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340" windowHeight="15075" activeTab="7"/>
  </bookViews>
  <sheets>
    <sheet name="地勢・気象" sheetId="1" r:id="rId1"/>
    <sheet name="人口" sheetId="2" r:id="rId2"/>
    <sheet name="行財政" sheetId="3" r:id="rId3"/>
    <sheet name="建設" sheetId="4" r:id="rId4"/>
    <sheet name="産業" sheetId="5" r:id="rId5"/>
    <sheet name="農業" sheetId="6" r:id="rId6"/>
    <sheet name="林業" sheetId="7" r:id="rId7"/>
    <sheet name="商業" sheetId="8" r:id="rId8"/>
    <sheet name="工業" sheetId="9" r:id="rId9"/>
    <sheet name="観光" sheetId="10" r:id="rId10"/>
    <sheet name="運輸・通信" sheetId="11" r:id="rId11"/>
    <sheet name="民生" sheetId="12" r:id="rId12"/>
    <sheet name="交通・防災" sheetId="13" r:id="rId13"/>
    <sheet name="上水道" sheetId="14" r:id="rId14"/>
    <sheet name="教育・文化" sheetId="15" r:id="rId15"/>
    <sheet name="市民所得" sheetId="16" r:id="rId16"/>
  </sheets>
  <definedNames/>
  <calcPr fullCalcOnLoad="1"/>
</workbook>
</file>

<file path=xl/sharedStrings.xml><?xml version="1.0" encoding="utf-8"?>
<sst xmlns="http://schemas.openxmlformats.org/spreadsheetml/2006/main" count="1795" uniqueCount="1079">
  <si>
    <t>◇地勢・気象◇</t>
  </si>
  <si>
    <t>■市の位置</t>
  </si>
  <si>
    <t>位　置</t>
  </si>
  <si>
    <t>東経　　130°01'</t>
  </si>
  <si>
    <t>北緯　　　33°11'</t>
  </si>
  <si>
    <t>面　積</t>
  </si>
  <si>
    <t>195.44ｋ㎡</t>
  </si>
  <si>
    <t>広がり</t>
  </si>
  <si>
    <t>東西　19.4ｋｍ</t>
  </si>
  <si>
    <t>南北　18.4ｋｍ</t>
  </si>
  <si>
    <t>■町別面積</t>
  </si>
  <si>
    <t>（平成23年4月１日現在　単位：ｋ㎡・％）</t>
  </si>
  <si>
    <t>区　分</t>
  </si>
  <si>
    <t>武雄町</t>
  </si>
  <si>
    <t>橘　町</t>
  </si>
  <si>
    <t>朝日町</t>
  </si>
  <si>
    <t>若木町</t>
  </si>
  <si>
    <t>武内町</t>
  </si>
  <si>
    <t>東川登町</t>
  </si>
  <si>
    <t>西川登町</t>
  </si>
  <si>
    <t>山内町</t>
  </si>
  <si>
    <t>北方町</t>
  </si>
  <si>
    <t>合　計</t>
  </si>
  <si>
    <t>構成比</t>
  </si>
  <si>
    <t>（資料：税務課）</t>
  </si>
  <si>
    <t>■地目別面積</t>
  </si>
  <si>
    <t>田</t>
  </si>
  <si>
    <t>畑</t>
  </si>
  <si>
    <t>山林原野</t>
  </si>
  <si>
    <t>宅地</t>
  </si>
  <si>
    <t>雑種地</t>
  </si>
  <si>
    <t>その他</t>
  </si>
  <si>
    <t>合計</t>
  </si>
  <si>
    <t>■天候（気候）</t>
  </si>
  <si>
    <t>年　月</t>
  </si>
  <si>
    <t>気　温（℃）</t>
  </si>
  <si>
    <t>降雨量
（mm）</t>
  </si>
  <si>
    <t>最　高</t>
  </si>
  <si>
    <t>最　低</t>
  </si>
  <si>
    <t>平　均</t>
  </si>
  <si>
    <t>平成23年</t>
  </si>
  <si>
    <t>1月</t>
  </si>
  <si>
    <t>-5.4</t>
  </si>
  <si>
    <t>2月</t>
  </si>
  <si>
    <t>-3.4</t>
  </si>
  <si>
    <t>3月</t>
  </si>
  <si>
    <t>-4.0</t>
  </si>
  <si>
    <t>4月</t>
  </si>
  <si>
    <t>0.8</t>
  </si>
  <si>
    <t>5月</t>
  </si>
  <si>
    <t>7.6</t>
  </si>
  <si>
    <t>6月</t>
  </si>
  <si>
    <t>15.2</t>
  </si>
  <si>
    <t>7月</t>
  </si>
  <si>
    <t>19.5</t>
  </si>
  <si>
    <t>8月</t>
  </si>
  <si>
    <t>21.6</t>
  </si>
  <si>
    <t>9月</t>
  </si>
  <si>
    <t>10.6</t>
  </si>
  <si>
    <t>10月</t>
  </si>
  <si>
    <t>6.1</t>
  </si>
  <si>
    <t>11月</t>
  </si>
  <si>
    <t>1.0</t>
  </si>
  <si>
    <t>12月</t>
  </si>
  <si>
    <t>H23年 年間</t>
  </si>
  <si>
    <t>H22年 年間</t>
  </si>
  <si>
    <t>-4.1</t>
  </si>
  <si>
    <t>（資料：広域圏消防本部）</t>
  </si>
  <si>
    <t>◇人口◇</t>
  </si>
  <si>
    <t>■人口・世帯数</t>
  </si>
  <si>
    <t>（各年9月30日現在　単位：人・世帯）</t>
  </si>
  <si>
    <t>人口</t>
  </si>
  <si>
    <t>世帯数</t>
  </si>
  <si>
    <t>総数</t>
  </si>
  <si>
    <t>男</t>
  </si>
  <si>
    <t>女</t>
  </si>
  <si>
    <t>平成19年</t>
  </si>
  <si>
    <t>平成20年</t>
  </si>
  <si>
    <t>平成21年</t>
  </si>
  <si>
    <t>平成22年</t>
  </si>
  <si>
    <t>（資料：住民基本台帳、外国人は含まない）</t>
  </si>
  <si>
    <t>■人口動態</t>
  </si>
  <si>
    <t>（各年1月1日～12月31日　単位：人・組）</t>
  </si>
  <si>
    <t>出生</t>
  </si>
  <si>
    <t>死亡</t>
  </si>
  <si>
    <t>転入</t>
  </si>
  <si>
    <t>転出</t>
  </si>
  <si>
    <t>婚姻</t>
  </si>
  <si>
    <t>離婚</t>
  </si>
  <si>
    <t>（資料：市民課）</t>
  </si>
  <si>
    <t>■人口の推移</t>
  </si>
  <si>
    <t>（単位：人・世帯）</t>
  </si>
  <si>
    <t>総人口</t>
  </si>
  <si>
    <t>昼間人口</t>
  </si>
  <si>
    <t>常住人口</t>
  </si>
  <si>
    <t>昭和60年</t>
  </si>
  <si>
    <t>平成 ２年</t>
  </si>
  <si>
    <t>平成 ７年</t>
  </si>
  <si>
    <t>平成12年</t>
  </si>
  <si>
    <t>平成17年</t>
  </si>
  <si>
    <t>―</t>
  </si>
  <si>
    <t>（資料：国勢調査　※年齢不詳者を除く）</t>
  </si>
  <si>
    <t>■町別人口・世帯数</t>
  </si>
  <si>
    <t>（平成23年9月30日現在　単位：人・世帯・人/㎢）</t>
  </si>
  <si>
    <t>人口総数</t>
  </si>
  <si>
    <t>1世帯当り人口</t>
  </si>
  <si>
    <t>人口密度</t>
  </si>
  <si>
    <t>総　数</t>
  </si>
  <si>
    <t>朝日町</t>
  </si>
  <si>
    <t>武内町</t>
  </si>
  <si>
    <t>北方町</t>
  </si>
  <si>
    <t>（資料：住民基本台帳）</t>
  </si>
  <si>
    <t>■産業別就業者数（１５歳以上）</t>
  </si>
  <si>
    <t>（各年10月１日現在　単位：人・％）</t>
  </si>
  <si>
    <t>区　　分</t>
  </si>
  <si>
    <t>平成１２年</t>
  </si>
  <si>
    <t>平成１７年</t>
  </si>
  <si>
    <t>平成２２年</t>
  </si>
  <si>
    <t>就業者数</t>
  </si>
  <si>
    <t>総　　数</t>
  </si>
  <si>
    <t>第一次産業</t>
  </si>
  <si>
    <t>　農業</t>
  </si>
  <si>
    <t>　林業</t>
  </si>
  <si>
    <t>　漁業</t>
  </si>
  <si>
    <t>―</t>
  </si>
  <si>
    <t>ー</t>
  </si>
  <si>
    <t>第二次産業</t>
  </si>
  <si>
    <t>　鉱業</t>
  </si>
  <si>
    <t>　建設業</t>
  </si>
  <si>
    <t>　製造業</t>
  </si>
  <si>
    <t>第三次産業</t>
  </si>
  <si>
    <t>　電気・ガス・水道業</t>
  </si>
  <si>
    <t>　情報通信・運輸業</t>
  </si>
  <si>
    <t>　卸売・小売業</t>
  </si>
  <si>
    <t>　金融・保険業</t>
  </si>
  <si>
    <t>　不動産業</t>
  </si>
  <si>
    <t>　サービス業</t>
  </si>
  <si>
    <t>　公務</t>
  </si>
  <si>
    <t>　分類不能</t>
  </si>
  <si>
    <t>（資料：国勢調査）</t>
  </si>
  <si>
    <t>■行政区別・男女別人口及び世帯数</t>
  </si>
  <si>
    <t>（平成23年9月30日現在　単位：人・世帯）</t>
  </si>
  <si>
    <t>町 名</t>
  </si>
  <si>
    <t>行政区</t>
  </si>
  <si>
    <t>人　口</t>
  </si>
  <si>
    <t>計</t>
  </si>
  <si>
    <t>武雄</t>
  </si>
  <si>
    <t>東梅野</t>
  </si>
  <si>
    <t>上西山</t>
  </si>
  <si>
    <t>梅野</t>
  </si>
  <si>
    <t>下西山</t>
  </si>
  <si>
    <t>西梅野</t>
  </si>
  <si>
    <t>竹下町</t>
  </si>
  <si>
    <t>東真手野</t>
  </si>
  <si>
    <t>新町</t>
  </si>
  <si>
    <t>西真手野</t>
  </si>
  <si>
    <t>本町</t>
  </si>
  <si>
    <t>柚ノ木原</t>
  </si>
  <si>
    <t>宮野町</t>
  </si>
  <si>
    <t>多々良</t>
  </si>
  <si>
    <t>蓬莱町</t>
  </si>
  <si>
    <t>内町</t>
  </si>
  <si>
    <t>北永野</t>
  </si>
  <si>
    <t>桜町</t>
  </si>
  <si>
    <t>南永野</t>
  </si>
  <si>
    <t>永松</t>
  </si>
  <si>
    <t>内田</t>
  </si>
  <si>
    <t>西浦</t>
  </si>
  <si>
    <t>袴野</t>
  </si>
  <si>
    <t>松原</t>
  </si>
  <si>
    <t>宇土手</t>
  </si>
  <si>
    <t>中町</t>
  </si>
  <si>
    <t>八並</t>
  </si>
  <si>
    <t>矢筈</t>
  </si>
  <si>
    <t>川良</t>
  </si>
  <si>
    <t>神六</t>
  </si>
  <si>
    <t>小楠</t>
  </si>
  <si>
    <t>庭木</t>
  </si>
  <si>
    <t>花島</t>
  </si>
  <si>
    <t>高瀬</t>
  </si>
  <si>
    <t>永島</t>
  </si>
  <si>
    <t>弓野</t>
  </si>
  <si>
    <t>溝ノ上</t>
  </si>
  <si>
    <t>小田志</t>
  </si>
  <si>
    <t>昭和</t>
  </si>
  <si>
    <t>天神</t>
  </si>
  <si>
    <t>山内町</t>
  </si>
  <si>
    <t>犬走</t>
  </si>
  <si>
    <t>踊瀬</t>
  </si>
  <si>
    <t>橘町</t>
  </si>
  <si>
    <t>二俣</t>
  </si>
  <si>
    <t>永尾</t>
  </si>
  <si>
    <t>沖永</t>
  </si>
  <si>
    <t>鳥海</t>
  </si>
  <si>
    <t>鳴瀬</t>
  </si>
  <si>
    <t>三間坂</t>
  </si>
  <si>
    <t>釈迦寺</t>
  </si>
  <si>
    <t>船の原</t>
  </si>
  <si>
    <t>片白</t>
  </si>
  <si>
    <t>今山</t>
  </si>
  <si>
    <t>南片白</t>
  </si>
  <si>
    <t>下黒髪</t>
  </si>
  <si>
    <t>大日</t>
  </si>
  <si>
    <t>大野</t>
  </si>
  <si>
    <t>納手</t>
  </si>
  <si>
    <t>宮野</t>
  </si>
  <si>
    <t>潮見</t>
  </si>
  <si>
    <t>立野川内</t>
  </si>
  <si>
    <t>上野</t>
  </si>
  <si>
    <t>住吉団地</t>
  </si>
  <si>
    <t>小野原</t>
  </si>
  <si>
    <t>上戸</t>
  </si>
  <si>
    <t>南楢崎</t>
  </si>
  <si>
    <t>北楢崎</t>
  </si>
  <si>
    <t>焼米</t>
  </si>
  <si>
    <t>追分</t>
  </si>
  <si>
    <t>甘久</t>
  </si>
  <si>
    <t>掛橋</t>
  </si>
  <si>
    <t>高橋</t>
  </si>
  <si>
    <t>木の元</t>
  </si>
  <si>
    <t>南上滝</t>
  </si>
  <si>
    <t>高野</t>
  </si>
  <si>
    <t>北上滝</t>
  </si>
  <si>
    <t>久津具</t>
  </si>
  <si>
    <t>中野</t>
  </si>
  <si>
    <t>北方</t>
  </si>
  <si>
    <t>黒尾</t>
  </si>
  <si>
    <t>馬神</t>
  </si>
  <si>
    <t>繁昌</t>
  </si>
  <si>
    <t>浦田</t>
  </si>
  <si>
    <t>川上</t>
  </si>
  <si>
    <t>西杵</t>
  </si>
  <si>
    <t>東宮裾</t>
  </si>
  <si>
    <t>川古山中</t>
  </si>
  <si>
    <t>西宮裾</t>
  </si>
  <si>
    <t>中山</t>
  </si>
  <si>
    <t>杉岳</t>
  </si>
  <si>
    <t>御所</t>
  </si>
  <si>
    <t>白仁田</t>
  </si>
  <si>
    <t>永野</t>
  </si>
  <si>
    <t>大渡</t>
  </si>
  <si>
    <t>上宿</t>
  </si>
  <si>
    <t>蔵堂</t>
  </si>
  <si>
    <t>皿宿</t>
  </si>
  <si>
    <t>永池</t>
  </si>
  <si>
    <t>下村</t>
  </si>
  <si>
    <t>椛島</t>
  </si>
  <si>
    <t>川内</t>
  </si>
  <si>
    <t>芦原</t>
  </si>
  <si>
    <t>附防</t>
  </si>
  <si>
    <t>医王寺</t>
  </si>
  <si>
    <t>菅牟田</t>
  </si>
  <si>
    <t>黒岩</t>
  </si>
  <si>
    <t>百堂原</t>
  </si>
  <si>
    <t>宿</t>
  </si>
  <si>
    <t>原</t>
  </si>
  <si>
    <t>本部山中</t>
  </si>
  <si>
    <t>■町別年齢５歳階級別人口</t>
  </si>
  <si>
    <t>（平成23年9月30日現在　単位：人）</t>
  </si>
  <si>
    <t>0～４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</si>
  <si>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</si>
  <si>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</si>
  <si>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</si>
  <si>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</si>
  <si>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</si>
  <si>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</si>
  <si>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</si>
  <si>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</si>
  <si>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</si>
  <si>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武　雄</t>
  </si>
  <si>
    <t>橘</t>
  </si>
  <si>
    <t>朝　日</t>
  </si>
  <si>
    <t>若　木</t>
  </si>
  <si>
    <t>武　内</t>
  </si>
  <si>
    <t>東川登</t>
  </si>
  <si>
    <t>西川登</t>
  </si>
  <si>
    <t>山　内</t>
  </si>
  <si>
    <t>北　方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</si>
  <si>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</si>
  <si>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</si>
  <si>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</si>
  <si>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</si>
  <si>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</si>
  <si>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</si>
  <si>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</si>
  <si>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</si>
  <si>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15歳未満</t>
  </si>
  <si>
    <t>15～64歳</t>
  </si>
  <si>
    <t>65歳以上</t>
  </si>
  <si>
    <t>◇行財政◇</t>
  </si>
  <si>
    <t>■市職員数</t>
  </si>
  <si>
    <t>（平成23年12月31日現在　単位：人）</t>
  </si>
  <si>
    <t>職　員　数</t>
  </si>
  <si>
    <t>総数（A)＋（B)</t>
  </si>
  <si>
    <t>山内支所</t>
  </si>
  <si>
    <t>市長事務部局計（A)</t>
  </si>
  <si>
    <t>　総務課</t>
  </si>
  <si>
    <t>政策部</t>
  </si>
  <si>
    <t>　くらし課</t>
  </si>
  <si>
    <t>12(2)</t>
  </si>
  <si>
    <t>9(2)</t>
  </si>
  <si>
    <t>　まちづくり課</t>
  </si>
  <si>
    <t>　財政課</t>
  </si>
  <si>
    <t>13(1)</t>
  </si>
  <si>
    <t>10(1)</t>
  </si>
  <si>
    <t>北方支所</t>
  </si>
  <si>
    <t>　税務課</t>
  </si>
  <si>
    <t>　行政改革課</t>
  </si>
  <si>
    <t>(7)</t>
  </si>
  <si>
    <t>（6）</t>
  </si>
  <si>
    <t>（1）</t>
  </si>
  <si>
    <t>つながる部</t>
  </si>
  <si>
    <t>　企画課</t>
  </si>
  <si>
    <t>7(1)</t>
  </si>
  <si>
    <t>5(1)</t>
  </si>
  <si>
    <t>会計課</t>
  </si>
  <si>
    <t>7(11)</t>
  </si>
  <si>
    <t>3(5)</t>
  </si>
  <si>
    <t>4(6)</t>
  </si>
  <si>
    <t>　秘書広報課</t>
  </si>
  <si>
    <t>9(1)</t>
  </si>
  <si>
    <t>1</t>
  </si>
  <si>
    <t>市長事務部局外計（B)</t>
  </si>
  <si>
    <t>　市民協働課</t>
  </si>
  <si>
    <t>　男女参画課</t>
  </si>
  <si>
    <t>(3)</t>
  </si>
  <si>
    <t>(1)</t>
  </si>
  <si>
    <t>(2)</t>
  </si>
  <si>
    <t>　お結び課</t>
  </si>
  <si>
    <t>0</t>
  </si>
  <si>
    <t>　被災者支援課</t>
  </si>
  <si>
    <t>1(10)</t>
  </si>
  <si>
    <t>1(6)</t>
  </si>
  <si>
    <t>(4)</t>
  </si>
  <si>
    <t>営業部</t>
  </si>
  <si>
    <t>教育部</t>
  </si>
  <si>
    <t>　企業立地課</t>
  </si>
  <si>
    <t>5(3)</t>
  </si>
  <si>
    <t>4(2)</t>
  </si>
  <si>
    <t>1(1)</t>
  </si>
  <si>
    <t>　教育総務課</t>
  </si>
  <si>
    <t>　わたしたちの新幹線課</t>
  </si>
  <si>
    <t>1(4)</t>
  </si>
  <si>
    <t>　学校教育課</t>
  </si>
  <si>
    <t>　農林商工課</t>
  </si>
  <si>
    <t>18(2)</t>
  </si>
  <si>
    <t>17(2)</t>
  </si>
  <si>
    <t>　文化・学習課</t>
  </si>
  <si>
    <t>　特産品課</t>
  </si>
  <si>
    <t>5(2)</t>
  </si>
  <si>
    <t>議会事務局</t>
  </si>
  <si>
    <t>　いのしし課</t>
  </si>
  <si>
    <t>(5)</t>
  </si>
  <si>
    <t>選挙管理委員会事務局</t>
  </si>
  <si>
    <t>2(12)</t>
  </si>
  <si>
    <t>2(6)</t>
  </si>
  <si>
    <t>(6)</t>
  </si>
  <si>
    <t>　観光課</t>
  </si>
  <si>
    <t>6(1)</t>
  </si>
  <si>
    <t>監査委員事務局</t>
  </si>
  <si>
    <t>　佐賀のがばいばあちゃん課</t>
  </si>
  <si>
    <t>農業委員会事務局</t>
  </si>
  <si>
    <t>4(4)</t>
  </si>
  <si>
    <t>3(3)</t>
  </si>
  <si>
    <t>　競輪事業所</t>
  </si>
  <si>
    <t>固定資産評価審査委員会事務局</t>
  </si>
  <si>
    <t>くらし部</t>
  </si>
  <si>
    <t>水道部</t>
  </si>
  <si>
    <t>　福祉課</t>
  </si>
  <si>
    <t>　水道課</t>
  </si>
  <si>
    <t>　健康課</t>
  </si>
  <si>
    <t>杵藤地区広域市町村圏組合派遣</t>
  </si>
  <si>
    <t>　がん検診率向上課</t>
  </si>
  <si>
    <t>　市民課</t>
  </si>
  <si>
    <t>こども部</t>
  </si>
  <si>
    <t>　未来課</t>
  </si>
  <si>
    <t>　支援課</t>
  </si>
  <si>
    <t>　食育課</t>
  </si>
  <si>
    <t>1(2)</t>
  </si>
  <si>
    <t>3(2)</t>
  </si>
  <si>
    <t>まちづくり部</t>
  </si>
  <si>
    <t>　建設課</t>
  </si>
  <si>
    <t>　都市計画課</t>
  </si>
  <si>
    <t>　環境課</t>
  </si>
  <si>
    <t>　下水道課</t>
  </si>
  <si>
    <t>※</t>
  </si>
  <si>
    <t>（）は兼務職員数</t>
  </si>
  <si>
    <t>（資料：総務課）</t>
  </si>
  <si>
    <t>■市税収入状況</t>
  </si>
  <si>
    <t>平成22年度</t>
  </si>
  <si>
    <t>（単位：千円・％）</t>
  </si>
  <si>
    <t>市民税個人分</t>
  </si>
  <si>
    <t>市民税法人分</t>
  </si>
  <si>
    <t>固定資産税</t>
  </si>
  <si>
    <t>軽自動車税</t>
  </si>
  <si>
    <t>入湯税</t>
  </si>
  <si>
    <t>市たばこ税</t>
  </si>
  <si>
    <t>決算額</t>
  </si>
  <si>
    <t>8.1</t>
  </si>
  <si>
    <t>49.5</t>
  </si>
  <si>
    <t>（資料：財政課）</t>
  </si>
  <si>
    <t>■市有財産状況</t>
  </si>
  <si>
    <t>（平成23年３月31日現在）</t>
  </si>
  <si>
    <t>土地開発基金</t>
  </si>
  <si>
    <t>有価証券額</t>
  </si>
  <si>
    <t>土地(山林を除く)</t>
  </si>
  <si>
    <t>山　林</t>
  </si>
  <si>
    <t>建　物</t>
  </si>
  <si>
    <t>509,979,180円</t>
  </si>
  <si>
    <t>3,294,187.69㎡</t>
  </si>
  <si>
    <t>2,415,699.96㎡</t>
  </si>
  <si>
    <t>219,718.16㎡</t>
  </si>
  <si>
    <t>■普通会計決算状況</t>
  </si>
  <si>
    <t>（歳入）</t>
  </si>
  <si>
    <t>平成21年度</t>
  </si>
  <si>
    <t>決　算　額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</si>
  <si>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</si>
  <si>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</si>
  <si>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</si>
  <si>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</si>
  <si>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</si>
  <si>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</si>
  <si>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</si>
  <si>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</si>
  <si>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自動車所得税交付金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</si>
  <si>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</si>
  <si>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</si>
  <si>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</si>
  <si>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</si>
  <si>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</si>
  <si>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</si>
  <si>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</si>
  <si>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</si>
  <si>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</si>
  <si>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</si>
  <si>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</si>
  <si>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</si>
  <si>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</si>
  <si>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</si>
  <si>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歳入合計</t>
  </si>
  <si>
    <t>（歳出）</t>
  </si>
  <si>
    <t>義務的経費</t>
  </si>
  <si>
    <t>人件費</t>
  </si>
  <si>
    <t>扶助費</t>
  </si>
  <si>
    <t>公債費</t>
  </si>
  <si>
    <t>投資的経費</t>
  </si>
  <si>
    <t>普通建設事業（補助）</t>
  </si>
  <si>
    <t>普通建設事業（単独）</t>
  </si>
  <si>
    <t>災害復旧事業</t>
  </si>
  <si>
    <t>物件費</t>
  </si>
  <si>
    <t>維持補修費</t>
  </si>
  <si>
    <t>補助費等</t>
  </si>
  <si>
    <t>積立金</t>
  </si>
  <si>
    <t>投資・出資金・貸付金</t>
  </si>
  <si>
    <t>繰出金</t>
  </si>
  <si>
    <t>歳出合計</t>
  </si>
  <si>
    <t>■特別会計決算状況　平成22年度</t>
  </si>
  <si>
    <t>（単位：千円）</t>
  </si>
  <si>
    <t>歳　入</t>
  </si>
  <si>
    <t>歳　出</t>
  </si>
  <si>
    <t>国民健康保険特別会計</t>
  </si>
  <si>
    <t>老人保健特別会計</t>
  </si>
  <si>
    <t>後期高齢者医療特別会計</t>
  </si>
  <si>
    <t>農業集落排水事業特別会計</t>
  </si>
  <si>
    <t>公共下水道事業特別会計</t>
  </si>
  <si>
    <t>戸別浄化槽事業特別会計</t>
  </si>
  <si>
    <t>土地区画整理事業特別会計</t>
  </si>
  <si>
    <t>競輪事業特別会計</t>
  </si>
  <si>
    <t>給湯事業特別会計</t>
  </si>
  <si>
    <t>新工業団地整備事業</t>
  </si>
  <si>
    <t>交通災害共済特別会計</t>
  </si>
  <si>
    <t>合　　計</t>
  </si>
  <si>
    <t>■水道事業会計決算状況　　平成22年度</t>
  </si>
  <si>
    <t>（単位：千円）</t>
  </si>
  <si>
    <t>収　入</t>
  </si>
  <si>
    <t>支　出</t>
  </si>
  <si>
    <t>差　引</t>
  </si>
  <si>
    <t>水　道　事　業</t>
  </si>
  <si>
    <t>収　益　的</t>
  </si>
  <si>
    <t>資　本　的</t>
  </si>
  <si>
    <t>工業用水道事業</t>
  </si>
  <si>
    <t>収　益　的</t>
  </si>
  <si>
    <t>資　本　的</t>
  </si>
  <si>
    <t>（資料：水道課）</t>
  </si>
  <si>
    <t>■行政財産</t>
  </si>
  <si>
    <t>（平成23年3月31日現在　単位：㎡）</t>
  </si>
  <si>
    <t>土地（地籍）</t>
  </si>
  <si>
    <t>建　物　（延面積）</t>
  </si>
  <si>
    <t>木造</t>
  </si>
  <si>
    <t>非木造</t>
  </si>
  <si>
    <t>総　　　計</t>
  </si>
  <si>
    <t>公用財産計</t>
  </si>
  <si>
    <t>本庁舎</t>
  </si>
  <si>
    <t>山内支所</t>
  </si>
  <si>
    <t>公共用財産計</t>
  </si>
  <si>
    <t>学校</t>
  </si>
  <si>
    <t>公営住宅</t>
  </si>
  <si>
    <t>公園</t>
  </si>
  <si>
    <t>公民館</t>
  </si>
  <si>
    <t>保育所</t>
  </si>
  <si>
    <t>児童公園・運動公園</t>
  </si>
  <si>
    <t>開発行為に伴う広場用地</t>
  </si>
  <si>
    <t>公衆便所</t>
  </si>
  <si>
    <t>消防用施設</t>
  </si>
  <si>
    <t>駐車場</t>
  </si>
  <si>
    <t>文化会館・勤労青少年ホーム</t>
  </si>
  <si>
    <t>勤労者福祉会館</t>
  </si>
  <si>
    <t>池の内遊歩道</t>
  </si>
  <si>
    <t>団地等住宅地調整地</t>
  </si>
  <si>
    <t>矢筈農業集落排水施設</t>
  </si>
  <si>
    <t>橋下地区汚水処理場</t>
  </si>
  <si>
    <t>公共下水道終末処理場用地</t>
  </si>
  <si>
    <t>図書館・歴史資料館</t>
  </si>
  <si>
    <t>衛生処理センター</t>
  </si>
  <si>
    <t>武雄市リサイクルセンター</t>
  </si>
  <si>
    <t>都市計画課事務所</t>
  </si>
  <si>
    <t>建設課事務所</t>
  </si>
  <si>
    <t>その他の施設</t>
  </si>
  <si>
    <t>◇建設◇</t>
  </si>
  <si>
    <t>■道路の状況</t>
  </si>
  <si>
    <t>（各年４月１日現在）</t>
  </si>
  <si>
    <t>区 分</t>
  </si>
  <si>
    <t>国　　道</t>
  </si>
  <si>
    <t>県　道　等</t>
  </si>
  <si>
    <t>市　　道</t>
  </si>
  <si>
    <t>延長
km</t>
  </si>
  <si>
    <t>舗装延長
km</t>
  </si>
  <si>
    <t>舗装率
％</t>
  </si>
  <si>
    <t>18年</t>
  </si>
  <si>
    <t>19年</t>
  </si>
  <si>
    <t>20年</t>
  </si>
  <si>
    <t>21年</t>
  </si>
  <si>
    <t>22年</t>
  </si>
  <si>
    <t>（資料：県統計年鑑・建設課）</t>
  </si>
  <si>
    <t>■都市公園・緑地の状況</t>
  </si>
  <si>
    <t>（単位：ha）</t>
  </si>
  <si>
    <t>■その他の公園</t>
  </si>
  <si>
    <t>名　　称</t>
  </si>
  <si>
    <t>面　　積</t>
  </si>
  <si>
    <t>街区公園</t>
  </si>
  <si>
    <t>楠川公園</t>
  </si>
  <si>
    <t>中央公園</t>
  </si>
  <si>
    <t>武雄工業団地児童公園</t>
  </si>
  <si>
    <t>一ノ坪公園</t>
  </si>
  <si>
    <t>本部ダム河畔公園</t>
  </si>
  <si>
    <t>武雄東児童遊園</t>
  </si>
  <si>
    <t>矢筈ダム河畔公園</t>
  </si>
  <si>
    <t>五反田公園</t>
  </si>
  <si>
    <t>川古の大楠公園</t>
  </si>
  <si>
    <t>0.40</t>
  </si>
  <si>
    <t>野田公園</t>
  </si>
  <si>
    <t>竹古場キルンの森公園</t>
  </si>
  <si>
    <t>黒尾町公園</t>
  </si>
  <si>
    <t>山内中央公園</t>
  </si>
  <si>
    <t>杉橋公園</t>
  </si>
  <si>
    <t>神六山公園</t>
  </si>
  <si>
    <t>梶原公園</t>
  </si>
  <si>
    <t>乳待坊公園</t>
  </si>
  <si>
    <t>都市緑地</t>
  </si>
  <si>
    <t>北方運動公園</t>
  </si>
  <si>
    <t>迎田緑地</t>
  </si>
  <si>
    <t>きたがた四季の丘公園</t>
  </si>
  <si>
    <t>筈町河畔公園</t>
  </si>
  <si>
    <t>大渡農村公園</t>
  </si>
  <si>
    <t>運動公園</t>
  </si>
  <si>
    <t>（資料：都市計画課、観光課ほか）</t>
  </si>
  <si>
    <t>白岩運動公園</t>
  </si>
  <si>
    <t>近隣公園</t>
  </si>
  <si>
    <t>丸山公園</t>
  </si>
  <si>
    <t>天神崎公園</t>
  </si>
  <si>
    <t>（資料：都市計画課）</t>
  </si>
  <si>
    <t>◇産業◇</t>
  </si>
  <si>
    <t>■産業（大分類）別事業所数及び従業者数</t>
  </si>
  <si>
    <t>（単位：事業所・人）</t>
  </si>
  <si>
    <t>事業所数</t>
  </si>
  <si>
    <t>従業者数</t>
  </si>
  <si>
    <t>総    数</t>
  </si>
  <si>
    <t>農林漁業</t>
  </si>
  <si>
    <t>鉱業</t>
  </si>
  <si>
    <t>建設業</t>
  </si>
  <si>
    <t>製造業</t>
  </si>
  <si>
    <t>卸売・小売業</t>
  </si>
  <si>
    <t>金融・保険業</t>
  </si>
  <si>
    <t>不動産業</t>
  </si>
  <si>
    <t>運輸・通信業</t>
  </si>
  <si>
    <t>電気・ガス・水道業</t>
  </si>
  <si>
    <t>サービス業</t>
  </si>
  <si>
    <t>（資料：事業所・企業統計調査）</t>
  </si>
  <si>
    <t>■人数規模別事業所数及び従業者数</t>
  </si>
  <si>
    <t>１～４人</t>
  </si>
  <si>
    <t>５～９人</t>
  </si>
  <si>
    <t>１０～１９人</t>
  </si>
  <si>
    <t>２０～２９人</t>
  </si>
  <si>
    <t>３０人以上</t>
  </si>
  <si>
    <t>派遣・下請従業者のみ</t>
  </si>
  <si>
    <t>－</t>
  </si>
  <si>
    <t>【農業】</t>
  </si>
  <si>
    <t>■農業の概況</t>
  </si>
  <si>
    <t>（各年2月1日現在　単位：戸）</t>
  </si>
  <si>
    <t>農　家　戸　数</t>
  </si>
  <si>
    <t>販売農家</t>
  </si>
  <si>
    <t>自給的農家</t>
  </si>
  <si>
    <t>主副業別農家数</t>
  </si>
  <si>
    <t>主業農家</t>
  </si>
  <si>
    <t>準主業農家</t>
  </si>
  <si>
    <t>副業的農家</t>
  </si>
  <si>
    <t>平成7年</t>
  </si>
  <si>
    <t>（資料：農林業センサス）</t>
  </si>
  <si>
    <t>■経営耕地面積規模別農家数の推移</t>
  </si>
  <si>
    <t>例外
規定</t>
  </si>
  <si>
    <t>0.3ha
未満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</si>
  <si>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</si>
  <si>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</si>
  <si>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</si>
  <si>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</si>
  <si>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</si>
  <si>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</si>
  <si>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</si>
  <si>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5.0ha以上</t>
  </si>
  <si>
    <t>-</t>
  </si>
  <si>
    <t>■経営耕地面積の推移</t>
  </si>
  <si>
    <t>（各年2月1日現在　単位：ａ）</t>
  </si>
  <si>
    <t>総面積</t>
  </si>
  <si>
    <t>果樹園</t>
  </si>
  <si>
    <t>■主要作物の作付面積及び収穫量</t>
  </si>
  <si>
    <t>（平成22年2月1日現在　単位：ｈａ・ｔ）</t>
  </si>
  <si>
    <t>米</t>
  </si>
  <si>
    <t>小　麦</t>
  </si>
  <si>
    <t>大　麦</t>
  </si>
  <si>
    <t>大　豆</t>
  </si>
  <si>
    <t>たまねぎ</t>
  </si>
  <si>
    <t>作付面積</t>
  </si>
  <si>
    <t>収穫量</t>
  </si>
  <si>
    <t>（資料：農林水産統計年報）</t>
  </si>
  <si>
    <t>■作物別作付農家数・作付面積（販売目的）</t>
  </si>
  <si>
    <t>（平成22年2月1日現在　単位：戸・ａ）</t>
  </si>
  <si>
    <t>稲</t>
  </si>
  <si>
    <t>麦　類</t>
  </si>
  <si>
    <t>いも類</t>
  </si>
  <si>
    <t>豆類　</t>
  </si>
  <si>
    <t>茶</t>
  </si>
  <si>
    <t>野　菜</t>
  </si>
  <si>
    <t>作付
農家</t>
  </si>
  <si>
    <t>作付
面積</t>
  </si>
  <si>
    <t>×</t>
  </si>
  <si>
    <t>×</t>
  </si>
  <si>
    <t>-</t>
  </si>
  <si>
    <t>■果樹の種類別栽培農家数（販売農家）</t>
  </si>
  <si>
    <t>（平成22年2月1日現在　単位：戸）</t>
  </si>
  <si>
    <t>温州みかん</t>
  </si>
  <si>
    <t>その他柑橘類</t>
  </si>
  <si>
    <t>かき</t>
  </si>
  <si>
    <t>くり</t>
  </si>
  <si>
    <t>うめ</t>
  </si>
  <si>
    <t>ぶどう</t>
  </si>
  <si>
    <t>キウイ</t>
  </si>
  <si>
    <t>栽培戸数</t>
  </si>
  <si>
    <t>-</t>
  </si>
  <si>
    <t>■家畜の飼育状況（販売農家）</t>
  </si>
  <si>
    <t>（平成22年2月1日現在）</t>
  </si>
  <si>
    <t>乳用牛</t>
  </si>
  <si>
    <t>肉用牛</t>
  </si>
  <si>
    <t>豚</t>
  </si>
  <si>
    <t>採卵鶏</t>
  </si>
  <si>
    <t>ブロイラー</t>
  </si>
  <si>
    <t>戸数</t>
  </si>
  <si>
    <t>頭数</t>
  </si>
  <si>
    <t>羽数</t>
  </si>
  <si>
    <t>-</t>
  </si>
  <si>
    <t>×</t>
  </si>
  <si>
    <t>+</t>
  </si>
  <si>
    <t>×</t>
  </si>
  <si>
    <t>（羽数：100羽）</t>
  </si>
  <si>
    <t>■農地の転用状況　　平成23年</t>
  </si>
  <si>
    <t>（1月1日～12月31日　単位：件・ａ）</t>
  </si>
  <si>
    <t>住宅用地</t>
  </si>
  <si>
    <t>鉱工業用地</t>
  </si>
  <si>
    <t>公共用地</t>
  </si>
  <si>
    <t>その他の
業務用地</t>
  </si>
  <si>
    <t>植　林</t>
  </si>
  <si>
    <t>件数</t>
  </si>
  <si>
    <t>面積</t>
  </si>
  <si>
    <t>（資料：農業委員会）</t>
  </si>
  <si>
    <t>【林業】</t>
  </si>
  <si>
    <t>■森林の面積</t>
  </si>
  <si>
    <t>（平成22年4月1日現在　単位：ha）</t>
  </si>
  <si>
    <t>武雄市
森林面積</t>
  </si>
  <si>
    <t>国　有　林</t>
  </si>
  <si>
    <t>民　有　林</t>
  </si>
  <si>
    <t>人工林</t>
  </si>
  <si>
    <t>天然林</t>
  </si>
  <si>
    <t>森林以外
の用途</t>
  </si>
  <si>
    <t>人工林率（％）</t>
  </si>
  <si>
    <t>竹林</t>
  </si>
  <si>
    <t>無立木地</t>
  </si>
  <si>
    <t>人工林率(％)</t>
  </si>
  <si>
    <t>（資料：佐賀県森林・林業統計要覧）</t>
  </si>
  <si>
    <t>【商業】</t>
  </si>
  <si>
    <t>■商業の推移</t>
  </si>
  <si>
    <t>（各年6月1日現在　単位：事業所・人・万円）</t>
  </si>
  <si>
    <t>事業所</t>
  </si>
  <si>
    <t>従業員数</t>
  </si>
  <si>
    <t>販売額</t>
  </si>
  <si>
    <t>1事業所当り
従業者数</t>
  </si>
  <si>
    <t>1事業所当り
販売額</t>
  </si>
  <si>
    <t>従業者1人当り
販売額</t>
  </si>
  <si>
    <t>平成11年</t>
  </si>
  <si>
    <t>平成14年</t>
  </si>
  <si>
    <t>平成16年</t>
  </si>
  <si>
    <t>（資料：商業統計調査）</t>
  </si>
  <si>
    <t>■産業分類別事業所数・従業者数・年間商品販売額</t>
  </si>
  <si>
    <t>（平成19年6月1日現在　単位：事業所･人･万円）</t>
  </si>
  <si>
    <t>年間商品販売額</t>
  </si>
  <si>
    <t>卸売業　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</si>
  <si>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</si>
  <si>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</si>
  <si>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</si>
  <si>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</si>
  <si>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</si>
  <si>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</si>
  <si>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</si>
  <si>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</si>
  <si>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</si>
  <si>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</si>
  <si>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</si>
  <si>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【工業】</t>
  </si>
  <si>
    <t>■工業の業種別実態（従業者4人以上の事業所）</t>
  </si>
  <si>
    <t>(各年12月31日現在　単位：万円・人）</t>
  </si>
  <si>
    <t>製造品出荷額等</t>
  </si>
  <si>
    <t>食料品</t>
  </si>
  <si>
    <t>飲料</t>
  </si>
  <si>
    <t>繊維</t>
  </si>
  <si>
    <t>木材・木製品</t>
  </si>
  <si>
    <t>家具・装備品</t>
  </si>
  <si>
    <t>×</t>
  </si>
  <si>
    <t>出版・印刷</t>
  </si>
  <si>
    <t>化学</t>
  </si>
  <si>
    <t>×</t>
  </si>
  <si>
    <t>プラスチック</t>
  </si>
  <si>
    <t>皮革</t>
  </si>
  <si>
    <t>窯業・土石</t>
  </si>
  <si>
    <t>鉄鋼</t>
  </si>
  <si>
    <t>金属製品</t>
  </si>
  <si>
    <t>汎用・生産用機器</t>
  </si>
  <si>
    <t>電気機器</t>
  </si>
  <si>
    <t>情報通信機器</t>
  </si>
  <si>
    <t>電子部品</t>
  </si>
  <si>
    <t>輸送機器</t>
  </si>
  <si>
    <t>その他の製品</t>
  </si>
  <si>
    <t>（資料：工業統計調査）</t>
  </si>
  <si>
    <t>【観光】</t>
  </si>
  <si>
    <t>■観光客数</t>
  </si>
  <si>
    <t>（単位：千人）</t>
  </si>
  <si>
    <t>観光客数</t>
  </si>
  <si>
    <t>日帰り・宿泊別</t>
  </si>
  <si>
    <t>交通機関別</t>
  </si>
  <si>
    <t>発地別</t>
  </si>
  <si>
    <t>日帰り</t>
  </si>
  <si>
    <t>宿泊</t>
  </si>
  <si>
    <t>鉄道</t>
  </si>
  <si>
    <t>バス</t>
  </si>
  <si>
    <t>自家用車タクシー</t>
  </si>
  <si>
    <t>県内</t>
  </si>
  <si>
    <r>
      <t>九州</t>
    </r>
    <r>
      <rPr>
        <sz val="8"/>
        <rFont val="HGSｺﾞｼｯｸM"/>
        <family val="3"/>
      </rPr>
      <t>(佐賀を除く)</t>
    </r>
  </si>
  <si>
    <t>平成18年</t>
  </si>
  <si>
    <t>（資料：佐賀県統計年鑑）</t>
  </si>
  <si>
    <t>【運輸・通信】</t>
  </si>
  <si>
    <t>■ＪＲ乗降客数</t>
  </si>
  <si>
    <t>（単位：人）</t>
  </si>
  <si>
    <t>乗車人員</t>
  </si>
  <si>
    <t>降車人員</t>
  </si>
  <si>
    <t>１日平均</t>
  </si>
  <si>
    <t>うち定期</t>
  </si>
  <si>
    <t>平成
18年度</t>
  </si>
  <si>
    <t>北方駅</t>
  </si>
  <si>
    <t>高橋駅</t>
  </si>
  <si>
    <t>武雄温泉駅</t>
  </si>
  <si>
    <t>永尾駅</t>
  </si>
  <si>
    <t>三間坂駅</t>
  </si>
  <si>
    <t>平成
19年度</t>
  </si>
  <si>
    <t>平成
20年度</t>
  </si>
  <si>
    <t>平成
21年度</t>
  </si>
  <si>
    <t>■自動車保有台数</t>
  </si>
  <si>
    <t>（単位：台）</t>
  </si>
  <si>
    <t>乗合</t>
  </si>
  <si>
    <t>普通自動車</t>
  </si>
  <si>
    <t>軽自動車</t>
  </si>
  <si>
    <t>特殊、その他</t>
  </si>
  <si>
    <t>小型　２輪車</t>
  </si>
  <si>
    <t>原動機付自転車</t>
  </si>
  <si>
    <t>乗用</t>
  </si>
  <si>
    <t>貨物</t>
  </si>
  <si>
    <t>平成15年</t>
  </si>
  <si>
    <t>■高速道路（武雄北方ＩＣ）利用状況</t>
  </si>
  <si>
    <t>流入台数</t>
  </si>
  <si>
    <t>普通車</t>
  </si>
  <si>
    <t>中型車</t>
  </si>
  <si>
    <t>大型車</t>
  </si>
  <si>
    <t>特大車</t>
  </si>
  <si>
    <t>平成17年度</t>
  </si>
  <si>
    <t>平成18年度</t>
  </si>
  <si>
    <t>平成19年度</t>
  </si>
  <si>
    <t>平成20年度</t>
  </si>
  <si>
    <t>流出台数</t>
  </si>
  <si>
    <t>（資料：佐賀県統計年鑑・日本道路公団九州支社）</t>
  </si>
  <si>
    <t>◇民生◇</t>
  </si>
  <si>
    <t>■国民健康保険の被保険者・保険税・保険給付状況</t>
  </si>
  <si>
    <t>（単位：世帯・人・千円）</t>
  </si>
  <si>
    <t>被保険者</t>
  </si>
  <si>
    <t>保険税</t>
  </si>
  <si>
    <t>保険給付費</t>
  </si>
  <si>
    <t>療養諸費</t>
  </si>
  <si>
    <t>出産一時金</t>
  </si>
  <si>
    <t>葬祭費</t>
  </si>
  <si>
    <t>世帯数</t>
  </si>
  <si>
    <t>人数</t>
  </si>
  <si>
    <t>金額</t>
  </si>
  <si>
    <t>平成20年度</t>
  </si>
  <si>
    <t>平成21年度</t>
  </si>
  <si>
    <t>平成22年度</t>
  </si>
  <si>
    <t>（資料：健康課）</t>
  </si>
  <si>
    <t>■医療施設の状況</t>
  </si>
  <si>
    <t>（平成22年10月１日現在）</t>
  </si>
  <si>
    <t>（平成20年10月３日現在）</t>
  </si>
  <si>
    <t>（平成20年10月４日現在）</t>
  </si>
  <si>
    <t>（平成20年10月５日現在）</t>
  </si>
  <si>
    <t>（平成20年10月６日現在）</t>
  </si>
  <si>
    <t>（平成20年10月７日現在）</t>
  </si>
  <si>
    <t>病　　院</t>
  </si>
  <si>
    <t>一般診療所</t>
  </si>
  <si>
    <t>歯科診療所</t>
  </si>
  <si>
    <t>施設数</t>
  </si>
  <si>
    <t>病床数</t>
  </si>
  <si>
    <t>（資料：健康課）</t>
  </si>
  <si>
    <t>■原因別死亡者数</t>
  </si>
  <si>
    <t>（平成22年1月1日～12月31日　単位：人）</t>
  </si>
  <si>
    <t>区分</t>
  </si>
  <si>
    <t>脳血管疾患</t>
  </si>
  <si>
    <t>悪性　新生物</t>
  </si>
  <si>
    <t>心疾患</t>
  </si>
  <si>
    <t>不慮の事故</t>
  </si>
  <si>
    <t>肺炎･気管支炎</t>
  </si>
  <si>
    <t>老衰</t>
  </si>
  <si>
    <t>高血圧性疾患</t>
  </si>
  <si>
    <t>肝疾患</t>
  </si>
  <si>
    <t>全結核</t>
  </si>
  <si>
    <t>自殺</t>
  </si>
  <si>
    <t>■住宅の所有状況</t>
  </si>
  <si>
    <t>（各年10月１日現在　単位：世帯）</t>
  </si>
  <si>
    <t>持ち家</t>
  </si>
  <si>
    <t>公営借家</t>
  </si>
  <si>
    <t>民営借家</t>
  </si>
  <si>
    <t>給与住宅</t>
  </si>
  <si>
    <t>間借り</t>
  </si>
  <si>
    <t>平成２年</t>
  </si>
  <si>
    <t>平成７年</t>
  </si>
  <si>
    <t>■市営住宅の状況</t>
  </si>
  <si>
    <t>（平成23年4月1日現在　単位：戸）</t>
  </si>
  <si>
    <t>木造
平屋建</t>
  </si>
  <si>
    <t>簡易耐火平屋建</t>
  </si>
  <si>
    <t>耐火
２階建</t>
  </si>
  <si>
    <t>簡易耐火
２階建</t>
  </si>
  <si>
    <t>中層耐火
３階建</t>
  </si>
  <si>
    <t>中層耐火構造４階建</t>
  </si>
  <si>
    <t>中層耐火構造５階建</t>
  </si>
  <si>
    <t>（資料：建設課）</t>
  </si>
  <si>
    <t>■ごみ収集量・リサイクル収集の推移</t>
  </si>
  <si>
    <t>（単位：ｔ）</t>
  </si>
  <si>
    <t>可燃物</t>
  </si>
  <si>
    <t>不燃物</t>
  </si>
  <si>
    <t>粗大ゴミ</t>
  </si>
  <si>
    <t>ビン類</t>
  </si>
  <si>
    <t>缶類</t>
  </si>
  <si>
    <t>ペットボトル</t>
  </si>
  <si>
    <t>容器包装
プラスチック</t>
  </si>
  <si>
    <t>366.00</t>
  </si>
  <si>
    <t>―</t>
  </si>
  <si>
    <t>571.33</t>
  </si>
  <si>
    <t>390.00</t>
  </si>
  <si>
    <t>113.00</t>
  </si>
  <si>
    <t>104.00</t>
  </si>
  <si>
    <t>607.00</t>
  </si>
  <si>
    <t>363.36</t>
  </si>
  <si>
    <t>99.36</t>
  </si>
  <si>
    <t>100.06</t>
  </si>
  <si>
    <t>748.61</t>
  </si>
  <si>
    <t>778.83</t>
  </si>
  <si>
    <t>343.00</t>
  </si>
  <si>
    <t>98.00</t>
  </si>
  <si>
    <t>111.00</t>
  </si>
  <si>
    <t>192.00</t>
  </si>
  <si>
    <t>744.00</t>
  </si>
  <si>
    <t>（資料：環境課）</t>
  </si>
  <si>
    <t>◇交通・防災◇</t>
  </si>
  <si>
    <t>■原因別交通事故数（人身事故）</t>
  </si>
  <si>
    <t>（1月1日～12月31日　単位：件）</t>
  </si>
  <si>
    <t>前方
不注意</t>
  </si>
  <si>
    <t>安全
不確認</t>
  </si>
  <si>
    <t>ハンドル操作</t>
  </si>
  <si>
    <t>動静
不注視</t>
  </si>
  <si>
    <t>酒酔い（帯）</t>
  </si>
  <si>
    <t>安全
速度</t>
  </si>
  <si>
    <t>一時
不停止</t>
  </si>
  <si>
    <t>（資料：武雄警察署）</t>
  </si>
  <si>
    <t>■原因別火災発生状況</t>
  </si>
  <si>
    <t>こんろ</t>
  </si>
  <si>
    <t>火遊び</t>
  </si>
  <si>
    <t>たばこ</t>
  </si>
  <si>
    <t>たき火</t>
  </si>
  <si>
    <t>ガソリン油類</t>
  </si>
  <si>
    <t>放 火</t>
  </si>
  <si>
    <t>不 明</t>
  </si>
  <si>
    <t>（資料：武雄消防署）</t>
  </si>
  <si>
    <t>■救急車の出動回数・搬送人員</t>
  </si>
  <si>
    <t>（1月1日～12月31日　単位：回・％・人）</t>
  </si>
  <si>
    <t>火災</t>
  </si>
  <si>
    <t>風水害等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</si>
  <si>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</si>
  <si>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</si>
  <si>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</si>
  <si>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</si>
  <si>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</si>
  <si>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</si>
  <si>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</si>
  <si>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</si>
  <si>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内訳</t>
  </si>
  <si>
    <t>不搬送率</t>
  </si>
  <si>
    <t>搬送</t>
  </si>
  <si>
    <t>不搬送</t>
  </si>
  <si>
    <t>◇上水道◇</t>
  </si>
  <si>
    <t>■水道事業の状況</t>
  </si>
  <si>
    <t>給水件数
（件）</t>
  </si>
  <si>
    <t>給水人口
（人）</t>
  </si>
  <si>
    <t>普及率
（％）</t>
  </si>
  <si>
    <t>年間給水量
（㎥）</t>
  </si>
  <si>
    <t>1日当り平均給水量（㎥）</t>
  </si>
  <si>
    <t>1日1人当り平均給水量（Ｌ）</t>
  </si>
  <si>
    <t>配水管総延長（km）</t>
  </si>
  <si>
    <t>■用途別年間使用量</t>
  </si>
  <si>
    <t>（単位：㎥）</t>
  </si>
  <si>
    <t>家庭用</t>
  </si>
  <si>
    <t>営業用</t>
  </si>
  <si>
    <t>官公署用</t>
  </si>
  <si>
    <t>学校用</t>
  </si>
  <si>
    <t>プール用</t>
  </si>
  <si>
    <t>◇教育・文化◇</t>
  </si>
  <si>
    <t>■幼稚園</t>
  </si>
  <si>
    <t>学園数</t>
  </si>
  <si>
    <t>学級数</t>
  </si>
  <si>
    <t>年齢別在園者数</t>
  </si>
  <si>
    <t>教員数</t>
  </si>
  <si>
    <t>職員数</t>
  </si>
  <si>
    <t>３歳</t>
  </si>
  <si>
    <t>４歳</t>
  </si>
  <si>
    <t>５歳</t>
  </si>
  <si>
    <t>平成19年度</t>
  </si>
  <si>
    <t>平成23年度</t>
  </si>
  <si>
    <t>■小学校</t>
  </si>
  <si>
    <t>学校数</t>
  </si>
  <si>
    <t>児童数</t>
  </si>
  <si>
    <t>■中学校</t>
  </si>
  <si>
    <t>生徒数</t>
  </si>
  <si>
    <t>■小中学校の概況</t>
  </si>
  <si>
    <t>（平成23年5月1日現在）</t>
  </si>
  <si>
    <t>児童・生徒数</t>
  </si>
  <si>
    <t>校地面積</t>
  </si>
  <si>
    <t>校舎</t>
  </si>
  <si>
    <t>普通</t>
  </si>
  <si>
    <t>特支</t>
  </si>
  <si>
    <t>うち鉄筋鉄骨</t>
  </si>
  <si>
    <t>小学校</t>
  </si>
  <si>
    <t>武雄小学校</t>
  </si>
  <si>
    <t>御船が丘小学校</t>
  </si>
  <si>
    <t>橘小学校</t>
  </si>
  <si>
    <t>朝日小学校</t>
  </si>
  <si>
    <t>若木小学校</t>
  </si>
  <si>
    <t>武内小学校</t>
  </si>
  <si>
    <t>東川登小学校</t>
  </si>
  <si>
    <t>西川登小学校</t>
  </si>
  <si>
    <t>山内東小学校</t>
  </si>
  <si>
    <t>　犬走分校</t>
  </si>
  <si>
    <t>　舟原分校</t>
  </si>
  <si>
    <t>-</t>
  </si>
  <si>
    <t>山内西小学校</t>
  </si>
  <si>
    <t>　立野川内分校</t>
  </si>
  <si>
    <t>北方小学校</t>
  </si>
  <si>
    <t>中学校</t>
  </si>
  <si>
    <t>武雄中学校</t>
  </si>
  <si>
    <t>武雄北中学校</t>
  </si>
  <si>
    <t>川登中学校</t>
  </si>
  <si>
    <t>山内中学校</t>
  </si>
  <si>
    <t>北方中学校</t>
  </si>
  <si>
    <t>県立青陵中学校</t>
  </si>
  <si>
    <t>（資料：学校基本調査、教育総務課）</t>
  </si>
  <si>
    <t>■高等学校</t>
  </si>
  <si>
    <t>（平成23年5月1日現在　単位：人）</t>
  </si>
  <si>
    <t>生徒数</t>
  </si>
  <si>
    <t>武雄高等学校</t>
  </si>
  <si>
    <t>佐賀女子高等学校武雄校舎</t>
  </si>
  <si>
    <t>（資料：各高等学校）</t>
  </si>
  <si>
    <t>■中学校卒業者の動向</t>
  </si>
  <si>
    <t>進学</t>
  </si>
  <si>
    <t>就職</t>
  </si>
  <si>
    <t>無業</t>
  </si>
  <si>
    <t>教育訓練機関等入学者</t>
  </si>
  <si>
    <t>（資料：学校基本調査）</t>
  </si>
  <si>
    <t>■武雄市内の高等学校卒業者の動向</t>
  </si>
  <si>
    <t>■武雄市内の高等学校卒業者の産業別就職状況</t>
  </si>
  <si>
    <t>農業</t>
  </si>
  <si>
    <t>林業</t>
  </si>
  <si>
    <t>漁業</t>
  </si>
  <si>
    <t>建設業</t>
  </si>
  <si>
    <t>卸売
小売業</t>
  </si>
  <si>
    <t>運輸
通信業</t>
  </si>
  <si>
    <t>電気・
ガス・
水道業</t>
  </si>
  <si>
    <t>金融業</t>
  </si>
  <si>
    <t>公務</t>
  </si>
  <si>
    <t>■武雄市図書館の利用状況</t>
  </si>
  <si>
    <t>（単位：人・％）</t>
  </si>
  <si>
    <t>館外閲覧
総数</t>
  </si>
  <si>
    <t>内　訳</t>
  </si>
  <si>
    <t>1日平均</t>
  </si>
  <si>
    <t>男女比率</t>
  </si>
  <si>
    <t>小学生以下</t>
  </si>
  <si>
    <t>中学生</t>
  </si>
  <si>
    <t>高校生</t>
  </si>
  <si>
    <t>一般</t>
  </si>
  <si>
    <t>平成18年度
（開館日数 270日）</t>
  </si>
  <si>
    <t>平成19年度
（開館日数 289日）</t>
  </si>
  <si>
    <t>平成20年度
（開館日数291 日）</t>
  </si>
  <si>
    <t>平成21年度
（開館日数 291日）</t>
  </si>
  <si>
    <t>平成22年度
（開館日数 292日）</t>
  </si>
  <si>
    <t>（資料：武雄市図書館・歴史資料館）</t>
  </si>
  <si>
    <t>■文化会館の利用状況</t>
  </si>
  <si>
    <t>（単位：日・件・％）</t>
  </si>
  <si>
    <t>大ホール</t>
  </si>
  <si>
    <t>小ホール</t>
  </si>
  <si>
    <t>ﾐｰﾃｨﾝｸﾞﾎｰﾙ</t>
  </si>
  <si>
    <t>市民ホール</t>
  </si>
  <si>
    <t>会議室(27室)</t>
  </si>
  <si>
    <t>平成19　年度</t>
  </si>
  <si>
    <t>使用日数</t>
  </si>
  <si>
    <t>使用件数</t>
  </si>
  <si>
    <t>稼働率</t>
  </si>
  <si>
    <t>平成20　年度</t>
  </si>
  <si>
    <t>平成21　年度</t>
  </si>
  <si>
    <t>平成22　年度</t>
  </si>
  <si>
    <t>（資料：文化会館）</t>
  </si>
  <si>
    <t>◇市民所得◇</t>
  </si>
  <si>
    <t>■市内総生産</t>
  </si>
  <si>
    <t>（単位：百万円・％）</t>
  </si>
  <si>
    <t>平成１８年度</t>
  </si>
  <si>
    <t>平成１９年度</t>
  </si>
  <si>
    <t>平成２０年度</t>
  </si>
  <si>
    <t>総生産額</t>
  </si>
  <si>
    <t>第１次産業</t>
  </si>
  <si>
    <t>水産業</t>
  </si>
  <si>
    <t>第２次産業</t>
  </si>
  <si>
    <t>第３次産業</t>
  </si>
  <si>
    <t>金融・保険業・不動産業</t>
  </si>
  <si>
    <t>政府サービス業</t>
  </si>
  <si>
    <t>家計民間非営利サービス</t>
  </si>
  <si>
    <t>小計</t>
  </si>
  <si>
    <t>（控除）帰属利子</t>
  </si>
  <si>
    <t>市内総生産額</t>
  </si>
  <si>
    <t>■市民分配所得</t>
  </si>
  <si>
    <t>雇用者報酬</t>
  </si>
  <si>
    <t>賃金・俸給</t>
  </si>
  <si>
    <t>社会保険等雇主負担</t>
  </si>
  <si>
    <t>財産所得</t>
  </si>
  <si>
    <t>受取</t>
  </si>
  <si>
    <t>支払</t>
  </si>
  <si>
    <t>△4,621</t>
  </si>
  <si>
    <t>△3.9</t>
  </si>
  <si>
    <t>企業所得（配当控除後）</t>
  </si>
  <si>
    <t>民間法人企業</t>
  </si>
  <si>
    <t>公的企業</t>
  </si>
  <si>
    <t>個人企業</t>
  </si>
  <si>
    <t>総額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</si>
</sst>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_ ;[Red]\-#,##0.0\ "/>
    <numFmt numFmtId="179" formatCode="#,##0_ "/>
    <numFmt numFmtId="180" formatCode="#,##0.00_ "/>
    <numFmt numFmtId="181" formatCode="#,##0.0_ "/>
    <numFmt numFmtId="182" formatCode="#,##0_ ;[Red]\-#,##0\ "/>
    <numFmt numFmtId="183" formatCode="#,##0;&quot;△ &quot;#,##0"/>
    <numFmt numFmtId="184" formatCode="#,##0.00_ ;[Red]\-#,##0.00\ "/>
    <numFmt numFmtId="185" formatCode="0_ "/>
    <numFmt numFmtId="186" formatCode="#,##0.0_);[Red]\(#,##0.0\)"/>
    <numFmt numFmtId="187" formatCode="#,##0.0;[Red]\-#,##0.0"/>
    <numFmt numFmtId="188" formatCode="#,##0.0;&quot;△ &quot;#,##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HGPｺﾞｼｯｸM"/>
      <family val="3"/>
    </font>
    <font>
      <sz val="6"/>
      <name val="ＭＳ Ｐゴシック"/>
      <family val="3"/>
    </font>
    <font>
      <sz val="14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8"/>
      <name val="HGPｺﾞｼｯｸM"/>
      <family val="3"/>
    </font>
    <font>
      <sz val="9"/>
      <name val="HGPｺﾞｼｯｸM"/>
      <family val="3"/>
    </font>
    <font>
      <b/>
      <sz val="11"/>
      <name val="HGP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b/>
      <sz val="14"/>
      <name val="HGSｺﾞｼｯｸM"/>
      <family val="3"/>
    </font>
    <font>
      <sz val="9"/>
      <name val="HGSｺﾞｼｯｸM"/>
      <family val="3"/>
    </font>
    <font>
      <sz val="5"/>
      <name val="HGS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hair"/>
      <bottom style="hair"/>
    </border>
    <border>
      <left style="double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541">
    <xf numFmtId="0" fontId="0" fillId="0" borderId="0" xfId="0" applyFont="1" applyAlignment="1">
      <alignment vertical="center"/>
    </xf>
    <xf numFmtId="0" fontId="3" fillId="0" borderId="0" xfId="61" applyFont="1" applyFill="1">
      <alignment vertical="center"/>
      <protection/>
    </xf>
    <xf numFmtId="0" fontId="5" fillId="0" borderId="0" xfId="61" applyFont="1" applyFill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right" vertical="center"/>
      <protection/>
    </xf>
    <xf numFmtId="176" fontId="6" fillId="0" borderId="0" xfId="61" applyNumberFormat="1" applyFont="1" applyFill="1" applyBorder="1" applyAlignment="1">
      <alignment horizontal="center" vertical="center"/>
      <protection/>
    </xf>
    <xf numFmtId="176" fontId="6" fillId="0" borderId="0" xfId="61" applyNumberFormat="1" applyFont="1" applyFill="1" applyBorder="1" applyAlignment="1">
      <alignment horizontal="right" vertical="center"/>
      <protection/>
    </xf>
    <xf numFmtId="176" fontId="6" fillId="0" borderId="0" xfId="61" applyNumberFormat="1" applyFont="1" applyFill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6" fillId="0" borderId="10" xfId="61" applyFont="1" applyFill="1" applyBorder="1">
      <alignment vertical="center"/>
      <protection/>
    </xf>
    <xf numFmtId="0" fontId="6" fillId="0" borderId="0" xfId="61" applyFont="1" applyFill="1" applyAlignment="1">
      <alignment horizontal="left" vertical="center"/>
      <protection/>
    </xf>
    <xf numFmtId="0" fontId="6" fillId="0" borderId="11" xfId="61" applyFont="1" applyFill="1" applyBorder="1" applyAlignment="1">
      <alignment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38" fontId="6" fillId="0" borderId="0" xfId="50" applyFont="1" applyFill="1" applyBorder="1" applyAlignment="1">
      <alignment vertical="center"/>
    </xf>
    <xf numFmtId="3" fontId="6" fillId="0" borderId="0" xfId="61" applyNumberFormat="1" applyFont="1" applyFill="1" applyAlignment="1">
      <alignment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9" fillId="0" borderId="0" xfId="61" applyFont="1" applyFill="1" applyBorder="1" applyAlignment="1">
      <alignment vertical="center" wrapText="1"/>
      <protection/>
    </xf>
    <xf numFmtId="0" fontId="6" fillId="0" borderId="0" xfId="61" applyFont="1" applyFill="1" applyBorder="1" applyAlignment="1">
      <alignment vertical="center" wrapText="1"/>
      <protection/>
    </xf>
    <xf numFmtId="179" fontId="6" fillId="0" borderId="0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Border="1" applyAlignment="1">
      <alignment vertical="center"/>
      <protection/>
    </xf>
    <xf numFmtId="181" fontId="6" fillId="0" borderId="0" xfId="61" applyNumberFormat="1" applyFont="1" applyFill="1" applyBorder="1" applyAlignment="1">
      <alignment vertical="center"/>
      <protection/>
    </xf>
    <xf numFmtId="0" fontId="6" fillId="0" borderId="18" xfId="61" applyFont="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7" fillId="0" borderId="14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>
      <alignment vertical="center"/>
      <protection/>
    </xf>
    <xf numFmtId="38" fontId="7" fillId="0" borderId="0" xfId="50" applyFont="1" applyFill="1" applyBorder="1" applyAlignment="1">
      <alignment vertical="center"/>
    </xf>
    <xf numFmtId="0" fontId="3" fillId="0" borderId="0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177" fontId="6" fillId="0" borderId="0" xfId="61" applyNumberFormat="1" applyFont="1" applyFill="1" applyBorder="1" applyAlignment="1">
      <alignment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19" xfId="61" applyFont="1" applyFill="1" applyBorder="1" applyAlignment="1">
      <alignment vertical="center"/>
      <protection/>
    </xf>
    <xf numFmtId="0" fontId="6" fillId="0" borderId="20" xfId="61" applyFont="1" applyFill="1" applyBorder="1" applyAlignment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177" fontId="6" fillId="0" borderId="0" xfId="61" applyNumberFormat="1" applyFont="1" applyFill="1" applyBorder="1" applyAlignment="1">
      <alignment horizontal="center" vertical="center"/>
      <protection/>
    </xf>
    <xf numFmtId="177" fontId="6" fillId="0" borderId="0" xfId="61" applyNumberFormat="1" applyFont="1" applyFill="1" applyBorder="1" applyAlignment="1">
      <alignment horizontal="left" vertical="center"/>
      <protection/>
    </xf>
    <xf numFmtId="177" fontId="6" fillId="0" borderId="0" xfId="61" applyNumberFormat="1" applyFont="1" applyFill="1" applyBorder="1" applyAlignment="1">
      <alignment horizontal="right" vertical="center"/>
      <protection/>
    </xf>
    <xf numFmtId="0" fontId="6" fillId="0" borderId="22" xfId="61" applyFont="1" applyFill="1" applyBorder="1" applyAlignment="1">
      <alignment vertical="center"/>
      <protection/>
    </xf>
    <xf numFmtId="0" fontId="3" fillId="0" borderId="0" xfId="61" applyFont="1">
      <alignment vertical="center"/>
      <protection/>
    </xf>
    <xf numFmtId="0" fontId="10" fillId="0" borderId="0" xfId="61" applyFont="1" applyFill="1">
      <alignment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3" fontId="12" fillId="0" borderId="0" xfId="61" applyNumberFormat="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6" fillId="0" borderId="14" xfId="61" applyFont="1" applyBorder="1">
      <alignment vertical="center"/>
      <protection/>
    </xf>
    <xf numFmtId="3" fontId="11" fillId="0" borderId="0" xfId="61" applyNumberFormat="1" applyFont="1" applyBorder="1" applyAlignment="1">
      <alignment vertical="center"/>
      <protection/>
    </xf>
    <xf numFmtId="3" fontId="11" fillId="0" borderId="0" xfId="61" applyNumberFormat="1" applyFont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0" fontId="11" fillId="0" borderId="0" xfId="61" applyFont="1" applyFill="1" applyBorder="1">
      <alignment vertical="center"/>
      <protection/>
    </xf>
    <xf numFmtId="0" fontId="11" fillId="0" borderId="0" xfId="61" applyFont="1" applyFill="1" applyBorder="1" applyAlignment="1">
      <alignment vertical="center" wrapText="1"/>
      <protection/>
    </xf>
    <xf numFmtId="38" fontId="11" fillId="0" borderId="0" xfId="50" applyFont="1" applyFill="1" applyBorder="1" applyAlignment="1">
      <alignment vertical="center"/>
    </xf>
    <xf numFmtId="182" fontId="11" fillId="0" borderId="0" xfId="50" applyNumberFormat="1" applyFont="1" applyFill="1" applyBorder="1" applyAlignment="1">
      <alignment vertical="center"/>
    </xf>
    <xf numFmtId="0" fontId="11" fillId="0" borderId="0" xfId="61" applyFont="1" applyBorder="1" applyAlignment="1">
      <alignment vertical="center"/>
      <protection/>
    </xf>
    <xf numFmtId="0" fontId="11" fillId="0" borderId="0" xfId="61" applyFont="1" applyBorder="1" applyAlignment="1">
      <alignment vertical="center" wrapText="1"/>
      <protection/>
    </xf>
    <xf numFmtId="38" fontId="11" fillId="0" borderId="0" xfId="50" applyFont="1" applyBorder="1" applyAlignment="1">
      <alignment vertical="center"/>
    </xf>
    <xf numFmtId="0" fontId="11" fillId="0" borderId="0" xfId="61" applyFont="1" applyFill="1">
      <alignment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12" fillId="0" borderId="0" xfId="61" applyFont="1" applyFill="1">
      <alignment vertical="center"/>
      <protection/>
    </xf>
    <xf numFmtId="0" fontId="12" fillId="0" borderId="0" xfId="61" applyFont="1" applyFill="1" applyAlignment="1">
      <alignment horizontal="right" vertical="center"/>
      <protection/>
    </xf>
    <xf numFmtId="0" fontId="11" fillId="0" borderId="19" xfId="61" applyFont="1" applyFill="1" applyBorder="1" applyAlignment="1">
      <alignment vertical="center"/>
      <protection/>
    </xf>
    <xf numFmtId="0" fontId="11" fillId="0" borderId="15" xfId="61" applyFont="1" applyFill="1" applyBorder="1" applyAlignment="1">
      <alignment vertical="center"/>
      <protection/>
    </xf>
    <xf numFmtId="0" fontId="11" fillId="0" borderId="2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4" fillId="0" borderId="0" xfId="61" applyFont="1" applyFill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11" fillId="0" borderId="0" xfId="61" applyFont="1" applyFill="1" applyAlignment="1">
      <alignment vertical="center" wrapText="1"/>
      <protection/>
    </xf>
    <xf numFmtId="3" fontId="11" fillId="0" borderId="0" xfId="61" applyNumberFormat="1" applyFont="1" applyFill="1" applyBorder="1" applyAlignment="1">
      <alignment vertical="center"/>
      <protection/>
    </xf>
    <xf numFmtId="186" fontId="11" fillId="0" borderId="0" xfId="50" applyNumberFormat="1" applyFont="1" applyFill="1" applyBorder="1" applyAlignment="1">
      <alignment vertical="center"/>
    </xf>
    <xf numFmtId="186" fontId="11" fillId="0" borderId="0" xfId="61" applyNumberFormat="1" applyFont="1" applyFill="1" applyBorder="1" applyAlignment="1">
      <alignment vertical="center"/>
      <protection/>
    </xf>
    <xf numFmtId="186" fontId="11" fillId="0" borderId="0" xfId="61" applyNumberFormat="1" applyFont="1" applyFill="1" applyBorder="1" applyAlignment="1">
      <alignment horizontal="right" vertical="center"/>
      <protection/>
    </xf>
    <xf numFmtId="0" fontId="11" fillId="0" borderId="0" xfId="61" applyFont="1" applyFill="1" applyAlignment="1">
      <alignment vertical="center"/>
      <protection/>
    </xf>
    <xf numFmtId="0" fontId="14" fillId="0" borderId="0" xfId="61" applyFont="1">
      <alignment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38" fontId="11" fillId="0" borderId="0" xfId="50" applyFont="1" applyFill="1" applyBorder="1" applyAlignment="1">
      <alignment horizontal="center" vertical="center"/>
    </xf>
    <xf numFmtId="38" fontId="11" fillId="0" borderId="0" xfId="61" applyNumberFormat="1" applyFont="1" applyFill="1" applyBorder="1" applyAlignment="1">
      <alignment vertical="center"/>
      <protection/>
    </xf>
    <xf numFmtId="38" fontId="15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38" fontId="11" fillId="0" borderId="0" xfId="61" applyNumberFormat="1" applyFont="1" applyFill="1" applyBorder="1" applyAlignment="1">
      <alignment horizontal="right" vertical="center"/>
      <protection/>
    </xf>
    <xf numFmtId="38" fontId="11" fillId="0" borderId="0" xfId="61" applyNumberFormat="1" applyFont="1" applyFill="1" applyBorder="1" applyAlignment="1">
      <alignment horizontal="left" vertical="center"/>
      <protection/>
    </xf>
    <xf numFmtId="0" fontId="6" fillId="0" borderId="0" xfId="61" applyFont="1" applyFill="1" applyAlignment="1">
      <alignment vertical="center"/>
      <protection/>
    </xf>
    <xf numFmtId="186" fontId="6" fillId="0" borderId="0" xfId="50" applyNumberFormat="1" applyFont="1" applyFill="1" applyBorder="1" applyAlignment="1">
      <alignment vertical="center"/>
    </xf>
    <xf numFmtId="186" fontId="6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179" fontId="6" fillId="0" borderId="0" xfId="61" applyNumberFormat="1" applyFont="1" applyFill="1" applyBorder="1" applyAlignment="1">
      <alignment vertical="center" wrapText="1"/>
      <protection/>
    </xf>
    <xf numFmtId="181" fontId="6" fillId="0" borderId="0" xfId="61" applyNumberFormat="1" applyFont="1" applyFill="1" applyBorder="1" applyAlignment="1">
      <alignment vertical="center" wrapText="1"/>
      <protection/>
    </xf>
    <xf numFmtId="0" fontId="6" fillId="0" borderId="23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177" fontId="6" fillId="0" borderId="25" xfId="61" applyNumberFormat="1" applyFont="1" applyFill="1" applyBorder="1" applyAlignment="1">
      <alignment horizontal="right" vertical="center"/>
      <protection/>
    </xf>
    <xf numFmtId="49" fontId="6" fillId="0" borderId="25" xfId="61" applyNumberFormat="1" applyFont="1" applyFill="1" applyBorder="1" applyAlignment="1">
      <alignment horizontal="right" vertical="center"/>
      <protection/>
    </xf>
    <xf numFmtId="178" fontId="6" fillId="0" borderId="25" xfId="50" applyNumberFormat="1" applyFont="1" applyFill="1" applyBorder="1" applyAlignment="1">
      <alignment horizontal="right" vertical="center"/>
    </xf>
    <xf numFmtId="0" fontId="6" fillId="0" borderId="17" xfId="61" applyFont="1" applyFill="1" applyBorder="1" applyAlignment="1">
      <alignment horizontal="right" vertical="center"/>
      <protection/>
    </xf>
    <xf numFmtId="177" fontId="6" fillId="0" borderId="26" xfId="61" applyNumberFormat="1" applyFont="1" applyFill="1" applyBorder="1" applyAlignment="1">
      <alignment horizontal="right" vertical="center"/>
      <protection/>
    </xf>
    <xf numFmtId="49" fontId="6" fillId="0" borderId="26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177" fontId="6" fillId="0" borderId="27" xfId="61" applyNumberFormat="1" applyFont="1" applyFill="1" applyBorder="1" applyAlignment="1">
      <alignment horizontal="right" vertical="center"/>
      <protection/>
    </xf>
    <xf numFmtId="49" fontId="6" fillId="0" borderId="27" xfId="61" applyNumberFormat="1" applyFont="1" applyFill="1" applyBorder="1" applyAlignment="1">
      <alignment horizontal="right" vertical="center"/>
      <protection/>
    </xf>
    <xf numFmtId="0" fontId="6" fillId="0" borderId="12" xfId="61" applyFont="1" applyFill="1" applyBorder="1" applyAlignment="1">
      <alignment horizontal="right" vertical="center"/>
      <protection/>
    </xf>
    <xf numFmtId="0" fontId="6" fillId="0" borderId="14" xfId="61" applyFont="1" applyFill="1" applyBorder="1" applyAlignment="1">
      <alignment horizontal="right" vertical="center"/>
      <protection/>
    </xf>
    <xf numFmtId="0" fontId="6" fillId="0" borderId="22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right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176" fontId="6" fillId="0" borderId="21" xfId="61" applyNumberFormat="1" applyFont="1" applyFill="1" applyBorder="1" applyAlignment="1">
      <alignment horizontal="right" vertical="center"/>
      <protection/>
    </xf>
    <xf numFmtId="176" fontId="6" fillId="0" borderId="27" xfId="61" applyNumberFormat="1" applyFont="1" applyFill="1" applyBorder="1" applyAlignment="1">
      <alignment horizontal="right" vertical="center"/>
      <protection/>
    </xf>
    <xf numFmtId="176" fontId="6" fillId="0" borderId="29" xfId="61" applyNumberFormat="1" applyFont="1" applyFill="1" applyBorder="1" applyAlignment="1">
      <alignment horizontal="right"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38" fontId="7" fillId="0" borderId="27" xfId="50" applyFont="1" applyFill="1" applyBorder="1" applyAlignment="1">
      <alignment horizontal="right" vertical="center"/>
    </xf>
    <xf numFmtId="38" fontId="7" fillId="0" borderId="20" xfId="50" applyFont="1" applyFill="1" applyBorder="1" applyAlignment="1">
      <alignment horizontal="right" vertical="center"/>
    </xf>
    <xf numFmtId="38" fontId="7" fillId="0" borderId="30" xfId="50" applyFont="1" applyFill="1" applyBorder="1" applyAlignment="1">
      <alignment horizontal="right" vertical="center"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9" fillId="0" borderId="27" xfId="61" applyFont="1" applyFill="1" applyBorder="1" applyAlignment="1">
      <alignment horizontal="center" vertical="center"/>
      <protection/>
    </xf>
    <xf numFmtId="38" fontId="7" fillId="0" borderId="29" xfId="50" applyFont="1" applyFill="1" applyBorder="1" applyAlignment="1">
      <alignment horizontal="right" vertical="center"/>
    </xf>
    <xf numFmtId="38" fontId="7" fillId="0" borderId="31" xfId="50" applyFont="1" applyFill="1" applyBorder="1" applyAlignment="1">
      <alignment horizontal="right" vertical="center"/>
    </xf>
    <xf numFmtId="0" fontId="7" fillId="0" borderId="26" xfId="61" applyFont="1" applyFill="1" applyBorder="1" applyAlignment="1">
      <alignment horizontal="center" vertical="center"/>
      <protection/>
    </xf>
    <xf numFmtId="38" fontId="7" fillId="0" borderId="26" xfId="50" applyFont="1" applyFill="1" applyBorder="1" applyAlignment="1">
      <alignment horizontal="right" vertical="center"/>
    </xf>
    <xf numFmtId="38" fontId="7" fillId="0" borderId="32" xfId="50" applyFont="1" applyFill="1" applyBorder="1" applyAlignment="1">
      <alignment horizontal="right" vertical="center"/>
    </xf>
    <xf numFmtId="0" fontId="7" fillId="0" borderId="33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38" fontId="7" fillId="0" borderId="19" xfId="50" applyFont="1" applyFill="1" applyBorder="1" applyAlignment="1">
      <alignment horizontal="right" vertical="center"/>
    </xf>
    <xf numFmtId="38" fontId="7" fillId="0" borderId="34" xfId="50" applyFont="1" applyFill="1" applyBorder="1" applyAlignment="1">
      <alignment horizontal="right" vertical="center"/>
    </xf>
    <xf numFmtId="38" fontId="7" fillId="0" borderId="35" xfId="50" applyFont="1" applyFill="1" applyBorder="1" applyAlignment="1">
      <alignment horizontal="right" vertical="center"/>
    </xf>
    <xf numFmtId="38" fontId="7" fillId="0" borderId="16" xfId="50" applyFont="1" applyFill="1" applyBorder="1" applyAlignment="1">
      <alignment horizontal="right" vertical="center"/>
    </xf>
    <xf numFmtId="38" fontId="7" fillId="0" borderId="17" xfId="50" applyFont="1" applyFill="1" applyBorder="1" applyAlignment="1">
      <alignment horizontal="right" vertical="center"/>
    </xf>
    <xf numFmtId="38" fontId="7" fillId="0" borderId="36" xfId="50" applyFont="1" applyFill="1" applyBorder="1" applyAlignment="1">
      <alignment horizontal="right" vertical="center"/>
    </xf>
    <xf numFmtId="0" fontId="7" fillId="0" borderId="37" xfId="61" applyFont="1" applyFill="1" applyBorder="1" applyAlignment="1">
      <alignment horizontal="center" vertical="center"/>
      <protection/>
    </xf>
    <xf numFmtId="38" fontId="7" fillId="0" borderId="26" xfId="61" applyNumberFormat="1" applyFont="1" applyFill="1" applyBorder="1" applyAlignment="1">
      <alignment horizontal="right" vertical="center"/>
      <protection/>
    </xf>
    <xf numFmtId="0" fontId="7" fillId="0" borderId="26" xfId="61" applyFont="1" applyFill="1" applyBorder="1" applyAlignment="1">
      <alignment horizontal="right" vertical="center"/>
      <protection/>
    </xf>
    <xf numFmtId="0" fontId="7" fillId="0" borderId="29" xfId="61" applyFont="1" applyFill="1" applyBorder="1" applyAlignment="1">
      <alignment horizontal="center" vertical="center"/>
      <protection/>
    </xf>
    <xf numFmtId="177" fontId="6" fillId="0" borderId="20" xfId="61" applyNumberFormat="1" applyFont="1" applyFill="1" applyBorder="1" applyAlignment="1">
      <alignment horizontal="right" vertical="center"/>
      <protection/>
    </xf>
    <xf numFmtId="0" fontId="6" fillId="0" borderId="27" xfId="61" applyFont="1" applyFill="1" applyBorder="1" applyAlignment="1">
      <alignment horizontal="left" vertical="center"/>
      <protection/>
    </xf>
    <xf numFmtId="38" fontId="6" fillId="0" borderId="27" xfId="50" applyFont="1" applyFill="1" applyBorder="1" applyAlignment="1">
      <alignment horizontal="right" vertical="center"/>
    </xf>
    <xf numFmtId="0" fontId="6" fillId="0" borderId="20" xfId="61" applyFont="1" applyFill="1" applyBorder="1" applyAlignment="1">
      <alignment horizontal="left" vertical="center"/>
      <protection/>
    </xf>
    <xf numFmtId="38" fontId="6" fillId="0" borderId="20" xfId="50" applyFont="1" applyFill="1" applyBorder="1" applyAlignment="1">
      <alignment horizontal="right" vertical="center"/>
    </xf>
    <xf numFmtId="177" fontId="6" fillId="0" borderId="38" xfId="61" applyNumberFormat="1" applyFont="1" applyFill="1" applyBorder="1" applyAlignment="1">
      <alignment horizontal="right" vertical="center"/>
      <protection/>
    </xf>
    <xf numFmtId="0" fontId="6" fillId="0" borderId="38" xfId="61" applyFont="1" applyFill="1" applyBorder="1" applyAlignment="1">
      <alignment horizontal="left" vertical="center"/>
      <protection/>
    </xf>
    <xf numFmtId="38" fontId="6" fillId="0" borderId="38" xfId="50" applyFont="1" applyFill="1" applyBorder="1" applyAlignment="1">
      <alignment horizontal="right" vertical="center"/>
    </xf>
    <xf numFmtId="177" fontId="6" fillId="0" borderId="39" xfId="61" applyNumberFormat="1" applyFont="1" applyFill="1" applyBorder="1" applyAlignment="1">
      <alignment horizontal="right" vertical="center"/>
      <protection/>
    </xf>
    <xf numFmtId="0" fontId="6" fillId="0" borderId="39" xfId="61" applyFont="1" applyFill="1" applyBorder="1" applyAlignment="1">
      <alignment horizontal="left" vertical="center"/>
      <protection/>
    </xf>
    <xf numFmtId="38" fontId="6" fillId="0" borderId="39" xfId="50" applyFont="1" applyFill="1" applyBorder="1" applyAlignment="1">
      <alignment horizontal="right" vertical="center"/>
    </xf>
    <xf numFmtId="177" fontId="6" fillId="0" borderId="34" xfId="61" applyNumberFormat="1" applyFont="1" applyFill="1" applyBorder="1" applyAlignment="1">
      <alignment horizontal="right" vertical="center"/>
      <protection/>
    </xf>
    <xf numFmtId="177" fontId="6" fillId="0" borderId="40" xfId="61" applyNumberFormat="1" applyFont="1" applyFill="1" applyBorder="1" applyAlignment="1">
      <alignment horizontal="right" vertical="center"/>
      <protection/>
    </xf>
    <xf numFmtId="0" fontId="6" fillId="0" borderId="41" xfId="61" applyFont="1" applyFill="1" applyBorder="1" applyAlignment="1">
      <alignment horizontal="left" vertical="center"/>
      <protection/>
    </xf>
    <xf numFmtId="0" fontId="6" fillId="0" borderId="40" xfId="61" applyFont="1" applyFill="1" applyBorder="1" applyAlignment="1">
      <alignment horizontal="left" vertical="center"/>
      <protection/>
    </xf>
    <xf numFmtId="38" fontId="6" fillId="0" borderId="40" xfId="50" applyFont="1" applyFill="1" applyBorder="1" applyAlignment="1">
      <alignment horizontal="right" vertical="center"/>
    </xf>
    <xf numFmtId="0" fontId="6" fillId="0" borderId="19" xfId="61" applyFont="1" applyFill="1" applyBorder="1" applyAlignment="1">
      <alignment horizontal="left" vertical="center"/>
      <protection/>
    </xf>
    <xf numFmtId="38" fontId="6" fillId="0" borderId="19" xfId="50" applyFont="1" applyFill="1" applyBorder="1" applyAlignment="1">
      <alignment horizontal="right" vertical="center"/>
    </xf>
    <xf numFmtId="177" fontId="6" fillId="0" borderId="19" xfId="61" applyNumberFormat="1" applyFont="1" applyFill="1" applyBorder="1" applyAlignment="1">
      <alignment horizontal="right" vertical="center"/>
      <protection/>
    </xf>
    <xf numFmtId="0" fontId="6" fillId="0" borderId="34" xfId="61" applyFont="1" applyFill="1" applyBorder="1" applyAlignment="1">
      <alignment horizontal="center" vertical="center"/>
      <protection/>
    </xf>
    <xf numFmtId="179" fontId="6" fillId="0" borderId="27" xfId="50" applyNumberFormat="1" applyFont="1" applyFill="1" applyBorder="1" applyAlignment="1">
      <alignment horizontal="right" vertical="center" indent="1"/>
    </xf>
    <xf numFmtId="38" fontId="6" fillId="0" borderId="27" xfId="50" applyFont="1" applyFill="1" applyBorder="1" applyAlignment="1">
      <alignment horizontal="right" vertical="center" indent="1"/>
    </xf>
    <xf numFmtId="176" fontId="6" fillId="0" borderId="27" xfId="61" applyNumberFormat="1" applyFont="1" applyFill="1" applyBorder="1" applyAlignment="1">
      <alignment horizontal="right" vertical="center" indent="1"/>
      <protection/>
    </xf>
    <xf numFmtId="177" fontId="6" fillId="0" borderId="27" xfId="61" applyNumberFormat="1" applyFont="1" applyFill="1" applyBorder="1" applyAlignment="1">
      <alignment horizontal="right" vertical="center" indent="1"/>
      <protection/>
    </xf>
    <xf numFmtId="38" fontId="6" fillId="0" borderId="27" xfId="50" applyFont="1" applyFill="1" applyBorder="1" applyAlignment="1">
      <alignment horizontal="center" vertical="center"/>
    </xf>
    <xf numFmtId="0" fontId="8" fillId="0" borderId="27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38" fontId="6" fillId="0" borderId="11" xfId="50" applyFont="1" applyFill="1" applyBorder="1" applyAlignment="1">
      <alignment horizontal="right" vertical="center"/>
    </xf>
    <xf numFmtId="38" fontId="6" fillId="0" borderId="12" xfId="50" applyFont="1" applyFill="1" applyBorder="1" applyAlignment="1">
      <alignment horizontal="right" vertical="center"/>
    </xf>
    <xf numFmtId="38" fontId="6" fillId="0" borderId="21" xfId="50" applyFont="1" applyFill="1" applyBorder="1" applyAlignment="1">
      <alignment horizontal="right" vertical="center"/>
    </xf>
    <xf numFmtId="38" fontId="6" fillId="0" borderId="29" xfId="50" applyFont="1" applyFill="1" applyBorder="1" applyAlignment="1">
      <alignment horizontal="right" vertical="center"/>
    </xf>
    <xf numFmtId="38" fontId="6" fillId="0" borderId="42" xfId="50" applyFont="1" applyFill="1" applyBorder="1" applyAlignment="1">
      <alignment horizontal="right" vertical="center"/>
    </xf>
    <xf numFmtId="38" fontId="6" fillId="0" borderId="43" xfId="50" applyFont="1" applyFill="1" applyBorder="1" applyAlignment="1">
      <alignment horizontal="center" vertical="center"/>
    </xf>
    <xf numFmtId="38" fontId="6" fillId="0" borderId="14" xfId="50" applyFont="1" applyFill="1" applyBorder="1" applyAlignment="1">
      <alignment horizontal="center" vertical="center"/>
    </xf>
    <xf numFmtId="38" fontId="6" fillId="0" borderId="28" xfId="50" applyFont="1" applyFill="1" applyBorder="1" applyAlignment="1">
      <alignment horizontal="center" vertical="center"/>
    </xf>
    <xf numFmtId="38" fontId="6" fillId="0" borderId="44" xfId="50" applyFont="1" applyFill="1" applyBorder="1" applyAlignment="1">
      <alignment horizontal="center" vertical="center"/>
    </xf>
    <xf numFmtId="38" fontId="6" fillId="0" borderId="10" xfId="50" applyFont="1" applyFill="1" applyBorder="1" applyAlignment="1">
      <alignment horizontal="center" vertical="center"/>
    </xf>
    <xf numFmtId="38" fontId="6" fillId="0" borderId="33" xfId="50" applyFont="1" applyFill="1" applyBorder="1" applyAlignment="1">
      <alignment horizontal="center" vertical="center"/>
    </xf>
    <xf numFmtId="38" fontId="6" fillId="0" borderId="29" xfId="50" applyFont="1" applyFill="1" applyBorder="1" applyAlignment="1">
      <alignment horizontal="center" vertical="center"/>
    </xf>
    <xf numFmtId="184" fontId="6" fillId="0" borderId="27" xfId="50" applyNumberFormat="1" applyFont="1" applyFill="1" applyBorder="1" applyAlignment="1">
      <alignment horizontal="right" vertical="center"/>
    </xf>
    <xf numFmtId="184" fontId="6" fillId="0" borderId="11" xfId="50" applyNumberFormat="1" applyFont="1" applyFill="1" applyBorder="1" applyAlignment="1">
      <alignment horizontal="right" vertical="center"/>
    </xf>
    <xf numFmtId="184" fontId="6" fillId="0" borderId="12" xfId="50" applyNumberFormat="1" applyFont="1" applyFill="1" applyBorder="1" applyAlignment="1">
      <alignment horizontal="right" vertical="center"/>
    </xf>
    <xf numFmtId="184" fontId="6" fillId="0" borderId="21" xfId="50" applyNumberFormat="1" applyFont="1" applyFill="1" applyBorder="1" applyAlignment="1">
      <alignment horizontal="right" vertical="center"/>
    </xf>
    <xf numFmtId="0" fontId="6" fillId="0" borderId="34" xfId="61" applyFont="1" applyFill="1" applyBorder="1" applyAlignment="1">
      <alignment horizontal="left" vertical="center"/>
      <protection/>
    </xf>
    <xf numFmtId="183" fontId="6" fillId="0" borderId="27" xfId="61" applyNumberFormat="1" applyFont="1" applyFill="1" applyBorder="1" applyAlignment="1">
      <alignment horizontal="right" vertical="center"/>
      <protection/>
    </xf>
    <xf numFmtId="182" fontId="6" fillId="0" borderId="27" xfId="50" applyNumberFormat="1" applyFont="1" applyFill="1" applyBorder="1" applyAlignment="1">
      <alignment horizontal="right" vertical="center"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6" fillId="0" borderId="12" xfId="61" applyNumberFormat="1" applyFont="1" applyFill="1" applyBorder="1" applyAlignment="1">
      <alignment horizontal="right" vertical="center"/>
      <protection/>
    </xf>
    <xf numFmtId="179" fontId="6" fillId="0" borderId="21" xfId="61" applyNumberFormat="1" applyFont="1" applyFill="1" applyBorder="1" applyAlignment="1">
      <alignment horizontal="right" vertical="center"/>
      <protection/>
    </xf>
    <xf numFmtId="177" fontId="6" fillId="0" borderId="11" xfId="61" applyNumberFormat="1" applyFont="1" applyFill="1" applyBorder="1" applyAlignment="1">
      <alignment horizontal="right" vertical="center"/>
      <protection/>
    </xf>
    <xf numFmtId="177" fontId="6" fillId="0" borderId="12" xfId="61" applyNumberFormat="1" applyFont="1" applyFill="1" applyBorder="1" applyAlignment="1">
      <alignment horizontal="right" vertical="center"/>
      <protection/>
    </xf>
    <xf numFmtId="177" fontId="6" fillId="0" borderId="21" xfId="61" applyNumberFormat="1" applyFont="1" applyFill="1" applyBorder="1" applyAlignment="1">
      <alignment horizontal="right" vertical="center"/>
      <protection/>
    </xf>
    <xf numFmtId="0" fontId="6" fillId="0" borderId="11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0" borderId="21" xfId="61" applyFont="1" applyFill="1" applyBorder="1" applyAlignment="1">
      <alignment horizontal="left" vertical="center"/>
      <protection/>
    </xf>
    <xf numFmtId="0" fontId="6" fillId="0" borderId="13" xfId="61" applyFont="1" applyFill="1" applyBorder="1" applyAlignment="1">
      <alignment horizontal="left" vertical="center"/>
      <protection/>
    </xf>
    <xf numFmtId="0" fontId="6" fillId="0" borderId="14" xfId="61" applyFont="1" applyFill="1" applyBorder="1" applyAlignment="1">
      <alignment horizontal="left" vertical="center"/>
      <protection/>
    </xf>
    <xf numFmtId="0" fontId="6" fillId="0" borderId="28" xfId="61" applyFont="1" applyFill="1" applyBorder="1" applyAlignment="1">
      <alignment horizontal="left" vertical="center"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left" vertical="distributed"/>
      <protection/>
    </xf>
    <xf numFmtId="0" fontId="6" fillId="0" borderId="12" xfId="61" applyFont="1" applyFill="1" applyBorder="1" applyAlignment="1">
      <alignment horizontal="left" vertical="distributed"/>
      <protection/>
    </xf>
    <xf numFmtId="0" fontId="6" fillId="0" borderId="21" xfId="61" applyFont="1" applyFill="1" applyBorder="1" applyAlignment="1">
      <alignment horizontal="left" vertical="distributed"/>
      <protection/>
    </xf>
    <xf numFmtId="38" fontId="6" fillId="0" borderId="27" xfId="50" applyNumberFormat="1" applyFont="1" applyFill="1" applyBorder="1" applyAlignment="1">
      <alignment horizontal="right" vertical="center"/>
    </xf>
    <xf numFmtId="37" fontId="6" fillId="0" borderId="11" xfId="50" applyNumberFormat="1" applyFont="1" applyFill="1" applyBorder="1" applyAlignment="1">
      <alignment horizontal="center" vertical="center"/>
    </xf>
    <xf numFmtId="37" fontId="6" fillId="0" borderId="12" xfId="50" applyNumberFormat="1" applyFont="1" applyFill="1" applyBorder="1" applyAlignment="1">
      <alignment horizontal="center" vertical="center"/>
    </xf>
    <xf numFmtId="37" fontId="6" fillId="0" borderId="21" xfId="50" applyNumberFormat="1" applyFont="1" applyFill="1" applyBorder="1" applyAlignment="1">
      <alignment horizontal="center" vertical="center"/>
    </xf>
    <xf numFmtId="38" fontId="6" fillId="0" borderId="11" xfId="50" applyNumberFormat="1" applyFont="1" applyFill="1" applyBorder="1" applyAlignment="1">
      <alignment horizontal="center" vertical="center"/>
    </xf>
    <xf numFmtId="38" fontId="6" fillId="0" borderId="12" xfId="50" applyNumberFormat="1" applyFont="1" applyFill="1" applyBorder="1" applyAlignment="1">
      <alignment horizontal="center" vertical="center"/>
    </xf>
    <xf numFmtId="38" fontId="6" fillId="0" borderId="21" xfId="50" applyNumberFormat="1" applyFont="1" applyFill="1" applyBorder="1" applyAlignment="1">
      <alignment horizontal="center" vertical="center"/>
    </xf>
    <xf numFmtId="38" fontId="6" fillId="0" borderId="27" xfId="61" applyNumberFormat="1" applyFont="1" applyFill="1" applyBorder="1" applyAlignment="1">
      <alignment horizontal="right" vertical="center"/>
      <protection/>
    </xf>
    <xf numFmtId="38" fontId="6" fillId="0" borderId="11" xfId="61" applyNumberFormat="1" applyFont="1" applyFill="1" applyBorder="1" applyAlignment="1">
      <alignment horizontal="right" vertical="center"/>
      <protection/>
    </xf>
    <xf numFmtId="38" fontId="6" fillId="0" borderId="12" xfId="61" applyNumberFormat="1" applyFont="1" applyFill="1" applyBorder="1" applyAlignment="1">
      <alignment horizontal="right" vertical="center"/>
      <protection/>
    </xf>
    <xf numFmtId="38" fontId="6" fillId="0" borderId="21" xfId="61" applyNumberFormat="1" applyFont="1" applyFill="1" applyBorder="1" applyAlignment="1">
      <alignment horizontal="right" vertical="center"/>
      <protection/>
    </xf>
    <xf numFmtId="38" fontId="6" fillId="0" borderId="11" xfId="50" applyFont="1" applyFill="1" applyBorder="1" applyAlignment="1">
      <alignment horizontal="right" vertical="center" indent="1"/>
    </xf>
    <xf numFmtId="38" fontId="6" fillId="0" borderId="12" xfId="50" applyFont="1" applyFill="1" applyBorder="1" applyAlignment="1">
      <alignment horizontal="right" vertical="center" indent="1"/>
    </xf>
    <xf numFmtId="38" fontId="6" fillId="0" borderId="21" xfId="50" applyFont="1" applyFill="1" applyBorder="1" applyAlignment="1">
      <alignment horizontal="right" vertical="center" indent="1"/>
    </xf>
    <xf numFmtId="0" fontId="6" fillId="0" borderId="27" xfId="61" applyFont="1" applyFill="1" applyBorder="1" applyAlignment="1">
      <alignment horizontal="right" vertical="center" indent="1"/>
      <protection/>
    </xf>
    <xf numFmtId="49" fontId="6" fillId="0" borderId="27" xfId="61" applyNumberFormat="1" applyFont="1" applyFill="1" applyBorder="1" applyAlignment="1">
      <alignment horizontal="right" vertical="center" indent="1"/>
      <protection/>
    </xf>
    <xf numFmtId="49" fontId="6" fillId="0" borderId="11" xfId="61" applyNumberFormat="1" applyFont="1" applyFill="1" applyBorder="1" applyAlignment="1">
      <alignment horizontal="center" vertical="center"/>
      <protection/>
    </xf>
    <xf numFmtId="49" fontId="6" fillId="0" borderId="12" xfId="61" applyNumberFormat="1" applyFont="1" applyFill="1" applyBorder="1" applyAlignment="1">
      <alignment horizontal="center" vertical="center"/>
      <protection/>
    </xf>
    <xf numFmtId="49" fontId="6" fillId="0" borderId="21" xfId="61" applyNumberFormat="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right" vertical="center" indent="1"/>
      <protection/>
    </xf>
    <xf numFmtId="0" fontId="6" fillId="0" borderId="12" xfId="61" applyFont="1" applyFill="1" applyBorder="1" applyAlignment="1">
      <alignment horizontal="right" vertical="center" indent="1"/>
      <protection/>
    </xf>
    <xf numFmtId="0" fontId="6" fillId="0" borderId="21" xfId="61" applyFont="1" applyFill="1" applyBorder="1" applyAlignment="1">
      <alignment horizontal="right" vertical="center" indent="1"/>
      <protection/>
    </xf>
    <xf numFmtId="38" fontId="6" fillId="0" borderId="11" xfId="50" applyFont="1" applyFill="1" applyBorder="1" applyAlignment="1">
      <alignment horizontal="center" vertical="center"/>
    </xf>
    <xf numFmtId="38" fontId="6" fillId="0" borderId="12" xfId="50" applyFont="1" applyFill="1" applyBorder="1" applyAlignment="1">
      <alignment horizontal="center" vertical="center"/>
    </xf>
    <xf numFmtId="38" fontId="6" fillId="0" borderId="21" xfId="50" applyFont="1" applyFill="1" applyBorder="1" applyAlignment="1">
      <alignment horizontal="center" vertical="center"/>
    </xf>
    <xf numFmtId="0" fontId="6" fillId="0" borderId="11" xfId="61" applyFont="1" applyBorder="1" applyAlignment="1">
      <alignment horizontal="right" vertical="center"/>
      <protection/>
    </xf>
    <xf numFmtId="0" fontId="6" fillId="0" borderId="12" xfId="61" applyFont="1" applyBorder="1" applyAlignment="1">
      <alignment horizontal="right" vertical="center"/>
      <protection/>
    </xf>
    <xf numFmtId="0" fontId="6" fillId="0" borderId="45" xfId="61" applyFont="1" applyBorder="1" applyAlignment="1">
      <alignment horizontal="right" vertical="center"/>
      <protection/>
    </xf>
    <xf numFmtId="0" fontId="6" fillId="0" borderId="46" xfId="61" applyFont="1" applyBorder="1" applyAlignment="1">
      <alignment horizontal="right" vertical="center"/>
      <protection/>
    </xf>
    <xf numFmtId="0" fontId="6" fillId="0" borderId="21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left" vertical="center"/>
      <protection/>
    </xf>
    <xf numFmtId="0" fontId="9" fillId="0" borderId="12" xfId="61" applyFont="1" applyBorder="1" applyAlignment="1">
      <alignment horizontal="left"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6" fillId="0" borderId="11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2" xfId="61" applyFont="1" applyFill="1" applyBorder="1" applyAlignment="1">
      <alignment vertical="center"/>
      <protection/>
    </xf>
    <xf numFmtId="0" fontId="6" fillId="33" borderId="21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horizontal="right" vertical="center"/>
      <protection/>
    </xf>
    <xf numFmtId="0" fontId="6" fillId="33" borderId="12" xfId="61" applyFont="1" applyFill="1" applyBorder="1" applyAlignment="1">
      <alignment horizontal="right" vertical="center"/>
      <protection/>
    </xf>
    <xf numFmtId="0" fontId="6" fillId="33" borderId="21" xfId="61" applyFont="1" applyFill="1" applyBorder="1" applyAlignment="1">
      <alignment horizontal="right" vertical="center"/>
      <protection/>
    </xf>
    <xf numFmtId="0" fontId="6" fillId="33" borderId="45" xfId="61" applyFont="1" applyFill="1" applyBorder="1" applyAlignment="1">
      <alignment horizontal="right" vertical="center"/>
      <protection/>
    </xf>
    <xf numFmtId="0" fontId="6" fillId="33" borderId="46" xfId="61" applyFont="1" applyFill="1" applyBorder="1" applyAlignment="1">
      <alignment horizontal="right" vertical="center"/>
      <protection/>
    </xf>
    <xf numFmtId="49" fontId="6" fillId="0" borderId="11" xfId="61" applyNumberFormat="1" applyFont="1" applyBorder="1" applyAlignment="1">
      <alignment horizontal="right" vertical="center"/>
      <protection/>
    </xf>
    <xf numFmtId="49" fontId="6" fillId="0" borderId="12" xfId="61" applyNumberFormat="1" applyFont="1" applyBorder="1" applyAlignment="1">
      <alignment horizontal="right" vertical="center"/>
      <protection/>
    </xf>
    <xf numFmtId="49" fontId="6" fillId="0" borderId="21" xfId="61" applyNumberFormat="1" applyFont="1" applyBorder="1" applyAlignment="1">
      <alignment horizontal="right" vertical="center"/>
      <protection/>
    </xf>
    <xf numFmtId="49" fontId="6" fillId="0" borderId="45" xfId="61" applyNumberFormat="1" applyFont="1" applyBorder="1" applyAlignment="1">
      <alignment horizontal="right" vertical="center"/>
      <protection/>
    </xf>
    <xf numFmtId="49" fontId="6" fillId="0" borderId="46" xfId="61" applyNumberFormat="1" applyFont="1" applyBorder="1" applyAlignment="1">
      <alignment horizontal="right" vertical="center"/>
      <protection/>
    </xf>
    <xf numFmtId="0" fontId="9" fillId="33" borderId="11" xfId="61" applyFont="1" applyFill="1" applyBorder="1" applyAlignment="1">
      <alignment horizontal="left" vertical="center"/>
      <protection/>
    </xf>
    <xf numFmtId="0" fontId="9" fillId="33" borderId="12" xfId="61" applyFont="1" applyFill="1" applyBorder="1" applyAlignment="1">
      <alignment horizontal="left" vertical="center"/>
      <protection/>
    </xf>
    <xf numFmtId="0" fontId="9" fillId="33" borderId="21" xfId="61" applyFont="1" applyFill="1" applyBorder="1" applyAlignment="1">
      <alignment horizontal="left" vertical="center"/>
      <protection/>
    </xf>
    <xf numFmtId="49" fontId="6" fillId="33" borderId="11" xfId="61" applyNumberFormat="1" applyFont="1" applyFill="1" applyBorder="1" applyAlignment="1">
      <alignment horizontal="right" vertical="center"/>
      <protection/>
    </xf>
    <xf numFmtId="49" fontId="6" fillId="33" borderId="12" xfId="61" applyNumberFormat="1" applyFont="1" applyFill="1" applyBorder="1" applyAlignment="1">
      <alignment horizontal="right" vertical="center"/>
      <protection/>
    </xf>
    <xf numFmtId="49" fontId="6" fillId="33" borderId="45" xfId="61" applyNumberFormat="1" applyFont="1" applyFill="1" applyBorder="1" applyAlignment="1">
      <alignment horizontal="right" vertical="center"/>
      <protection/>
    </xf>
    <xf numFmtId="49" fontId="6" fillId="33" borderId="46" xfId="61" applyNumberFormat="1" applyFont="1" applyFill="1" applyBorder="1" applyAlignment="1">
      <alignment horizontal="right" vertical="center"/>
      <protection/>
    </xf>
    <xf numFmtId="49" fontId="6" fillId="33" borderId="21" xfId="61" applyNumberFormat="1" applyFont="1" applyFill="1" applyBorder="1" applyAlignment="1">
      <alignment horizontal="right" vertical="center"/>
      <protection/>
    </xf>
    <xf numFmtId="0" fontId="6" fillId="33" borderId="11" xfId="61" applyFont="1" applyFill="1" applyBorder="1" applyAlignment="1">
      <alignment horizontal="left" vertical="center"/>
      <protection/>
    </xf>
    <xf numFmtId="0" fontId="6" fillId="33" borderId="12" xfId="61" applyFont="1" applyFill="1" applyBorder="1" applyAlignment="1">
      <alignment horizontal="left" vertical="center"/>
      <protection/>
    </xf>
    <xf numFmtId="0" fontId="6" fillId="33" borderId="21" xfId="61" applyFont="1" applyFill="1" applyBorder="1" applyAlignment="1">
      <alignment horizontal="left" vertical="center"/>
      <protection/>
    </xf>
    <xf numFmtId="0" fontId="6" fillId="33" borderId="11" xfId="61" applyFont="1" applyFill="1" applyBorder="1" applyAlignment="1">
      <alignment horizontal="left" vertical="center" shrinkToFit="1"/>
      <protection/>
    </xf>
    <xf numFmtId="0" fontId="6" fillId="33" borderId="12" xfId="61" applyFont="1" applyFill="1" applyBorder="1" applyAlignment="1">
      <alignment horizontal="left" vertical="center" shrinkToFit="1"/>
      <protection/>
    </xf>
    <xf numFmtId="0" fontId="6" fillId="33" borderId="21" xfId="61" applyFont="1" applyFill="1" applyBorder="1" applyAlignment="1">
      <alignment horizontal="left" vertical="center" shrinkToFit="1"/>
      <protection/>
    </xf>
    <xf numFmtId="0" fontId="7" fillId="0" borderId="11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21" xfId="61" applyFont="1" applyBorder="1" applyAlignment="1">
      <alignment vertical="center"/>
      <protection/>
    </xf>
    <xf numFmtId="0" fontId="10" fillId="0" borderId="11" xfId="61" applyFont="1" applyBorder="1" applyAlignment="1">
      <alignment horizontal="right" vertical="center" shrinkToFit="1"/>
      <protection/>
    </xf>
    <xf numFmtId="0" fontId="10" fillId="0" borderId="12" xfId="61" applyFont="1" applyBorder="1" applyAlignment="1">
      <alignment horizontal="right" vertical="center" shrinkToFit="1"/>
      <protection/>
    </xf>
    <xf numFmtId="0" fontId="10" fillId="0" borderId="21" xfId="61" applyFont="1" applyBorder="1" applyAlignment="1">
      <alignment horizontal="right" vertical="center" shrinkToFit="1"/>
      <protection/>
    </xf>
    <xf numFmtId="0" fontId="10" fillId="0" borderId="45" xfId="61" applyFont="1" applyBorder="1" applyAlignment="1">
      <alignment horizontal="right" vertical="center" shrinkToFit="1"/>
      <protection/>
    </xf>
    <xf numFmtId="0" fontId="10" fillId="0" borderId="46" xfId="61" applyFont="1" applyBorder="1" applyAlignment="1">
      <alignment horizontal="right" vertical="center" shrinkToFit="1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45" xfId="61" applyFont="1" applyBorder="1" applyAlignment="1">
      <alignment horizontal="center" vertical="center"/>
      <protection/>
    </xf>
    <xf numFmtId="0" fontId="6" fillId="0" borderId="46" xfId="61" applyFont="1" applyBorder="1" applyAlignment="1">
      <alignment horizontal="center" vertical="center"/>
      <protection/>
    </xf>
    <xf numFmtId="180" fontId="6" fillId="0" borderId="27" xfId="61" applyNumberFormat="1" applyFont="1" applyFill="1" applyBorder="1" applyAlignment="1">
      <alignment horizontal="right" vertical="center" indent="1"/>
      <protection/>
    </xf>
    <xf numFmtId="49" fontId="6" fillId="0" borderId="12" xfId="61" applyNumberFormat="1" applyFont="1" applyFill="1" applyBorder="1" applyAlignment="1">
      <alignment horizontal="right" vertical="center" indent="1"/>
      <protection/>
    </xf>
    <xf numFmtId="49" fontId="6" fillId="0" borderId="21" xfId="61" applyNumberFormat="1" applyFont="1" applyFill="1" applyBorder="1" applyAlignment="1">
      <alignment horizontal="right" vertical="center" indent="1"/>
      <protection/>
    </xf>
    <xf numFmtId="0" fontId="6" fillId="0" borderId="27" xfId="61" applyFont="1" applyFill="1" applyBorder="1" applyAlignment="1">
      <alignment horizontal="center" vertical="center" wrapText="1"/>
      <protection/>
    </xf>
    <xf numFmtId="182" fontId="6" fillId="0" borderId="47" xfId="50" applyNumberFormat="1" applyFont="1" applyFill="1" applyBorder="1" applyAlignment="1">
      <alignment horizontal="right" vertical="center"/>
    </xf>
    <xf numFmtId="0" fontId="6" fillId="0" borderId="20" xfId="61" applyFont="1" applyFill="1" applyBorder="1" applyAlignment="1">
      <alignment horizontal="center" vertical="center"/>
      <protection/>
    </xf>
    <xf numFmtId="182" fontId="6" fillId="0" borderId="20" xfId="50" applyNumberFormat="1" applyFont="1" applyFill="1" applyBorder="1" applyAlignment="1">
      <alignment horizontal="right" vertical="center"/>
    </xf>
    <xf numFmtId="182" fontId="6" fillId="0" borderId="20" xfId="50" applyNumberFormat="1" applyFont="1" applyFill="1" applyBorder="1" applyAlignment="1">
      <alignment horizontal="center" vertical="center"/>
    </xf>
    <xf numFmtId="0" fontId="6" fillId="0" borderId="47" xfId="61" applyFont="1" applyFill="1" applyBorder="1" applyAlignment="1">
      <alignment horizontal="center" vertical="center"/>
      <protection/>
    </xf>
    <xf numFmtId="182" fontId="6" fillId="0" borderId="30" xfId="50" applyNumberFormat="1" applyFont="1" applyFill="1" applyBorder="1" applyAlignment="1">
      <alignment horizontal="right" vertical="center"/>
    </xf>
    <xf numFmtId="0" fontId="6" fillId="0" borderId="30" xfId="61" applyFont="1" applyFill="1" applyBorder="1" applyAlignment="1">
      <alignment horizontal="center" vertical="center"/>
      <protection/>
    </xf>
    <xf numFmtId="58" fontId="6" fillId="0" borderId="27" xfId="61" applyNumberFormat="1" applyFont="1" applyFill="1" applyBorder="1" applyAlignment="1">
      <alignment horizontal="center" vertical="center"/>
      <protection/>
    </xf>
    <xf numFmtId="0" fontId="6" fillId="0" borderId="47" xfId="61" applyFont="1" applyFill="1" applyBorder="1" applyAlignment="1">
      <alignment horizontal="left" vertical="center"/>
      <protection/>
    </xf>
    <xf numFmtId="0" fontId="6" fillId="0" borderId="30" xfId="61" applyFont="1" applyFill="1" applyBorder="1" applyAlignment="1">
      <alignment horizontal="left" vertical="center"/>
      <protection/>
    </xf>
    <xf numFmtId="179" fontId="11" fillId="0" borderId="27" xfId="61" applyNumberFormat="1" applyFont="1" applyFill="1" applyBorder="1" applyAlignment="1">
      <alignment horizontal="right" vertical="center"/>
      <protection/>
    </xf>
    <xf numFmtId="0" fontId="11" fillId="0" borderId="27" xfId="61" applyFont="1" applyFill="1" applyBorder="1" applyAlignment="1">
      <alignment horizontal="center" vertical="center"/>
      <protection/>
    </xf>
    <xf numFmtId="179" fontId="11" fillId="0" borderId="27" xfId="50" applyNumberFormat="1" applyFont="1" applyFill="1" applyBorder="1" applyAlignment="1">
      <alignment horizontal="right" vertical="center"/>
    </xf>
    <xf numFmtId="0" fontId="11" fillId="0" borderId="27" xfId="61" applyFont="1" applyFill="1" applyBorder="1" applyAlignment="1">
      <alignment horizontal="center" vertical="center" wrapText="1"/>
      <protection/>
    </xf>
    <xf numFmtId="182" fontId="11" fillId="0" borderId="27" xfId="50" applyNumberFormat="1" applyFont="1" applyFill="1" applyBorder="1" applyAlignment="1">
      <alignment horizontal="right" vertical="center"/>
    </xf>
    <xf numFmtId="182" fontId="11" fillId="0" borderId="27" xfId="50" applyNumberFormat="1" applyFont="1" applyFill="1" applyBorder="1" applyAlignment="1">
      <alignment horizontal="center" vertical="center"/>
    </xf>
    <xf numFmtId="182" fontId="11" fillId="0" borderId="11" xfId="50" applyNumberFormat="1" applyFont="1" applyFill="1" applyBorder="1" applyAlignment="1">
      <alignment horizontal="center" vertical="center"/>
    </xf>
    <xf numFmtId="182" fontId="11" fillId="0" borderId="12" xfId="50" applyNumberFormat="1" applyFont="1" applyFill="1" applyBorder="1" applyAlignment="1">
      <alignment horizontal="center" vertical="center"/>
    </xf>
    <xf numFmtId="182" fontId="11" fillId="0" borderId="21" xfId="50" applyNumberFormat="1" applyFont="1" applyFill="1" applyBorder="1" applyAlignment="1">
      <alignment horizontal="center" vertical="center"/>
    </xf>
    <xf numFmtId="0" fontId="11" fillId="0" borderId="27" xfId="61" applyFont="1" applyFill="1" applyBorder="1" applyAlignment="1">
      <alignment horizontal="center" vertical="center" shrinkToFit="1"/>
      <protection/>
    </xf>
    <xf numFmtId="0" fontId="12" fillId="0" borderId="27" xfId="61" applyFont="1" applyFill="1" applyBorder="1" applyAlignment="1">
      <alignment horizontal="right" vertical="center"/>
      <protection/>
    </xf>
    <xf numFmtId="38" fontId="12" fillId="0" borderId="27" xfId="50" applyFont="1" applyFill="1" applyBorder="1" applyAlignment="1">
      <alignment horizontal="right" vertical="center"/>
    </xf>
    <xf numFmtId="3" fontId="12" fillId="0" borderId="27" xfId="61" applyNumberFormat="1" applyFont="1" applyFill="1" applyBorder="1" applyAlignment="1">
      <alignment horizontal="right" vertical="center"/>
      <protection/>
    </xf>
    <xf numFmtId="182" fontId="6" fillId="0" borderId="27" xfId="50" applyNumberFormat="1" applyFont="1" applyFill="1" applyBorder="1" applyAlignment="1">
      <alignment horizontal="center" vertical="center"/>
    </xf>
    <xf numFmtId="182" fontId="6" fillId="0" borderId="11" xfId="50" applyNumberFormat="1" applyFont="1" applyFill="1" applyBorder="1" applyAlignment="1">
      <alignment horizontal="right" vertical="center" shrinkToFit="1"/>
    </xf>
    <xf numFmtId="182" fontId="6" fillId="0" borderId="12" xfId="50" applyNumberFormat="1" applyFont="1" applyFill="1" applyBorder="1" applyAlignment="1">
      <alignment horizontal="right" vertical="center" shrinkToFit="1"/>
    </xf>
    <xf numFmtId="182" fontId="6" fillId="0" borderId="21" xfId="50" applyNumberFormat="1" applyFont="1" applyFill="1" applyBorder="1" applyAlignment="1">
      <alignment horizontal="right" vertical="center" shrinkToFit="1"/>
    </xf>
    <xf numFmtId="38" fontId="6" fillId="0" borderId="27" xfId="50" applyFont="1" applyFill="1" applyBorder="1" applyAlignment="1">
      <alignment horizontal="right" vertical="center" indent="2"/>
    </xf>
    <xf numFmtId="38" fontId="6" fillId="0" borderId="11" xfId="50" applyFont="1" applyFill="1" applyBorder="1" applyAlignment="1">
      <alignment horizontal="right" vertical="center" indent="2"/>
    </xf>
    <xf numFmtId="38" fontId="6" fillId="0" borderId="12" xfId="50" applyFont="1" applyFill="1" applyBorder="1" applyAlignment="1">
      <alignment horizontal="right" vertical="center" indent="2"/>
    </xf>
    <xf numFmtId="38" fontId="6" fillId="0" borderId="21" xfId="50" applyFont="1" applyFill="1" applyBorder="1" applyAlignment="1">
      <alignment horizontal="right" vertical="center" indent="2"/>
    </xf>
    <xf numFmtId="185" fontId="6" fillId="0" borderId="27" xfId="61" applyNumberFormat="1" applyFont="1" applyFill="1" applyBorder="1" applyAlignment="1">
      <alignment horizontal="center" vertical="center" wrapText="1"/>
      <protection/>
    </xf>
    <xf numFmtId="182" fontId="6" fillId="0" borderId="27" xfId="50" applyNumberFormat="1" applyFont="1" applyFill="1" applyBorder="1" applyAlignment="1">
      <alignment horizontal="right" vertical="center" indent="1"/>
    </xf>
    <xf numFmtId="179" fontId="11" fillId="0" borderId="11" xfId="50" applyNumberFormat="1" applyFont="1" applyFill="1" applyBorder="1" applyAlignment="1">
      <alignment horizontal="right" vertical="center"/>
    </xf>
    <xf numFmtId="179" fontId="11" fillId="0" borderId="12" xfId="50" applyNumberFormat="1" applyFont="1" applyFill="1" applyBorder="1" applyAlignment="1">
      <alignment horizontal="right" vertical="center"/>
    </xf>
    <xf numFmtId="180" fontId="11" fillId="0" borderId="48" xfId="61" applyNumberFormat="1" applyFont="1" applyFill="1" applyBorder="1" applyAlignment="1">
      <alignment horizontal="right" vertical="center"/>
      <protection/>
    </xf>
    <xf numFmtId="180" fontId="11" fillId="0" borderId="27" xfId="61" applyNumberFormat="1" applyFont="1" applyFill="1" applyBorder="1" applyAlignment="1">
      <alignment horizontal="right" vertical="center"/>
      <protection/>
    </xf>
    <xf numFmtId="0" fontId="11" fillId="0" borderId="13" xfId="61" applyFont="1" applyFill="1" applyBorder="1" applyAlignment="1">
      <alignment horizontal="center" vertical="center" wrapText="1"/>
      <protection/>
    </xf>
    <xf numFmtId="0" fontId="11" fillId="0" borderId="14" xfId="61" applyFont="1" applyFill="1" applyBorder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0" fontId="11" fillId="0" borderId="48" xfId="61" applyFont="1" applyFill="1" applyBorder="1" applyAlignment="1">
      <alignment horizontal="center" vertical="center" wrapText="1"/>
      <protection/>
    </xf>
    <xf numFmtId="179" fontId="11" fillId="0" borderId="27" xfId="50" applyNumberFormat="1" applyFont="1" applyFill="1" applyBorder="1" applyAlignment="1">
      <alignment horizontal="right" vertical="center" wrapText="1"/>
    </xf>
    <xf numFmtId="179" fontId="11" fillId="0" borderId="11" xfId="50" applyNumberFormat="1" applyFont="1" applyFill="1" applyBorder="1" applyAlignment="1">
      <alignment horizontal="right" vertical="center" wrapText="1"/>
    </xf>
    <xf numFmtId="180" fontId="11" fillId="0" borderId="48" xfId="61" applyNumberFormat="1" applyFont="1" applyFill="1" applyBorder="1" applyAlignment="1">
      <alignment horizontal="right" vertical="center" wrapText="1"/>
      <protection/>
    </xf>
    <xf numFmtId="180" fontId="11" fillId="0" borderId="27" xfId="61" applyNumberFormat="1" applyFont="1" applyFill="1" applyBorder="1" applyAlignment="1">
      <alignment horizontal="right" vertical="center" wrapText="1"/>
      <protection/>
    </xf>
    <xf numFmtId="0" fontId="12" fillId="0" borderId="27" xfId="61" applyFont="1" applyFill="1" applyBorder="1" applyAlignment="1">
      <alignment horizontal="center" vertical="center" wrapText="1"/>
      <protection/>
    </xf>
    <xf numFmtId="0" fontId="12" fillId="0" borderId="48" xfId="61" applyFont="1" applyFill="1" applyBorder="1" applyAlignment="1">
      <alignment horizontal="center" vertical="center" wrapText="1"/>
      <protection/>
    </xf>
    <xf numFmtId="0" fontId="11" fillId="0" borderId="27" xfId="61" applyFont="1" applyFill="1" applyBorder="1" applyAlignment="1">
      <alignment vertical="center"/>
      <protection/>
    </xf>
    <xf numFmtId="0" fontId="11" fillId="0" borderId="34" xfId="61" applyFont="1" applyFill="1" applyBorder="1" applyAlignment="1">
      <alignment vertical="center"/>
      <protection/>
    </xf>
    <xf numFmtId="38" fontId="11" fillId="0" borderId="27" xfId="50" applyNumberFormat="1" applyFont="1" applyFill="1" applyBorder="1" applyAlignment="1">
      <alignment horizontal="right" vertical="center"/>
    </xf>
    <xf numFmtId="186" fontId="11" fillId="0" borderId="27" xfId="50" applyNumberFormat="1" applyFont="1" applyFill="1" applyBorder="1" applyAlignment="1">
      <alignment horizontal="right" vertical="center"/>
    </xf>
    <xf numFmtId="0" fontId="11" fillId="0" borderId="27" xfId="61" applyFont="1" applyFill="1" applyBorder="1" applyAlignment="1">
      <alignment horizontal="left" vertical="center"/>
      <protection/>
    </xf>
    <xf numFmtId="182" fontId="11" fillId="0" borderId="21" xfId="50" applyNumberFormat="1" applyFont="1" applyFill="1" applyBorder="1" applyAlignment="1">
      <alignment horizontal="right" vertical="center"/>
    </xf>
    <xf numFmtId="0" fontId="12" fillId="0" borderId="27" xfId="61" applyFont="1" applyFill="1" applyBorder="1" applyAlignment="1">
      <alignment horizontal="left" vertical="center"/>
      <protection/>
    </xf>
    <xf numFmtId="182" fontId="11" fillId="0" borderId="11" xfId="50" applyNumberFormat="1" applyFont="1" applyFill="1" applyBorder="1" applyAlignment="1">
      <alignment horizontal="right" vertical="center"/>
    </xf>
    <xf numFmtId="182" fontId="11" fillId="0" borderId="12" xfId="50" applyNumberFormat="1" applyFont="1" applyFill="1" applyBorder="1" applyAlignment="1">
      <alignment horizontal="right" vertical="center"/>
    </xf>
    <xf numFmtId="0" fontId="11" fillId="0" borderId="21" xfId="61" applyFont="1" applyFill="1" applyBorder="1" applyAlignment="1">
      <alignment horizontal="center" vertical="center"/>
      <protection/>
    </xf>
    <xf numFmtId="181" fontId="12" fillId="0" borderId="27" xfId="61" applyNumberFormat="1" applyFont="1" applyFill="1" applyBorder="1" applyAlignment="1">
      <alignment horizontal="right" vertical="center"/>
      <protection/>
    </xf>
    <xf numFmtId="186" fontId="11" fillId="0" borderId="27" xfId="61" applyNumberFormat="1" applyFont="1" applyFill="1" applyBorder="1" applyAlignment="1">
      <alignment horizontal="center" vertical="center"/>
      <protection/>
    </xf>
    <xf numFmtId="186" fontId="12" fillId="0" borderId="27" xfId="61" applyNumberFormat="1" applyFont="1" applyFill="1" applyBorder="1" applyAlignment="1">
      <alignment horizontal="center" vertical="center" wrapText="1"/>
      <protection/>
    </xf>
    <xf numFmtId="186" fontId="11" fillId="0" borderId="27" xfId="50" applyNumberFormat="1" applyFont="1" applyFill="1" applyBorder="1" applyAlignment="1">
      <alignment horizontal="center" vertical="center"/>
    </xf>
    <xf numFmtId="186" fontId="11" fillId="0" borderId="27" xfId="61" applyNumberFormat="1" applyFont="1" applyFill="1" applyBorder="1" applyAlignment="1">
      <alignment horizontal="center" vertical="center" wrapText="1"/>
      <protection/>
    </xf>
    <xf numFmtId="182" fontId="12" fillId="0" borderId="27" xfId="50" applyNumberFormat="1" applyFont="1" applyFill="1" applyBorder="1" applyAlignment="1">
      <alignment horizontal="right" vertical="center"/>
    </xf>
    <xf numFmtId="182" fontId="11" fillId="0" borderId="29" xfId="50" applyNumberFormat="1" applyFont="1" applyFill="1" applyBorder="1" applyAlignment="1">
      <alignment horizontal="right" vertical="center"/>
    </xf>
    <xf numFmtId="0" fontId="11" fillId="0" borderId="29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1" fillId="0" borderId="16" xfId="61" applyFont="1" applyFill="1" applyBorder="1" applyAlignment="1">
      <alignment horizontal="center" vertical="center"/>
      <protection/>
    </xf>
    <xf numFmtId="0" fontId="11" fillId="0" borderId="17" xfId="61" applyFont="1" applyFill="1" applyBorder="1" applyAlignment="1">
      <alignment horizontal="center" vertical="center"/>
      <protection/>
    </xf>
    <xf numFmtId="0" fontId="11" fillId="0" borderId="37" xfId="61" applyFont="1" applyFill="1" applyBorder="1" applyAlignment="1">
      <alignment horizontal="center" vertical="center"/>
      <protection/>
    </xf>
    <xf numFmtId="182" fontId="11" fillId="0" borderId="16" xfId="50" applyNumberFormat="1" applyFont="1" applyFill="1" applyBorder="1" applyAlignment="1">
      <alignment horizontal="right" vertical="center"/>
    </xf>
    <xf numFmtId="182" fontId="11" fillId="0" borderId="17" xfId="50" applyNumberFormat="1" applyFont="1" applyFill="1" applyBorder="1" applyAlignment="1">
      <alignment horizontal="right" vertical="center"/>
    </xf>
    <xf numFmtId="182" fontId="11" fillId="0" borderId="37" xfId="50" applyNumberFormat="1" applyFont="1" applyFill="1" applyBorder="1" applyAlignment="1">
      <alignment horizontal="right" vertical="center"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182" fontId="11" fillId="0" borderId="49" xfId="50" applyNumberFormat="1" applyFont="1" applyFill="1" applyBorder="1" applyAlignment="1">
      <alignment horizontal="right" vertical="center"/>
    </xf>
    <xf numFmtId="182" fontId="11" fillId="0" borderId="50" xfId="50" applyNumberFormat="1" applyFont="1" applyFill="1" applyBorder="1" applyAlignment="1">
      <alignment horizontal="right" vertical="center"/>
    </xf>
    <xf numFmtId="182" fontId="11" fillId="0" borderId="51" xfId="50" applyNumberFormat="1" applyFont="1" applyFill="1" applyBorder="1" applyAlignment="1">
      <alignment horizontal="right" vertical="center"/>
    </xf>
    <xf numFmtId="0" fontId="11" fillId="0" borderId="52" xfId="61" applyFont="1" applyFill="1" applyBorder="1" applyAlignment="1">
      <alignment horizontal="center" vertical="center" wrapText="1"/>
      <protection/>
    </xf>
    <xf numFmtId="0" fontId="11" fillId="0" borderId="53" xfId="61" applyFont="1" applyFill="1" applyBorder="1" applyAlignment="1">
      <alignment horizontal="center" vertical="center" wrapText="1"/>
      <protection/>
    </xf>
    <xf numFmtId="0" fontId="11" fillId="0" borderId="54" xfId="61" applyFont="1" applyFill="1" applyBorder="1" applyAlignment="1">
      <alignment horizontal="center" vertical="center" wrapText="1"/>
      <protection/>
    </xf>
    <xf numFmtId="0" fontId="11" fillId="0" borderId="15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55" xfId="61" applyFont="1" applyFill="1" applyBorder="1" applyAlignment="1">
      <alignment horizontal="center" vertical="center" wrapText="1"/>
      <protection/>
    </xf>
    <xf numFmtId="0" fontId="11" fillId="0" borderId="56" xfId="61" applyFont="1" applyFill="1" applyBorder="1" applyAlignment="1">
      <alignment horizontal="center" vertical="center" wrapText="1"/>
      <protection/>
    </xf>
    <xf numFmtId="0" fontId="11" fillId="0" borderId="57" xfId="61" applyFont="1" applyFill="1" applyBorder="1" applyAlignment="1">
      <alignment horizontal="center" vertical="center" wrapText="1"/>
      <protection/>
    </xf>
    <xf numFmtId="0" fontId="11" fillId="0" borderId="49" xfId="61" applyFont="1" applyFill="1" applyBorder="1" applyAlignment="1">
      <alignment horizontal="center" vertical="center"/>
      <protection/>
    </xf>
    <xf numFmtId="0" fontId="11" fillId="0" borderId="50" xfId="61" applyFont="1" applyFill="1" applyBorder="1" applyAlignment="1">
      <alignment horizontal="center" vertical="center"/>
      <protection/>
    </xf>
    <xf numFmtId="0" fontId="11" fillId="0" borderId="51" xfId="61" applyFont="1" applyFill="1" applyBorder="1" applyAlignment="1">
      <alignment horizontal="center" vertical="center"/>
      <protection/>
    </xf>
    <xf numFmtId="0" fontId="11" fillId="0" borderId="33" xfId="61" applyFont="1" applyFill="1" applyBorder="1" applyAlignment="1">
      <alignment horizontal="center" vertical="center" wrapText="1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28" xfId="61" applyFont="1" applyFill="1" applyBorder="1" applyAlignment="1">
      <alignment horizontal="center" vertical="center"/>
      <protection/>
    </xf>
    <xf numFmtId="0" fontId="11" fillId="0" borderId="22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33" xfId="61" applyFont="1" applyFill="1" applyBorder="1" applyAlignment="1">
      <alignment horizontal="center" vertical="center"/>
      <protection/>
    </xf>
    <xf numFmtId="38" fontId="11" fillId="0" borderId="11" xfId="50" applyFont="1" applyFill="1" applyBorder="1" applyAlignment="1">
      <alignment horizontal="center" vertical="center"/>
    </xf>
    <xf numFmtId="38" fontId="11" fillId="0" borderId="12" xfId="50" applyFont="1" applyFill="1" applyBorder="1" applyAlignment="1">
      <alignment horizontal="center" vertical="center"/>
    </xf>
    <xf numFmtId="38" fontId="11" fillId="0" borderId="21" xfId="50" applyFont="1" applyFill="1" applyBorder="1" applyAlignment="1">
      <alignment horizontal="center" vertical="center"/>
    </xf>
    <xf numFmtId="49" fontId="12" fillId="0" borderId="11" xfId="61" applyNumberFormat="1" applyFont="1" applyFill="1" applyBorder="1" applyAlignment="1">
      <alignment horizontal="right" vertical="center"/>
      <protection/>
    </xf>
    <xf numFmtId="49" fontId="12" fillId="0" borderId="12" xfId="61" applyNumberFormat="1" applyFont="1" applyFill="1" applyBorder="1" applyAlignment="1">
      <alignment horizontal="right" vertical="center"/>
      <protection/>
    </xf>
    <xf numFmtId="49" fontId="12" fillId="0" borderId="21" xfId="61" applyNumberFormat="1" applyFont="1" applyFill="1" applyBorder="1" applyAlignment="1">
      <alignment horizontal="right" vertical="center"/>
      <protection/>
    </xf>
    <xf numFmtId="0" fontId="12" fillId="0" borderId="11" xfId="61" applyFont="1" applyFill="1" applyBorder="1" applyAlignment="1">
      <alignment horizontal="right" vertical="center"/>
      <protection/>
    </xf>
    <xf numFmtId="0" fontId="12" fillId="0" borderId="12" xfId="61" applyFont="1" applyFill="1" applyBorder="1" applyAlignment="1">
      <alignment horizontal="right" vertical="center"/>
      <protection/>
    </xf>
    <xf numFmtId="0" fontId="12" fillId="0" borderId="21" xfId="61" applyFont="1" applyFill="1" applyBorder="1" applyAlignment="1">
      <alignment horizontal="right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21" xfId="61" applyFont="1" applyFill="1" applyBorder="1" applyAlignment="1">
      <alignment horizontal="center" vertical="center"/>
      <protection/>
    </xf>
    <xf numFmtId="3" fontId="12" fillId="0" borderId="11" xfId="61" applyNumberFormat="1" applyFont="1" applyFill="1" applyBorder="1" applyAlignment="1">
      <alignment horizontal="right" vertical="center"/>
      <protection/>
    </xf>
    <xf numFmtId="3" fontId="12" fillId="0" borderId="12" xfId="61" applyNumberFormat="1" applyFont="1" applyFill="1" applyBorder="1" applyAlignment="1">
      <alignment horizontal="right" vertical="center"/>
      <protection/>
    </xf>
    <xf numFmtId="3" fontId="12" fillId="0" borderId="21" xfId="61" applyNumberFormat="1" applyFont="1" applyFill="1" applyBorder="1" applyAlignment="1">
      <alignment horizontal="right" vertical="center"/>
      <protection/>
    </xf>
    <xf numFmtId="3" fontId="12" fillId="0" borderId="58" xfId="61" applyNumberFormat="1" applyFont="1" applyFill="1" applyBorder="1" applyAlignment="1">
      <alignment horizontal="right" vertical="center"/>
      <protection/>
    </xf>
    <xf numFmtId="49" fontId="12" fillId="0" borderId="42" xfId="61" applyNumberFormat="1" applyFont="1" applyFill="1" applyBorder="1" applyAlignment="1">
      <alignment horizontal="right" vertical="center"/>
      <protection/>
    </xf>
    <xf numFmtId="0" fontId="12" fillId="0" borderId="11" xfId="61" applyNumberFormat="1" applyFont="1" applyFill="1" applyBorder="1" applyAlignment="1">
      <alignment horizontal="right" vertical="center"/>
      <protection/>
    </xf>
    <xf numFmtId="0" fontId="12" fillId="0" borderId="12" xfId="61" applyNumberFormat="1" applyFont="1" applyFill="1" applyBorder="1" applyAlignment="1">
      <alignment horizontal="right" vertical="center"/>
      <protection/>
    </xf>
    <xf numFmtId="0" fontId="12" fillId="0" borderId="21" xfId="61" applyNumberFormat="1" applyFont="1" applyFill="1" applyBorder="1" applyAlignment="1">
      <alignment horizontal="right" vertical="center"/>
      <protection/>
    </xf>
    <xf numFmtId="0" fontId="12" fillId="0" borderId="58" xfId="61" applyFont="1" applyFill="1" applyBorder="1" applyAlignment="1">
      <alignment horizontal="right" vertical="center"/>
      <protection/>
    </xf>
    <xf numFmtId="0" fontId="12" fillId="0" borderId="42" xfId="61" applyNumberFormat="1" applyFont="1" applyFill="1" applyBorder="1" applyAlignment="1">
      <alignment horizontal="right" vertical="center"/>
      <protection/>
    </xf>
    <xf numFmtId="0" fontId="11" fillId="0" borderId="11" xfId="61" applyFont="1" applyFill="1" applyBorder="1" applyAlignment="1">
      <alignment horizontal="center" vertical="center" shrinkToFit="1"/>
      <protection/>
    </xf>
    <xf numFmtId="0" fontId="11" fillId="0" borderId="12" xfId="61" applyFont="1" applyFill="1" applyBorder="1" applyAlignment="1">
      <alignment horizontal="center" vertical="center" shrinkToFit="1"/>
      <protection/>
    </xf>
    <xf numFmtId="0" fontId="11" fillId="0" borderId="21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wrapText="1" shrinkToFit="1"/>
      <protection/>
    </xf>
    <xf numFmtId="0" fontId="16" fillId="0" borderId="12" xfId="61" applyFont="1" applyFill="1" applyBorder="1" applyAlignment="1">
      <alignment horizontal="center" vertical="center" shrinkToFit="1"/>
      <protection/>
    </xf>
    <xf numFmtId="0" fontId="16" fillId="0" borderId="21" xfId="61" applyFont="1" applyFill="1" applyBorder="1" applyAlignment="1">
      <alignment horizontal="center" vertical="center" shrinkToFit="1"/>
      <protection/>
    </xf>
    <xf numFmtId="0" fontId="11" fillId="0" borderId="58" xfId="61" applyFont="1" applyFill="1" applyBorder="1" applyAlignment="1">
      <alignment horizontal="center" vertical="center"/>
      <protection/>
    </xf>
    <xf numFmtId="0" fontId="11" fillId="0" borderId="42" xfId="61" applyFont="1" applyFill="1" applyBorder="1" applyAlignment="1">
      <alignment horizontal="center" vertical="center"/>
      <protection/>
    </xf>
    <xf numFmtId="185" fontId="11" fillId="0" borderId="27" xfId="61" applyNumberFormat="1" applyFont="1" applyFill="1" applyBorder="1" applyAlignment="1">
      <alignment horizontal="right" vertical="center"/>
      <protection/>
    </xf>
    <xf numFmtId="0" fontId="11" fillId="0" borderId="29" xfId="61" applyFont="1" applyFill="1" applyBorder="1" applyAlignment="1">
      <alignment horizontal="center" vertical="center"/>
      <protection/>
    </xf>
    <xf numFmtId="185" fontId="11" fillId="0" borderId="29" xfId="61" applyNumberFormat="1" applyFont="1" applyFill="1" applyBorder="1" applyAlignment="1">
      <alignment horizontal="right" vertical="center"/>
      <protection/>
    </xf>
    <xf numFmtId="185" fontId="11" fillId="0" borderId="21" xfId="61" applyNumberFormat="1" applyFont="1" applyFill="1" applyBorder="1" applyAlignment="1">
      <alignment horizontal="right" vertical="center"/>
      <protection/>
    </xf>
    <xf numFmtId="0" fontId="15" fillId="0" borderId="27" xfId="61" applyFont="1" applyFill="1" applyBorder="1" applyAlignment="1">
      <alignment horizontal="center" vertical="center" wrapText="1"/>
      <protection/>
    </xf>
    <xf numFmtId="38" fontId="11" fillId="0" borderId="27" xfId="50" applyFont="1" applyFill="1" applyBorder="1" applyAlignment="1">
      <alignment horizontal="right" vertical="center"/>
    </xf>
    <xf numFmtId="0" fontId="12" fillId="0" borderId="27" xfId="61" applyFont="1" applyFill="1" applyBorder="1" applyAlignment="1">
      <alignment horizontal="center" vertical="center"/>
      <protection/>
    </xf>
    <xf numFmtId="38" fontId="11" fillId="0" borderId="27" xfId="50" applyFont="1" applyFill="1" applyBorder="1" applyAlignment="1">
      <alignment horizontal="center" vertical="center"/>
    </xf>
    <xf numFmtId="3" fontId="15" fillId="0" borderId="27" xfId="61" applyNumberFormat="1" applyFont="1" applyFill="1" applyBorder="1" applyAlignment="1">
      <alignment horizontal="right" vertical="center"/>
      <protection/>
    </xf>
    <xf numFmtId="3" fontId="15" fillId="0" borderId="29" xfId="61" applyNumberFormat="1" applyFont="1" applyFill="1" applyBorder="1" applyAlignment="1">
      <alignment horizontal="right" vertical="center"/>
      <protection/>
    </xf>
    <xf numFmtId="179" fontId="15" fillId="0" borderId="21" xfId="61" applyNumberFormat="1" applyFont="1" applyFill="1" applyBorder="1" applyAlignment="1">
      <alignment horizontal="right" vertical="center"/>
      <protection/>
    </xf>
    <xf numFmtId="179" fontId="15" fillId="0" borderId="27" xfId="61" applyNumberFormat="1" applyFont="1" applyFill="1" applyBorder="1" applyAlignment="1">
      <alignment horizontal="right" vertical="center"/>
      <protection/>
    </xf>
    <xf numFmtId="38" fontId="15" fillId="0" borderId="27" xfId="50" applyFont="1" applyFill="1" applyBorder="1" applyAlignment="1">
      <alignment horizontal="right" vertical="center"/>
    </xf>
    <xf numFmtId="10" fontId="15" fillId="0" borderId="27" xfId="61" applyNumberFormat="1" applyFont="1" applyFill="1" applyBorder="1" applyAlignment="1">
      <alignment horizontal="center" vertical="center"/>
      <protection/>
    </xf>
    <xf numFmtId="0" fontId="15" fillId="0" borderId="27" xfId="61" applyFont="1" applyFill="1" applyBorder="1" applyAlignment="1">
      <alignment horizontal="right" vertical="center"/>
      <protection/>
    </xf>
    <xf numFmtId="3" fontId="13" fillId="0" borderId="27" xfId="61" applyNumberFormat="1" applyFont="1" applyFill="1" applyBorder="1" applyAlignment="1">
      <alignment horizontal="right" vertical="center"/>
      <protection/>
    </xf>
    <xf numFmtId="0" fontId="13" fillId="0" borderId="27" xfId="61" applyFont="1" applyFill="1" applyBorder="1" applyAlignment="1">
      <alignment horizontal="right" vertical="center"/>
      <protection/>
    </xf>
    <xf numFmtId="38" fontId="12" fillId="0" borderId="27" xfId="50" applyFont="1" applyFill="1" applyBorder="1" applyAlignment="1">
      <alignment horizontal="center" vertical="center" wrapText="1"/>
    </xf>
    <xf numFmtId="38" fontId="12" fillId="0" borderId="29" xfId="50" applyFont="1" applyFill="1" applyBorder="1" applyAlignment="1">
      <alignment horizontal="center" vertical="center" wrapText="1"/>
    </xf>
    <xf numFmtId="0" fontId="11" fillId="0" borderId="43" xfId="61" applyFont="1" applyFill="1" applyBorder="1" applyAlignment="1">
      <alignment horizontal="center" vertical="center" wrapText="1"/>
      <protection/>
    </xf>
    <xf numFmtId="0" fontId="11" fillId="0" borderId="28" xfId="61" applyFont="1" applyFill="1" applyBorder="1" applyAlignment="1">
      <alignment horizontal="center" vertical="center" wrapText="1"/>
      <protection/>
    </xf>
    <xf numFmtId="0" fontId="15" fillId="0" borderId="42" xfId="61" applyFont="1" applyFill="1" applyBorder="1" applyAlignment="1">
      <alignment horizontal="center" vertical="center" wrapText="1"/>
      <protection/>
    </xf>
    <xf numFmtId="0" fontId="15" fillId="0" borderId="12" xfId="61" applyFont="1" applyFill="1" applyBorder="1" applyAlignment="1">
      <alignment horizontal="center" vertical="center" wrapText="1"/>
      <protection/>
    </xf>
    <xf numFmtId="0" fontId="15" fillId="0" borderId="21" xfId="61" applyFont="1" applyFill="1" applyBorder="1" applyAlignment="1">
      <alignment horizontal="center" vertical="center" wrapText="1"/>
      <protection/>
    </xf>
    <xf numFmtId="0" fontId="15" fillId="0" borderId="11" xfId="61" applyFont="1" applyFill="1" applyBorder="1" applyAlignment="1">
      <alignment horizontal="center" vertical="center" wrapText="1"/>
      <protection/>
    </xf>
    <xf numFmtId="185" fontId="11" fillId="0" borderId="27" xfId="61" applyNumberFormat="1" applyFont="1" applyFill="1" applyBorder="1" applyAlignment="1">
      <alignment horizontal="right" vertical="center" wrapText="1"/>
      <protection/>
    </xf>
    <xf numFmtId="185" fontId="11" fillId="0" borderId="29" xfId="61" applyNumberFormat="1" applyFont="1" applyFill="1" applyBorder="1" applyAlignment="1">
      <alignment horizontal="right" vertical="center" wrapText="1"/>
      <protection/>
    </xf>
    <xf numFmtId="0" fontId="13" fillId="0" borderId="27" xfId="61" applyFont="1" applyFill="1" applyBorder="1" applyAlignment="1">
      <alignment horizontal="center" vertical="center" wrapText="1"/>
      <protection/>
    </xf>
    <xf numFmtId="187" fontId="11" fillId="0" borderId="27" xfId="50" applyNumberFormat="1" applyFont="1" applyFill="1" applyBorder="1" applyAlignment="1">
      <alignment horizontal="right" vertical="center"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22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181" fontId="6" fillId="0" borderId="27" xfId="61" applyNumberFormat="1" applyFont="1" applyFill="1" applyBorder="1" applyAlignment="1">
      <alignment horizontal="center" vertical="center"/>
      <protection/>
    </xf>
    <xf numFmtId="182" fontId="6" fillId="0" borderId="11" xfId="50" applyNumberFormat="1" applyFont="1" applyFill="1" applyBorder="1" applyAlignment="1">
      <alignment horizontal="right" vertical="center"/>
    </xf>
    <xf numFmtId="182" fontId="6" fillId="0" borderId="12" xfId="50" applyNumberFormat="1" applyFont="1" applyFill="1" applyBorder="1" applyAlignment="1">
      <alignment horizontal="right" vertical="center"/>
    </xf>
    <xf numFmtId="182" fontId="6" fillId="0" borderId="21" xfId="50" applyNumberFormat="1" applyFont="1" applyFill="1" applyBorder="1" applyAlignment="1">
      <alignment horizontal="right" vertical="center"/>
    </xf>
    <xf numFmtId="187" fontId="6" fillId="0" borderId="27" xfId="50" applyNumberFormat="1" applyFont="1" applyFill="1" applyBorder="1" applyAlignment="1">
      <alignment horizontal="center" vertical="center" wrapText="1"/>
    </xf>
    <xf numFmtId="0" fontId="7" fillId="0" borderId="27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38" fontId="6" fillId="0" borderId="27" xfId="50" applyFont="1" applyFill="1" applyBorder="1" applyAlignment="1">
      <alignment horizontal="center" vertical="center" wrapText="1"/>
    </xf>
    <xf numFmtId="0" fontId="8" fillId="0" borderId="27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186" fontId="7" fillId="0" borderId="27" xfId="61" applyNumberFormat="1" applyFont="1" applyFill="1" applyBorder="1" applyAlignment="1">
      <alignment horizontal="center" vertical="center" wrapText="1"/>
      <protection/>
    </xf>
    <xf numFmtId="186" fontId="7" fillId="0" borderId="27" xfId="50" applyNumberFormat="1" applyFont="1" applyFill="1" applyBorder="1" applyAlignment="1">
      <alignment horizontal="center" vertical="center" wrapText="1"/>
    </xf>
    <xf numFmtId="0" fontId="6" fillId="0" borderId="28" xfId="6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left" vertical="center"/>
      <protection/>
    </xf>
    <xf numFmtId="179" fontId="12" fillId="0" borderId="27" xfId="61" applyNumberFormat="1" applyFont="1" applyFill="1" applyBorder="1" applyAlignment="1">
      <alignment horizontal="right" vertical="center"/>
      <protection/>
    </xf>
    <xf numFmtId="179" fontId="12" fillId="0" borderId="11" xfId="61" applyNumberFormat="1" applyFont="1" applyFill="1" applyBorder="1" applyAlignment="1">
      <alignment horizontal="right" vertical="center"/>
      <protection/>
    </xf>
    <xf numFmtId="179" fontId="12" fillId="0" borderId="12" xfId="61" applyNumberFormat="1" applyFont="1" applyFill="1" applyBorder="1" applyAlignment="1">
      <alignment horizontal="right" vertical="center"/>
      <protection/>
    </xf>
    <xf numFmtId="179" fontId="12" fillId="0" borderId="21" xfId="61" applyNumberFormat="1" applyFont="1" applyFill="1" applyBorder="1" applyAlignment="1">
      <alignment horizontal="right" vertical="center"/>
      <protection/>
    </xf>
    <xf numFmtId="0" fontId="13" fillId="0" borderId="11" xfId="61" applyFont="1" applyFill="1" applyBorder="1" applyAlignment="1">
      <alignment horizontal="left" vertical="center"/>
      <protection/>
    </xf>
    <xf numFmtId="0" fontId="13" fillId="0" borderId="12" xfId="61" applyFont="1" applyFill="1" applyBorder="1" applyAlignment="1">
      <alignment horizontal="left" vertical="center"/>
      <protection/>
    </xf>
    <xf numFmtId="0" fontId="13" fillId="0" borderId="21" xfId="61" applyFont="1" applyFill="1" applyBorder="1" applyAlignment="1">
      <alignment horizontal="left" vertical="center"/>
      <protection/>
    </xf>
    <xf numFmtId="0" fontId="15" fillId="0" borderId="11" xfId="61" applyFont="1" applyFill="1" applyBorder="1" applyAlignment="1">
      <alignment horizontal="left" vertical="center"/>
      <protection/>
    </xf>
    <xf numFmtId="0" fontId="15" fillId="0" borderId="12" xfId="61" applyFont="1" applyFill="1" applyBorder="1" applyAlignment="1">
      <alignment horizontal="left" vertical="center"/>
      <protection/>
    </xf>
    <xf numFmtId="0" fontId="15" fillId="0" borderId="21" xfId="61" applyFont="1" applyFill="1" applyBorder="1" applyAlignment="1">
      <alignment horizontal="left" vertical="center"/>
      <protection/>
    </xf>
    <xf numFmtId="0" fontId="12" fillId="0" borderId="19" xfId="61" applyFont="1" applyFill="1" applyBorder="1" applyAlignment="1">
      <alignment horizontal="center" vertical="center"/>
      <protection/>
    </xf>
    <xf numFmtId="0" fontId="12" fillId="0" borderId="20" xfId="61" applyFont="1" applyFill="1" applyBorder="1" applyAlignment="1">
      <alignment horizontal="center" vertical="center"/>
      <protection/>
    </xf>
    <xf numFmtId="179" fontId="12" fillId="0" borderId="20" xfId="61" applyNumberFormat="1" applyFont="1" applyFill="1" applyBorder="1" applyAlignment="1">
      <alignment horizontal="right" vertical="center"/>
      <protection/>
    </xf>
    <xf numFmtId="179" fontId="12" fillId="0" borderId="49" xfId="61" applyNumberFormat="1" applyFont="1" applyFill="1" applyBorder="1" applyAlignment="1">
      <alignment horizontal="right" vertical="center"/>
      <protection/>
    </xf>
    <xf numFmtId="179" fontId="12" fillId="0" borderId="50" xfId="61" applyNumberFormat="1" applyFont="1" applyFill="1" applyBorder="1" applyAlignment="1">
      <alignment horizontal="right" vertical="center"/>
      <protection/>
    </xf>
    <xf numFmtId="179" fontId="12" fillId="0" borderId="51" xfId="61" applyNumberFormat="1" applyFont="1" applyFill="1" applyBorder="1" applyAlignment="1">
      <alignment horizontal="right" vertical="center"/>
      <protection/>
    </xf>
    <xf numFmtId="179" fontId="12" fillId="0" borderId="26" xfId="61" applyNumberFormat="1" applyFont="1" applyFill="1" applyBorder="1" applyAlignment="1">
      <alignment horizontal="right" vertical="center"/>
      <protection/>
    </xf>
    <xf numFmtId="0" fontId="11" fillId="0" borderId="52" xfId="61" applyFont="1" applyFill="1" applyBorder="1" applyAlignment="1">
      <alignment horizontal="center" vertical="center"/>
      <protection/>
    </xf>
    <xf numFmtId="179" fontId="12" fillId="0" borderId="16" xfId="61" applyNumberFormat="1" applyFont="1" applyFill="1" applyBorder="1" applyAlignment="1">
      <alignment horizontal="right" vertical="center"/>
      <protection/>
    </xf>
    <xf numFmtId="179" fontId="12" fillId="0" borderId="17" xfId="61" applyNumberFormat="1" applyFont="1" applyFill="1" applyBorder="1" applyAlignment="1">
      <alignment horizontal="right" vertical="center"/>
      <protection/>
    </xf>
    <xf numFmtId="179" fontId="12" fillId="0" borderId="37" xfId="61" applyNumberFormat="1" applyFont="1" applyFill="1" applyBorder="1" applyAlignment="1">
      <alignment horizontal="right" vertical="center"/>
      <protection/>
    </xf>
    <xf numFmtId="0" fontId="15" fillId="0" borderId="13" xfId="61" applyFont="1" applyFill="1" applyBorder="1" applyAlignment="1">
      <alignment horizontal="left" vertical="center"/>
      <protection/>
    </xf>
    <xf numFmtId="0" fontId="15" fillId="0" borderId="14" xfId="61" applyFont="1" applyFill="1" applyBorder="1" applyAlignment="1">
      <alignment horizontal="left" vertical="center"/>
      <protection/>
    </xf>
    <xf numFmtId="0" fontId="15" fillId="0" borderId="28" xfId="61" applyFont="1" applyFill="1" applyBorder="1" applyAlignment="1">
      <alignment horizontal="left" vertical="center"/>
      <protection/>
    </xf>
    <xf numFmtId="179" fontId="12" fillId="0" borderId="11" xfId="61" applyNumberFormat="1" applyFont="1" applyFill="1" applyBorder="1" applyAlignment="1">
      <alignment horizontal="center" vertical="center"/>
      <protection/>
    </xf>
    <xf numFmtId="179" fontId="12" fillId="0" borderId="12" xfId="61" applyNumberFormat="1" applyFont="1" applyFill="1" applyBorder="1" applyAlignment="1">
      <alignment horizontal="center" vertical="center"/>
      <protection/>
    </xf>
    <xf numFmtId="179" fontId="12" fillId="0" borderId="21" xfId="61" applyNumberFormat="1" applyFont="1" applyFill="1" applyBorder="1" applyAlignment="1">
      <alignment horizontal="center" vertical="center"/>
      <protection/>
    </xf>
    <xf numFmtId="179" fontId="15" fillId="0" borderId="20" xfId="61" applyNumberFormat="1" applyFont="1" applyFill="1" applyBorder="1" applyAlignment="1">
      <alignment horizontal="right" vertical="center"/>
      <protection/>
    </xf>
    <xf numFmtId="179" fontId="13" fillId="0" borderId="20" xfId="61" applyNumberFormat="1" applyFont="1" applyFill="1" applyBorder="1" applyAlignment="1">
      <alignment horizontal="right" vertical="center"/>
      <protection/>
    </xf>
    <xf numFmtId="179" fontId="15" fillId="0" borderId="22" xfId="61" applyNumberFormat="1" applyFont="1" applyFill="1" applyBorder="1" applyAlignment="1">
      <alignment horizontal="right" vertical="center"/>
      <protection/>
    </xf>
    <xf numFmtId="179" fontId="15" fillId="0" borderId="10" xfId="61" applyNumberFormat="1" applyFont="1" applyFill="1" applyBorder="1" applyAlignment="1">
      <alignment horizontal="right" vertical="center"/>
      <protection/>
    </xf>
    <xf numFmtId="179" fontId="15" fillId="0" borderId="33" xfId="61" applyNumberFormat="1" applyFont="1" applyFill="1" applyBorder="1" applyAlignment="1">
      <alignment horizontal="right" vertical="center"/>
      <protection/>
    </xf>
    <xf numFmtId="0" fontId="12" fillId="0" borderId="13" xfId="61" applyFont="1" applyFill="1" applyBorder="1" applyAlignment="1">
      <alignment horizontal="center" vertical="center"/>
      <protection/>
    </xf>
    <xf numFmtId="0" fontId="12" fillId="0" borderId="14" xfId="61" applyFont="1" applyFill="1" applyBorder="1" applyAlignment="1">
      <alignment horizontal="center" vertical="center"/>
      <protection/>
    </xf>
    <xf numFmtId="0" fontId="12" fillId="0" borderId="22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33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horizontal="center" vertical="center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3" fillId="0" borderId="21" xfId="61" applyFont="1" applyFill="1" applyBorder="1" applyAlignment="1">
      <alignment horizontal="center" vertical="center"/>
      <protection/>
    </xf>
    <xf numFmtId="179" fontId="15" fillId="0" borderId="11" xfId="61" applyNumberFormat="1" applyFont="1" applyFill="1" applyBorder="1" applyAlignment="1">
      <alignment horizontal="right" vertical="center"/>
      <protection/>
    </xf>
    <xf numFmtId="179" fontId="15" fillId="0" borderId="12" xfId="61" applyNumberFormat="1" applyFont="1" applyFill="1" applyBorder="1" applyAlignment="1">
      <alignment horizontal="right" vertical="center"/>
      <protection/>
    </xf>
    <xf numFmtId="0" fontId="12" fillId="0" borderId="28" xfId="61" applyFont="1" applyFill="1" applyBorder="1" applyAlignment="1">
      <alignment horizontal="center" vertical="center"/>
      <protection/>
    </xf>
    <xf numFmtId="0" fontId="15" fillId="0" borderId="13" xfId="61" applyFont="1" applyFill="1" applyBorder="1" applyAlignment="1">
      <alignment horizontal="center" vertical="center"/>
      <protection/>
    </xf>
    <xf numFmtId="0" fontId="15" fillId="0" borderId="14" xfId="61" applyFont="1" applyFill="1" applyBorder="1" applyAlignment="1">
      <alignment horizontal="center" vertical="center"/>
      <protection/>
    </xf>
    <xf numFmtId="0" fontId="15" fillId="0" borderId="28" xfId="61" applyFont="1" applyFill="1" applyBorder="1" applyAlignment="1">
      <alignment horizontal="center" vertical="center"/>
      <protection/>
    </xf>
    <xf numFmtId="0" fontId="15" fillId="0" borderId="15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5" fillId="0" borderId="18" xfId="61" applyFont="1" applyFill="1" applyBorder="1" applyAlignment="1">
      <alignment horizontal="center" vertical="center"/>
      <protection/>
    </xf>
    <xf numFmtId="0" fontId="15" fillId="0" borderId="22" xfId="61" applyFont="1" applyFill="1" applyBorder="1" applyAlignment="1">
      <alignment horizontal="center" vertical="center"/>
      <protection/>
    </xf>
    <xf numFmtId="0" fontId="15" fillId="0" borderId="10" xfId="61" applyFont="1" applyFill="1" applyBorder="1" applyAlignment="1">
      <alignment horizontal="center" vertical="center"/>
      <protection/>
    </xf>
    <xf numFmtId="0" fontId="15" fillId="0" borderId="33" xfId="61" applyFont="1" applyFill="1" applyBorder="1" applyAlignment="1">
      <alignment horizontal="center" vertical="center"/>
      <protection/>
    </xf>
    <xf numFmtId="179" fontId="11" fillId="0" borderId="11" xfId="61" applyNumberFormat="1" applyFont="1" applyFill="1" applyBorder="1" applyAlignment="1">
      <alignment horizontal="right" vertical="center"/>
      <protection/>
    </xf>
    <xf numFmtId="179" fontId="11" fillId="0" borderId="12" xfId="61" applyNumberFormat="1" applyFont="1" applyFill="1" applyBorder="1" applyAlignment="1">
      <alignment horizontal="right" vertical="center"/>
      <protection/>
    </xf>
    <xf numFmtId="179" fontId="11" fillId="0" borderId="21" xfId="61" applyNumberFormat="1" applyFont="1" applyFill="1" applyBorder="1" applyAlignment="1">
      <alignment horizontal="right" vertical="center"/>
      <protection/>
    </xf>
    <xf numFmtId="188" fontId="6" fillId="0" borderId="27" xfId="50" applyNumberFormat="1" applyFont="1" applyFill="1" applyBorder="1" applyAlignment="1">
      <alignment horizontal="right" vertical="center"/>
    </xf>
    <xf numFmtId="183" fontId="6" fillId="0" borderId="27" xfId="50" applyNumberFormat="1" applyFont="1" applyFill="1" applyBorder="1" applyAlignment="1">
      <alignment horizontal="right" vertical="center"/>
    </xf>
    <xf numFmtId="186" fontId="6" fillId="0" borderId="27" xfId="61" applyNumberFormat="1" applyFont="1" applyFill="1" applyBorder="1" applyAlignment="1">
      <alignment horizontal="right" vertical="center"/>
      <protection/>
    </xf>
    <xf numFmtId="38" fontId="6" fillId="0" borderId="11" xfId="50" applyNumberFormat="1" applyFont="1" applyFill="1" applyBorder="1" applyAlignment="1">
      <alignment horizontal="right" vertical="center"/>
    </xf>
    <xf numFmtId="38" fontId="6" fillId="0" borderId="12" xfId="50" applyNumberFormat="1" applyFont="1" applyFill="1" applyBorder="1" applyAlignment="1">
      <alignment horizontal="right" vertical="center"/>
    </xf>
    <xf numFmtId="38" fontId="6" fillId="0" borderId="21" xfId="50" applyNumberFormat="1" applyFont="1" applyFill="1" applyBorder="1" applyAlignment="1">
      <alignment horizontal="right" vertical="center"/>
    </xf>
    <xf numFmtId="186" fontId="6" fillId="0" borderId="11" xfId="61" applyNumberFormat="1" applyFont="1" applyFill="1" applyBorder="1" applyAlignment="1">
      <alignment horizontal="right" vertical="center"/>
      <protection/>
    </xf>
    <xf numFmtId="186" fontId="6" fillId="0" borderId="12" xfId="61" applyNumberFormat="1" applyFont="1" applyFill="1" applyBorder="1" applyAlignment="1">
      <alignment horizontal="right" vertical="center"/>
      <protection/>
    </xf>
    <xf numFmtId="186" fontId="6" fillId="0" borderId="21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9525</xdr:colOff>
      <xdr:row>58</xdr:row>
      <xdr:rowOff>9525</xdr:rowOff>
    </xdr:from>
    <xdr:to>
      <xdr:col>68</xdr:col>
      <xdr:colOff>76200</xdr:colOff>
      <xdr:row>58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4210050" y="9810750"/>
          <a:ext cx="16954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2"/>
  <sheetViews>
    <sheetView view="pageBreakPreview" zoomScale="60" zoomScalePageLayoutView="0" workbookViewId="0" topLeftCell="A1">
      <selection activeCell="X52" sqref="X52"/>
    </sheetView>
  </sheetViews>
  <sheetFormatPr defaultColWidth="1.28515625" defaultRowHeight="15" customHeight="1"/>
  <cols>
    <col min="1" max="16384" width="1.28515625" style="3" customWidth="1"/>
  </cols>
  <sheetData>
    <row r="1" spans="1:11" s="2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ht="15" customHeight="1">
      <c r="A3" s="3" t="s">
        <v>1</v>
      </c>
    </row>
    <row r="4" ht="3.75" customHeight="1"/>
    <row r="5" spans="2:40" ht="15" customHeight="1">
      <c r="B5" s="118" t="s">
        <v>2</v>
      </c>
      <c r="C5" s="118"/>
      <c r="D5" s="118"/>
      <c r="E5" s="118"/>
      <c r="F5" s="118"/>
      <c r="G5" s="118"/>
      <c r="H5" s="118"/>
      <c r="I5" s="118" t="s">
        <v>3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 t="s">
        <v>4</v>
      </c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2:40" ht="15" customHeight="1">
      <c r="B6" s="118" t="s">
        <v>5</v>
      </c>
      <c r="C6" s="118"/>
      <c r="D6" s="118"/>
      <c r="E6" s="118"/>
      <c r="F6" s="118"/>
      <c r="G6" s="118"/>
      <c r="H6" s="118"/>
      <c r="I6" s="118" t="s">
        <v>6</v>
      </c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2:40" ht="15" customHeight="1">
      <c r="B7" s="118" t="s">
        <v>7</v>
      </c>
      <c r="C7" s="118"/>
      <c r="D7" s="118"/>
      <c r="E7" s="118"/>
      <c r="F7" s="118"/>
      <c r="G7" s="118"/>
      <c r="H7" s="118"/>
      <c r="I7" s="118" t="s">
        <v>8</v>
      </c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 t="s">
        <v>9</v>
      </c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2:40" ht="1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10" spans="1:69" ht="15" customHeight="1">
      <c r="A10" s="3" t="s">
        <v>10</v>
      </c>
      <c r="BQ10" s="5" t="s">
        <v>11</v>
      </c>
    </row>
    <row r="11" ht="4.5" customHeight="1"/>
    <row r="12" spans="2:69" ht="15" customHeight="1">
      <c r="B12" s="118" t="s">
        <v>12</v>
      </c>
      <c r="C12" s="118"/>
      <c r="D12" s="118"/>
      <c r="E12" s="118"/>
      <c r="F12" s="118"/>
      <c r="G12" s="118"/>
      <c r="H12" s="118"/>
      <c r="I12" s="118" t="s">
        <v>13</v>
      </c>
      <c r="J12" s="118"/>
      <c r="K12" s="118"/>
      <c r="L12" s="118"/>
      <c r="M12" s="118"/>
      <c r="N12" s="118"/>
      <c r="O12" s="118" t="s">
        <v>14</v>
      </c>
      <c r="P12" s="118"/>
      <c r="Q12" s="118"/>
      <c r="R12" s="118"/>
      <c r="S12" s="118"/>
      <c r="T12" s="118"/>
      <c r="U12" s="118" t="s">
        <v>15</v>
      </c>
      <c r="V12" s="118"/>
      <c r="W12" s="118"/>
      <c r="X12" s="118"/>
      <c r="Y12" s="118"/>
      <c r="Z12" s="118"/>
      <c r="AA12" s="118" t="s">
        <v>16</v>
      </c>
      <c r="AB12" s="118"/>
      <c r="AC12" s="118"/>
      <c r="AD12" s="118"/>
      <c r="AE12" s="118"/>
      <c r="AF12" s="118"/>
      <c r="AG12" s="118" t="s">
        <v>17</v>
      </c>
      <c r="AH12" s="118"/>
      <c r="AI12" s="118"/>
      <c r="AJ12" s="118"/>
      <c r="AK12" s="118"/>
      <c r="AL12" s="118"/>
      <c r="AM12" s="124" t="s">
        <v>18</v>
      </c>
      <c r="AN12" s="124"/>
      <c r="AO12" s="124"/>
      <c r="AP12" s="124"/>
      <c r="AQ12" s="124"/>
      <c r="AR12" s="124"/>
      <c r="AS12" s="124" t="s">
        <v>19</v>
      </c>
      <c r="AT12" s="124"/>
      <c r="AU12" s="124"/>
      <c r="AV12" s="124"/>
      <c r="AW12" s="124"/>
      <c r="AX12" s="124"/>
      <c r="AY12" s="118" t="s">
        <v>20</v>
      </c>
      <c r="AZ12" s="118"/>
      <c r="BA12" s="118"/>
      <c r="BB12" s="118"/>
      <c r="BC12" s="118"/>
      <c r="BD12" s="118"/>
      <c r="BE12" s="118" t="s">
        <v>21</v>
      </c>
      <c r="BF12" s="118"/>
      <c r="BG12" s="118"/>
      <c r="BH12" s="118"/>
      <c r="BI12" s="118"/>
      <c r="BJ12" s="122"/>
      <c r="BK12" s="123" t="s">
        <v>22</v>
      </c>
      <c r="BL12" s="118"/>
      <c r="BM12" s="118"/>
      <c r="BN12" s="118"/>
      <c r="BO12" s="118"/>
      <c r="BP12" s="118"/>
      <c r="BQ12" s="118"/>
    </row>
    <row r="13" spans="2:69" ht="15" customHeight="1">
      <c r="B13" s="118" t="s">
        <v>5</v>
      </c>
      <c r="C13" s="118"/>
      <c r="D13" s="118"/>
      <c r="E13" s="118"/>
      <c r="F13" s="118"/>
      <c r="G13" s="118"/>
      <c r="H13" s="118"/>
      <c r="I13" s="120">
        <v>19.36</v>
      </c>
      <c r="J13" s="120"/>
      <c r="K13" s="120"/>
      <c r="L13" s="120"/>
      <c r="M13" s="120"/>
      <c r="N13" s="120"/>
      <c r="O13" s="120">
        <v>13.67</v>
      </c>
      <c r="P13" s="120"/>
      <c r="Q13" s="120"/>
      <c r="R13" s="120"/>
      <c r="S13" s="120"/>
      <c r="T13" s="120"/>
      <c r="U13" s="120">
        <v>11.98</v>
      </c>
      <c r="V13" s="120"/>
      <c r="W13" s="120"/>
      <c r="X13" s="120"/>
      <c r="Y13" s="120"/>
      <c r="Z13" s="120"/>
      <c r="AA13" s="120">
        <v>22.25</v>
      </c>
      <c r="AB13" s="120"/>
      <c r="AC13" s="120"/>
      <c r="AD13" s="120"/>
      <c r="AE13" s="120"/>
      <c r="AF13" s="120"/>
      <c r="AG13" s="120">
        <v>24.8</v>
      </c>
      <c r="AH13" s="120"/>
      <c r="AI13" s="120"/>
      <c r="AJ13" s="120"/>
      <c r="AK13" s="120"/>
      <c r="AL13" s="120"/>
      <c r="AM13" s="120">
        <v>17.21</v>
      </c>
      <c r="AN13" s="120"/>
      <c r="AO13" s="120"/>
      <c r="AP13" s="120"/>
      <c r="AQ13" s="120"/>
      <c r="AR13" s="120"/>
      <c r="AS13" s="120">
        <v>18.01</v>
      </c>
      <c r="AT13" s="120"/>
      <c r="AU13" s="120"/>
      <c r="AV13" s="120"/>
      <c r="AW13" s="120"/>
      <c r="AX13" s="120"/>
      <c r="AY13" s="120">
        <v>40.91</v>
      </c>
      <c r="AZ13" s="120"/>
      <c r="BA13" s="120"/>
      <c r="BB13" s="120"/>
      <c r="BC13" s="120"/>
      <c r="BD13" s="120"/>
      <c r="BE13" s="120">
        <v>27.25</v>
      </c>
      <c r="BF13" s="120"/>
      <c r="BG13" s="120"/>
      <c r="BH13" s="120"/>
      <c r="BI13" s="120"/>
      <c r="BJ13" s="121"/>
      <c r="BK13" s="119">
        <f>BE13+AY13+AS13+AM13+AG13+AA13+U13+O13+I13</f>
        <v>195.44</v>
      </c>
      <c r="BL13" s="120"/>
      <c r="BM13" s="120"/>
      <c r="BN13" s="120"/>
      <c r="BO13" s="120"/>
      <c r="BP13" s="120"/>
      <c r="BQ13" s="120"/>
    </row>
    <row r="14" spans="2:69" ht="15" customHeight="1">
      <c r="B14" s="118" t="s">
        <v>23</v>
      </c>
      <c r="C14" s="118"/>
      <c r="D14" s="118"/>
      <c r="E14" s="118"/>
      <c r="F14" s="118"/>
      <c r="G14" s="118"/>
      <c r="H14" s="118"/>
      <c r="I14" s="120">
        <v>9.91</v>
      </c>
      <c r="J14" s="120"/>
      <c r="K14" s="120"/>
      <c r="L14" s="120"/>
      <c r="M14" s="120"/>
      <c r="N14" s="120"/>
      <c r="O14" s="120">
        <v>6.99</v>
      </c>
      <c r="P14" s="120"/>
      <c r="Q14" s="120"/>
      <c r="R14" s="120"/>
      <c r="S14" s="120"/>
      <c r="T14" s="120"/>
      <c r="U14" s="120">
        <v>6.13</v>
      </c>
      <c r="V14" s="120"/>
      <c r="W14" s="120"/>
      <c r="X14" s="120"/>
      <c r="Y14" s="120"/>
      <c r="Z14" s="120"/>
      <c r="AA14" s="120">
        <v>11.38</v>
      </c>
      <c r="AB14" s="120"/>
      <c r="AC14" s="120"/>
      <c r="AD14" s="120"/>
      <c r="AE14" s="120"/>
      <c r="AF14" s="120"/>
      <c r="AG14" s="120">
        <v>12.69</v>
      </c>
      <c r="AH14" s="120"/>
      <c r="AI14" s="120"/>
      <c r="AJ14" s="120"/>
      <c r="AK14" s="120"/>
      <c r="AL14" s="120"/>
      <c r="AM14" s="120">
        <v>8.81</v>
      </c>
      <c r="AN14" s="120"/>
      <c r="AO14" s="120"/>
      <c r="AP14" s="120"/>
      <c r="AQ14" s="120"/>
      <c r="AR14" s="120"/>
      <c r="AS14" s="120">
        <v>9.22</v>
      </c>
      <c r="AT14" s="120"/>
      <c r="AU14" s="120"/>
      <c r="AV14" s="120"/>
      <c r="AW14" s="120"/>
      <c r="AX14" s="120"/>
      <c r="AY14" s="120">
        <v>20.93</v>
      </c>
      <c r="AZ14" s="120"/>
      <c r="BA14" s="120"/>
      <c r="BB14" s="120"/>
      <c r="BC14" s="120"/>
      <c r="BD14" s="120"/>
      <c r="BE14" s="120">
        <v>13.94</v>
      </c>
      <c r="BF14" s="120"/>
      <c r="BG14" s="120"/>
      <c r="BH14" s="120"/>
      <c r="BI14" s="120"/>
      <c r="BJ14" s="121"/>
      <c r="BK14" s="119">
        <v>100</v>
      </c>
      <c r="BL14" s="120"/>
      <c r="BM14" s="120"/>
      <c r="BN14" s="120"/>
      <c r="BO14" s="120"/>
      <c r="BP14" s="120"/>
      <c r="BQ14" s="120"/>
    </row>
    <row r="15" spans="2:69" ht="15" customHeight="1"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E15" s="6"/>
      <c r="BH15" s="6"/>
      <c r="BI15" s="6"/>
      <c r="BJ15" s="6"/>
      <c r="BK15" s="6"/>
      <c r="BL15" s="6"/>
      <c r="BM15" s="6"/>
      <c r="BN15" s="6"/>
      <c r="BO15" s="6"/>
      <c r="BP15" s="6"/>
      <c r="BQ15" s="7" t="s">
        <v>24</v>
      </c>
    </row>
    <row r="17" spans="1:69" ht="15" customHeight="1">
      <c r="A17" s="3" t="s">
        <v>25</v>
      </c>
      <c r="BQ17" s="5" t="s">
        <v>11</v>
      </c>
    </row>
    <row r="18" ht="3.75" customHeight="1"/>
    <row r="19" spans="2:69" ht="15" customHeight="1">
      <c r="B19" s="118" t="s">
        <v>12</v>
      </c>
      <c r="C19" s="118"/>
      <c r="D19" s="118"/>
      <c r="E19" s="118"/>
      <c r="F19" s="118"/>
      <c r="G19" s="118"/>
      <c r="H19" s="118"/>
      <c r="I19" s="118"/>
      <c r="J19" s="118"/>
      <c r="K19" s="118" t="s">
        <v>26</v>
      </c>
      <c r="L19" s="118"/>
      <c r="M19" s="118"/>
      <c r="N19" s="118"/>
      <c r="O19" s="118"/>
      <c r="P19" s="118"/>
      <c r="Q19" s="118"/>
      <c r="R19" s="118"/>
      <c r="S19" s="118" t="s">
        <v>27</v>
      </c>
      <c r="T19" s="118"/>
      <c r="U19" s="118"/>
      <c r="V19" s="118"/>
      <c r="W19" s="118"/>
      <c r="X19" s="118"/>
      <c r="Y19" s="118"/>
      <c r="Z19" s="118"/>
      <c r="AA19" s="118" t="s">
        <v>28</v>
      </c>
      <c r="AB19" s="118"/>
      <c r="AC19" s="118"/>
      <c r="AD19" s="118"/>
      <c r="AE19" s="118"/>
      <c r="AF19" s="118"/>
      <c r="AG19" s="118"/>
      <c r="AH19" s="118"/>
      <c r="AI19" s="118" t="s">
        <v>29</v>
      </c>
      <c r="AJ19" s="118"/>
      <c r="AK19" s="118"/>
      <c r="AL19" s="118"/>
      <c r="AM19" s="118"/>
      <c r="AN19" s="118"/>
      <c r="AO19" s="118"/>
      <c r="AP19" s="118"/>
      <c r="AQ19" s="118" t="s">
        <v>30</v>
      </c>
      <c r="AR19" s="118"/>
      <c r="AS19" s="118"/>
      <c r="AT19" s="118"/>
      <c r="AU19" s="118"/>
      <c r="AV19" s="118"/>
      <c r="AW19" s="118"/>
      <c r="AX19" s="118"/>
      <c r="AY19" s="118" t="s">
        <v>31</v>
      </c>
      <c r="AZ19" s="118"/>
      <c r="BA19" s="118"/>
      <c r="BB19" s="118"/>
      <c r="BC19" s="118"/>
      <c r="BD19" s="118"/>
      <c r="BE19" s="118"/>
      <c r="BF19" s="122"/>
      <c r="BG19" s="123" t="s">
        <v>32</v>
      </c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</row>
    <row r="20" spans="2:79" ht="15" customHeight="1">
      <c r="B20" s="118" t="s">
        <v>5</v>
      </c>
      <c r="C20" s="118"/>
      <c r="D20" s="118"/>
      <c r="E20" s="118"/>
      <c r="F20" s="118"/>
      <c r="G20" s="118"/>
      <c r="H20" s="118"/>
      <c r="I20" s="118"/>
      <c r="J20" s="118"/>
      <c r="K20" s="120">
        <v>28.18</v>
      </c>
      <c r="L20" s="120"/>
      <c r="M20" s="120"/>
      <c r="N20" s="120"/>
      <c r="O20" s="120"/>
      <c r="P20" s="120"/>
      <c r="Q20" s="120"/>
      <c r="R20" s="120"/>
      <c r="S20" s="120">
        <v>16.83</v>
      </c>
      <c r="T20" s="120"/>
      <c r="U20" s="120"/>
      <c r="V20" s="120"/>
      <c r="W20" s="120"/>
      <c r="X20" s="120"/>
      <c r="Y20" s="120"/>
      <c r="Z20" s="120"/>
      <c r="AA20" s="120">
        <v>87.5</v>
      </c>
      <c r="AB20" s="120"/>
      <c r="AC20" s="120"/>
      <c r="AD20" s="120"/>
      <c r="AE20" s="120"/>
      <c r="AF20" s="120"/>
      <c r="AG20" s="120"/>
      <c r="AH20" s="120"/>
      <c r="AI20" s="120">
        <v>11.56</v>
      </c>
      <c r="AJ20" s="120"/>
      <c r="AK20" s="120"/>
      <c r="AL20" s="120"/>
      <c r="AM20" s="120"/>
      <c r="AN20" s="120"/>
      <c r="AO20" s="120"/>
      <c r="AP20" s="120"/>
      <c r="AQ20" s="120">
        <v>5.12</v>
      </c>
      <c r="AR20" s="120"/>
      <c r="AS20" s="120"/>
      <c r="AT20" s="120"/>
      <c r="AU20" s="120"/>
      <c r="AV20" s="120"/>
      <c r="AW20" s="120"/>
      <c r="AX20" s="120"/>
      <c r="AY20" s="120">
        <v>46.26</v>
      </c>
      <c r="AZ20" s="120"/>
      <c r="BA20" s="120"/>
      <c r="BB20" s="120"/>
      <c r="BC20" s="120"/>
      <c r="BD20" s="120"/>
      <c r="BE20" s="120"/>
      <c r="BF20" s="121"/>
      <c r="BG20" s="119">
        <v>195.44</v>
      </c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CA20" s="8"/>
    </row>
    <row r="21" spans="2:69" ht="15" customHeight="1">
      <c r="B21" s="118" t="s">
        <v>23</v>
      </c>
      <c r="C21" s="118"/>
      <c r="D21" s="118"/>
      <c r="E21" s="118"/>
      <c r="F21" s="118"/>
      <c r="G21" s="118"/>
      <c r="H21" s="118"/>
      <c r="I21" s="118"/>
      <c r="J21" s="118"/>
      <c r="K21" s="120">
        <v>14.42</v>
      </c>
      <c r="L21" s="120"/>
      <c r="M21" s="120"/>
      <c r="N21" s="120"/>
      <c r="O21" s="120"/>
      <c r="P21" s="120"/>
      <c r="Q21" s="120"/>
      <c r="R21" s="120"/>
      <c r="S21" s="120">
        <v>8.61</v>
      </c>
      <c r="T21" s="120"/>
      <c r="U21" s="120"/>
      <c r="V21" s="120"/>
      <c r="W21" s="120"/>
      <c r="X21" s="120"/>
      <c r="Y21" s="120"/>
      <c r="Z21" s="120"/>
      <c r="AA21" s="120">
        <v>44.77</v>
      </c>
      <c r="AB21" s="120"/>
      <c r="AC21" s="120"/>
      <c r="AD21" s="120"/>
      <c r="AE21" s="120"/>
      <c r="AF21" s="120"/>
      <c r="AG21" s="120"/>
      <c r="AH21" s="120"/>
      <c r="AI21" s="120">
        <v>5.92</v>
      </c>
      <c r="AJ21" s="120"/>
      <c r="AK21" s="120"/>
      <c r="AL21" s="120"/>
      <c r="AM21" s="120"/>
      <c r="AN21" s="120"/>
      <c r="AO21" s="120"/>
      <c r="AP21" s="120"/>
      <c r="AQ21" s="120">
        <v>2.62</v>
      </c>
      <c r="AR21" s="120"/>
      <c r="AS21" s="120"/>
      <c r="AT21" s="120"/>
      <c r="AU21" s="120"/>
      <c r="AV21" s="120"/>
      <c r="AW21" s="120"/>
      <c r="AX21" s="120"/>
      <c r="AY21" s="120">
        <v>23.67</v>
      </c>
      <c r="AZ21" s="120"/>
      <c r="BA21" s="120"/>
      <c r="BB21" s="120"/>
      <c r="BC21" s="120"/>
      <c r="BD21" s="120"/>
      <c r="BE21" s="120"/>
      <c r="BF21" s="121"/>
      <c r="BG21" s="119">
        <v>100</v>
      </c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</row>
    <row r="22" ht="15" customHeight="1">
      <c r="BQ22" s="7" t="s">
        <v>24</v>
      </c>
    </row>
    <row r="24" ht="15" customHeight="1">
      <c r="A24" s="3" t="s">
        <v>33</v>
      </c>
    </row>
    <row r="25" spans="2:56" ht="3.75" customHeight="1">
      <c r="B25" s="9"/>
      <c r="C25" s="9"/>
      <c r="D25" s="9"/>
      <c r="E25" s="9"/>
      <c r="F25" s="9"/>
      <c r="G25" s="9"/>
      <c r="I25" s="9"/>
      <c r="M25" s="10"/>
      <c r="N25" s="10"/>
      <c r="BD25" s="11"/>
    </row>
    <row r="26" spans="2:48" ht="15" customHeight="1">
      <c r="B26" s="112" t="s">
        <v>34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2" t="s">
        <v>35</v>
      </c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4"/>
      <c r="AN26" s="115" t="s">
        <v>36</v>
      </c>
      <c r="AO26" s="113"/>
      <c r="AP26" s="113"/>
      <c r="AQ26" s="113"/>
      <c r="AR26" s="113"/>
      <c r="AS26" s="113"/>
      <c r="AT26" s="113"/>
      <c r="AU26" s="113"/>
      <c r="AV26" s="114"/>
    </row>
    <row r="27" spans="2:48" ht="15" customHeight="1"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8" t="s">
        <v>37</v>
      </c>
      <c r="N27" s="118"/>
      <c r="O27" s="118"/>
      <c r="P27" s="118"/>
      <c r="Q27" s="118"/>
      <c r="R27" s="118"/>
      <c r="S27" s="118"/>
      <c r="T27" s="118"/>
      <c r="U27" s="118"/>
      <c r="V27" s="118" t="s">
        <v>38</v>
      </c>
      <c r="W27" s="118"/>
      <c r="X27" s="118"/>
      <c r="Y27" s="118"/>
      <c r="Z27" s="118"/>
      <c r="AA27" s="118"/>
      <c r="AB27" s="118"/>
      <c r="AC27" s="118"/>
      <c r="AD27" s="118"/>
      <c r="AE27" s="118" t="s">
        <v>39</v>
      </c>
      <c r="AF27" s="118"/>
      <c r="AG27" s="118"/>
      <c r="AH27" s="118"/>
      <c r="AI27" s="118"/>
      <c r="AJ27" s="118"/>
      <c r="AK27" s="118"/>
      <c r="AL27" s="118"/>
      <c r="AM27" s="118"/>
      <c r="AN27" s="116"/>
      <c r="AO27" s="116"/>
      <c r="AP27" s="116"/>
      <c r="AQ27" s="116"/>
      <c r="AR27" s="116"/>
      <c r="AS27" s="116"/>
      <c r="AT27" s="116"/>
      <c r="AU27" s="116"/>
      <c r="AV27" s="117"/>
    </row>
    <row r="28" spans="2:48" ht="15" customHeight="1">
      <c r="B28" s="109" t="s">
        <v>40</v>
      </c>
      <c r="C28" s="110"/>
      <c r="D28" s="110"/>
      <c r="E28" s="110"/>
      <c r="F28" s="110"/>
      <c r="G28" s="110"/>
      <c r="H28" s="110"/>
      <c r="I28" s="111" t="s">
        <v>41</v>
      </c>
      <c r="J28" s="111"/>
      <c r="K28" s="111"/>
      <c r="L28" s="111"/>
      <c r="M28" s="105">
        <v>9.5</v>
      </c>
      <c r="N28" s="105"/>
      <c r="O28" s="105"/>
      <c r="P28" s="105"/>
      <c r="Q28" s="105"/>
      <c r="R28" s="105"/>
      <c r="S28" s="105"/>
      <c r="T28" s="105"/>
      <c r="U28" s="105"/>
      <c r="V28" s="106" t="s">
        <v>42</v>
      </c>
      <c r="W28" s="106"/>
      <c r="X28" s="106"/>
      <c r="Y28" s="106"/>
      <c r="Z28" s="106"/>
      <c r="AA28" s="106"/>
      <c r="AB28" s="106"/>
      <c r="AC28" s="106"/>
      <c r="AD28" s="106"/>
      <c r="AE28" s="105">
        <v>1.9</v>
      </c>
      <c r="AF28" s="105"/>
      <c r="AG28" s="105"/>
      <c r="AH28" s="105"/>
      <c r="AI28" s="105"/>
      <c r="AJ28" s="105"/>
      <c r="AK28" s="105"/>
      <c r="AL28" s="105"/>
      <c r="AM28" s="105"/>
      <c r="AN28" s="105">
        <v>2.5</v>
      </c>
      <c r="AO28" s="105"/>
      <c r="AP28" s="105"/>
      <c r="AQ28" s="105"/>
      <c r="AR28" s="105"/>
      <c r="AS28" s="105"/>
      <c r="AT28" s="105"/>
      <c r="AU28" s="105"/>
      <c r="AV28" s="105"/>
    </row>
    <row r="29" spans="2:48" ht="15" customHeight="1">
      <c r="B29" s="12"/>
      <c r="C29" s="13"/>
      <c r="D29" s="13"/>
      <c r="E29" s="13"/>
      <c r="F29" s="13"/>
      <c r="G29" s="13"/>
      <c r="H29" s="13"/>
      <c r="I29" s="107" t="s">
        <v>43</v>
      </c>
      <c r="J29" s="107"/>
      <c r="K29" s="107"/>
      <c r="L29" s="107"/>
      <c r="M29" s="105">
        <v>20.8</v>
      </c>
      <c r="N29" s="105"/>
      <c r="O29" s="105"/>
      <c r="P29" s="105"/>
      <c r="Q29" s="105"/>
      <c r="R29" s="105"/>
      <c r="S29" s="105"/>
      <c r="T29" s="105"/>
      <c r="U29" s="105"/>
      <c r="V29" s="106" t="s">
        <v>44</v>
      </c>
      <c r="W29" s="106"/>
      <c r="X29" s="106"/>
      <c r="Y29" s="106"/>
      <c r="Z29" s="106"/>
      <c r="AA29" s="106"/>
      <c r="AB29" s="106"/>
      <c r="AC29" s="106"/>
      <c r="AD29" s="106"/>
      <c r="AE29" s="105">
        <v>6.1</v>
      </c>
      <c r="AF29" s="105"/>
      <c r="AG29" s="105"/>
      <c r="AH29" s="105"/>
      <c r="AI29" s="105"/>
      <c r="AJ29" s="105"/>
      <c r="AK29" s="105"/>
      <c r="AL29" s="105"/>
      <c r="AM29" s="105"/>
      <c r="AN29" s="105">
        <v>18</v>
      </c>
      <c r="AO29" s="105"/>
      <c r="AP29" s="105"/>
      <c r="AQ29" s="105"/>
      <c r="AR29" s="105"/>
      <c r="AS29" s="105"/>
      <c r="AT29" s="105"/>
      <c r="AU29" s="105"/>
      <c r="AV29" s="105"/>
    </row>
    <row r="30" spans="2:48" ht="15" customHeight="1">
      <c r="B30" s="12"/>
      <c r="C30" s="13"/>
      <c r="D30" s="13"/>
      <c r="E30" s="13"/>
      <c r="F30" s="13"/>
      <c r="G30" s="13"/>
      <c r="H30" s="13"/>
      <c r="I30" s="107" t="s">
        <v>45</v>
      </c>
      <c r="J30" s="107"/>
      <c r="K30" s="107"/>
      <c r="L30" s="107"/>
      <c r="M30" s="105">
        <v>20.5</v>
      </c>
      <c r="N30" s="105"/>
      <c r="O30" s="105"/>
      <c r="P30" s="105"/>
      <c r="Q30" s="105"/>
      <c r="R30" s="105"/>
      <c r="S30" s="105"/>
      <c r="T30" s="105"/>
      <c r="U30" s="105"/>
      <c r="V30" s="106" t="s">
        <v>46</v>
      </c>
      <c r="W30" s="106"/>
      <c r="X30" s="106"/>
      <c r="Y30" s="106"/>
      <c r="Z30" s="106"/>
      <c r="AA30" s="106"/>
      <c r="AB30" s="106"/>
      <c r="AC30" s="106"/>
      <c r="AD30" s="106"/>
      <c r="AE30" s="105">
        <v>6.6</v>
      </c>
      <c r="AF30" s="105"/>
      <c r="AG30" s="105"/>
      <c r="AH30" s="105"/>
      <c r="AI30" s="105"/>
      <c r="AJ30" s="105"/>
      <c r="AK30" s="105"/>
      <c r="AL30" s="105"/>
      <c r="AM30" s="105"/>
      <c r="AN30" s="105">
        <v>57</v>
      </c>
      <c r="AO30" s="105"/>
      <c r="AP30" s="105"/>
      <c r="AQ30" s="105"/>
      <c r="AR30" s="105"/>
      <c r="AS30" s="105"/>
      <c r="AT30" s="105"/>
      <c r="AU30" s="105"/>
      <c r="AV30" s="105"/>
    </row>
    <row r="31" spans="2:48" ht="15" customHeight="1">
      <c r="B31" s="12"/>
      <c r="C31" s="13"/>
      <c r="D31" s="13"/>
      <c r="E31" s="13"/>
      <c r="F31" s="13"/>
      <c r="G31" s="13"/>
      <c r="H31" s="13"/>
      <c r="I31" s="107" t="s">
        <v>47</v>
      </c>
      <c r="J31" s="107"/>
      <c r="K31" s="107"/>
      <c r="L31" s="107"/>
      <c r="M31" s="105">
        <v>23.1</v>
      </c>
      <c r="N31" s="105"/>
      <c r="O31" s="105"/>
      <c r="P31" s="105"/>
      <c r="Q31" s="105"/>
      <c r="R31" s="105"/>
      <c r="S31" s="105"/>
      <c r="T31" s="105"/>
      <c r="U31" s="105"/>
      <c r="V31" s="106" t="s">
        <v>48</v>
      </c>
      <c r="W31" s="106"/>
      <c r="X31" s="106"/>
      <c r="Y31" s="106"/>
      <c r="Z31" s="106"/>
      <c r="AA31" s="106"/>
      <c r="AB31" s="106"/>
      <c r="AC31" s="106"/>
      <c r="AD31" s="106"/>
      <c r="AE31" s="105">
        <v>12.6</v>
      </c>
      <c r="AF31" s="105"/>
      <c r="AG31" s="105"/>
      <c r="AH31" s="105"/>
      <c r="AI31" s="105"/>
      <c r="AJ31" s="105"/>
      <c r="AK31" s="105"/>
      <c r="AL31" s="105"/>
      <c r="AM31" s="105"/>
      <c r="AN31" s="105">
        <v>32.5</v>
      </c>
      <c r="AO31" s="105"/>
      <c r="AP31" s="105"/>
      <c r="AQ31" s="105"/>
      <c r="AR31" s="105"/>
      <c r="AS31" s="105"/>
      <c r="AT31" s="105"/>
      <c r="AU31" s="105"/>
      <c r="AV31" s="105"/>
    </row>
    <row r="32" spans="2:48" ht="15" customHeight="1">
      <c r="B32" s="12"/>
      <c r="C32" s="13"/>
      <c r="D32" s="13"/>
      <c r="E32" s="13"/>
      <c r="F32" s="13"/>
      <c r="G32" s="13"/>
      <c r="H32" s="13"/>
      <c r="I32" s="107" t="s">
        <v>49</v>
      </c>
      <c r="J32" s="107"/>
      <c r="K32" s="107"/>
      <c r="L32" s="107"/>
      <c r="M32" s="105">
        <v>29.7</v>
      </c>
      <c r="N32" s="105"/>
      <c r="O32" s="105"/>
      <c r="P32" s="105"/>
      <c r="Q32" s="105"/>
      <c r="R32" s="105"/>
      <c r="S32" s="105"/>
      <c r="T32" s="105"/>
      <c r="U32" s="105"/>
      <c r="V32" s="106" t="s">
        <v>50</v>
      </c>
      <c r="W32" s="106"/>
      <c r="X32" s="106"/>
      <c r="Y32" s="106"/>
      <c r="Z32" s="106"/>
      <c r="AA32" s="106"/>
      <c r="AB32" s="106"/>
      <c r="AC32" s="106"/>
      <c r="AD32" s="106"/>
      <c r="AE32" s="105">
        <v>18.6</v>
      </c>
      <c r="AF32" s="105"/>
      <c r="AG32" s="105"/>
      <c r="AH32" s="105"/>
      <c r="AI32" s="105"/>
      <c r="AJ32" s="105"/>
      <c r="AK32" s="105"/>
      <c r="AL32" s="105"/>
      <c r="AM32" s="105"/>
      <c r="AN32" s="105">
        <v>203</v>
      </c>
      <c r="AO32" s="105"/>
      <c r="AP32" s="105"/>
      <c r="AQ32" s="105"/>
      <c r="AR32" s="105"/>
      <c r="AS32" s="105"/>
      <c r="AT32" s="105"/>
      <c r="AU32" s="105"/>
      <c r="AV32" s="105"/>
    </row>
    <row r="33" spans="2:48" ht="15" customHeight="1">
      <c r="B33" s="14"/>
      <c r="C33" s="15"/>
      <c r="D33" s="15"/>
      <c r="E33" s="15"/>
      <c r="F33" s="15"/>
      <c r="G33" s="15"/>
      <c r="H33" s="15"/>
      <c r="I33" s="108" t="s">
        <v>51</v>
      </c>
      <c r="J33" s="108"/>
      <c r="K33" s="108"/>
      <c r="L33" s="108"/>
      <c r="M33" s="105">
        <v>32.5</v>
      </c>
      <c r="N33" s="105"/>
      <c r="O33" s="105"/>
      <c r="P33" s="105"/>
      <c r="Q33" s="105"/>
      <c r="R33" s="105"/>
      <c r="S33" s="105"/>
      <c r="T33" s="105"/>
      <c r="U33" s="105"/>
      <c r="V33" s="106" t="s">
        <v>52</v>
      </c>
      <c r="W33" s="106"/>
      <c r="X33" s="106"/>
      <c r="Y33" s="106"/>
      <c r="Z33" s="106"/>
      <c r="AA33" s="106"/>
      <c r="AB33" s="106"/>
      <c r="AC33" s="106"/>
      <c r="AD33" s="106"/>
      <c r="AE33" s="105">
        <v>22.7</v>
      </c>
      <c r="AF33" s="105"/>
      <c r="AG33" s="105"/>
      <c r="AH33" s="105"/>
      <c r="AI33" s="105"/>
      <c r="AJ33" s="105"/>
      <c r="AK33" s="105"/>
      <c r="AL33" s="105"/>
      <c r="AM33" s="105"/>
      <c r="AN33" s="105">
        <v>364.5</v>
      </c>
      <c r="AO33" s="105"/>
      <c r="AP33" s="105"/>
      <c r="AQ33" s="105"/>
      <c r="AR33" s="105"/>
      <c r="AS33" s="105"/>
      <c r="AT33" s="105"/>
      <c r="AU33" s="105"/>
      <c r="AV33" s="105"/>
    </row>
    <row r="34" spans="2:48" ht="15" customHeight="1">
      <c r="B34" s="12"/>
      <c r="C34" s="13"/>
      <c r="D34" s="13"/>
      <c r="E34" s="13"/>
      <c r="F34" s="13"/>
      <c r="G34" s="13"/>
      <c r="H34" s="13"/>
      <c r="I34" s="107" t="s">
        <v>53</v>
      </c>
      <c r="J34" s="107"/>
      <c r="K34" s="107"/>
      <c r="L34" s="107"/>
      <c r="M34" s="105">
        <v>35.5</v>
      </c>
      <c r="N34" s="105"/>
      <c r="O34" s="105"/>
      <c r="P34" s="105"/>
      <c r="Q34" s="105"/>
      <c r="R34" s="105"/>
      <c r="S34" s="105"/>
      <c r="T34" s="105"/>
      <c r="U34" s="105"/>
      <c r="V34" s="106" t="s">
        <v>54</v>
      </c>
      <c r="W34" s="106"/>
      <c r="X34" s="106"/>
      <c r="Y34" s="106"/>
      <c r="Z34" s="106"/>
      <c r="AA34" s="106"/>
      <c r="AB34" s="106"/>
      <c r="AC34" s="106"/>
      <c r="AD34" s="106"/>
      <c r="AE34" s="105">
        <v>26.5</v>
      </c>
      <c r="AF34" s="105"/>
      <c r="AG34" s="105"/>
      <c r="AH34" s="105"/>
      <c r="AI34" s="105"/>
      <c r="AJ34" s="105"/>
      <c r="AK34" s="105"/>
      <c r="AL34" s="105"/>
      <c r="AM34" s="105"/>
      <c r="AN34" s="105">
        <v>291</v>
      </c>
      <c r="AO34" s="105"/>
      <c r="AP34" s="105"/>
      <c r="AQ34" s="105"/>
      <c r="AR34" s="105"/>
      <c r="AS34" s="105"/>
      <c r="AT34" s="105"/>
      <c r="AU34" s="105"/>
      <c r="AV34" s="105"/>
    </row>
    <row r="35" spans="2:48" ht="15" customHeight="1">
      <c r="B35" s="16"/>
      <c r="C35" s="17"/>
      <c r="D35" s="17"/>
      <c r="E35" s="17"/>
      <c r="F35" s="17"/>
      <c r="G35" s="17"/>
      <c r="H35" s="17"/>
      <c r="I35" s="104" t="s">
        <v>55</v>
      </c>
      <c r="J35" s="104"/>
      <c r="K35" s="104"/>
      <c r="L35" s="104"/>
      <c r="M35" s="105">
        <v>35.5</v>
      </c>
      <c r="N35" s="105"/>
      <c r="O35" s="105"/>
      <c r="P35" s="105"/>
      <c r="Q35" s="105"/>
      <c r="R35" s="105"/>
      <c r="S35" s="105"/>
      <c r="T35" s="105"/>
      <c r="U35" s="105"/>
      <c r="V35" s="106" t="s">
        <v>56</v>
      </c>
      <c r="W35" s="106"/>
      <c r="X35" s="106"/>
      <c r="Y35" s="106"/>
      <c r="Z35" s="106"/>
      <c r="AA35" s="106"/>
      <c r="AB35" s="106"/>
      <c r="AC35" s="106"/>
      <c r="AD35" s="106"/>
      <c r="AE35" s="105">
        <v>26.9</v>
      </c>
      <c r="AF35" s="105"/>
      <c r="AG35" s="105"/>
      <c r="AH35" s="105"/>
      <c r="AI35" s="105"/>
      <c r="AJ35" s="105"/>
      <c r="AK35" s="105"/>
      <c r="AL35" s="105"/>
      <c r="AM35" s="105"/>
      <c r="AN35" s="105">
        <v>263</v>
      </c>
      <c r="AO35" s="105"/>
      <c r="AP35" s="105"/>
      <c r="AQ35" s="105"/>
      <c r="AR35" s="105"/>
      <c r="AS35" s="105"/>
      <c r="AT35" s="105"/>
      <c r="AU35" s="105"/>
      <c r="AV35" s="105"/>
    </row>
    <row r="36" spans="2:48" ht="15" customHeight="1">
      <c r="B36" s="12"/>
      <c r="C36" s="13"/>
      <c r="D36" s="13"/>
      <c r="E36" s="13"/>
      <c r="F36" s="13"/>
      <c r="G36" s="13"/>
      <c r="H36" s="13"/>
      <c r="I36" s="107" t="s">
        <v>57</v>
      </c>
      <c r="J36" s="107"/>
      <c r="K36" s="107"/>
      <c r="L36" s="107"/>
      <c r="M36" s="105">
        <v>34</v>
      </c>
      <c r="N36" s="105"/>
      <c r="O36" s="105"/>
      <c r="P36" s="105"/>
      <c r="Q36" s="105"/>
      <c r="R36" s="105"/>
      <c r="S36" s="105"/>
      <c r="T36" s="105"/>
      <c r="U36" s="105"/>
      <c r="V36" s="106" t="s">
        <v>58</v>
      </c>
      <c r="W36" s="106"/>
      <c r="X36" s="106"/>
      <c r="Y36" s="106"/>
      <c r="Z36" s="106"/>
      <c r="AA36" s="106"/>
      <c r="AB36" s="106"/>
      <c r="AC36" s="106"/>
      <c r="AD36" s="106"/>
      <c r="AE36" s="105">
        <v>23.5</v>
      </c>
      <c r="AF36" s="105"/>
      <c r="AG36" s="105"/>
      <c r="AH36" s="105"/>
      <c r="AI36" s="105"/>
      <c r="AJ36" s="105"/>
      <c r="AK36" s="105"/>
      <c r="AL36" s="105"/>
      <c r="AM36" s="105"/>
      <c r="AN36" s="105">
        <v>123</v>
      </c>
      <c r="AO36" s="105"/>
      <c r="AP36" s="105"/>
      <c r="AQ36" s="105"/>
      <c r="AR36" s="105"/>
      <c r="AS36" s="105"/>
      <c r="AT36" s="105"/>
      <c r="AU36" s="105"/>
      <c r="AV36" s="105"/>
    </row>
    <row r="37" spans="2:48" ht="15" customHeight="1">
      <c r="B37" s="16"/>
      <c r="C37" s="17"/>
      <c r="D37" s="17"/>
      <c r="E37" s="17"/>
      <c r="F37" s="17"/>
      <c r="G37" s="17"/>
      <c r="H37" s="17"/>
      <c r="I37" s="104" t="s">
        <v>59</v>
      </c>
      <c r="J37" s="104"/>
      <c r="K37" s="104"/>
      <c r="L37" s="104"/>
      <c r="M37" s="105">
        <v>27.2</v>
      </c>
      <c r="N37" s="105"/>
      <c r="O37" s="105"/>
      <c r="P37" s="105"/>
      <c r="Q37" s="105"/>
      <c r="R37" s="105"/>
      <c r="S37" s="105"/>
      <c r="T37" s="105"/>
      <c r="U37" s="105"/>
      <c r="V37" s="106" t="s">
        <v>60</v>
      </c>
      <c r="W37" s="106"/>
      <c r="X37" s="106"/>
      <c r="Y37" s="106"/>
      <c r="Z37" s="106"/>
      <c r="AA37" s="106"/>
      <c r="AB37" s="106"/>
      <c r="AC37" s="106"/>
      <c r="AD37" s="106"/>
      <c r="AE37" s="105">
        <v>17.3</v>
      </c>
      <c r="AF37" s="105"/>
      <c r="AG37" s="105"/>
      <c r="AH37" s="105"/>
      <c r="AI37" s="105"/>
      <c r="AJ37" s="105"/>
      <c r="AK37" s="105"/>
      <c r="AL37" s="105"/>
      <c r="AM37" s="105"/>
      <c r="AN37" s="105">
        <v>140.5</v>
      </c>
      <c r="AO37" s="105"/>
      <c r="AP37" s="105"/>
      <c r="AQ37" s="105"/>
      <c r="AR37" s="105"/>
      <c r="AS37" s="105"/>
      <c r="AT37" s="105"/>
      <c r="AU37" s="105"/>
      <c r="AV37" s="105"/>
    </row>
    <row r="38" spans="2:48" ht="15" customHeight="1">
      <c r="B38" s="12"/>
      <c r="C38" s="13"/>
      <c r="D38" s="13"/>
      <c r="E38" s="13"/>
      <c r="F38" s="13"/>
      <c r="G38" s="13"/>
      <c r="H38" s="13"/>
      <c r="I38" s="107" t="s">
        <v>61</v>
      </c>
      <c r="J38" s="107"/>
      <c r="K38" s="107"/>
      <c r="L38" s="107"/>
      <c r="M38" s="105">
        <v>25.9</v>
      </c>
      <c r="N38" s="105"/>
      <c r="O38" s="105"/>
      <c r="P38" s="105"/>
      <c r="Q38" s="105"/>
      <c r="R38" s="105"/>
      <c r="S38" s="105"/>
      <c r="T38" s="105"/>
      <c r="U38" s="105"/>
      <c r="V38" s="106" t="s">
        <v>62</v>
      </c>
      <c r="W38" s="106"/>
      <c r="X38" s="106"/>
      <c r="Y38" s="106"/>
      <c r="Z38" s="106"/>
      <c r="AA38" s="106"/>
      <c r="AB38" s="106"/>
      <c r="AC38" s="106"/>
      <c r="AD38" s="106"/>
      <c r="AE38" s="105">
        <v>15</v>
      </c>
      <c r="AF38" s="105"/>
      <c r="AG38" s="105"/>
      <c r="AH38" s="105"/>
      <c r="AI38" s="105"/>
      <c r="AJ38" s="105"/>
      <c r="AK38" s="105"/>
      <c r="AL38" s="105"/>
      <c r="AM38" s="105"/>
      <c r="AN38" s="105">
        <v>40</v>
      </c>
      <c r="AO38" s="105"/>
      <c r="AP38" s="105"/>
      <c r="AQ38" s="105"/>
      <c r="AR38" s="105"/>
      <c r="AS38" s="105"/>
      <c r="AT38" s="105"/>
      <c r="AU38" s="105"/>
      <c r="AV38" s="105"/>
    </row>
    <row r="39" spans="2:48" ht="15" customHeight="1" thickBot="1">
      <c r="B39" s="18"/>
      <c r="C39" s="19"/>
      <c r="D39" s="19"/>
      <c r="E39" s="19"/>
      <c r="F39" s="19"/>
      <c r="G39" s="19"/>
      <c r="H39" s="19"/>
      <c r="I39" s="101" t="s">
        <v>63</v>
      </c>
      <c r="J39" s="101"/>
      <c r="K39" s="101"/>
      <c r="L39" s="101"/>
      <c r="M39" s="102">
        <v>16.9</v>
      </c>
      <c r="N39" s="102"/>
      <c r="O39" s="102"/>
      <c r="P39" s="102"/>
      <c r="Q39" s="102"/>
      <c r="R39" s="102"/>
      <c r="S39" s="102"/>
      <c r="T39" s="102"/>
      <c r="U39" s="102"/>
      <c r="V39" s="103" t="s">
        <v>44</v>
      </c>
      <c r="W39" s="103"/>
      <c r="X39" s="103"/>
      <c r="Y39" s="103"/>
      <c r="Z39" s="103"/>
      <c r="AA39" s="103"/>
      <c r="AB39" s="103"/>
      <c r="AC39" s="103"/>
      <c r="AD39" s="103"/>
      <c r="AE39" s="102">
        <v>6.3</v>
      </c>
      <c r="AF39" s="102"/>
      <c r="AG39" s="102"/>
      <c r="AH39" s="102"/>
      <c r="AI39" s="102"/>
      <c r="AJ39" s="102"/>
      <c r="AK39" s="102"/>
      <c r="AL39" s="102"/>
      <c r="AM39" s="102"/>
      <c r="AN39" s="102">
        <v>25</v>
      </c>
      <c r="AO39" s="102"/>
      <c r="AP39" s="102"/>
      <c r="AQ39" s="102"/>
      <c r="AR39" s="102"/>
      <c r="AS39" s="102"/>
      <c r="AT39" s="102"/>
      <c r="AU39" s="102"/>
      <c r="AV39" s="102"/>
    </row>
    <row r="40" spans="2:48" ht="15" customHeight="1" thickBot="1" thickTop="1">
      <c r="B40" s="96" t="s">
        <v>64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>
        <v>35.5</v>
      </c>
      <c r="N40" s="98"/>
      <c r="O40" s="98"/>
      <c r="P40" s="98"/>
      <c r="Q40" s="98"/>
      <c r="R40" s="98"/>
      <c r="S40" s="98"/>
      <c r="T40" s="98"/>
      <c r="U40" s="98"/>
      <c r="V40" s="99" t="s">
        <v>42</v>
      </c>
      <c r="W40" s="99"/>
      <c r="X40" s="99"/>
      <c r="Y40" s="99"/>
      <c r="Z40" s="99"/>
      <c r="AA40" s="99"/>
      <c r="AB40" s="99"/>
      <c r="AC40" s="99"/>
      <c r="AD40" s="99"/>
      <c r="AE40" s="98">
        <v>15.3</v>
      </c>
      <c r="AF40" s="98"/>
      <c r="AG40" s="98"/>
      <c r="AH40" s="98"/>
      <c r="AI40" s="98"/>
      <c r="AJ40" s="98"/>
      <c r="AK40" s="98"/>
      <c r="AL40" s="98"/>
      <c r="AM40" s="98"/>
      <c r="AN40" s="100">
        <v>1560</v>
      </c>
      <c r="AO40" s="100"/>
      <c r="AP40" s="100"/>
      <c r="AQ40" s="100"/>
      <c r="AR40" s="100"/>
      <c r="AS40" s="100"/>
      <c r="AT40" s="100"/>
      <c r="AU40" s="100"/>
      <c r="AV40" s="100"/>
    </row>
    <row r="41" spans="2:48" ht="15" customHeight="1" thickBot="1" thickTop="1">
      <c r="B41" s="96" t="s">
        <v>65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>
        <v>36.5</v>
      </c>
      <c r="N41" s="98"/>
      <c r="O41" s="98"/>
      <c r="P41" s="98"/>
      <c r="Q41" s="98"/>
      <c r="R41" s="98"/>
      <c r="S41" s="98"/>
      <c r="T41" s="98"/>
      <c r="U41" s="98"/>
      <c r="V41" s="99" t="s">
        <v>66</v>
      </c>
      <c r="W41" s="99"/>
      <c r="X41" s="99"/>
      <c r="Y41" s="99"/>
      <c r="Z41" s="99"/>
      <c r="AA41" s="99"/>
      <c r="AB41" s="99"/>
      <c r="AC41" s="99"/>
      <c r="AD41" s="99"/>
      <c r="AE41" s="98">
        <v>15.5</v>
      </c>
      <c r="AF41" s="98"/>
      <c r="AG41" s="98"/>
      <c r="AH41" s="98"/>
      <c r="AI41" s="98"/>
      <c r="AJ41" s="98"/>
      <c r="AK41" s="98"/>
      <c r="AL41" s="98"/>
      <c r="AM41" s="98"/>
      <c r="AN41" s="100">
        <v>1685.4</v>
      </c>
      <c r="AO41" s="100"/>
      <c r="AP41" s="100"/>
      <c r="AQ41" s="100"/>
      <c r="AR41" s="100"/>
      <c r="AS41" s="100"/>
      <c r="AT41" s="100"/>
      <c r="AU41" s="100"/>
      <c r="AV41" s="100"/>
    </row>
    <row r="42" ht="15" customHeight="1" thickTop="1">
      <c r="AV42" s="7" t="s">
        <v>67</v>
      </c>
    </row>
  </sheetData>
  <sheetProtection/>
  <mergeCells count="142">
    <mergeCell ref="B5:H5"/>
    <mergeCell ref="I5:X5"/>
    <mergeCell ref="Y5:AN5"/>
    <mergeCell ref="B6:H6"/>
    <mergeCell ref="I6:AN6"/>
    <mergeCell ref="B7:H7"/>
    <mergeCell ref="I7:X7"/>
    <mergeCell ref="Y7:AN7"/>
    <mergeCell ref="B13:H13"/>
    <mergeCell ref="I13:N13"/>
    <mergeCell ref="O13:T13"/>
    <mergeCell ref="U13:Z13"/>
    <mergeCell ref="AA13:AF13"/>
    <mergeCell ref="B12:H12"/>
    <mergeCell ref="I12:N12"/>
    <mergeCell ref="O12:T12"/>
    <mergeCell ref="U12:Z12"/>
    <mergeCell ref="AA12:AF12"/>
    <mergeCell ref="AG13:AL13"/>
    <mergeCell ref="AM13:AR13"/>
    <mergeCell ref="AS13:AX13"/>
    <mergeCell ref="AY13:BD13"/>
    <mergeCell ref="BE13:BJ13"/>
    <mergeCell ref="BK13:BQ13"/>
    <mergeCell ref="AM12:AR12"/>
    <mergeCell ref="AS12:AX12"/>
    <mergeCell ref="AY12:BD12"/>
    <mergeCell ref="BE12:BJ12"/>
    <mergeCell ref="BK12:BQ12"/>
    <mergeCell ref="AG12:AL12"/>
    <mergeCell ref="AM14:AR14"/>
    <mergeCell ref="AS14:AX14"/>
    <mergeCell ref="AY14:BD14"/>
    <mergeCell ref="BE14:BJ14"/>
    <mergeCell ref="BK14:BQ14"/>
    <mergeCell ref="B19:J19"/>
    <mergeCell ref="K19:R19"/>
    <mergeCell ref="S19:Z19"/>
    <mergeCell ref="AA19:AH19"/>
    <mergeCell ref="AI19:AP19"/>
    <mergeCell ref="B14:H14"/>
    <mergeCell ref="I14:N14"/>
    <mergeCell ref="O14:T14"/>
    <mergeCell ref="U14:Z14"/>
    <mergeCell ref="AA14:AF14"/>
    <mergeCell ref="AG14:AL14"/>
    <mergeCell ref="AQ19:AX19"/>
    <mergeCell ref="AY19:BF19"/>
    <mergeCell ref="BG19:BQ19"/>
    <mergeCell ref="B20:J20"/>
    <mergeCell ref="K20:R20"/>
    <mergeCell ref="S20:Z20"/>
    <mergeCell ref="AA20:AH20"/>
    <mergeCell ref="AI20:AP20"/>
    <mergeCell ref="AQ20:AX20"/>
    <mergeCell ref="AY20:BF20"/>
    <mergeCell ref="BG20:BQ20"/>
    <mergeCell ref="B21:J21"/>
    <mergeCell ref="K21:R21"/>
    <mergeCell ref="S21:Z21"/>
    <mergeCell ref="AA21:AH21"/>
    <mergeCell ref="AI21:AP21"/>
    <mergeCell ref="AQ21:AX21"/>
    <mergeCell ref="AY21:BF21"/>
    <mergeCell ref="BG21:BQ21"/>
    <mergeCell ref="B28:H28"/>
    <mergeCell ref="I28:L28"/>
    <mergeCell ref="M28:U28"/>
    <mergeCell ref="V28:AD28"/>
    <mergeCell ref="AE28:AM28"/>
    <mergeCell ref="AN28:AV28"/>
    <mergeCell ref="B26:L27"/>
    <mergeCell ref="M26:AM26"/>
    <mergeCell ref="AN26:AV27"/>
    <mergeCell ref="M27:U27"/>
    <mergeCell ref="V27:AD27"/>
    <mergeCell ref="AE27:AM27"/>
    <mergeCell ref="I29:L29"/>
    <mergeCell ref="M29:U29"/>
    <mergeCell ref="V29:AD29"/>
    <mergeCell ref="AE29:AM29"/>
    <mergeCell ref="AN29:AV29"/>
    <mergeCell ref="I30:L30"/>
    <mergeCell ref="M30:U30"/>
    <mergeCell ref="V30:AD30"/>
    <mergeCell ref="AE30:AM30"/>
    <mergeCell ref="AN30:AV30"/>
    <mergeCell ref="I31:L31"/>
    <mergeCell ref="M31:U31"/>
    <mergeCell ref="V31:AD31"/>
    <mergeCell ref="AE31:AM31"/>
    <mergeCell ref="AN31:AV31"/>
    <mergeCell ref="I32:L32"/>
    <mergeCell ref="M32:U32"/>
    <mergeCell ref="V32:AD32"/>
    <mergeCell ref="AE32:AM32"/>
    <mergeCell ref="AN32:AV32"/>
    <mergeCell ref="I33:L33"/>
    <mergeCell ref="M33:U33"/>
    <mergeCell ref="V33:AD33"/>
    <mergeCell ref="AE33:AM33"/>
    <mergeCell ref="AN33:AV33"/>
    <mergeCell ref="I34:L34"/>
    <mergeCell ref="M34:U34"/>
    <mergeCell ref="V34:AD34"/>
    <mergeCell ref="AE34:AM34"/>
    <mergeCell ref="AN34:AV34"/>
    <mergeCell ref="I35:L35"/>
    <mergeCell ref="M35:U35"/>
    <mergeCell ref="V35:AD35"/>
    <mergeCell ref="AE35:AM35"/>
    <mergeCell ref="AN35:AV35"/>
    <mergeCell ref="I36:L36"/>
    <mergeCell ref="M36:U36"/>
    <mergeCell ref="V36:AD36"/>
    <mergeCell ref="AE36:AM36"/>
    <mergeCell ref="AN36:AV36"/>
    <mergeCell ref="I37:L37"/>
    <mergeCell ref="M37:U37"/>
    <mergeCell ref="V37:AD37"/>
    <mergeCell ref="AE37:AM37"/>
    <mergeCell ref="AN37:AV37"/>
    <mergeCell ref="I38:L38"/>
    <mergeCell ref="M38:U38"/>
    <mergeCell ref="V38:AD38"/>
    <mergeCell ref="AE38:AM38"/>
    <mergeCell ref="AN38:AV38"/>
    <mergeCell ref="B41:L41"/>
    <mergeCell ref="M41:U41"/>
    <mergeCell ref="V41:AD41"/>
    <mergeCell ref="AE41:AM41"/>
    <mergeCell ref="AN41:AV41"/>
    <mergeCell ref="I39:L39"/>
    <mergeCell ref="M39:U39"/>
    <mergeCell ref="V39:AD39"/>
    <mergeCell ref="AE39:AM39"/>
    <mergeCell ref="AN39:AV39"/>
    <mergeCell ref="B40:L40"/>
    <mergeCell ref="M40:U40"/>
    <mergeCell ref="V40:AD40"/>
    <mergeCell ref="AE40:AM40"/>
    <mergeCell ref="AN40:AV40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Q13"/>
  <sheetViews>
    <sheetView zoomScalePageLayoutView="0" workbookViewId="0" topLeftCell="A1">
      <selection activeCell="A14" sqref="A14:IV57"/>
    </sheetView>
  </sheetViews>
  <sheetFormatPr defaultColWidth="1.28515625" defaultRowHeight="15" customHeight="1"/>
  <cols>
    <col min="1" max="16384" width="1.28515625" style="66" customWidth="1"/>
  </cols>
  <sheetData>
    <row r="1" ht="15" customHeight="1">
      <c r="A1" s="66" t="s">
        <v>750</v>
      </c>
    </row>
    <row r="3" spans="1:69" ht="15" customHeight="1">
      <c r="A3" s="66" t="s">
        <v>751</v>
      </c>
      <c r="BQ3" s="67" t="s">
        <v>752</v>
      </c>
    </row>
    <row r="4" ht="3.75" customHeight="1"/>
    <row r="5" spans="2:69" ht="15" customHeight="1">
      <c r="B5" s="311" t="s">
        <v>12</v>
      </c>
      <c r="C5" s="311"/>
      <c r="D5" s="311"/>
      <c r="E5" s="311"/>
      <c r="F5" s="311"/>
      <c r="G5" s="311"/>
      <c r="H5" s="311"/>
      <c r="I5" s="362" t="s">
        <v>753</v>
      </c>
      <c r="J5" s="362"/>
      <c r="K5" s="362"/>
      <c r="L5" s="362"/>
      <c r="M5" s="362"/>
      <c r="N5" s="362"/>
      <c r="O5" s="362"/>
      <c r="P5" s="311" t="s">
        <v>754</v>
      </c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 t="s">
        <v>755</v>
      </c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 t="s">
        <v>756</v>
      </c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</row>
    <row r="6" spans="2:69" ht="15" customHeight="1">
      <c r="B6" s="311"/>
      <c r="C6" s="311"/>
      <c r="D6" s="311"/>
      <c r="E6" s="311"/>
      <c r="F6" s="311"/>
      <c r="G6" s="311"/>
      <c r="H6" s="311"/>
      <c r="I6" s="362"/>
      <c r="J6" s="362"/>
      <c r="K6" s="362"/>
      <c r="L6" s="362"/>
      <c r="M6" s="362"/>
      <c r="N6" s="362"/>
      <c r="O6" s="362"/>
      <c r="P6" s="360" t="s">
        <v>757</v>
      </c>
      <c r="Q6" s="360"/>
      <c r="R6" s="360"/>
      <c r="S6" s="360"/>
      <c r="T6" s="360"/>
      <c r="U6" s="360"/>
      <c r="V6" s="360"/>
      <c r="W6" s="360" t="s">
        <v>758</v>
      </c>
      <c r="X6" s="360"/>
      <c r="Y6" s="360"/>
      <c r="Z6" s="360"/>
      <c r="AA6" s="360"/>
      <c r="AB6" s="360"/>
      <c r="AC6" s="360" t="s">
        <v>759</v>
      </c>
      <c r="AD6" s="360"/>
      <c r="AE6" s="360"/>
      <c r="AF6" s="360"/>
      <c r="AG6" s="360"/>
      <c r="AH6" s="360" t="s">
        <v>760</v>
      </c>
      <c r="AI6" s="360"/>
      <c r="AJ6" s="360"/>
      <c r="AK6" s="360"/>
      <c r="AL6" s="360"/>
      <c r="AM6" s="363" t="s">
        <v>761</v>
      </c>
      <c r="AN6" s="363"/>
      <c r="AO6" s="363"/>
      <c r="AP6" s="363"/>
      <c r="AQ6" s="363"/>
      <c r="AR6" s="363"/>
      <c r="AS6" s="363"/>
      <c r="AT6" s="360" t="s">
        <v>31</v>
      </c>
      <c r="AU6" s="360"/>
      <c r="AV6" s="360"/>
      <c r="AW6" s="360"/>
      <c r="AX6" s="360"/>
      <c r="AY6" s="360"/>
      <c r="AZ6" s="360" t="s">
        <v>762</v>
      </c>
      <c r="BA6" s="360"/>
      <c r="BB6" s="360"/>
      <c r="BC6" s="360"/>
      <c r="BD6" s="360"/>
      <c r="BE6" s="360"/>
      <c r="BF6" s="360"/>
      <c r="BG6" s="361" t="s">
        <v>763</v>
      </c>
      <c r="BH6" s="361"/>
      <c r="BI6" s="361"/>
      <c r="BJ6" s="361"/>
      <c r="BK6" s="361"/>
      <c r="BL6" s="361"/>
      <c r="BM6" s="360" t="s">
        <v>31</v>
      </c>
      <c r="BN6" s="360"/>
      <c r="BO6" s="360"/>
      <c r="BP6" s="360"/>
      <c r="BQ6" s="360"/>
    </row>
    <row r="7" spans="2:69" ht="15" customHeight="1">
      <c r="B7" s="311"/>
      <c r="C7" s="311"/>
      <c r="D7" s="311"/>
      <c r="E7" s="311"/>
      <c r="F7" s="311"/>
      <c r="G7" s="311"/>
      <c r="H7" s="311"/>
      <c r="I7" s="362"/>
      <c r="J7" s="362"/>
      <c r="K7" s="362"/>
      <c r="L7" s="362"/>
      <c r="M7" s="362"/>
      <c r="N7" s="362"/>
      <c r="O7" s="362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3"/>
      <c r="AN7" s="363"/>
      <c r="AO7" s="363"/>
      <c r="AP7" s="363"/>
      <c r="AQ7" s="363"/>
      <c r="AR7" s="363"/>
      <c r="AS7" s="363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1"/>
      <c r="BH7" s="361"/>
      <c r="BI7" s="361"/>
      <c r="BJ7" s="361"/>
      <c r="BK7" s="361"/>
      <c r="BL7" s="361"/>
      <c r="BM7" s="360"/>
      <c r="BN7" s="360"/>
      <c r="BO7" s="360"/>
      <c r="BP7" s="360"/>
      <c r="BQ7" s="360"/>
    </row>
    <row r="8" spans="2:69" ht="15" customHeight="1">
      <c r="B8" s="311" t="s">
        <v>99</v>
      </c>
      <c r="C8" s="311"/>
      <c r="D8" s="311"/>
      <c r="E8" s="311"/>
      <c r="F8" s="311"/>
      <c r="G8" s="311"/>
      <c r="H8" s="311"/>
      <c r="I8" s="359">
        <v>1675.3</v>
      </c>
      <c r="J8" s="359"/>
      <c r="K8" s="359"/>
      <c r="L8" s="359"/>
      <c r="M8" s="359"/>
      <c r="N8" s="359"/>
      <c r="O8" s="359"/>
      <c r="P8" s="359">
        <v>1350.7</v>
      </c>
      <c r="Q8" s="359"/>
      <c r="R8" s="359"/>
      <c r="S8" s="359"/>
      <c r="T8" s="359"/>
      <c r="U8" s="359"/>
      <c r="V8" s="359"/>
      <c r="W8" s="359">
        <v>324.6</v>
      </c>
      <c r="X8" s="359"/>
      <c r="Y8" s="359"/>
      <c r="Z8" s="359"/>
      <c r="AA8" s="359"/>
      <c r="AB8" s="359"/>
      <c r="AC8" s="359">
        <v>77.1</v>
      </c>
      <c r="AD8" s="359"/>
      <c r="AE8" s="359"/>
      <c r="AF8" s="359"/>
      <c r="AG8" s="359"/>
      <c r="AH8" s="359">
        <v>109.6</v>
      </c>
      <c r="AI8" s="359"/>
      <c r="AJ8" s="359"/>
      <c r="AK8" s="359"/>
      <c r="AL8" s="359"/>
      <c r="AM8" s="359">
        <v>1408</v>
      </c>
      <c r="AN8" s="359"/>
      <c r="AO8" s="359"/>
      <c r="AP8" s="359"/>
      <c r="AQ8" s="359"/>
      <c r="AR8" s="359"/>
      <c r="AS8" s="359"/>
      <c r="AT8" s="359">
        <v>80.6</v>
      </c>
      <c r="AU8" s="359"/>
      <c r="AV8" s="359"/>
      <c r="AW8" s="359"/>
      <c r="AX8" s="359"/>
      <c r="AY8" s="359"/>
      <c r="AZ8" s="359">
        <v>931.7</v>
      </c>
      <c r="BA8" s="359"/>
      <c r="BB8" s="359"/>
      <c r="BC8" s="359"/>
      <c r="BD8" s="359"/>
      <c r="BE8" s="359"/>
      <c r="BF8" s="359"/>
      <c r="BG8" s="359">
        <v>605.5</v>
      </c>
      <c r="BH8" s="359"/>
      <c r="BI8" s="359"/>
      <c r="BJ8" s="359"/>
      <c r="BK8" s="359"/>
      <c r="BL8" s="359"/>
      <c r="BM8" s="359">
        <v>138.1</v>
      </c>
      <c r="BN8" s="359"/>
      <c r="BO8" s="359"/>
      <c r="BP8" s="359"/>
      <c r="BQ8" s="359"/>
    </row>
    <row r="9" spans="2:69" ht="15" customHeight="1">
      <c r="B9" s="311" t="s">
        <v>764</v>
      </c>
      <c r="C9" s="311"/>
      <c r="D9" s="311"/>
      <c r="E9" s="311"/>
      <c r="F9" s="311"/>
      <c r="G9" s="311"/>
      <c r="H9" s="311"/>
      <c r="I9" s="359">
        <v>1450</v>
      </c>
      <c r="J9" s="359"/>
      <c r="K9" s="359"/>
      <c r="L9" s="359"/>
      <c r="M9" s="359"/>
      <c r="N9" s="359"/>
      <c r="O9" s="359"/>
      <c r="P9" s="359">
        <v>1177</v>
      </c>
      <c r="Q9" s="359"/>
      <c r="R9" s="359"/>
      <c r="S9" s="359"/>
      <c r="T9" s="359"/>
      <c r="U9" s="359"/>
      <c r="V9" s="359"/>
      <c r="W9" s="359">
        <v>273</v>
      </c>
      <c r="X9" s="359"/>
      <c r="Y9" s="359"/>
      <c r="Z9" s="359"/>
      <c r="AA9" s="359"/>
      <c r="AB9" s="359"/>
      <c r="AC9" s="359">
        <v>77</v>
      </c>
      <c r="AD9" s="359"/>
      <c r="AE9" s="359"/>
      <c r="AF9" s="359"/>
      <c r="AG9" s="359"/>
      <c r="AH9" s="359">
        <v>110</v>
      </c>
      <c r="AI9" s="359"/>
      <c r="AJ9" s="359"/>
      <c r="AK9" s="359"/>
      <c r="AL9" s="359"/>
      <c r="AM9" s="359">
        <v>1163</v>
      </c>
      <c r="AN9" s="359"/>
      <c r="AO9" s="359"/>
      <c r="AP9" s="359"/>
      <c r="AQ9" s="359"/>
      <c r="AR9" s="359"/>
      <c r="AS9" s="359"/>
      <c r="AT9" s="359">
        <v>100</v>
      </c>
      <c r="AU9" s="359"/>
      <c r="AV9" s="359"/>
      <c r="AW9" s="359"/>
      <c r="AX9" s="359"/>
      <c r="AY9" s="359"/>
      <c r="AZ9" s="359">
        <v>748</v>
      </c>
      <c r="BA9" s="359"/>
      <c r="BB9" s="359"/>
      <c r="BC9" s="359"/>
      <c r="BD9" s="359"/>
      <c r="BE9" s="359"/>
      <c r="BF9" s="359"/>
      <c r="BG9" s="359">
        <v>606</v>
      </c>
      <c r="BH9" s="359"/>
      <c r="BI9" s="359"/>
      <c r="BJ9" s="359"/>
      <c r="BK9" s="359"/>
      <c r="BL9" s="359"/>
      <c r="BM9" s="359">
        <v>96</v>
      </c>
      <c r="BN9" s="359"/>
      <c r="BO9" s="359"/>
      <c r="BP9" s="359"/>
      <c r="BQ9" s="359"/>
    </row>
    <row r="10" spans="2:69" ht="15" customHeight="1">
      <c r="B10" s="311" t="s">
        <v>76</v>
      </c>
      <c r="C10" s="311"/>
      <c r="D10" s="311"/>
      <c r="E10" s="311"/>
      <c r="F10" s="311"/>
      <c r="G10" s="311"/>
      <c r="H10" s="311"/>
      <c r="I10" s="359">
        <v>1496</v>
      </c>
      <c r="J10" s="359"/>
      <c r="K10" s="359"/>
      <c r="L10" s="359"/>
      <c r="M10" s="359"/>
      <c r="N10" s="359"/>
      <c r="O10" s="359"/>
      <c r="P10" s="359">
        <v>1233</v>
      </c>
      <c r="Q10" s="359"/>
      <c r="R10" s="359"/>
      <c r="S10" s="359"/>
      <c r="T10" s="359"/>
      <c r="U10" s="359"/>
      <c r="V10" s="359"/>
      <c r="W10" s="359">
        <v>263</v>
      </c>
      <c r="X10" s="359"/>
      <c r="Y10" s="359"/>
      <c r="Z10" s="359"/>
      <c r="AA10" s="359"/>
      <c r="AB10" s="359"/>
      <c r="AC10" s="359">
        <v>46</v>
      </c>
      <c r="AD10" s="359"/>
      <c r="AE10" s="359"/>
      <c r="AF10" s="359"/>
      <c r="AG10" s="359"/>
      <c r="AH10" s="359">
        <v>316</v>
      </c>
      <c r="AI10" s="359"/>
      <c r="AJ10" s="359"/>
      <c r="AK10" s="359"/>
      <c r="AL10" s="359"/>
      <c r="AM10" s="359">
        <v>1088</v>
      </c>
      <c r="AN10" s="359"/>
      <c r="AO10" s="359"/>
      <c r="AP10" s="359"/>
      <c r="AQ10" s="359"/>
      <c r="AR10" s="359"/>
      <c r="AS10" s="359"/>
      <c r="AT10" s="359">
        <v>46</v>
      </c>
      <c r="AU10" s="359"/>
      <c r="AV10" s="359"/>
      <c r="AW10" s="359"/>
      <c r="AX10" s="359"/>
      <c r="AY10" s="359"/>
      <c r="AZ10" s="359">
        <v>594</v>
      </c>
      <c r="BA10" s="359"/>
      <c r="BB10" s="359"/>
      <c r="BC10" s="359"/>
      <c r="BD10" s="359"/>
      <c r="BE10" s="359"/>
      <c r="BF10" s="359"/>
      <c r="BG10" s="359">
        <v>769</v>
      </c>
      <c r="BH10" s="359"/>
      <c r="BI10" s="359"/>
      <c r="BJ10" s="359"/>
      <c r="BK10" s="359"/>
      <c r="BL10" s="359"/>
      <c r="BM10" s="359">
        <v>133</v>
      </c>
      <c r="BN10" s="359"/>
      <c r="BO10" s="359"/>
      <c r="BP10" s="359"/>
      <c r="BQ10" s="359"/>
    </row>
    <row r="11" spans="2:69" ht="15" customHeight="1">
      <c r="B11" s="311" t="s">
        <v>77</v>
      </c>
      <c r="C11" s="311"/>
      <c r="D11" s="311"/>
      <c r="E11" s="311"/>
      <c r="F11" s="311"/>
      <c r="G11" s="311"/>
      <c r="H11" s="311"/>
      <c r="I11" s="359">
        <v>1610</v>
      </c>
      <c r="J11" s="359"/>
      <c r="K11" s="359"/>
      <c r="L11" s="359"/>
      <c r="M11" s="359"/>
      <c r="N11" s="359"/>
      <c r="O11" s="359"/>
      <c r="P11" s="359">
        <v>1368</v>
      </c>
      <c r="Q11" s="359"/>
      <c r="R11" s="359"/>
      <c r="S11" s="359"/>
      <c r="T11" s="359"/>
      <c r="U11" s="359"/>
      <c r="V11" s="359"/>
      <c r="W11" s="359">
        <v>242</v>
      </c>
      <c r="X11" s="359"/>
      <c r="Y11" s="359"/>
      <c r="Z11" s="359"/>
      <c r="AA11" s="359"/>
      <c r="AB11" s="359"/>
      <c r="AC11" s="359">
        <v>60</v>
      </c>
      <c r="AD11" s="359"/>
      <c r="AE11" s="359"/>
      <c r="AF11" s="359"/>
      <c r="AG11" s="359"/>
      <c r="AH11" s="359">
        <v>279</v>
      </c>
      <c r="AI11" s="359"/>
      <c r="AJ11" s="359"/>
      <c r="AK11" s="359"/>
      <c r="AL11" s="359"/>
      <c r="AM11" s="359">
        <v>1191</v>
      </c>
      <c r="AN11" s="359"/>
      <c r="AO11" s="359"/>
      <c r="AP11" s="359"/>
      <c r="AQ11" s="359"/>
      <c r="AR11" s="359"/>
      <c r="AS11" s="359"/>
      <c r="AT11" s="359">
        <v>80</v>
      </c>
      <c r="AU11" s="359"/>
      <c r="AV11" s="359"/>
      <c r="AW11" s="359"/>
      <c r="AX11" s="359"/>
      <c r="AY11" s="359"/>
      <c r="AZ11" s="359">
        <v>707</v>
      </c>
      <c r="BA11" s="359"/>
      <c r="BB11" s="359"/>
      <c r="BC11" s="359"/>
      <c r="BD11" s="359"/>
      <c r="BE11" s="359"/>
      <c r="BF11" s="359"/>
      <c r="BG11" s="359">
        <v>777</v>
      </c>
      <c r="BH11" s="359"/>
      <c r="BI11" s="359"/>
      <c r="BJ11" s="359"/>
      <c r="BK11" s="359"/>
      <c r="BL11" s="359"/>
      <c r="BM11" s="359">
        <v>126</v>
      </c>
      <c r="BN11" s="359"/>
      <c r="BO11" s="359"/>
      <c r="BP11" s="359"/>
      <c r="BQ11" s="359"/>
    </row>
    <row r="12" spans="2:69" ht="15" customHeight="1">
      <c r="B12" s="311" t="s">
        <v>78</v>
      </c>
      <c r="C12" s="311"/>
      <c r="D12" s="311"/>
      <c r="E12" s="311"/>
      <c r="F12" s="311"/>
      <c r="G12" s="311"/>
      <c r="H12" s="311"/>
      <c r="I12" s="359">
        <v>1675</v>
      </c>
      <c r="J12" s="359"/>
      <c r="K12" s="359"/>
      <c r="L12" s="359"/>
      <c r="M12" s="359"/>
      <c r="N12" s="359"/>
      <c r="O12" s="359"/>
      <c r="P12" s="359">
        <v>1439</v>
      </c>
      <c r="Q12" s="359"/>
      <c r="R12" s="359"/>
      <c r="S12" s="359"/>
      <c r="T12" s="359"/>
      <c r="U12" s="359"/>
      <c r="V12" s="359"/>
      <c r="W12" s="359">
        <v>236</v>
      </c>
      <c r="X12" s="359"/>
      <c r="Y12" s="359"/>
      <c r="Z12" s="359"/>
      <c r="AA12" s="359"/>
      <c r="AB12" s="359"/>
      <c r="AC12" s="359">
        <v>71</v>
      </c>
      <c r="AD12" s="359"/>
      <c r="AE12" s="359"/>
      <c r="AF12" s="359"/>
      <c r="AG12" s="359"/>
      <c r="AH12" s="359">
        <v>212</v>
      </c>
      <c r="AI12" s="359"/>
      <c r="AJ12" s="359"/>
      <c r="AK12" s="359"/>
      <c r="AL12" s="359"/>
      <c r="AM12" s="359">
        <v>1312</v>
      </c>
      <c r="AN12" s="359"/>
      <c r="AO12" s="359"/>
      <c r="AP12" s="359"/>
      <c r="AQ12" s="359"/>
      <c r="AR12" s="359"/>
      <c r="AS12" s="359"/>
      <c r="AT12" s="359">
        <v>80</v>
      </c>
      <c r="AU12" s="359"/>
      <c r="AV12" s="359"/>
      <c r="AW12" s="359"/>
      <c r="AX12" s="359"/>
      <c r="AY12" s="359"/>
      <c r="AZ12" s="359">
        <v>704</v>
      </c>
      <c r="BA12" s="359"/>
      <c r="BB12" s="359"/>
      <c r="BC12" s="359"/>
      <c r="BD12" s="359"/>
      <c r="BE12" s="359"/>
      <c r="BF12" s="359"/>
      <c r="BG12" s="359">
        <v>797</v>
      </c>
      <c r="BH12" s="359"/>
      <c r="BI12" s="359"/>
      <c r="BJ12" s="359"/>
      <c r="BK12" s="359"/>
      <c r="BL12" s="359"/>
      <c r="BM12" s="359">
        <v>174</v>
      </c>
      <c r="BN12" s="359"/>
      <c r="BO12" s="359"/>
      <c r="BP12" s="359"/>
      <c r="BQ12" s="359"/>
    </row>
    <row r="13" ht="15" customHeight="1">
      <c r="BQ13" s="67" t="s">
        <v>765</v>
      </c>
    </row>
  </sheetData>
  <sheetProtection/>
  <mergeCells count="69">
    <mergeCell ref="W6:AB7"/>
    <mergeCell ref="AC6:AG7"/>
    <mergeCell ref="AH6:AL7"/>
    <mergeCell ref="AM6:AS7"/>
    <mergeCell ref="AT6:AY7"/>
    <mergeCell ref="AZ6:BF7"/>
    <mergeCell ref="BG6:BL7"/>
    <mergeCell ref="BM6:BQ7"/>
    <mergeCell ref="B8:H8"/>
    <mergeCell ref="I8:O8"/>
    <mergeCell ref="P8:V8"/>
    <mergeCell ref="W8:AB8"/>
    <mergeCell ref="AC8:AG8"/>
    <mergeCell ref="AH8:AL8"/>
    <mergeCell ref="B5:H7"/>
    <mergeCell ref="I5:O7"/>
    <mergeCell ref="P5:AB5"/>
    <mergeCell ref="AC5:AY5"/>
    <mergeCell ref="AZ5:BQ5"/>
    <mergeCell ref="P6:V7"/>
    <mergeCell ref="B9:H9"/>
    <mergeCell ref="I9:O9"/>
    <mergeCell ref="P9:V9"/>
    <mergeCell ref="W9:AB9"/>
    <mergeCell ref="AC9:AG9"/>
    <mergeCell ref="BG9:BL9"/>
    <mergeCell ref="BM9:BQ9"/>
    <mergeCell ref="AM8:AS8"/>
    <mergeCell ref="AT8:AY8"/>
    <mergeCell ref="AZ8:BF8"/>
    <mergeCell ref="BG8:BL8"/>
    <mergeCell ref="BM8:BQ8"/>
    <mergeCell ref="AH10:AL10"/>
    <mergeCell ref="AH9:AL9"/>
    <mergeCell ref="AM9:AS9"/>
    <mergeCell ref="AT9:AY9"/>
    <mergeCell ref="AZ9:BF9"/>
    <mergeCell ref="B10:H10"/>
    <mergeCell ref="I10:O10"/>
    <mergeCell ref="P10:V10"/>
    <mergeCell ref="W10:AB10"/>
    <mergeCell ref="AC10:AG10"/>
    <mergeCell ref="B11:H11"/>
    <mergeCell ref="I11:O11"/>
    <mergeCell ref="P11:V11"/>
    <mergeCell ref="W11:AB11"/>
    <mergeCell ref="AC11:AG11"/>
    <mergeCell ref="BG11:BL11"/>
    <mergeCell ref="BM11:BQ11"/>
    <mergeCell ref="AM10:AS10"/>
    <mergeCell ref="AT10:AY10"/>
    <mergeCell ref="AZ10:BF10"/>
    <mergeCell ref="BG10:BL10"/>
    <mergeCell ref="BM10:BQ10"/>
    <mergeCell ref="AH12:AL12"/>
    <mergeCell ref="AH11:AL11"/>
    <mergeCell ref="AM11:AS11"/>
    <mergeCell ref="AT11:AY11"/>
    <mergeCell ref="AZ11:BF11"/>
    <mergeCell ref="B12:H12"/>
    <mergeCell ref="I12:O12"/>
    <mergeCell ref="P12:V12"/>
    <mergeCell ref="W12:AB12"/>
    <mergeCell ref="AC12:AG12"/>
    <mergeCell ref="AM12:AS12"/>
    <mergeCell ref="AT12:AY12"/>
    <mergeCell ref="AZ12:BF12"/>
    <mergeCell ref="BG12:BL12"/>
    <mergeCell ref="BM12:BQ12"/>
  </mergeCells>
  <printOptions/>
  <pageMargins left="0.7874015748031497" right="0.7874015748031497" top="0.7086614173228347" bottom="0.3937007874015748" header="0.5118110236220472" footer="0.39"/>
  <pageSetup horizontalDpi="300" verticalDpi="300" orientation="portrait" paperSize="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Y58"/>
  <sheetViews>
    <sheetView zoomScalePageLayoutView="0" workbookViewId="0" topLeftCell="A7">
      <selection activeCell="A48" sqref="A48"/>
    </sheetView>
  </sheetViews>
  <sheetFormatPr defaultColWidth="1.28515625" defaultRowHeight="15" customHeight="1"/>
  <cols>
    <col min="1" max="16384" width="1.28515625" style="66" customWidth="1"/>
  </cols>
  <sheetData>
    <row r="1" ht="15" customHeight="1">
      <c r="A1" s="66" t="s">
        <v>766</v>
      </c>
    </row>
    <row r="3" spans="1:69" ht="15" customHeight="1">
      <c r="A3" s="66" t="s">
        <v>767</v>
      </c>
      <c r="BQ3" s="67" t="s">
        <v>768</v>
      </c>
    </row>
    <row r="4" ht="3.75" customHeight="1"/>
    <row r="5" spans="2:69" ht="15" customHeight="1">
      <c r="B5" s="392" t="s">
        <v>114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4"/>
      <c r="U5" s="374" t="s">
        <v>769</v>
      </c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58"/>
      <c r="AO5" s="392" t="s">
        <v>770</v>
      </c>
      <c r="AP5" s="393"/>
      <c r="AQ5" s="393"/>
      <c r="AR5" s="393"/>
      <c r="AS5" s="393"/>
      <c r="AT5" s="393"/>
      <c r="AU5" s="393"/>
      <c r="AV5" s="393"/>
      <c r="AW5" s="394"/>
      <c r="AX5" s="374" t="s">
        <v>771</v>
      </c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  <c r="BJ5" s="375"/>
      <c r="BK5" s="375"/>
      <c r="BL5" s="375"/>
      <c r="BM5" s="375"/>
      <c r="BN5" s="375"/>
      <c r="BO5" s="375"/>
      <c r="BP5" s="375"/>
      <c r="BQ5" s="358"/>
    </row>
    <row r="6" spans="2:69" ht="15" customHeight="1" thickBot="1">
      <c r="B6" s="395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7"/>
      <c r="U6" s="374" t="s">
        <v>107</v>
      </c>
      <c r="V6" s="375"/>
      <c r="W6" s="375"/>
      <c r="X6" s="375"/>
      <c r="Y6" s="375"/>
      <c r="Z6" s="375"/>
      <c r="AA6" s="375"/>
      <c r="AB6" s="375"/>
      <c r="AC6" s="375"/>
      <c r="AD6" s="358"/>
      <c r="AE6" s="374" t="s">
        <v>772</v>
      </c>
      <c r="AF6" s="375"/>
      <c r="AG6" s="375"/>
      <c r="AH6" s="375"/>
      <c r="AI6" s="375"/>
      <c r="AJ6" s="375"/>
      <c r="AK6" s="375"/>
      <c r="AL6" s="375"/>
      <c r="AM6" s="375"/>
      <c r="AN6" s="358"/>
      <c r="AO6" s="395"/>
      <c r="AP6" s="396"/>
      <c r="AQ6" s="396"/>
      <c r="AR6" s="396"/>
      <c r="AS6" s="396"/>
      <c r="AT6" s="396"/>
      <c r="AU6" s="396"/>
      <c r="AV6" s="396"/>
      <c r="AW6" s="397"/>
      <c r="AX6" s="398" t="s">
        <v>769</v>
      </c>
      <c r="AY6" s="399"/>
      <c r="AZ6" s="399"/>
      <c r="BA6" s="399"/>
      <c r="BB6" s="399"/>
      <c r="BC6" s="399"/>
      <c r="BD6" s="399"/>
      <c r="BE6" s="399"/>
      <c r="BF6" s="399"/>
      <c r="BG6" s="400"/>
      <c r="BH6" s="398" t="s">
        <v>770</v>
      </c>
      <c r="BI6" s="399"/>
      <c r="BJ6" s="399"/>
      <c r="BK6" s="399"/>
      <c r="BL6" s="399"/>
      <c r="BM6" s="399"/>
      <c r="BN6" s="399"/>
      <c r="BO6" s="399"/>
      <c r="BP6" s="399"/>
      <c r="BQ6" s="400"/>
    </row>
    <row r="7" spans="2:69" ht="15" customHeight="1" thickTop="1">
      <c r="B7" s="379" t="s">
        <v>773</v>
      </c>
      <c r="C7" s="380"/>
      <c r="D7" s="380"/>
      <c r="E7" s="380"/>
      <c r="F7" s="380"/>
      <c r="G7" s="380"/>
      <c r="H7" s="380"/>
      <c r="I7" s="381"/>
      <c r="J7" s="388" t="s">
        <v>774</v>
      </c>
      <c r="K7" s="389"/>
      <c r="L7" s="389"/>
      <c r="M7" s="389"/>
      <c r="N7" s="389"/>
      <c r="O7" s="389"/>
      <c r="P7" s="389"/>
      <c r="Q7" s="389"/>
      <c r="R7" s="389"/>
      <c r="S7" s="389"/>
      <c r="T7" s="390"/>
      <c r="U7" s="376">
        <v>37414</v>
      </c>
      <c r="V7" s="377"/>
      <c r="W7" s="377"/>
      <c r="X7" s="377"/>
      <c r="Y7" s="377"/>
      <c r="Z7" s="377"/>
      <c r="AA7" s="377"/>
      <c r="AB7" s="377"/>
      <c r="AC7" s="377"/>
      <c r="AD7" s="378"/>
      <c r="AE7" s="376">
        <v>35450</v>
      </c>
      <c r="AF7" s="377"/>
      <c r="AG7" s="377"/>
      <c r="AH7" s="377"/>
      <c r="AI7" s="377"/>
      <c r="AJ7" s="377"/>
      <c r="AK7" s="377"/>
      <c r="AL7" s="377"/>
      <c r="AM7" s="377"/>
      <c r="AN7" s="378"/>
      <c r="AO7" s="376">
        <v>42134</v>
      </c>
      <c r="AP7" s="377"/>
      <c r="AQ7" s="377"/>
      <c r="AR7" s="377"/>
      <c r="AS7" s="377"/>
      <c r="AT7" s="377"/>
      <c r="AU7" s="377"/>
      <c r="AV7" s="377"/>
      <c r="AW7" s="378"/>
      <c r="AX7" s="376">
        <v>103</v>
      </c>
      <c r="AY7" s="377"/>
      <c r="AZ7" s="377"/>
      <c r="BA7" s="377"/>
      <c r="BB7" s="377"/>
      <c r="BC7" s="377"/>
      <c r="BD7" s="377"/>
      <c r="BE7" s="377"/>
      <c r="BF7" s="377"/>
      <c r="BG7" s="378"/>
      <c r="BH7" s="376">
        <v>115</v>
      </c>
      <c r="BI7" s="377"/>
      <c r="BJ7" s="377"/>
      <c r="BK7" s="377"/>
      <c r="BL7" s="377"/>
      <c r="BM7" s="377"/>
      <c r="BN7" s="377"/>
      <c r="BO7" s="377"/>
      <c r="BP7" s="377"/>
      <c r="BQ7" s="378"/>
    </row>
    <row r="8" spans="2:69" ht="15" customHeight="1">
      <c r="B8" s="382"/>
      <c r="C8" s="383"/>
      <c r="D8" s="383"/>
      <c r="E8" s="383"/>
      <c r="F8" s="383"/>
      <c r="G8" s="383"/>
      <c r="H8" s="383"/>
      <c r="I8" s="384"/>
      <c r="J8" s="374" t="s">
        <v>775</v>
      </c>
      <c r="K8" s="375"/>
      <c r="L8" s="375"/>
      <c r="M8" s="375"/>
      <c r="N8" s="375"/>
      <c r="O8" s="375"/>
      <c r="P8" s="375"/>
      <c r="Q8" s="375"/>
      <c r="R8" s="375"/>
      <c r="S8" s="375"/>
      <c r="T8" s="358"/>
      <c r="U8" s="356">
        <v>56016</v>
      </c>
      <c r="V8" s="357"/>
      <c r="W8" s="357"/>
      <c r="X8" s="357"/>
      <c r="Y8" s="357"/>
      <c r="Z8" s="357"/>
      <c r="AA8" s="357"/>
      <c r="AB8" s="357"/>
      <c r="AC8" s="357"/>
      <c r="AD8" s="354"/>
      <c r="AE8" s="356">
        <v>42159</v>
      </c>
      <c r="AF8" s="357"/>
      <c r="AG8" s="357"/>
      <c r="AH8" s="357"/>
      <c r="AI8" s="357"/>
      <c r="AJ8" s="357"/>
      <c r="AK8" s="357"/>
      <c r="AL8" s="357"/>
      <c r="AM8" s="357"/>
      <c r="AN8" s="354"/>
      <c r="AO8" s="356">
        <v>55812</v>
      </c>
      <c r="AP8" s="357"/>
      <c r="AQ8" s="357"/>
      <c r="AR8" s="357"/>
      <c r="AS8" s="357"/>
      <c r="AT8" s="357"/>
      <c r="AU8" s="357"/>
      <c r="AV8" s="357"/>
      <c r="AW8" s="354"/>
      <c r="AX8" s="356">
        <v>153</v>
      </c>
      <c r="AY8" s="357"/>
      <c r="AZ8" s="357"/>
      <c r="BA8" s="357"/>
      <c r="BB8" s="357"/>
      <c r="BC8" s="357"/>
      <c r="BD8" s="357"/>
      <c r="BE8" s="357"/>
      <c r="BF8" s="357"/>
      <c r="BG8" s="354"/>
      <c r="BH8" s="356">
        <v>153</v>
      </c>
      <c r="BI8" s="357"/>
      <c r="BJ8" s="357"/>
      <c r="BK8" s="357"/>
      <c r="BL8" s="357"/>
      <c r="BM8" s="357"/>
      <c r="BN8" s="357"/>
      <c r="BO8" s="357"/>
      <c r="BP8" s="357"/>
      <c r="BQ8" s="354"/>
    </row>
    <row r="9" spans="2:69" ht="15" customHeight="1">
      <c r="B9" s="382"/>
      <c r="C9" s="383"/>
      <c r="D9" s="383"/>
      <c r="E9" s="383"/>
      <c r="F9" s="383"/>
      <c r="G9" s="383"/>
      <c r="H9" s="383"/>
      <c r="I9" s="384"/>
      <c r="J9" s="374" t="s">
        <v>776</v>
      </c>
      <c r="K9" s="375"/>
      <c r="L9" s="375"/>
      <c r="M9" s="375"/>
      <c r="N9" s="375"/>
      <c r="O9" s="375"/>
      <c r="P9" s="375"/>
      <c r="Q9" s="375"/>
      <c r="R9" s="375"/>
      <c r="S9" s="375"/>
      <c r="T9" s="358"/>
      <c r="U9" s="356">
        <v>514343</v>
      </c>
      <c r="V9" s="357"/>
      <c r="W9" s="357"/>
      <c r="X9" s="357"/>
      <c r="Y9" s="357"/>
      <c r="Z9" s="357"/>
      <c r="AA9" s="357"/>
      <c r="AB9" s="357"/>
      <c r="AC9" s="357"/>
      <c r="AD9" s="354"/>
      <c r="AE9" s="356">
        <v>324855</v>
      </c>
      <c r="AF9" s="357"/>
      <c r="AG9" s="357"/>
      <c r="AH9" s="357"/>
      <c r="AI9" s="357"/>
      <c r="AJ9" s="357"/>
      <c r="AK9" s="357"/>
      <c r="AL9" s="357"/>
      <c r="AM9" s="357"/>
      <c r="AN9" s="354"/>
      <c r="AO9" s="356">
        <v>521456</v>
      </c>
      <c r="AP9" s="357"/>
      <c r="AQ9" s="357"/>
      <c r="AR9" s="357"/>
      <c r="AS9" s="357"/>
      <c r="AT9" s="357"/>
      <c r="AU9" s="357"/>
      <c r="AV9" s="357"/>
      <c r="AW9" s="354"/>
      <c r="AX9" s="356">
        <v>1409</v>
      </c>
      <c r="AY9" s="357"/>
      <c r="AZ9" s="357"/>
      <c r="BA9" s="357"/>
      <c r="BB9" s="357"/>
      <c r="BC9" s="357"/>
      <c r="BD9" s="357"/>
      <c r="BE9" s="357"/>
      <c r="BF9" s="357"/>
      <c r="BG9" s="354"/>
      <c r="BH9" s="356">
        <v>1429</v>
      </c>
      <c r="BI9" s="357"/>
      <c r="BJ9" s="357"/>
      <c r="BK9" s="357"/>
      <c r="BL9" s="357"/>
      <c r="BM9" s="357"/>
      <c r="BN9" s="357"/>
      <c r="BO9" s="357"/>
      <c r="BP9" s="357"/>
      <c r="BQ9" s="354"/>
    </row>
    <row r="10" spans="2:69" ht="15" customHeight="1">
      <c r="B10" s="382"/>
      <c r="C10" s="383"/>
      <c r="D10" s="383"/>
      <c r="E10" s="383"/>
      <c r="F10" s="383"/>
      <c r="G10" s="383"/>
      <c r="H10" s="383"/>
      <c r="I10" s="384"/>
      <c r="J10" s="374" t="s">
        <v>777</v>
      </c>
      <c r="K10" s="375"/>
      <c r="L10" s="375"/>
      <c r="M10" s="375"/>
      <c r="N10" s="375"/>
      <c r="O10" s="375"/>
      <c r="P10" s="375"/>
      <c r="Q10" s="375"/>
      <c r="R10" s="375"/>
      <c r="S10" s="375"/>
      <c r="T10" s="358"/>
      <c r="U10" s="356">
        <v>27893</v>
      </c>
      <c r="V10" s="357"/>
      <c r="W10" s="357"/>
      <c r="X10" s="357"/>
      <c r="Y10" s="357"/>
      <c r="Z10" s="357"/>
      <c r="AA10" s="357"/>
      <c r="AB10" s="357"/>
      <c r="AC10" s="357"/>
      <c r="AD10" s="354"/>
      <c r="AE10" s="356">
        <v>25713</v>
      </c>
      <c r="AF10" s="357"/>
      <c r="AG10" s="357"/>
      <c r="AH10" s="357"/>
      <c r="AI10" s="357"/>
      <c r="AJ10" s="357"/>
      <c r="AK10" s="357"/>
      <c r="AL10" s="357"/>
      <c r="AM10" s="357"/>
      <c r="AN10" s="354"/>
      <c r="AO10" s="356">
        <v>29713</v>
      </c>
      <c r="AP10" s="357"/>
      <c r="AQ10" s="357"/>
      <c r="AR10" s="357"/>
      <c r="AS10" s="357"/>
      <c r="AT10" s="357"/>
      <c r="AU10" s="357"/>
      <c r="AV10" s="357"/>
      <c r="AW10" s="354"/>
      <c r="AX10" s="356">
        <v>76</v>
      </c>
      <c r="AY10" s="357"/>
      <c r="AZ10" s="357"/>
      <c r="BA10" s="357"/>
      <c r="BB10" s="357"/>
      <c r="BC10" s="357"/>
      <c r="BD10" s="357"/>
      <c r="BE10" s="357"/>
      <c r="BF10" s="357"/>
      <c r="BG10" s="354"/>
      <c r="BH10" s="356">
        <v>81</v>
      </c>
      <c r="BI10" s="357"/>
      <c r="BJ10" s="357"/>
      <c r="BK10" s="357"/>
      <c r="BL10" s="357"/>
      <c r="BM10" s="357"/>
      <c r="BN10" s="357"/>
      <c r="BO10" s="357"/>
      <c r="BP10" s="357"/>
      <c r="BQ10" s="354"/>
    </row>
    <row r="11" spans="2:69" ht="15" customHeight="1" thickBot="1">
      <c r="B11" s="339"/>
      <c r="C11" s="340"/>
      <c r="D11" s="340"/>
      <c r="E11" s="340"/>
      <c r="F11" s="340"/>
      <c r="G11" s="340"/>
      <c r="H11" s="340"/>
      <c r="I11" s="391"/>
      <c r="J11" s="374" t="s">
        <v>778</v>
      </c>
      <c r="K11" s="375"/>
      <c r="L11" s="375"/>
      <c r="M11" s="375"/>
      <c r="N11" s="375"/>
      <c r="O11" s="375"/>
      <c r="P11" s="375"/>
      <c r="Q11" s="375"/>
      <c r="R11" s="375"/>
      <c r="S11" s="375"/>
      <c r="T11" s="358"/>
      <c r="U11" s="356">
        <v>102676</v>
      </c>
      <c r="V11" s="357"/>
      <c r="W11" s="357"/>
      <c r="X11" s="357"/>
      <c r="Y11" s="357"/>
      <c r="Z11" s="357"/>
      <c r="AA11" s="357"/>
      <c r="AB11" s="357"/>
      <c r="AC11" s="357"/>
      <c r="AD11" s="354"/>
      <c r="AE11" s="356">
        <v>80392</v>
      </c>
      <c r="AF11" s="357"/>
      <c r="AG11" s="357"/>
      <c r="AH11" s="357"/>
      <c r="AI11" s="357"/>
      <c r="AJ11" s="357"/>
      <c r="AK11" s="357"/>
      <c r="AL11" s="357"/>
      <c r="AM11" s="357"/>
      <c r="AN11" s="354"/>
      <c r="AO11" s="356">
        <v>104380</v>
      </c>
      <c r="AP11" s="357"/>
      <c r="AQ11" s="357"/>
      <c r="AR11" s="357"/>
      <c r="AS11" s="357"/>
      <c r="AT11" s="357"/>
      <c r="AU11" s="357"/>
      <c r="AV11" s="357"/>
      <c r="AW11" s="354"/>
      <c r="AX11" s="356">
        <v>281</v>
      </c>
      <c r="AY11" s="357"/>
      <c r="AZ11" s="357"/>
      <c r="BA11" s="357"/>
      <c r="BB11" s="357"/>
      <c r="BC11" s="357"/>
      <c r="BD11" s="357"/>
      <c r="BE11" s="357"/>
      <c r="BF11" s="357"/>
      <c r="BG11" s="354"/>
      <c r="BH11" s="356">
        <v>286</v>
      </c>
      <c r="BI11" s="357"/>
      <c r="BJ11" s="357"/>
      <c r="BK11" s="357"/>
      <c r="BL11" s="357"/>
      <c r="BM11" s="357"/>
      <c r="BN11" s="357"/>
      <c r="BO11" s="357"/>
      <c r="BP11" s="357"/>
      <c r="BQ11" s="354"/>
    </row>
    <row r="12" spans="2:69" ht="15" customHeight="1" thickTop="1">
      <c r="B12" s="379" t="s">
        <v>779</v>
      </c>
      <c r="C12" s="380"/>
      <c r="D12" s="380"/>
      <c r="E12" s="380"/>
      <c r="F12" s="380"/>
      <c r="G12" s="380"/>
      <c r="H12" s="380"/>
      <c r="I12" s="381"/>
      <c r="J12" s="388" t="s">
        <v>774</v>
      </c>
      <c r="K12" s="389"/>
      <c r="L12" s="389"/>
      <c r="M12" s="389"/>
      <c r="N12" s="389"/>
      <c r="O12" s="389"/>
      <c r="P12" s="389"/>
      <c r="Q12" s="389"/>
      <c r="R12" s="389"/>
      <c r="S12" s="389"/>
      <c r="T12" s="390"/>
      <c r="U12" s="376">
        <v>38765</v>
      </c>
      <c r="V12" s="377"/>
      <c r="W12" s="377"/>
      <c r="X12" s="377"/>
      <c r="Y12" s="377"/>
      <c r="Z12" s="377"/>
      <c r="AA12" s="377"/>
      <c r="AB12" s="377"/>
      <c r="AC12" s="377"/>
      <c r="AD12" s="378"/>
      <c r="AE12" s="376">
        <v>36649</v>
      </c>
      <c r="AF12" s="377"/>
      <c r="AG12" s="377"/>
      <c r="AH12" s="377"/>
      <c r="AI12" s="377"/>
      <c r="AJ12" s="377"/>
      <c r="AK12" s="377"/>
      <c r="AL12" s="377"/>
      <c r="AM12" s="377"/>
      <c r="AN12" s="378"/>
      <c r="AO12" s="376">
        <v>39899</v>
      </c>
      <c r="AP12" s="377"/>
      <c r="AQ12" s="377"/>
      <c r="AR12" s="377"/>
      <c r="AS12" s="377"/>
      <c r="AT12" s="377"/>
      <c r="AU12" s="377"/>
      <c r="AV12" s="377"/>
      <c r="AW12" s="378"/>
      <c r="AX12" s="376">
        <v>106</v>
      </c>
      <c r="AY12" s="377"/>
      <c r="AZ12" s="377"/>
      <c r="BA12" s="377"/>
      <c r="BB12" s="377"/>
      <c r="BC12" s="377"/>
      <c r="BD12" s="377"/>
      <c r="BE12" s="377"/>
      <c r="BF12" s="377"/>
      <c r="BG12" s="378"/>
      <c r="BH12" s="376">
        <v>109</v>
      </c>
      <c r="BI12" s="377"/>
      <c r="BJ12" s="377"/>
      <c r="BK12" s="377"/>
      <c r="BL12" s="377"/>
      <c r="BM12" s="377"/>
      <c r="BN12" s="377"/>
      <c r="BO12" s="377"/>
      <c r="BP12" s="377"/>
      <c r="BQ12" s="378"/>
    </row>
    <row r="13" spans="2:69" ht="15" customHeight="1">
      <c r="B13" s="382"/>
      <c r="C13" s="383"/>
      <c r="D13" s="383"/>
      <c r="E13" s="383"/>
      <c r="F13" s="383"/>
      <c r="G13" s="383"/>
      <c r="H13" s="383"/>
      <c r="I13" s="384"/>
      <c r="J13" s="374" t="s">
        <v>775</v>
      </c>
      <c r="K13" s="375"/>
      <c r="L13" s="375"/>
      <c r="M13" s="375"/>
      <c r="N13" s="375"/>
      <c r="O13" s="375"/>
      <c r="P13" s="375"/>
      <c r="Q13" s="375"/>
      <c r="R13" s="375"/>
      <c r="S13" s="375"/>
      <c r="T13" s="358"/>
      <c r="U13" s="356">
        <v>57931</v>
      </c>
      <c r="V13" s="357"/>
      <c r="W13" s="357"/>
      <c r="X13" s="357"/>
      <c r="Y13" s="357"/>
      <c r="Z13" s="357"/>
      <c r="AA13" s="357"/>
      <c r="AB13" s="357"/>
      <c r="AC13" s="357"/>
      <c r="AD13" s="354"/>
      <c r="AE13" s="356">
        <v>43691</v>
      </c>
      <c r="AF13" s="357"/>
      <c r="AG13" s="357"/>
      <c r="AH13" s="357"/>
      <c r="AI13" s="357"/>
      <c r="AJ13" s="357"/>
      <c r="AK13" s="357"/>
      <c r="AL13" s="357"/>
      <c r="AM13" s="357"/>
      <c r="AN13" s="354"/>
      <c r="AO13" s="356">
        <v>57504</v>
      </c>
      <c r="AP13" s="357"/>
      <c r="AQ13" s="357"/>
      <c r="AR13" s="357"/>
      <c r="AS13" s="357"/>
      <c r="AT13" s="357"/>
      <c r="AU13" s="357"/>
      <c r="AV13" s="357"/>
      <c r="AW13" s="354"/>
      <c r="AX13" s="356">
        <v>159</v>
      </c>
      <c r="AY13" s="357"/>
      <c r="AZ13" s="357"/>
      <c r="BA13" s="357"/>
      <c r="BB13" s="357"/>
      <c r="BC13" s="357"/>
      <c r="BD13" s="357"/>
      <c r="BE13" s="357"/>
      <c r="BF13" s="357"/>
      <c r="BG13" s="354"/>
      <c r="BH13" s="356">
        <v>158</v>
      </c>
      <c r="BI13" s="357"/>
      <c r="BJ13" s="357"/>
      <c r="BK13" s="357"/>
      <c r="BL13" s="357"/>
      <c r="BM13" s="357"/>
      <c r="BN13" s="357"/>
      <c r="BO13" s="357"/>
      <c r="BP13" s="357"/>
      <c r="BQ13" s="354"/>
    </row>
    <row r="14" spans="2:69" ht="15" customHeight="1">
      <c r="B14" s="382"/>
      <c r="C14" s="383"/>
      <c r="D14" s="383"/>
      <c r="E14" s="383"/>
      <c r="F14" s="383"/>
      <c r="G14" s="383"/>
      <c r="H14" s="383"/>
      <c r="I14" s="384"/>
      <c r="J14" s="374" t="s">
        <v>776</v>
      </c>
      <c r="K14" s="375"/>
      <c r="L14" s="375"/>
      <c r="M14" s="375"/>
      <c r="N14" s="375"/>
      <c r="O14" s="375"/>
      <c r="P14" s="375"/>
      <c r="Q14" s="375"/>
      <c r="R14" s="375"/>
      <c r="S14" s="375"/>
      <c r="T14" s="358"/>
      <c r="U14" s="356">
        <v>533689</v>
      </c>
      <c r="V14" s="357"/>
      <c r="W14" s="357"/>
      <c r="X14" s="357"/>
      <c r="Y14" s="357"/>
      <c r="Z14" s="357"/>
      <c r="AA14" s="357"/>
      <c r="AB14" s="357"/>
      <c r="AC14" s="357"/>
      <c r="AD14" s="354"/>
      <c r="AE14" s="356">
        <v>334366</v>
      </c>
      <c r="AF14" s="357"/>
      <c r="AG14" s="357"/>
      <c r="AH14" s="357"/>
      <c r="AI14" s="357"/>
      <c r="AJ14" s="357"/>
      <c r="AK14" s="357"/>
      <c r="AL14" s="357"/>
      <c r="AM14" s="357"/>
      <c r="AN14" s="354"/>
      <c r="AO14" s="356">
        <v>540745</v>
      </c>
      <c r="AP14" s="357"/>
      <c r="AQ14" s="357"/>
      <c r="AR14" s="357"/>
      <c r="AS14" s="357"/>
      <c r="AT14" s="357"/>
      <c r="AU14" s="357"/>
      <c r="AV14" s="357"/>
      <c r="AW14" s="354"/>
      <c r="AX14" s="356">
        <v>1462</v>
      </c>
      <c r="AY14" s="357"/>
      <c r="AZ14" s="357"/>
      <c r="BA14" s="357"/>
      <c r="BB14" s="357"/>
      <c r="BC14" s="357"/>
      <c r="BD14" s="357"/>
      <c r="BE14" s="357"/>
      <c r="BF14" s="357"/>
      <c r="BG14" s="354"/>
      <c r="BH14" s="356">
        <v>1481</v>
      </c>
      <c r="BI14" s="357"/>
      <c r="BJ14" s="357"/>
      <c r="BK14" s="357"/>
      <c r="BL14" s="357"/>
      <c r="BM14" s="357"/>
      <c r="BN14" s="357"/>
      <c r="BO14" s="357"/>
      <c r="BP14" s="357"/>
      <c r="BQ14" s="354"/>
    </row>
    <row r="15" spans="2:69" ht="15" customHeight="1">
      <c r="B15" s="382"/>
      <c r="C15" s="383"/>
      <c r="D15" s="383"/>
      <c r="E15" s="383"/>
      <c r="F15" s="383"/>
      <c r="G15" s="383"/>
      <c r="H15" s="383"/>
      <c r="I15" s="384"/>
      <c r="J15" s="374" t="s">
        <v>777</v>
      </c>
      <c r="K15" s="375"/>
      <c r="L15" s="375"/>
      <c r="M15" s="375"/>
      <c r="N15" s="375"/>
      <c r="O15" s="375"/>
      <c r="P15" s="375"/>
      <c r="Q15" s="375"/>
      <c r="R15" s="375"/>
      <c r="S15" s="375"/>
      <c r="T15" s="358"/>
      <c r="U15" s="356">
        <v>24958</v>
      </c>
      <c r="V15" s="357"/>
      <c r="W15" s="357"/>
      <c r="X15" s="357"/>
      <c r="Y15" s="357"/>
      <c r="Z15" s="357"/>
      <c r="AA15" s="357"/>
      <c r="AB15" s="357"/>
      <c r="AC15" s="357"/>
      <c r="AD15" s="354"/>
      <c r="AE15" s="356">
        <v>22576</v>
      </c>
      <c r="AF15" s="357"/>
      <c r="AG15" s="357"/>
      <c r="AH15" s="357"/>
      <c r="AI15" s="357"/>
      <c r="AJ15" s="357"/>
      <c r="AK15" s="357"/>
      <c r="AL15" s="357"/>
      <c r="AM15" s="357"/>
      <c r="AN15" s="354"/>
      <c r="AO15" s="356">
        <v>26403</v>
      </c>
      <c r="AP15" s="357"/>
      <c r="AQ15" s="357"/>
      <c r="AR15" s="357"/>
      <c r="AS15" s="357"/>
      <c r="AT15" s="357"/>
      <c r="AU15" s="357"/>
      <c r="AV15" s="357"/>
      <c r="AW15" s="354"/>
      <c r="AX15" s="356">
        <v>68</v>
      </c>
      <c r="AY15" s="357"/>
      <c r="AZ15" s="357"/>
      <c r="BA15" s="357"/>
      <c r="BB15" s="357"/>
      <c r="BC15" s="357"/>
      <c r="BD15" s="357"/>
      <c r="BE15" s="357"/>
      <c r="BF15" s="357"/>
      <c r="BG15" s="354"/>
      <c r="BH15" s="356">
        <v>72</v>
      </c>
      <c r="BI15" s="357"/>
      <c r="BJ15" s="357"/>
      <c r="BK15" s="357"/>
      <c r="BL15" s="357"/>
      <c r="BM15" s="357"/>
      <c r="BN15" s="357"/>
      <c r="BO15" s="357"/>
      <c r="BP15" s="357"/>
      <c r="BQ15" s="354"/>
    </row>
    <row r="16" spans="2:69" ht="15" customHeight="1" thickBot="1">
      <c r="B16" s="339"/>
      <c r="C16" s="340"/>
      <c r="D16" s="340"/>
      <c r="E16" s="340"/>
      <c r="F16" s="340"/>
      <c r="G16" s="340"/>
      <c r="H16" s="340"/>
      <c r="I16" s="391"/>
      <c r="J16" s="374" t="s">
        <v>778</v>
      </c>
      <c r="K16" s="375"/>
      <c r="L16" s="375"/>
      <c r="M16" s="375"/>
      <c r="N16" s="375"/>
      <c r="O16" s="375"/>
      <c r="P16" s="375"/>
      <c r="Q16" s="375"/>
      <c r="R16" s="375"/>
      <c r="S16" s="375"/>
      <c r="T16" s="358"/>
      <c r="U16" s="356">
        <v>108092</v>
      </c>
      <c r="V16" s="357"/>
      <c r="W16" s="357"/>
      <c r="X16" s="357"/>
      <c r="Y16" s="357"/>
      <c r="Z16" s="357"/>
      <c r="AA16" s="357"/>
      <c r="AB16" s="357"/>
      <c r="AC16" s="357"/>
      <c r="AD16" s="354"/>
      <c r="AE16" s="356">
        <v>85631</v>
      </c>
      <c r="AF16" s="357"/>
      <c r="AG16" s="357"/>
      <c r="AH16" s="357"/>
      <c r="AI16" s="357"/>
      <c r="AJ16" s="357"/>
      <c r="AK16" s="357"/>
      <c r="AL16" s="357"/>
      <c r="AM16" s="357"/>
      <c r="AN16" s="354"/>
      <c r="AO16" s="356">
        <v>110850</v>
      </c>
      <c r="AP16" s="357"/>
      <c r="AQ16" s="357"/>
      <c r="AR16" s="357"/>
      <c r="AS16" s="357"/>
      <c r="AT16" s="357"/>
      <c r="AU16" s="357"/>
      <c r="AV16" s="357"/>
      <c r="AW16" s="354"/>
      <c r="AX16" s="356">
        <v>296</v>
      </c>
      <c r="AY16" s="357"/>
      <c r="AZ16" s="357"/>
      <c r="BA16" s="357"/>
      <c r="BB16" s="357"/>
      <c r="BC16" s="357"/>
      <c r="BD16" s="357"/>
      <c r="BE16" s="357"/>
      <c r="BF16" s="357"/>
      <c r="BG16" s="354"/>
      <c r="BH16" s="356">
        <v>304</v>
      </c>
      <c r="BI16" s="357"/>
      <c r="BJ16" s="357"/>
      <c r="BK16" s="357"/>
      <c r="BL16" s="357"/>
      <c r="BM16" s="357"/>
      <c r="BN16" s="357"/>
      <c r="BO16" s="357"/>
      <c r="BP16" s="357"/>
      <c r="BQ16" s="354"/>
    </row>
    <row r="17" spans="2:69" ht="15" customHeight="1" thickTop="1">
      <c r="B17" s="379" t="s">
        <v>780</v>
      </c>
      <c r="C17" s="380"/>
      <c r="D17" s="380"/>
      <c r="E17" s="380"/>
      <c r="F17" s="380"/>
      <c r="G17" s="380"/>
      <c r="H17" s="380"/>
      <c r="I17" s="381"/>
      <c r="J17" s="388" t="s">
        <v>774</v>
      </c>
      <c r="K17" s="389"/>
      <c r="L17" s="389"/>
      <c r="M17" s="389"/>
      <c r="N17" s="389"/>
      <c r="O17" s="389"/>
      <c r="P17" s="389"/>
      <c r="Q17" s="389"/>
      <c r="R17" s="389"/>
      <c r="S17" s="389"/>
      <c r="T17" s="390"/>
      <c r="U17" s="376">
        <v>40381</v>
      </c>
      <c r="V17" s="377"/>
      <c r="W17" s="377"/>
      <c r="X17" s="377"/>
      <c r="Y17" s="377"/>
      <c r="Z17" s="377"/>
      <c r="AA17" s="377"/>
      <c r="AB17" s="377"/>
      <c r="AC17" s="377"/>
      <c r="AD17" s="378"/>
      <c r="AE17" s="376">
        <v>37983</v>
      </c>
      <c r="AF17" s="377"/>
      <c r="AG17" s="377"/>
      <c r="AH17" s="377"/>
      <c r="AI17" s="377"/>
      <c r="AJ17" s="377"/>
      <c r="AK17" s="377"/>
      <c r="AL17" s="377"/>
      <c r="AM17" s="377"/>
      <c r="AN17" s="378"/>
      <c r="AO17" s="376">
        <v>41105</v>
      </c>
      <c r="AP17" s="377"/>
      <c r="AQ17" s="377"/>
      <c r="AR17" s="377"/>
      <c r="AS17" s="377"/>
      <c r="AT17" s="377"/>
      <c r="AU17" s="377"/>
      <c r="AV17" s="377"/>
      <c r="AW17" s="378"/>
      <c r="AX17" s="376">
        <v>111</v>
      </c>
      <c r="AY17" s="377"/>
      <c r="AZ17" s="377"/>
      <c r="BA17" s="377"/>
      <c r="BB17" s="377"/>
      <c r="BC17" s="377"/>
      <c r="BD17" s="377"/>
      <c r="BE17" s="377"/>
      <c r="BF17" s="377"/>
      <c r="BG17" s="378"/>
      <c r="BH17" s="376">
        <v>113</v>
      </c>
      <c r="BI17" s="377"/>
      <c r="BJ17" s="377"/>
      <c r="BK17" s="377"/>
      <c r="BL17" s="377"/>
      <c r="BM17" s="377"/>
      <c r="BN17" s="377"/>
      <c r="BO17" s="377"/>
      <c r="BP17" s="377"/>
      <c r="BQ17" s="378"/>
    </row>
    <row r="18" spans="2:69" ht="15" customHeight="1">
      <c r="B18" s="382"/>
      <c r="C18" s="383"/>
      <c r="D18" s="383"/>
      <c r="E18" s="383"/>
      <c r="F18" s="383"/>
      <c r="G18" s="383"/>
      <c r="H18" s="383"/>
      <c r="I18" s="384"/>
      <c r="J18" s="374" t="s">
        <v>775</v>
      </c>
      <c r="K18" s="375"/>
      <c r="L18" s="375"/>
      <c r="M18" s="375"/>
      <c r="N18" s="375"/>
      <c r="O18" s="375"/>
      <c r="P18" s="375"/>
      <c r="Q18" s="375"/>
      <c r="R18" s="375"/>
      <c r="S18" s="375"/>
      <c r="T18" s="358"/>
      <c r="U18" s="356">
        <v>57917</v>
      </c>
      <c r="V18" s="357"/>
      <c r="W18" s="357"/>
      <c r="X18" s="357"/>
      <c r="Y18" s="357"/>
      <c r="Z18" s="357"/>
      <c r="AA18" s="357"/>
      <c r="AB18" s="357"/>
      <c r="AC18" s="357"/>
      <c r="AD18" s="354"/>
      <c r="AE18" s="356">
        <v>44330</v>
      </c>
      <c r="AF18" s="357"/>
      <c r="AG18" s="357"/>
      <c r="AH18" s="357"/>
      <c r="AI18" s="357"/>
      <c r="AJ18" s="357"/>
      <c r="AK18" s="357"/>
      <c r="AL18" s="357"/>
      <c r="AM18" s="357"/>
      <c r="AN18" s="354"/>
      <c r="AO18" s="356">
        <v>58251</v>
      </c>
      <c r="AP18" s="357"/>
      <c r="AQ18" s="357"/>
      <c r="AR18" s="357"/>
      <c r="AS18" s="357"/>
      <c r="AT18" s="357"/>
      <c r="AU18" s="357"/>
      <c r="AV18" s="357"/>
      <c r="AW18" s="354"/>
      <c r="AX18" s="356">
        <v>159</v>
      </c>
      <c r="AY18" s="357"/>
      <c r="AZ18" s="357"/>
      <c r="BA18" s="357"/>
      <c r="BB18" s="357"/>
      <c r="BC18" s="357"/>
      <c r="BD18" s="357"/>
      <c r="BE18" s="357"/>
      <c r="BF18" s="357"/>
      <c r="BG18" s="354"/>
      <c r="BH18" s="356">
        <v>160</v>
      </c>
      <c r="BI18" s="357"/>
      <c r="BJ18" s="357"/>
      <c r="BK18" s="357"/>
      <c r="BL18" s="357"/>
      <c r="BM18" s="357"/>
      <c r="BN18" s="357"/>
      <c r="BO18" s="357"/>
      <c r="BP18" s="357"/>
      <c r="BQ18" s="354"/>
    </row>
    <row r="19" spans="2:69" ht="15" customHeight="1">
      <c r="B19" s="382"/>
      <c r="C19" s="383"/>
      <c r="D19" s="383"/>
      <c r="E19" s="383"/>
      <c r="F19" s="383"/>
      <c r="G19" s="383"/>
      <c r="H19" s="383"/>
      <c r="I19" s="384"/>
      <c r="J19" s="374" t="s">
        <v>776</v>
      </c>
      <c r="K19" s="375"/>
      <c r="L19" s="375"/>
      <c r="M19" s="375"/>
      <c r="N19" s="375"/>
      <c r="O19" s="375"/>
      <c r="P19" s="375"/>
      <c r="Q19" s="375"/>
      <c r="R19" s="375"/>
      <c r="S19" s="375"/>
      <c r="T19" s="358"/>
      <c r="U19" s="356">
        <v>560635</v>
      </c>
      <c r="V19" s="357"/>
      <c r="W19" s="357"/>
      <c r="X19" s="357"/>
      <c r="Y19" s="357"/>
      <c r="Z19" s="357"/>
      <c r="AA19" s="357"/>
      <c r="AB19" s="357"/>
      <c r="AC19" s="357"/>
      <c r="AD19" s="354"/>
      <c r="AE19" s="356">
        <v>367477</v>
      </c>
      <c r="AF19" s="357"/>
      <c r="AG19" s="357"/>
      <c r="AH19" s="357"/>
      <c r="AI19" s="357"/>
      <c r="AJ19" s="357"/>
      <c r="AK19" s="357"/>
      <c r="AL19" s="357"/>
      <c r="AM19" s="357"/>
      <c r="AN19" s="354"/>
      <c r="AO19" s="356">
        <v>568383</v>
      </c>
      <c r="AP19" s="357"/>
      <c r="AQ19" s="357"/>
      <c r="AR19" s="357"/>
      <c r="AS19" s="357"/>
      <c r="AT19" s="357"/>
      <c r="AU19" s="357"/>
      <c r="AV19" s="357"/>
      <c r="AW19" s="354"/>
      <c r="AX19" s="356">
        <v>1536</v>
      </c>
      <c r="AY19" s="357"/>
      <c r="AZ19" s="357"/>
      <c r="BA19" s="357"/>
      <c r="BB19" s="357"/>
      <c r="BC19" s="357"/>
      <c r="BD19" s="357"/>
      <c r="BE19" s="357"/>
      <c r="BF19" s="357"/>
      <c r="BG19" s="354"/>
      <c r="BH19" s="356">
        <v>1557</v>
      </c>
      <c r="BI19" s="357"/>
      <c r="BJ19" s="357"/>
      <c r="BK19" s="357"/>
      <c r="BL19" s="357"/>
      <c r="BM19" s="357"/>
      <c r="BN19" s="357"/>
      <c r="BO19" s="357"/>
      <c r="BP19" s="357"/>
      <c r="BQ19" s="354"/>
    </row>
    <row r="20" spans="2:69" ht="15" customHeight="1">
      <c r="B20" s="382"/>
      <c r="C20" s="383"/>
      <c r="D20" s="383"/>
      <c r="E20" s="383"/>
      <c r="F20" s="383"/>
      <c r="G20" s="383"/>
      <c r="H20" s="383"/>
      <c r="I20" s="384"/>
      <c r="J20" s="374" t="s">
        <v>777</v>
      </c>
      <c r="K20" s="375"/>
      <c r="L20" s="375"/>
      <c r="M20" s="375"/>
      <c r="N20" s="375"/>
      <c r="O20" s="375"/>
      <c r="P20" s="375"/>
      <c r="Q20" s="375"/>
      <c r="R20" s="375"/>
      <c r="S20" s="375"/>
      <c r="T20" s="358"/>
      <c r="U20" s="356">
        <v>24954</v>
      </c>
      <c r="V20" s="357"/>
      <c r="W20" s="357"/>
      <c r="X20" s="357"/>
      <c r="Y20" s="357"/>
      <c r="Z20" s="357"/>
      <c r="AA20" s="357"/>
      <c r="AB20" s="357"/>
      <c r="AC20" s="357"/>
      <c r="AD20" s="354"/>
      <c r="AE20" s="356">
        <v>22717</v>
      </c>
      <c r="AF20" s="357"/>
      <c r="AG20" s="357"/>
      <c r="AH20" s="357"/>
      <c r="AI20" s="357"/>
      <c r="AJ20" s="357"/>
      <c r="AK20" s="357"/>
      <c r="AL20" s="357"/>
      <c r="AM20" s="357"/>
      <c r="AN20" s="354"/>
      <c r="AO20" s="356">
        <v>26886</v>
      </c>
      <c r="AP20" s="357"/>
      <c r="AQ20" s="357"/>
      <c r="AR20" s="357"/>
      <c r="AS20" s="357"/>
      <c r="AT20" s="357"/>
      <c r="AU20" s="357"/>
      <c r="AV20" s="357"/>
      <c r="AW20" s="354"/>
      <c r="AX20" s="356">
        <v>68</v>
      </c>
      <c r="AY20" s="357"/>
      <c r="AZ20" s="357"/>
      <c r="BA20" s="357"/>
      <c r="BB20" s="357"/>
      <c r="BC20" s="357"/>
      <c r="BD20" s="357"/>
      <c r="BE20" s="357"/>
      <c r="BF20" s="357"/>
      <c r="BG20" s="354"/>
      <c r="BH20" s="356">
        <v>74</v>
      </c>
      <c r="BI20" s="357"/>
      <c r="BJ20" s="357"/>
      <c r="BK20" s="357"/>
      <c r="BL20" s="357"/>
      <c r="BM20" s="357"/>
      <c r="BN20" s="357"/>
      <c r="BO20" s="357"/>
      <c r="BP20" s="357"/>
      <c r="BQ20" s="354"/>
    </row>
    <row r="21" spans="2:69" ht="15" customHeight="1" thickBot="1">
      <c r="B21" s="339"/>
      <c r="C21" s="340"/>
      <c r="D21" s="340"/>
      <c r="E21" s="340"/>
      <c r="F21" s="340"/>
      <c r="G21" s="340"/>
      <c r="H21" s="340"/>
      <c r="I21" s="391"/>
      <c r="J21" s="374" t="s">
        <v>778</v>
      </c>
      <c r="K21" s="375"/>
      <c r="L21" s="375"/>
      <c r="M21" s="375"/>
      <c r="N21" s="375"/>
      <c r="O21" s="375"/>
      <c r="P21" s="375"/>
      <c r="Q21" s="375"/>
      <c r="R21" s="375"/>
      <c r="S21" s="375"/>
      <c r="T21" s="358"/>
      <c r="U21" s="356">
        <v>117852</v>
      </c>
      <c r="V21" s="357"/>
      <c r="W21" s="357"/>
      <c r="X21" s="357"/>
      <c r="Y21" s="357"/>
      <c r="Z21" s="357"/>
      <c r="AA21" s="357"/>
      <c r="AB21" s="357"/>
      <c r="AC21" s="357"/>
      <c r="AD21" s="354"/>
      <c r="AE21" s="356">
        <v>94133</v>
      </c>
      <c r="AF21" s="357"/>
      <c r="AG21" s="357"/>
      <c r="AH21" s="357"/>
      <c r="AI21" s="357"/>
      <c r="AJ21" s="357"/>
      <c r="AK21" s="357"/>
      <c r="AL21" s="357"/>
      <c r="AM21" s="357"/>
      <c r="AN21" s="354"/>
      <c r="AO21" s="356">
        <v>119127</v>
      </c>
      <c r="AP21" s="357"/>
      <c r="AQ21" s="357"/>
      <c r="AR21" s="357"/>
      <c r="AS21" s="357"/>
      <c r="AT21" s="357"/>
      <c r="AU21" s="357"/>
      <c r="AV21" s="357"/>
      <c r="AW21" s="354"/>
      <c r="AX21" s="356">
        <v>323</v>
      </c>
      <c r="AY21" s="357"/>
      <c r="AZ21" s="357"/>
      <c r="BA21" s="357"/>
      <c r="BB21" s="357"/>
      <c r="BC21" s="357"/>
      <c r="BD21" s="357"/>
      <c r="BE21" s="357"/>
      <c r="BF21" s="357"/>
      <c r="BG21" s="354"/>
      <c r="BH21" s="356">
        <v>326</v>
      </c>
      <c r="BI21" s="357"/>
      <c r="BJ21" s="357"/>
      <c r="BK21" s="357"/>
      <c r="BL21" s="357"/>
      <c r="BM21" s="357"/>
      <c r="BN21" s="357"/>
      <c r="BO21" s="357"/>
      <c r="BP21" s="357"/>
      <c r="BQ21" s="354"/>
    </row>
    <row r="22" spans="2:69" ht="15" customHeight="1" thickTop="1">
      <c r="B22" s="379" t="s">
        <v>781</v>
      </c>
      <c r="C22" s="380"/>
      <c r="D22" s="380"/>
      <c r="E22" s="380"/>
      <c r="F22" s="380"/>
      <c r="G22" s="380"/>
      <c r="H22" s="380"/>
      <c r="I22" s="381"/>
      <c r="J22" s="388" t="s">
        <v>774</v>
      </c>
      <c r="K22" s="389"/>
      <c r="L22" s="389"/>
      <c r="M22" s="389"/>
      <c r="N22" s="389"/>
      <c r="O22" s="389"/>
      <c r="P22" s="389"/>
      <c r="Q22" s="389"/>
      <c r="R22" s="389"/>
      <c r="S22" s="389"/>
      <c r="T22" s="390"/>
      <c r="U22" s="376">
        <v>38235</v>
      </c>
      <c r="V22" s="377"/>
      <c r="W22" s="377"/>
      <c r="X22" s="377"/>
      <c r="Y22" s="377"/>
      <c r="Z22" s="377"/>
      <c r="AA22" s="377"/>
      <c r="AB22" s="377"/>
      <c r="AC22" s="377"/>
      <c r="AD22" s="378"/>
      <c r="AE22" s="376">
        <v>36787</v>
      </c>
      <c r="AF22" s="377"/>
      <c r="AG22" s="377"/>
      <c r="AH22" s="377"/>
      <c r="AI22" s="377"/>
      <c r="AJ22" s="377"/>
      <c r="AK22" s="377"/>
      <c r="AL22" s="377"/>
      <c r="AM22" s="377"/>
      <c r="AN22" s="378"/>
      <c r="AO22" s="376">
        <v>40125</v>
      </c>
      <c r="AP22" s="377"/>
      <c r="AQ22" s="377"/>
      <c r="AR22" s="377"/>
      <c r="AS22" s="377"/>
      <c r="AT22" s="377"/>
      <c r="AU22" s="377"/>
      <c r="AV22" s="377"/>
      <c r="AW22" s="378"/>
      <c r="AX22" s="376">
        <v>105</v>
      </c>
      <c r="AY22" s="377"/>
      <c r="AZ22" s="377"/>
      <c r="BA22" s="377"/>
      <c r="BB22" s="377"/>
      <c r="BC22" s="377"/>
      <c r="BD22" s="377"/>
      <c r="BE22" s="377"/>
      <c r="BF22" s="377"/>
      <c r="BG22" s="378"/>
      <c r="BH22" s="376">
        <v>110</v>
      </c>
      <c r="BI22" s="377"/>
      <c r="BJ22" s="377"/>
      <c r="BK22" s="377"/>
      <c r="BL22" s="377"/>
      <c r="BM22" s="377"/>
      <c r="BN22" s="377"/>
      <c r="BO22" s="377"/>
      <c r="BP22" s="377"/>
      <c r="BQ22" s="378"/>
    </row>
    <row r="23" spans="2:69" ht="15" customHeight="1">
      <c r="B23" s="382"/>
      <c r="C23" s="383"/>
      <c r="D23" s="383"/>
      <c r="E23" s="383"/>
      <c r="F23" s="383"/>
      <c r="G23" s="383"/>
      <c r="H23" s="383"/>
      <c r="I23" s="384"/>
      <c r="J23" s="374" t="s">
        <v>775</v>
      </c>
      <c r="K23" s="375"/>
      <c r="L23" s="375"/>
      <c r="M23" s="375"/>
      <c r="N23" s="375"/>
      <c r="O23" s="375"/>
      <c r="P23" s="375"/>
      <c r="Q23" s="375"/>
      <c r="R23" s="375"/>
      <c r="S23" s="375"/>
      <c r="T23" s="358"/>
      <c r="U23" s="356">
        <v>56465</v>
      </c>
      <c r="V23" s="357"/>
      <c r="W23" s="357"/>
      <c r="X23" s="357"/>
      <c r="Y23" s="357"/>
      <c r="Z23" s="357"/>
      <c r="AA23" s="357"/>
      <c r="AB23" s="357"/>
      <c r="AC23" s="357"/>
      <c r="AD23" s="354"/>
      <c r="AE23" s="356">
        <v>43183</v>
      </c>
      <c r="AF23" s="357"/>
      <c r="AG23" s="357"/>
      <c r="AH23" s="357"/>
      <c r="AI23" s="357"/>
      <c r="AJ23" s="357"/>
      <c r="AK23" s="357"/>
      <c r="AL23" s="357"/>
      <c r="AM23" s="357"/>
      <c r="AN23" s="354"/>
      <c r="AO23" s="356">
        <v>56370</v>
      </c>
      <c r="AP23" s="357"/>
      <c r="AQ23" s="357"/>
      <c r="AR23" s="357"/>
      <c r="AS23" s="357"/>
      <c r="AT23" s="357"/>
      <c r="AU23" s="357"/>
      <c r="AV23" s="357"/>
      <c r="AW23" s="354"/>
      <c r="AX23" s="356">
        <v>155</v>
      </c>
      <c r="AY23" s="357"/>
      <c r="AZ23" s="357"/>
      <c r="BA23" s="357"/>
      <c r="BB23" s="357"/>
      <c r="BC23" s="357"/>
      <c r="BD23" s="357"/>
      <c r="BE23" s="357"/>
      <c r="BF23" s="357"/>
      <c r="BG23" s="354"/>
      <c r="BH23" s="356">
        <v>154</v>
      </c>
      <c r="BI23" s="357"/>
      <c r="BJ23" s="357"/>
      <c r="BK23" s="357"/>
      <c r="BL23" s="357"/>
      <c r="BM23" s="357"/>
      <c r="BN23" s="357"/>
      <c r="BO23" s="357"/>
      <c r="BP23" s="357"/>
      <c r="BQ23" s="354"/>
    </row>
    <row r="24" spans="2:69" ht="15" customHeight="1">
      <c r="B24" s="382"/>
      <c r="C24" s="383"/>
      <c r="D24" s="383"/>
      <c r="E24" s="383"/>
      <c r="F24" s="383"/>
      <c r="G24" s="383"/>
      <c r="H24" s="383"/>
      <c r="I24" s="384"/>
      <c r="J24" s="374" t="s">
        <v>776</v>
      </c>
      <c r="K24" s="375"/>
      <c r="L24" s="375"/>
      <c r="M24" s="375"/>
      <c r="N24" s="375"/>
      <c r="O24" s="375"/>
      <c r="P24" s="375"/>
      <c r="Q24" s="375"/>
      <c r="R24" s="375"/>
      <c r="S24" s="375"/>
      <c r="T24" s="358"/>
      <c r="U24" s="356">
        <v>566617</v>
      </c>
      <c r="V24" s="357"/>
      <c r="W24" s="357"/>
      <c r="X24" s="357"/>
      <c r="Y24" s="357"/>
      <c r="Z24" s="357"/>
      <c r="AA24" s="357"/>
      <c r="AB24" s="357"/>
      <c r="AC24" s="357"/>
      <c r="AD24" s="354"/>
      <c r="AE24" s="356">
        <v>386318</v>
      </c>
      <c r="AF24" s="357"/>
      <c r="AG24" s="357"/>
      <c r="AH24" s="357"/>
      <c r="AI24" s="357"/>
      <c r="AJ24" s="357"/>
      <c r="AK24" s="357"/>
      <c r="AL24" s="357"/>
      <c r="AM24" s="357"/>
      <c r="AN24" s="354"/>
      <c r="AO24" s="356">
        <v>572354</v>
      </c>
      <c r="AP24" s="357"/>
      <c r="AQ24" s="357"/>
      <c r="AR24" s="357"/>
      <c r="AS24" s="357"/>
      <c r="AT24" s="357"/>
      <c r="AU24" s="357"/>
      <c r="AV24" s="357"/>
      <c r="AW24" s="354"/>
      <c r="AX24" s="356">
        <v>1552</v>
      </c>
      <c r="AY24" s="357"/>
      <c r="AZ24" s="357"/>
      <c r="BA24" s="357"/>
      <c r="BB24" s="357"/>
      <c r="BC24" s="357"/>
      <c r="BD24" s="357"/>
      <c r="BE24" s="357"/>
      <c r="BF24" s="357"/>
      <c r="BG24" s="354"/>
      <c r="BH24" s="356">
        <v>1568</v>
      </c>
      <c r="BI24" s="357"/>
      <c r="BJ24" s="357"/>
      <c r="BK24" s="357"/>
      <c r="BL24" s="357"/>
      <c r="BM24" s="357"/>
      <c r="BN24" s="357"/>
      <c r="BO24" s="357"/>
      <c r="BP24" s="357"/>
      <c r="BQ24" s="354"/>
    </row>
    <row r="25" spans="2:69" ht="15" customHeight="1">
      <c r="B25" s="382"/>
      <c r="C25" s="383"/>
      <c r="D25" s="383"/>
      <c r="E25" s="383"/>
      <c r="F25" s="383"/>
      <c r="G25" s="383"/>
      <c r="H25" s="383"/>
      <c r="I25" s="384"/>
      <c r="J25" s="374" t="s">
        <v>777</v>
      </c>
      <c r="K25" s="375"/>
      <c r="L25" s="375"/>
      <c r="M25" s="375"/>
      <c r="N25" s="375"/>
      <c r="O25" s="375"/>
      <c r="P25" s="375"/>
      <c r="Q25" s="375"/>
      <c r="R25" s="375"/>
      <c r="S25" s="375"/>
      <c r="T25" s="358"/>
      <c r="U25" s="356">
        <v>24586</v>
      </c>
      <c r="V25" s="357"/>
      <c r="W25" s="357"/>
      <c r="X25" s="357"/>
      <c r="Y25" s="357"/>
      <c r="Z25" s="357"/>
      <c r="AA25" s="357"/>
      <c r="AB25" s="357"/>
      <c r="AC25" s="357"/>
      <c r="AD25" s="354"/>
      <c r="AE25" s="356">
        <v>22388</v>
      </c>
      <c r="AF25" s="357"/>
      <c r="AG25" s="357"/>
      <c r="AH25" s="357"/>
      <c r="AI25" s="357"/>
      <c r="AJ25" s="357"/>
      <c r="AK25" s="357"/>
      <c r="AL25" s="357"/>
      <c r="AM25" s="357"/>
      <c r="AN25" s="354"/>
      <c r="AO25" s="356">
        <v>26191</v>
      </c>
      <c r="AP25" s="357"/>
      <c r="AQ25" s="357"/>
      <c r="AR25" s="357"/>
      <c r="AS25" s="357"/>
      <c r="AT25" s="357"/>
      <c r="AU25" s="357"/>
      <c r="AV25" s="357"/>
      <c r="AW25" s="354"/>
      <c r="AX25" s="356">
        <v>67</v>
      </c>
      <c r="AY25" s="357"/>
      <c r="AZ25" s="357"/>
      <c r="BA25" s="357"/>
      <c r="BB25" s="357"/>
      <c r="BC25" s="357"/>
      <c r="BD25" s="357"/>
      <c r="BE25" s="357"/>
      <c r="BF25" s="357"/>
      <c r="BG25" s="354"/>
      <c r="BH25" s="356">
        <v>72</v>
      </c>
      <c r="BI25" s="357"/>
      <c r="BJ25" s="357"/>
      <c r="BK25" s="357"/>
      <c r="BL25" s="357"/>
      <c r="BM25" s="357"/>
      <c r="BN25" s="357"/>
      <c r="BO25" s="357"/>
      <c r="BP25" s="357"/>
      <c r="BQ25" s="354"/>
    </row>
    <row r="26" spans="2:69" ht="15" customHeight="1" thickBot="1">
      <c r="B26" s="385"/>
      <c r="C26" s="386"/>
      <c r="D26" s="386"/>
      <c r="E26" s="386"/>
      <c r="F26" s="386"/>
      <c r="G26" s="386"/>
      <c r="H26" s="386"/>
      <c r="I26" s="387"/>
      <c r="J26" s="368" t="s">
        <v>778</v>
      </c>
      <c r="K26" s="369"/>
      <c r="L26" s="369"/>
      <c r="M26" s="369"/>
      <c r="N26" s="369"/>
      <c r="O26" s="369"/>
      <c r="P26" s="369"/>
      <c r="Q26" s="369"/>
      <c r="R26" s="369"/>
      <c r="S26" s="369"/>
      <c r="T26" s="370"/>
      <c r="U26" s="371">
        <v>119398</v>
      </c>
      <c r="V26" s="372"/>
      <c r="W26" s="372"/>
      <c r="X26" s="372"/>
      <c r="Y26" s="372"/>
      <c r="Z26" s="372"/>
      <c r="AA26" s="372"/>
      <c r="AB26" s="372"/>
      <c r="AC26" s="372"/>
      <c r="AD26" s="373"/>
      <c r="AE26" s="371">
        <v>97255</v>
      </c>
      <c r="AF26" s="372"/>
      <c r="AG26" s="372"/>
      <c r="AH26" s="372"/>
      <c r="AI26" s="372"/>
      <c r="AJ26" s="372"/>
      <c r="AK26" s="372"/>
      <c r="AL26" s="372"/>
      <c r="AM26" s="372"/>
      <c r="AN26" s="373"/>
      <c r="AO26" s="371">
        <v>120643</v>
      </c>
      <c r="AP26" s="372"/>
      <c r="AQ26" s="372"/>
      <c r="AR26" s="372"/>
      <c r="AS26" s="372"/>
      <c r="AT26" s="372"/>
      <c r="AU26" s="372"/>
      <c r="AV26" s="372"/>
      <c r="AW26" s="373"/>
      <c r="AX26" s="371">
        <v>327</v>
      </c>
      <c r="AY26" s="372"/>
      <c r="AZ26" s="372"/>
      <c r="BA26" s="372"/>
      <c r="BB26" s="372"/>
      <c r="BC26" s="372"/>
      <c r="BD26" s="372"/>
      <c r="BE26" s="372"/>
      <c r="BF26" s="372"/>
      <c r="BG26" s="373"/>
      <c r="BH26" s="371">
        <v>331</v>
      </c>
      <c r="BI26" s="372"/>
      <c r="BJ26" s="372"/>
      <c r="BK26" s="372"/>
      <c r="BL26" s="372"/>
      <c r="BM26" s="372"/>
      <c r="BN26" s="372"/>
      <c r="BO26" s="372"/>
      <c r="BP26" s="372"/>
      <c r="BQ26" s="373"/>
    </row>
    <row r="27" spans="2:69" ht="15" customHeight="1" thickTop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T27" s="59"/>
      <c r="AU27" s="59"/>
      <c r="AV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73" t="s">
        <v>765</v>
      </c>
    </row>
    <row r="28" spans="2:69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</row>
    <row r="29" spans="1:69" ht="15" customHeight="1">
      <c r="A29" s="66" t="s">
        <v>782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D29" s="59"/>
      <c r="BE29" s="59"/>
      <c r="BF29" s="59"/>
      <c r="BH29" s="59"/>
      <c r="BI29" s="59"/>
      <c r="BJ29" s="59"/>
      <c r="BK29" s="59"/>
      <c r="BL29" s="59"/>
      <c r="BM29" s="59"/>
      <c r="BN29" s="59"/>
      <c r="BO29" s="59"/>
      <c r="BP29" s="59"/>
      <c r="BQ29" s="73" t="s">
        <v>783</v>
      </c>
    </row>
    <row r="30" spans="2:69" ht="3.7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</row>
    <row r="31" spans="2:69" ht="15" customHeight="1">
      <c r="B31" s="311" t="s">
        <v>12</v>
      </c>
      <c r="C31" s="311"/>
      <c r="D31" s="311"/>
      <c r="E31" s="311"/>
      <c r="F31" s="311"/>
      <c r="G31" s="311"/>
      <c r="H31" s="311"/>
      <c r="I31" s="311"/>
      <c r="J31" s="313" t="s">
        <v>784</v>
      </c>
      <c r="K31" s="313"/>
      <c r="L31" s="313"/>
      <c r="M31" s="313"/>
      <c r="N31" s="313"/>
      <c r="O31" s="313"/>
      <c r="P31" s="313" t="s">
        <v>785</v>
      </c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 t="s">
        <v>786</v>
      </c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 t="s">
        <v>787</v>
      </c>
      <c r="AS31" s="313"/>
      <c r="AT31" s="313"/>
      <c r="AU31" s="313"/>
      <c r="AV31" s="313"/>
      <c r="AW31" s="313"/>
      <c r="AX31" s="313" t="s">
        <v>788</v>
      </c>
      <c r="AY31" s="313"/>
      <c r="AZ31" s="313"/>
      <c r="BA31" s="313"/>
      <c r="BB31" s="313"/>
      <c r="BC31" s="313"/>
      <c r="BD31" s="313" t="s">
        <v>107</v>
      </c>
      <c r="BE31" s="313"/>
      <c r="BF31" s="313"/>
      <c r="BG31" s="313"/>
      <c r="BH31" s="313"/>
      <c r="BI31" s="313"/>
      <c r="BJ31" s="366"/>
      <c r="BK31" s="367" t="s">
        <v>789</v>
      </c>
      <c r="BL31" s="313"/>
      <c r="BM31" s="313"/>
      <c r="BN31" s="313"/>
      <c r="BO31" s="313"/>
      <c r="BP31" s="313"/>
      <c r="BQ31" s="313"/>
    </row>
    <row r="32" spans="2:69" ht="15" customHeight="1">
      <c r="B32" s="311"/>
      <c r="C32" s="311"/>
      <c r="D32" s="311"/>
      <c r="E32" s="311"/>
      <c r="F32" s="311"/>
      <c r="G32" s="311"/>
      <c r="H32" s="311"/>
      <c r="I32" s="311"/>
      <c r="J32" s="313"/>
      <c r="K32" s="313"/>
      <c r="L32" s="313"/>
      <c r="M32" s="313"/>
      <c r="N32" s="313"/>
      <c r="O32" s="313"/>
      <c r="P32" s="313" t="s">
        <v>790</v>
      </c>
      <c r="Q32" s="313"/>
      <c r="R32" s="313"/>
      <c r="S32" s="313"/>
      <c r="T32" s="313"/>
      <c r="U32" s="313"/>
      <c r="V32" s="313"/>
      <c r="W32" s="313" t="s">
        <v>791</v>
      </c>
      <c r="X32" s="313"/>
      <c r="Y32" s="313"/>
      <c r="Z32" s="313"/>
      <c r="AA32" s="313"/>
      <c r="AB32" s="313"/>
      <c r="AC32" s="313"/>
      <c r="AD32" s="313" t="s">
        <v>790</v>
      </c>
      <c r="AE32" s="313"/>
      <c r="AF32" s="313"/>
      <c r="AG32" s="313"/>
      <c r="AH32" s="313"/>
      <c r="AI32" s="313"/>
      <c r="AJ32" s="313"/>
      <c r="AK32" s="313" t="s">
        <v>791</v>
      </c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/>
      <c r="BI32" s="313"/>
      <c r="BJ32" s="366"/>
      <c r="BK32" s="367"/>
      <c r="BL32" s="313"/>
      <c r="BM32" s="313"/>
      <c r="BN32" s="313"/>
      <c r="BO32" s="313"/>
      <c r="BP32" s="313"/>
      <c r="BQ32" s="313"/>
    </row>
    <row r="33" spans="2:69" ht="15" customHeight="1">
      <c r="B33" s="311" t="s">
        <v>792</v>
      </c>
      <c r="C33" s="311"/>
      <c r="D33" s="311"/>
      <c r="E33" s="311"/>
      <c r="F33" s="311"/>
      <c r="G33" s="311"/>
      <c r="H33" s="311"/>
      <c r="I33" s="311"/>
      <c r="J33" s="314">
        <v>104</v>
      </c>
      <c r="K33" s="314"/>
      <c r="L33" s="314"/>
      <c r="M33" s="314"/>
      <c r="N33" s="314"/>
      <c r="O33" s="314"/>
      <c r="P33" s="314">
        <v>16303</v>
      </c>
      <c r="Q33" s="314"/>
      <c r="R33" s="314"/>
      <c r="S33" s="314"/>
      <c r="T33" s="314"/>
      <c r="U33" s="314"/>
      <c r="V33" s="314"/>
      <c r="W33" s="314">
        <v>3172</v>
      </c>
      <c r="X33" s="314"/>
      <c r="Y33" s="314"/>
      <c r="Z33" s="314"/>
      <c r="AA33" s="314"/>
      <c r="AB33" s="314"/>
      <c r="AC33" s="314"/>
      <c r="AD33" s="314">
        <v>10253</v>
      </c>
      <c r="AE33" s="314"/>
      <c r="AF33" s="314"/>
      <c r="AG33" s="314"/>
      <c r="AH33" s="314"/>
      <c r="AI33" s="314"/>
      <c r="AJ33" s="314"/>
      <c r="AK33" s="314">
        <v>7915</v>
      </c>
      <c r="AL33" s="314"/>
      <c r="AM33" s="314"/>
      <c r="AN33" s="314"/>
      <c r="AO33" s="314"/>
      <c r="AP33" s="314"/>
      <c r="AQ33" s="314"/>
      <c r="AR33" s="314">
        <v>609</v>
      </c>
      <c r="AS33" s="314"/>
      <c r="AT33" s="314"/>
      <c r="AU33" s="314"/>
      <c r="AV33" s="314"/>
      <c r="AW33" s="314"/>
      <c r="AX33" s="314">
        <v>634</v>
      </c>
      <c r="AY33" s="314"/>
      <c r="AZ33" s="314"/>
      <c r="BA33" s="314"/>
      <c r="BB33" s="314"/>
      <c r="BC33" s="314"/>
      <c r="BD33" s="314">
        <v>38990</v>
      </c>
      <c r="BE33" s="314"/>
      <c r="BF33" s="314"/>
      <c r="BG33" s="314"/>
      <c r="BH33" s="314"/>
      <c r="BI33" s="314"/>
      <c r="BJ33" s="365"/>
      <c r="BK33" s="354">
        <v>3553</v>
      </c>
      <c r="BL33" s="314"/>
      <c r="BM33" s="314"/>
      <c r="BN33" s="314"/>
      <c r="BO33" s="314"/>
      <c r="BP33" s="314"/>
      <c r="BQ33" s="314"/>
    </row>
    <row r="34" spans="2:69" ht="15" customHeight="1">
      <c r="B34" s="311" t="s">
        <v>708</v>
      </c>
      <c r="C34" s="311"/>
      <c r="D34" s="311"/>
      <c r="E34" s="311"/>
      <c r="F34" s="311"/>
      <c r="G34" s="311"/>
      <c r="H34" s="311"/>
      <c r="I34" s="311"/>
      <c r="J34" s="314">
        <v>102</v>
      </c>
      <c r="K34" s="314"/>
      <c r="L34" s="314"/>
      <c r="M34" s="314"/>
      <c r="N34" s="314"/>
      <c r="O34" s="314"/>
      <c r="P34" s="314">
        <v>16523</v>
      </c>
      <c r="Q34" s="314"/>
      <c r="R34" s="314"/>
      <c r="S34" s="314"/>
      <c r="T34" s="314"/>
      <c r="U34" s="314"/>
      <c r="V34" s="314"/>
      <c r="W34" s="314">
        <v>3143</v>
      </c>
      <c r="X34" s="314"/>
      <c r="Y34" s="314"/>
      <c r="Z34" s="314"/>
      <c r="AA34" s="314"/>
      <c r="AB34" s="314"/>
      <c r="AC34" s="314"/>
      <c r="AD34" s="314">
        <v>10824</v>
      </c>
      <c r="AE34" s="314"/>
      <c r="AF34" s="314"/>
      <c r="AG34" s="314"/>
      <c r="AH34" s="314"/>
      <c r="AI34" s="314"/>
      <c r="AJ34" s="314"/>
      <c r="AK34" s="314">
        <v>7798</v>
      </c>
      <c r="AL34" s="314"/>
      <c r="AM34" s="314"/>
      <c r="AN34" s="314"/>
      <c r="AO34" s="314"/>
      <c r="AP34" s="314"/>
      <c r="AQ34" s="314"/>
      <c r="AR34" s="314">
        <v>620</v>
      </c>
      <c r="AS34" s="314"/>
      <c r="AT34" s="314"/>
      <c r="AU34" s="314"/>
      <c r="AV34" s="314"/>
      <c r="AW34" s="314"/>
      <c r="AX34" s="314">
        <v>634</v>
      </c>
      <c r="AY34" s="314"/>
      <c r="AZ34" s="314"/>
      <c r="BA34" s="314"/>
      <c r="BB34" s="314"/>
      <c r="BC34" s="314"/>
      <c r="BD34" s="314">
        <v>39644</v>
      </c>
      <c r="BE34" s="314"/>
      <c r="BF34" s="314"/>
      <c r="BG34" s="314"/>
      <c r="BH34" s="314"/>
      <c r="BI34" s="314"/>
      <c r="BJ34" s="365"/>
      <c r="BK34" s="354">
        <v>3357</v>
      </c>
      <c r="BL34" s="314"/>
      <c r="BM34" s="314"/>
      <c r="BN34" s="314"/>
      <c r="BO34" s="314"/>
      <c r="BP34" s="314"/>
      <c r="BQ34" s="314"/>
    </row>
    <row r="35" spans="2:69" ht="15" customHeight="1">
      <c r="B35" s="311" t="s">
        <v>99</v>
      </c>
      <c r="C35" s="311"/>
      <c r="D35" s="311"/>
      <c r="E35" s="311"/>
      <c r="F35" s="311"/>
      <c r="G35" s="311"/>
      <c r="H35" s="311"/>
      <c r="I35" s="311"/>
      <c r="J35" s="314">
        <v>105</v>
      </c>
      <c r="K35" s="314"/>
      <c r="L35" s="314"/>
      <c r="M35" s="314"/>
      <c r="N35" s="314"/>
      <c r="O35" s="314"/>
      <c r="P35" s="314">
        <v>16377</v>
      </c>
      <c r="Q35" s="314"/>
      <c r="R35" s="314"/>
      <c r="S35" s="314"/>
      <c r="T35" s="314"/>
      <c r="U35" s="314"/>
      <c r="V35" s="314"/>
      <c r="W35" s="314">
        <v>3090</v>
      </c>
      <c r="X35" s="314"/>
      <c r="Y35" s="314"/>
      <c r="Z35" s="314"/>
      <c r="AA35" s="314"/>
      <c r="AB35" s="314"/>
      <c r="AC35" s="314"/>
      <c r="AD35" s="314">
        <v>11554</v>
      </c>
      <c r="AE35" s="314"/>
      <c r="AF35" s="314"/>
      <c r="AG35" s="314"/>
      <c r="AH35" s="314"/>
      <c r="AI35" s="314"/>
      <c r="AJ35" s="314"/>
      <c r="AK35" s="314">
        <v>7811</v>
      </c>
      <c r="AL35" s="314"/>
      <c r="AM35" s="314"/>
      <c r="AN35" s="314"/>
      <c r="AO35" s="314"/>
      <c r="AP35" s="314"/>
      <c r="AQ35" s="314"/>
      <c r="AR35" s="314">
        <v>630</v>
      </c>
      <c r="AS35" s="314"/>
      <c r="AT35" s="314"/>
      <c r="AU35" s="314"/>
      <c r="AV35" s="314"/>
      <c r="AW35" s="314"/>
      <c r="AX35" s="314">
        <v>628</v>
      </c>
      <c r="AY35" s="314"/>
      <c r="AZ35" s="314"/>
      <c r="BA35" s="314"/>
      <c r="BB35" s="314"/>
      <c r="BC35" s="314"/>
      <c r="BD35" s="314">
        <v>40195</v>
      </c>
      <c r="BE35" s="314"/>
      <c r="BF35" s="314"/>
      <c r="BG35" s="314"/>
      <c r="BH35" s="314"/>
      <c r="BI35" s="314"/>
      <c r="BJ35" s="365"/>
      <c r="BK35" s="354">
        <v>3256</v>
      </c>
      <c r="BL35" s="314"/>
      <c r="BM35" s="314"/>
      <c r="BN35" s="314"/>
      <c r="BO35" s="314"/>
      <c r="BP35" s="314"/>
      <c r="BQ35" s="314"/>
    </row>
    <row r="36" spans="2:69" ht="15" customHeight="1">
      <c r="B36" s="311" t="s">
        <v>764</v>
      </c>
      <c r="C36" s="311"/>
      <c r="D36" s="311"/>
      <c r="E36" s="311"/>
      <c r="F36" s="311"/>
      <c r="G36" s="311"/>
      <c r="H36" s="311"/>
      <c r="I36" s="311"/>
      <c r="J36" s="314">
        <v>104</v>
      </c>
      <c r="K36" s="314"/>
      <c r="L36" s="314"/>
      <c r="M36" s="314"/>
      <c r="N36" s="314"/>
      <c r="O36" s="314"/>
      <c r="P36" s="314">
        <v>15987</v>
      </c>
      <c r="Q36" s="314"/>
      <c r="R36" s="314"/>
      <c r="S36" s="314"/>
      <c r="T36" s="314"/>
      <c r="U36" s="314"/>
      <c r="V36" s="314"/>
      <c r="W36" s="314">
        <v>3001</v>
      </c>
      <c r="X36" s="314"/>
      <c r="Y36" s="314"/>
      <c r="Z36" s="314"/>
      <c r="AA36" s="314"/>
      <c r="AB36" s="314"/>
      <c r="AC36" s="314"/>
      <c r="AD36" s="314">
        <v>12251</v>
      </c>
      <c r="AE36" s="314"/>
      <c r="AF36" s="314"/>
      <c r="AG36" s="314"/>
      <c r="AH36" s="314"/>
      <c r="AI36" s="314"/>
      <c r="AJ36" s="314"/>
      <c r="AK36" s="314">
        <v>7622</v>
      </c>
      <c r="AL36" s="314"/>
      <c r="AM36" s="314"/>
      <c r="AN36" s="314"/>
      <c r="AO36" s="314"/>
      <c r="AP36" s="314"/>
      <c r="AQ36" s="314"/>
      <c r="AR36" s="314">
        <v>716</v>
      </c>
      <c r="AS36" s="314"/>
      <c r="AT36" s="314"/>
      <c r="AU36" s="314"/>
      <c r="AV36" s="314"/>
      <c r="AW36" s="314"/>
      <c r="AX36" s="314">
        <v>652</v>
      </c>
      <c r="AY36" s="314"/>
      <c r="AZ36" s="314"/>
      <c r="BA36" s="314"/>
      <c r="BB36" s="314"/>
      <c r="BC36" s="314"/>
      <c r="BD36" s="314">
        <v>40333</v>
      </c>
      <c r="BE36" s="314"/>
      <c r="BF36" s="314"/>
      <c r="BG36" s="314"/>
      <c r="BH36" s="314"/>
      <c r="BI36" s="314"/>
      <c r="BJ36" s="365"/>
      <c r="BK36" s="354">
        <v>3131</v>
      </c>
      <c r="BL36" s="314"/>
      <c r="BM36" s="314"/>
      <c r="BN36" s="314"/>
      <c r="BO36" s="314"/>
      <c r="BP36" s="314"/>
      <c r="BQ36" s="314"/>
    </row>
    <row r="37" spans="2:69" ht="15" customHeight="1">
      <c r="B37" s="311" t="s">
        <v>76</v>
      </c>
      <c r="C37" s="311"/>
      <c r="D37" s="311"/>
      <c r="E37" s="311"/>
      <c r="F37" s="311"/>
      <c r="G37" s="311"/>
      <c r="H37" s="311"/>
      <c r="I37" s="311"/>
      <c r="J37" s="314">
        <v>102</v>
      </c>
      <c r="K37" s="314"/>
      <c r="L37" s="314"/>
      <c r="M37" s="314"/>
      <c r="N37" s="314"/>
      <c r="O37" s="314"/>
      <c r="P37" s="314">
        <v>15747</v>
      </c>
      <c r="Q37" s="314"/>
      <c r="R37" s="314"/>
      <c r="S37" s="314"/>
      <c r="T37" s="314"/>
      <c r="U37" s="314"/>
      <c r="V37" s="314"/>
      <c r="W37" s="314">
        <v>2896</v>
      </c>
      <c r="X37" s="314"/>
      <c r="Y37" s="314"/>
      <c r="Z37" s="314"/>
      <c r="AA37" s="314"/>
      <c r="AB37" s="314"/>
      <c r="AC37" s="314"/>
      <c r="AD37" s="314">
        <v>12401</v>
      </c>
      <c r="AE37" s="314"/>
      <c r="AF37" s="314"/>
      <c r="AG37" s="314"/>
      <c r="AH37" s="314"/>
      <c r="AI37" s="314"/>
      <c r="AJ37" s="314"/>
      <c r="AK37" s="314">
        <v>7387</v>
      </c>
      <c r="AL37" s="314"/>
      <c r="AM37" s="314"/>
      <c r="AN37" s="314"/>
      <c r="AO37" s="314"/>
      <c r="AP37" s="314"/>
      <c r="AQ37" s="314"/>
      <c r="AR37" s="314">
        <v>734</v>
      </c>
      <c r="AS37" s="314"/>
      <c r="AT37" s="314"/>
      <c r="AU37" s="314"/>
      <c r="AV37" s="314"/>
      <c r="AW37" s="314"/>
      <c r="AX37" s="314">
        <v>683</v>
      </c>
      <c r="AY37" s="314"/>
      <c r="AZ37" s="314"/>
      <c r="BA37" s="314"/>
      <c r="BB37" s="314"/>
      <c r="BC37" s="314"/>
      <c r="BD37" s="314">
        <v>39950</v>
      </c>
      <c r="BE37" s="314"/>
      <c r="BF37" s="314"/>
      <c r="BG37" s="314"/>
      <c r="BH37" s="314"/>
      <c r="BI37" s="314"/>
      <c r="BJ37" s="365"/>
      <c r="BK37" s="354">
        <v>3113</v>
      </c>
      <c r="BL37" s="314"/>
      <c r="BM37" s="314"/>
      <c r="BN37" s="314"/>
      <c r="BO37" s="314"/>
      <c r="BP37" s="314"/>
      <c r="BQ37" s="314"/>
    </row>
    <row r="38" spans="2:69" ht="15" customHeight="1">
      <c r="B38" s="311" t="s">
        <v>77</v>
      </c>
      <c r="C38" s="311"/>
      <c r="D38" s="311"/>
      <c r="E38" s="311"/>
      <c r="F38" s="311"/>
      <c r="G38" s="311"/>
      <c r="H38" s="311"/>
      <c r="I38" s="311"/>
      <c r="J38" s="314">
        <v>97</v>
      </c>
      <c r="K38" s="314"/>
      <c r="L38" s="314"/>
      <c r="M38" s="314"/>
      <c r="N38" s="314"/>
      <c r="O38" s="314"/>
      <c r="P38" s="314">
        <v>15471</v>
      </c>
      <c r="Q38" s="314"/>
      <c r="R38" s="314"/>
      <c r="S38" s="314"/>
      <c r="T38" s="314"/>
      <c r="U38" s="314"/>
      <c r="V38" s="314"/>
      <c r="W38" s="314">
        <v>2867</v>
      </c>
      <c r="X38" s="314"/>
      <c r="Y38" s="314"/>
      <c r="Z38" s="314"/>
      <c r="AA38" s="314"/>
      <c r="AB38" s="314"/>
      <c r="AC38" s="314"/>
      <c r="AD38" s="314">
        <v>12947</v>
      </c>
      <c r="AE38" s="314"/>
      <c r="AF38" s="314"/>
      <c r="AG38" s="314"/>
      <c r="AH38" s="314"/>
      <c r="AI38" s="314"/>
      <c r="AJ38" s="314"/>
      <c r="AK38" s="314">
        <v>7298</v>
      </c>
      <c r="AL38" s="314"/>
      <c r="AM38" s="314"/>
      <c r="AN38" s="314"/>
      <c r="AO38" s="314"/>
      <c r="AP38" s="314"/>
      <c r="AQ38" s="314"/>
      <c r="AR38" s="314">
        <v>684</v>
      </c>
      <c r="AS38" s="314"/>
      <c r="AT38" s="314"/>
      <c r="AU38" s="314"/>
      <c r="AV38" s="314"/>
      <c r="AW38" s="314"/>
      <c r="AX38" s="314">
        <v>712</v>
      </c>
      <c r="AY38" s="314"/>
      <c r="AZ38" s="314"/>
      <c r="BA38" s="314"/>
      <c r="BB38" s="314"/>
      <c r="BC38" s="314"/>
      <c r="BD38" s="314">
        <f>SUM(J38:BC38)</f>
        <v>40076</v>
      </c>
      <c r="BE38" s="314"/>
      <c r="BF38" s="314"/>
      <c r="BG38" s="314"/>
      <c r="BH38" s="314"/>
      <c r="BI38" s="314"/>
      <c r="BJ38" s="365"/>
      <c r="BK38" s="354">
        <v>3026</v>
      </c>
      <c r="BL38" s="314"/>
      <c r="BM38" s="314"/>
      <c r="BN38" s="314"/>
      <c r="BO38" s="314"/>
      <c r="BP38" s="314"/>
      <c r="BQ38" s="314"/>
    </row>
    <row r="39" spans="2:69" ht="15" customHeight="1">
      <c r="B39" s="311" t="s">
        <v>78</v>
      </c>
      <c r="C39" s="311"/>
      <c r="D39" s="311"/>
      <c r="E39" s="311"/>
      <c r="F39" s="311"/>
      <c r="G39" s="311"/>
      <c r="H39" s="311"/>
      <c r="I39" s="311"/>
      <c r="J39" s="314">
        <v>97</v>
      </c>
      <c r="K39" s="314"/>
      <c r="L39" s="314"/>
      <c r="M39" s="314"/>
      <c r="N39" s="314"/>
      <c r="O39" s="314"/>
      <c r="P39" s="314">
        <v>15321</v>
      </c>
      <c r="Q39" s="314"/>
      <c r="R39" s="314"/>
      <c r="S39" s="314"/>
      <c r="T39" s="314"/>
      <c r="U39" s="314"/>
      <c r="V39" s="314"/>
      <c r="W39" s="314">
        <v>2778</v>
      </c>
      <c r="X39" s="314"/>
      <c r="Y39" s="314"/>
      <c r="Z39" s="314"/>
      <c r="AA39" s="314"/>
      <c r="AB39" s="314"/>
      <c r="AC39" s="314"/>
      <c r="AD39" s="314">
        <v>13381</v>
      </c>
      <c r="AE39" s="314"/>
      <c r="AF39" s="314"/>
      <c r="AG39" s="314"/>
      <c r="AH39" s="314"/>
      <c r="AI39" s="314"/>
      <c r="AJ39" s="314"/>
      <c r="AK39" s="314">
        <v>7194</v>
      </c>
      <c r="AL39" s="314"/>
      <c r="AM39" s="314"/>
      <c r="AN39" s="314"/>
      <c r="AO39" s="314"/>
      <c r="AP39" s="314"/>
      <c r="AQ39" s="314"/>
      <c r="AR39" s="314">
        <v>688</v>
      </c>
      <c r="AS39" s="314"/>
      <c r="AT39" s="314"/>
      <c r="AU39" s="314"/>
      <c r="AV39" s="314"/>
      <c r="AW39" s="314"/>
      <c r="AX39" s="314">
        <v>773</v>
      </c>
      <c r="AY39" s="314"/>
      <c r="AZ39" s="314"/>
      <c r="BA39" s="314"/>
      <c r="BB39" s="314"/>
      <c r="BC39" s="314"/>
      <c r="BD39" s="314">
        <f>SUM(J39:BC39)</f>
        <v>40232</v>
      </c>
      <c r="BE39" s="314"/>
      <c r="BF39" s="314"/>
      <c r="BG39" s="314"/>
      <c r="BH39" s="314"/>
      <c r="BI39" s="314"/>
      <c r="BJ39" s="365"/>
      <c r="BK39" s="354">
        <v>2944</v>
      </c>
      <c r="BL39" s="314"/>
      <c r="BM39" s="314"/>
      <c r="BN39" s="314"/>
      <c r="BO39" s="314"/>
      <c r="BP39" s="314"/>
      <c r="BQ39" s="314"/>
    </row>
    <row r="40" spans="2:69" ht="1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73" t="s">
        <v>765</v>
      </c>
    </row>
    <row r="42" spans="1:77" ht="15" customHeight="1">
      <c r="A42" s="66" t="s">
        <v>793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D42" s="59"/>
      <c r="BE42" s="59"/>
      <c r="BF42" s="59"/>
      <c r="BH42" s="59"/>
      <c r="BI42" s="59"/>
      <c r="BJ42" s="59"/>
      <c r="BK42" s="59"/>
      <c r="BL42" s="59"/>
      <c r="BN42" s="59"/>
      <c r="BO42" s="59"/>
      <c r="BP42" s="59"/>
      <c r="BQ42" s="59"/>
      <c r="BY42" s="73" t="s">
        <v>783</v>
      </c>
    </row>
    <row r="43" ht="15" customHeight="1">
      <c r="A43" s="66" t="s">
        <v>794</v>
      </c>
    </row>
    <row r="44" spans="2:77" ht="15" customHeight="1">
      <c r="B44" s="311" t="s">
        <v>12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 t="s">
        <v>786</v>
      </c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 t="s">
        <v>795</v>
      </c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 t="s">
        <v>796</v>
      </c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 t="s">
        <v>797</v>
      </c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 t="s">
        <v>798</v>
      </c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 t="s">
        <v>145</v>
      </c>
      <c r="BP44" s="311"/>
      <c r="BQ44" s="311"/>
      <c r="BR44" s="311"/>
      <c r="BS44" s="311"/>
      <c r="BT44" s="311"/>
      <c r="BU44" s="311"/>
      <c r="BV44" s="311"/>
      <c r="BW44" s="311"/>
      <c r="BX44" s="311"/>
      <c r="BY44" s="311"/>
    </row>
    <row r="45" spans="2:77" ht="15" customHeight="1">
      <c r="B45" s="311" t="s">
        <v>799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64">
        <v>137911</v>
      </c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>
        <v>942266</v>
      </c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>
        <v>124817</v>
      </c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>
        <v>116579</v>
      </c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>
        <v>17018</v>
      </c>
      <c r="BE45" s="364"/>
      <c r="BF45" s="364"/>
      <c r="BG45" s="364"/>
      <c r="BH45" s="364"/>
      <c r="BI45" s="364"/>
      <c r="BJ45" s="364"/>
      <c r="BK45" s="364"/>
      <c r="BL45" s="364"/>
      <c r="BM45" s="364"/>
      <c r="BN45" s="364"/>
      <c r="BO45" s="364">
        <f>L45+W45+AH45+AS45+BD45</f>
        <v>1338591</v>
      </c>
      <c r="BP45" s="364"/>
      <c r="BQ45" s="364"/>
      <c r="BR45" s="364"/>
      <c r="BS45" s="364"/>
      <c r="BT45" s="364"/>
      <c r="BU45" s="364"/>
      <c r="BV45" s="364"/>
      <c r="BW45" s="364"/>
      <c r="BX45" s="364"/>
      <c r="BY45" s="364"/>
    </row>
    <row r="46" spans="2:77" ht="15" customHeight="1">
      <c r="B46" s="311" t="s">
        <v>800</v>
      </c>
      <c r="C46" s="311"/>
      <c r="D46" s="311"/>
      <c r="E46" s="311"/>
      <c r="F46" s="311"/>
      <c r="G46" s="311"/>
      <c r="H46" s="311"/>
      <c r="I46" s="311"/>
      <c r="J46" s="311"/>
      <c r="K46" s="311"/>
      <c r="L46" s="364">
        <v>150056</v>
      </c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>
        <v>966693</v>
      </c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>
        <v>127179</v>
      </c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>
        <v>121952</v>
      </c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>
        <v>17715</v>
      </c>
      <c r="BE46" s="364"/>
      <c r="BF46" s="364"/>
      <c r="BG46" s="364"/>
      <c r="BH46" s="364"/>
      <c r="BI46" s="364"/>
      <c r="BJ46" s="364"/>
      <c r="BK46" s="364"/>
      <c r="BL46" s="364"/>
      <c r="BM46" s="364"/>
      <c r="BN46" s="364"/>
      <c r="BO46" s="364">
        <f>L46+W46+AH46+AS46+BD46</f>
        <v>1383595</v>
      </c>
      <c r="BP46" s="364"/>
      <c r="BQ46" s="364"/>
      <c r="BR46" s="364"/>
      <c r="BS46" s="364"/>
      <c r="BT46" s="364"/>
      <c r="BU46" s="364"/>
      <c r="BV46" s="364"/>
      <c r="BW46" s="364"/>
      <c r="BX46" s="364"/>
      <c r="BY46" s="364"/>
    </row>
    <row r="47" spans="2:77" ht="15" customHeight="1">
      <c r="B47" s="311" t="s">
        <v>801</v>
      </c>
      <c r="C47" s="311"/>
      <c r="D47" s="311"/>
      <c r="E47" s="311"/>
      <c r="F47" s="311"/>
      <c r="G47" s="311"/>
      <c r="H47" s="311"/>
      <c r="I47" s="311"/>
      <c r="J47" s="311"/>
      <c r="K47" s="311"/>
      <c r="L47" s="364">
        <v>165262</v>
      </c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>
        <v>987656</v>
      </c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>
        <v>127537</v>
      </c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>
        <v>124356</v>
      </c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>
        <v>17888</v>
      </c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>
        <f>L47+W47+AH47+AS47+BD47</f>
        <v>1422699</v>
      </c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</row>
    <row r="48" spans="2:77" ht="15" customHeight="1">
      <c r="B48" s="311" t="s">
        <v>802</v>
      </c>
      <c r="C48" s="311"/>
      <c r="D48" s="311"/>
      <c r="E48" s="311"/>
      <c r="F48" s="311"/>
      <c r="G48" s="311"/>
      <c r="H48" s="311"/>
      <c r="I48" s="311"/>
      <c r="J48" s="311"/>
      <c r="K48" s="311"/>
      <c r="L48" s="364">
        <v>172690</v>
      </c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>
        <v>962820</v>
      </c>
      <c r="X48" s="364"/>
      <c r="Y48" s="364"/>
      <c r="Z48" s="364"/>
      <c r="AA48" s="364"/>
      <c r="AB48" s="364"/>
      <c r="AC48" s="364"/>
      <c r="AD48" s="364"/>
      <c r="AE48" s="364"/>
      <c r="AF48" s="364"/>
      <c r="AG48" s="364"/>
      <c r="AH48" s="364">
        <v>127049</v>
      </c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>
        <v>126276</v>
      </c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>
        <v>17337</v>
      </c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>
        <f>L48+W48+AH48+AS48+BD48</f>
        <v>1406172</v>
      </c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</row>
    <row r="49" spans="2:77" ht="15" customHeight="1">
      <c r="B49" s="311" t="s">
        <v>414</v>
      </c>
      <c r="C49" s="311"/>
      <c r="D49" s="311"/>
      <c r="E49" s="311"/>
      <c r="F49" s="311"/>
      <c r="G49" s="311"/>
      <c r="H49" s="311"/>
      <c r="I49" s="311"/>
      <c r="J49" s="311"/>
      <c r="K49" s="311"/>
      <c r="L49" s="364">
        <v>183258</v>
      </c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>
        <v>999690</v>
      </c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>
        <v>130210</v>
      </c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>
        <v>121610</v>
      </c>
      <c r="AT49" s="364"/>
      <c r="AU49" s="364"/>
      <c r="AV49" s="364"/>
      <c r="AW49" s="364"/>
      <c r="AX49" s="364"/>
      <c r="AY49" s="364"/>
      <c r="AZ49" s="364"/>
      <c r="BA49" s="364"/>
      <c r="BB49" s="364"/>
      <c r="BC49" s="364"/>
      <c r="BD49" s="364">
        <v>16845</v>
      </c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>
        <f>L49+W49+AH49+AS49+BD49</f>
        <v>1451613</v>
      </c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</row>
    <row r="51" ht="15" customHeight="1">
      <c r="A51" s="66" t="s">
        <v>803</v>
      </c>
    </row>
    <row r="52" spans="2:77" ht="15" customHeight="1">
      <c r="B52" s="311" t="s">
        <v>12</v>
      </c>
      <c r="C52" s="311"/>
      <c r="D52" s="311"/>
      <c r="E52" s="311"/>
      <c r="F52" s="311"/>
      <c r="G52" s="311"/>
      <c r="H52" s="311"/>
      <c r="I52" s="311"/>
      <c r="J52" s="311"/>
      <c r="K52" s="311"/>
      <c r="L52" s="311" t="s">
        <v>786</v>
      </c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 t="s">
        <v>795</v>
      </c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 t="s">
        <v>796</v>
      </c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 t="s">
        <v>797</v>
      </c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 t="s">
        <v>798</v>
      </c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 t="s">
        <v>145</v>
      </c>
      <c r="BP52" s="311"/>
      <c r="BQ52" s="311"/>
      <c r="BR52" s="311"/>
      <c r="BS52" s="311"/>
      <c r="BT52" s="311"/>
      <c r="BU52" s="311"/>
      <c r="BV52" s="311"/>
      <c r="BW52" s="311"/>
      <c r="BX52" s="311"/>
      <c r="BY52" s="311"/>
    </row>
    <row r="53" spans="2:77" ht="15" customHeight="1">
      <c r="B53" s="311" t="s">
        <v>799</v>
      </c>
      <c r="C53" s="311"/>
      <c r="D53" s="311"/>
      <c r="E53" s="311"/>
      <c r="F53" s="311"/>
      <c r="G53" s="311"/>
      <c r="H53" s="311"/>
      <c r="I53" s="311"/>
      <c r="J53" s="311"/>
      <c r="K53" s="311"/>
      <c r="L53" s="364">
        <v>124516</v>
      </c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>
        <v>896860</v>
      </c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>
        <v>116452</v>
      </c>
      <c r="AI53" s="364"/>
      <c r="AJ53" s="364"/>
      <c r="AK53" s="364"/>
      <c r="AL53" s="364"/>
      <c r="AM53" s="364"/>
      <c r="AN53" s="364"/>
      <c r="AO53" s="364"/>
      <c r="AP53" s="364"/>
      <c r="AQ53" s="364"/>
      <c r="AR53" s="364"/>
      <c r="AS53" s="364">
        <v>101583</v>
      </c>
      <c r="AT53" s="364"/>
      <c r="AU53" s="364"/>
      <c r="AV53" s="364"/>
      <c r="AW53" s="364"/>
      <c r="AX53" s="364"/>
      <c r="AY53" s="364"/>
      <c r="AZ53" s="364"/>
      <c r="BA53" s="364"/>
      <c r="BB53" s="364"/>
      <c r="BC53" s="364"/>
      <c r="BD53" s="364">
        <v>16213</v>
      </c>
      <c r="BE53" s="364"/>
      <c r="BF53" s="364"/>
      <c r="BG53" s="364"/>
      <c r="BH53" s="364"/>
      <c r="BI53" s="364"/>
      <c r="BJ53" s="364"/>
      <c r="BK53" s="364"/>
      <c r="BL53" s="364"/>
      <c r="BM53" s="364"/>
      <c r="BN53" s="364"/>
      <c r="BO53" s="364">
        <f>BD53+AS53+AH53+W53+L53</f>
        <v>1255624</v>
      </c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</row>
    <row r="54" spans="2:77" ht="15" customHeight="1">
      <c r="B54" s="311" t="s">
        <v>800</v>
      </c>
      <c r="C54" s="311"/>
      <c r="D54" s="311"/>
      <c r="E54" s="311"/>
      <c r="F54" s="311"/>
      <c r="G54" s="311"/>
      <c r="H54" s="311"/>
      <c r="I54" s="311"/>
      <c r="J54" s="311"/>
      <c r="K54" s="311"/>
      <c r="L54" s="364">
        <v>135411</v>
      </c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>
        <v>921045</v>
      </c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>
        <v>117611</v>
      </c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>
        <v>106997</v>
      </c>
      <c r="AT54" s="364"/>
      <c r="AU54" s="364"/>
      <c r="AV54" s="364"/>
      <c r="AW54" s="364"/>
      <c r="AX54" s="364"/>
      <c r="AY54" s="364"/>
      <c r="AZ54" s="364"/>
      <c r="BA54" s="364"/>
      <c r="BB54" s="364"/>
      <c r="BC54" s="364"/>
      <c r="BD54" s="364">
        <v>16144</v>
      </c>
      <c r="BE54" s="364"/>
      <c r="BF54" s="364"/>
      <c r="BG54" s="364"/>
      <c r="BH54" s="364"/>
      <c r="BI54" s="364"/>
      <c r="BJ54" s="364"/>
      <c r="BK54" s="364"/>
      <c r="BL54" s="364"/>
      <c r="BM54" s="364"/>
      <c r="BN54" s="364"/>
      <c r="BO54" s="364">
        <f>BD54+AS54+AH54+W54+L54</f>
        <v>1297208</v>
      </c>
      <c r="BP54" s="364"/>
      <c r="BQ54" s="364"/>
      <c r="BR54" s="364"/>
      <c r="BS54" s="364"/>
      <c r="BT54" s="364"/>
      <c r="BU54" s="364"/>
      <c r="BV54" s="364"/>
      <c r="BW54" s="364"/>
      <c r="BX54" s="364"/>
      <c r="BY54" s="364"/>
    </row>
    <row r="55" spans="2:77" ht="15" customHeight="1">
      <c r="B55" s="311" t="s">
        <v>801</v>
      </c>
      <c r="C55" s="311"/>
      <c r="D55" s="311"/>
      <c r="E55" s="311"/>
      <c r="F55" s="311"/>
      <c r="G55" s="311"/>
      <c r="H55" s="311"/>
      <c r="I55" s="311"/>
      <c r="J55" s="311"/>
      <c r="K55" s="311"/>
      <c r="L55" s="364">
        <v>150037</v>
      </c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>
        <v>945889</v>
      </c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>
        <v>119810</v>
      </c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>
        <v>112256</v>
      </c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>
        <v>15886</v>
      </c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>
        <f>BD55+AS55+AH55+W55+L55</f>
        <v>1343878</v>
      </c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</row>
    <row r="56" spans="2:77" ht="15" customHeight="1">
      <c r="B56" s="311" t="s">
        <v>802</v>
      </c>
      <c r="C56" s="311"/>
      <c r="D56" s="311"/>
      <c r="E56" s="311"/>
      <c r="F56" s="311"/>
      <c r="G56" s="311"/>
      <c r="H56" s="311"/>
      <c r="I56" s="311"/>
      <c r="J56" s="311"/>
      <c r="K56" s="311"/>
      <c r="L56" s="364">
        <v>156713</v>
      </c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>
        <v>926136</v>
      </c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>
        <v>115348</v>
      </c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364">
        <v>111504</v>
      </c>
      <c r="AT56" s="364"/>
      <c r="AU56" s="364"/>
      <c r="AV56" s="364"/>
      <c r="AW56" s="364"/>
      <c r="AX56" s="364"/>
      <c r="AY56" s="364"/>
      <c r="AZ56" s="364"/>
      <c r="BA56" s="364"/>
      <c r="BB56" s="364"/>
      <c r="BC56" s="364"/>
      <c r="BD56" s="364">
        <v>14516</v>
      </c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>
        <f>BD56+AS56+AH56+W56+L56</f>
        <v>1324217</v>
      </c>
      <c r="BP56" s="364"/>
      <c r="BQ56" s="364"/>
      <c r="BR56" s="364"/>
      <c r="BS56" s="364"/>
      <c r="BT56" s="364"/>
      <c r="BU56" s="364"/>
      <c r="BV56" s="364"/>
      <c r="BW56" s="364"/>
      <c r="BX56" s="364"/>
      <c r="BY56" s="364"/>
    </row>
    <row r="57" spans="2:77" ht="15" customHeight="1">
      <c r="B57" s="311" t="s">
        <v>414</v>
      </c>
      <c r="C57" s="311"/>
      <c r="D57" s="311"/>
      <c r="E57" s="311"/>
      <c r="F57" s="311"/>
      <c r="G57" s="311"/>
      <c r="H57" s="311"/>
      <c r="I57" s="311"/>
      <c r="J57" s="311"/>
      <c r="K57" s="311"/>
      <c r="L57" s="364">
        <v>169183</v>
      </c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>
        <v>959095</v>
      </c>
      <c r="X57" s="364"/>
      <c r="Y57" s="364"/>
      <c r="Z57" s="364"/>
      <c r="AA57" s="364"/>
      <c r="AB57" s="364"/>
      <c r="AC57" s="364"/>
      <c r="AD57" s="364"/>
      <c r="AE57" s="364"/>
      <c r="AF57" s="364"/>
      <c r="AG57" s="364"/>
      <c r="AH57" s="364">
        <v>114816</v>
      </c>
      <c r="AI57" s="364"/>
      <c r="AJ57" s="364"/>
      <c r="AK57" s="364"/>
      <c r="AL57" s="364"/>
      <c r="AM57" s="364"/>
      <c r="AN57" s="364"/>
      <c r="AO57" s="364"/>
      <c r="AP57" s="364"/>
      <c r="AQ57" s="364"/>
      <c r="AR57" s="364"/>
      <c r="AS57" s="364">
        <v>106951</v>
      </c>
      <c r="AT57" s="364"/>
      <c r="AU57" s="364"/>
      <c r="AV57" s="364"/>
      <c r="AW57" s="364"/>
      <c r="AX57" s="364"/>
      <c r="AY57" s="364"/>
      <c r="AZ57" s="364"/>
      <c r="BA57" s="364"/>
      <c r="BB57" s="364"/>
      <c r="BC57" s="364"/>
      <c r="BD57" s="364">
        <v>13404</v>
      </c>
      <c r="BE57" s="364"/>
      <c r="BF57" s="364"/>
      <c r="BG57" s="364"/>
      <c r="BH57" s="364"/>
      <c r="BI57" s="364"/>
      <c r="BJ57" s="364"/>
      <c r="BK57" s="364"/>
      <c r="BL57" s="364"/>
      <c r="BM57" s="364"/>
      <c r="BN57" s="364"/>
      <c r="BO57" s="364">
        <f>BD57+AS57+AH57+W57+L57</f>
        <v>1363449</v>
      </c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</row>
    <row r="58" ht="15" customHeight="1">
      <c r="BY58" s="67" t="s">
        <v>804</v>
      </c>
    </row>
  </sheetData>
  <sheetProtection/>
  <mergeCells count="298">
    <mergeCell ref="B5:T6"/>
    <mergeCell ref="U5:AN5"/>
    <mergeCell ref="AO5:AW6"/>
    <mergeCell ref="AX5:BQ5"/>
    <mergeCell ref="U6:AD6"/>
    <mergeCell ref="AE6:AN6"/>
    <mergeCell ref="AX6:BG6"/>
    <mergeCell ref="BH6:BQ6"/>
    <mergeCell ref="BH7:BQ7"/>
    <mergeCell ref="J8:T8"/>
    <mergeCell ref="U8:AD8"/>
    <mergeCell ref="AE8:AN8"/>
    <mergeCell ref="AO8:AW8"/>
    <mergeCell ref="AX8:BG8"/>
    <mergeCell ref="BH8:BQ8"/>
    <mergeCell ref="B7:I11"/>
    <mergeCell ref="J7:T7"/>
    <mergeCell ref="U7:AD7"/>
    <mergeCell ref="AE7:AN7"/>
    <mergeCell ref="AO7:AW7"/>
    <mergeCell ref="AX7:BG7"/>
    <mergeCell ref="J9:T9"/>
    <mergeCell ref="U9:AD9"/>
    <mergeCell ref="AE9:AN9"/>
    <mergeCell ref="AO9:AW9"/>
    <mergeCell ref="J11:T11"/>
    <mergeCell ref="U11:AD11"/>
    <mergeCell ref="AE11:AN11"/>
    <mergeCell ref="AO11:AW11"/>
    <mergeCell ref="AX11:BG11"/>
    <mergeCell ref="BH11:BQ11"/>
    <mergeCell ref="AX9:BG9"/>
    <mergeCell ref="BH9:BQ9"/>
    <mergeCell ref="J10:T10"/>
    <mergeCell ref="U10:AD10"/>
    <mergeCell ref="AE10:AN10"/>
    <mergeCell ref="AO10:AW10"/>
    <mergeCell ref="AX10:BG10"/>
    <mergeCell ref="BH10:BQ10"/>
    <mergeCell ref="BH12:BQ12"/>
    <mergeCell ref="J13:T13"/>
    <mergeCell ref="U13:AD13"/>
    <mergeCell ref="AE13:AN13"/>
    <mergeCell ref="AO13:AW13"/>
    <mergeCell ref="AX13:BG13"/>
    <mergeCell ref="BH13:BQ13"/>
    <mergeCell ref="B12:I16"/>
    <mergeCell ref="J12:T12"/>
    <mergeCell ref="U12:AD12"/>
    <mergeCell ref="AE12:AN12"/>
    <mergeCell ref="AO12:AW12"/>
    <mergeCell ref="AX12:BG12"/>
    <mergeCell ref="J14:T14"/>
    <mergeCell ref="U14:AD14"/>
    <mergeCell ref="AE14:AN14"/>
    <mergeCell ref="AO14:AW14"/>
    <mergeCell ref="J16:T16"/>
    <mergeCell ref="U16:AD16"/>
    <mergeCell ref="AE16:AN16"/>
    <mergeCell ref="AO16:AW16"/>
    <mergeCell ref="AX16:BG16"/>
    <mergeCell ref="BH16:BQ16"/>
    <mergeCell ref="AX14:BG14"/>
    <mergeCell ref="BH14:BQ14"/>
    <mergeCell ref="J15:T15"/>
    <mergeCell ref="U15:AD15"/>
    <mergeCell ref="AE15:AN15"/>
    <mergeCell ref="AO15:AW15"/>
    <mergeCell ref="AX15:BG15"/>
    <mergeCell ref="BH15:BQ15"/>
    <mergeCell ref="BH17:BQ17"/>
    <mergeCell ref="J18:T18"/>
    <mergeCell ref="U18:AD18"/>
    <mergeCell ref="AE18:AN18"/>
    <mergeCell ref="AO18:AW18"/>
    <mergeCell ref="AX18:BG18"/>
    <mergeCell ref="BH18:BQ18"/>
    <mergeCell ref="B17:I21"/>
    <mergeCell ref="J17:T17"/>
    <mergeCell ref="U17:AD17"/>
    <mergeCell ref="AE17:AN17"/>
    <mergeCell ref="AO17:AW17"/>
    <mergeCell ref="AX17:BG17"/>
    <mergeCell ref="J19:T19"/>
    <mergeCell ref="U19:AD19"/>
    <mergeCell ref="AE19:AN19"/>
    <mergeCell ref="AO19:AW19"/>
    <mergeCell ref="J21:T21"/>
    <mergeCell ref="U21:AD21"/>
    <mergeCell ref="AE21:AN21"/>
    <mergeCell ref="AO21:AW21"/>
    <mergeCell ref="AX21:BG21"/>
    <mergeCell ref="BH21:BQ21"/>
    <mergeCell ref="AX19:BG19"/>
    <mergeCell ref="BH19:BQ19"/>
    <mergeCell ref="J20:T20"/>
    <mergeCell ref="U20:AD20"/>
    <mergeCell ref="AE20:AN20"/>
    <mergeCell ref="AO20:AW20"/>
    <mergeCell ref="AX20:BG20"/>
    <mergeCell ref="BH20:BQ20"/>
    <mergeCell ref="BH22:BQ22"/>
    <mergeCell ref="J23:T23"/>
    <mergeCell ref="U23:AD23"/>
    <mergeCell ref="AE23:AN23"/>
    <mergeCell ref="AO23:AW23"/>
    <mergeCell ref="AX23:BG23"/>
    <mergeCell ref="BH23:BQ23"/>
    <mergeCell ref="B22:I26"/>
    <mergeCell ref="J22:T22"/>
    <mergeCell ref="U22:AD22"/>
    <mergeCell ref="AE22:AN22"/>
    <mergeCell ref="AO22:AW22"/>
    <mergeCell ref="AX22:BG22"/>
    <mergeCell ref="J24:T24"/>
    <mergeCell ref="U24:AD24"/>
    <mergeCell ref="AE24:AN24"/>
    <mergeCell ref="AO24:AW24"/>
    <mergeCell ref="J26:T26"/>
    <mergeCell ref="U26:AD26"/>
    <mergeCell ref="AE26:AN26"/>
    <mergeCell ref="AO26:AW26"/>
    <mergeCell ref="AX26:BG26"/>
    <mergeCell ref="BH26:BQ26"/>
    <mergeCell ref="AX24:BG24"/>
    <mergeCell ref="BH24:BQ24"/>
    <mergeCell ref="J25:T25"/>
    <mergeCell ref="U25:AD25"/>
    <mergeCell ref="AE25:AN25"/>
    <mergeCell ref="AO25:AW25"/>
    <mergeCell ref="AX25:BG25"/>
    <mergeCell ref="BH25:BQ25"/>
    <mergeCell ref="BD31:BJ32"/>
    <mergeCell ref="BK31:BQ32"/>
    <mergeCell ref="P32:V32"/>
    <mergeCell ref="W32:AC32"/>
    <mergeCell ref="AD32:AJ32"/>
    <mergeCell ref="AK32:AQ32"/>
    <mergeCell ref="B31:I32"/>
    <mergeCell ref="J31:O32"/>
    <mergeCell ref="P31:AC31"/>
    <mergeCell ref="AD31:AQ31"/>
    <mergeCell ref="AR31:AW32"/>
    <mergeCell ref="AX31:BC32"/>
    <mergeCell ref="AR33:AW33"/>
    <mergeCell ref="AX33:BC33"/>
    <mergeCell ref="BD33:BJ33"/>
    <mergeCell ref="BK33:BQ33"/>
    <mergeCell ref="B34:I34"/>
    <mergeCell ref="J34:O34"/>
    <mergeCell ref="P34:V34"/>
    <mergeCell ref="W34:AC34"/>
    <mergeCell ref="AD34:AJ34"/>
    <mergeCell ref="AK34:AQ34"/>
    <mergeCell ref="B33:I33"/>
    <mergeCell ref="J33:O33"/>
    <mergeCell ref="P33:V33"/>
    <mergeCell ref="W33:AC33"/>
    <mergeCell ref="AD33:AJ33"/>
    <mergeCell ref="AK33:AQ33"/>
    <mergeCell ref="AR34:AW34"/>
    <mergeCell ref="AX34:BC34"/>
    <mergeCell ref="BD34:BJ34"/>
    <mergeCell ref="BK34:BQ34"/>
    <mergeCell ref="B35:I35"/>
    <mergeCell ref="J35:O35"/>
    <mergeCell ref="P35:V35"/>
    <mergeCell ref="W35:AC35"/>
    <mergeCell ref="AD35:AJ35"/>
    <mergeCell ref="AK35:AQ35"/>
    <mergeCell ref="AR35:AW35"/>
    <mergeCell ref="AX35:BC35"/>
    <mergeCell ref="BD35:BJ35"/>
    <mergeCell ref="BK35:BQ35"/>
    <mergeCell ref="B36:I36"/>
    <mergeCell ref="J36:O36"/>
    <mergeCell ref="P36:V36"/>
    <mergeCell ref="W36:AC36"/>
    <mergeCell ref="AD36:AJ36"/>
    <mergeCell ref="AK36:AQ36"/>
    <mergeCell ref="AR36:AW36"/>
    <mergeCell ref="AX36:BC36"/>
    <mergeCell ref="BD36:BJ36"/>
    <mergeCell ref="BK36:BQ36"/>
    <mergeCell ref="B37:I37"/>
    <mergeCell ref="J37:O37"/>
    <mergeCell ref="P37:V37"/>
    <mergeCell ref="W37:AC37"/>
    <mergeCell ref="AD37:AJ37"/>
    <mergeCell ref="AK37:AQ37"/>
    <mergeCell ref="AR37:AW37"/>
    <mergeCell ref="AX37:BC37"/>
    <mergeCell ref="BD37:BJ37"/>
    <mergeCell ref="BK37:BQ37"/>
    <mergeCell ref="B38:I38"/>
    <mergeCell ref="J38:O38"/>
    <mergeCell ref="P38:V38"/>
    <mergeCell ref="W38:AC38"/>
    <mergeCell ref="AD38:AJ38"/>
    <mergeCell ref="AK38:AQ38"/>
    <mergeCell ref="AR38:AW38"/>
    <mergeCell ref="AX38:BC38"/>
    <mergeCell ref="BD38:BJ38"/>
    <mergeCell ref="BK38:BQ38"/>
    <mergeCell ref="B39:I39"/>
    <mergeCell ref="J39:O39"/>
    <mergeCell ref="P39:V39"/>
    <mergeCell ref="W39:AC39"/>
    <mergeCell ref="AD39:AJ39"/>
    <mergeCell ref="AK39:AQ39"/>
    <mergeCell ref="BO44:BY44"/>
    <mergeCell ref="B45:K45"/>
    <mergeCell ref="L45:V45"/>
    <mergeCell ref="W45:AG45"/>
    <mergeCell ref="AH45:AR45"/>
    <mergeCell ref="AS45:BC45"/>
    <mergeCell ref="BD45:BN45"/>
    <mergeCell ref="BO45:BY45"/>
    <mergeCell ref="AR39:AW39"/>
    <mergeCell ref="AX39:BC39"/>
    <mergeCell ref="BD39:BJ39"/>
    <mergeCell ref="BK39:BQ39"/>
    <mergeCell ref="B44:K44"/>
    <mergeCell ref="L44:V44"/>
    <mergeCell ref="W44:AG44"/>
    <mergeCell ref="AH44:AR44"/>
    <mergeCell ref="AS44:BC44"/>
    <mergeCell ref="BD44:BN44"/>
    <mergeCell ref="BO46:BY46"/>
    <mergeCell ref="B47:K47"/>
    <mergeCell ref="L47:V47"/>
    <mergeCell ref="W47:AG47"/>
    <mergeCell ref="AH47:AR47"/>
    <mergeCell ref="AS47:BC47"/>
    <mergeCell ref="BD47:BN47"/>
    <mergeCell ref="BO47:BY47"/>
    <mergeCell ref="B46:K46"/>
    <mergeCell ref="L46:V46"/>
    <mergeCell ref="W46:AG46"/>
    <mergeCell ref="AH46:AR46"/>
    <mergeCell ref="AS46:BC46"/>
    <mergeCell ref="BD46:BN46"/>
    <mergeCell ref="BO48:BY48"/>
    <mergeCell ref="B49:K49"/>
    <mergeCell ref="L49:V49"/>
    <mergeCell ref="W49:AG49"/>
    <mergeCell ref="AH49:AR49"/>
    <mergeCell ref="AS49:BC49"/>
    <mergeCell ref="BD49:BN49"/>
    <mergeCell ref="BO49:BY49"/>
    <mergeCell ref="B48:K48"/>
    <mergeCell ref="L48:V48"/>
    <mergeCell ref="W48:AG48"/>
    <mergeCell ref="AH48:AR48"/>
    <mergeCell ref="AS48:BC48"/>
    <mergeCell ref="BD48:BN48"/>
    <mergeCell ref="BO52:BY52"/>
    <mergeCell ref="B53:K53"/>
    <mergeCell ref="L53:V53"/>
    <mergeCell ref="W53:AG53"/>
    <mergeCell ref="AH53:AR53"/>
    <mergeCell ref="AS53:BC53"/>
    <mergeCell ref="BD53:BN53"/>
    <mergeCell ref="BO53:BY53"/>
    <mergeCell ref="B52:K52"/>
    <mergeCell ref="L52:V52"/>
    <mergeCell ref="W52:AG52"/>
    <mergeCell ref="AH52:AR52"/>
    <mergeCell ref="AS52:BC52"/>
    <mergeCell ref="BD52:BN52"/>
    <mergeCell ref="BO54:BY54"/>
    <mergeCell ref="B55:K55"/>
    <mergeCell ref="L55:V55"/>
    <mergeCell ref="W55:AG55"/>
    <mergeCell ref="AH55:AR55"/>
    <mergeCell ref="AS55:BC55"/>
    <mergeCell ref="BD55:BN55"/>
    <mergeCell ref="BO55:BY55"/>
    <mergeCell ref="B54:K54"/>
    <mergeCell ref="L54:V54"/>
    <mergeCell ref="W54:AG54"/>
    <mergeCell ref="AH54:AR54"/>
    <mergeCell ref="AS54:BC54"/>
    <mergeCell ref="BD54:BN54"/>
    <mergeCell ref="BO56:BY56"/>
    <mergeCell ref="B57:K57"/>
    <mergeCell ref="L57:V57"/>
    <mergeCell ref="W57:AG57"/>
    <mergeCell ref="AH57:AR57"/>
    <mergeCell ref="AS57:BC57"/>
    <mergeCell ref="BD57:BN57"/>
    <mergeCell ref="BO57:BY57"/>
    <mergeCell ref="B56:K56"/>
    <mergeCell ref="L56:V56"/>
    <mergeCell ref="W56:AG56"/>
    <mergeCell ref="AH56:AR56"/>
    <mergeCell ref="AS56:BC56"/>
    <mergeCell ref="BD56:BN56"/>
  </mergeCells>
  <printOptions/>
  <pageMargins left="0.7874015748031497" right="0.7874015748031497" top="0.7086614173228347" bottom="0.3937007874015748" header="0.5118110236220472" footer="0.39"/>
  <pageSetup horizontalDpi="300" verticalDpi="300" orientation="portrait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I55"/>
  <sheetViews>
    <sheetView zoomScalePageLayoutView="0" workbookViewId="0" topLeftCell="A1">
      <selection activeCell="A1" sqref="A1"/>
    </sheetView>
  </sheetViews>
  <sheetFormatPr defaultColWidth="1.1484375" defaultRowHeight="15" customHeight="1"/>
  <cols>
    <col min="1" max="1" width="0.71875" style="66" customWidth="1"/>
    <col min="2" max="77" width="1.1484375" style="66" customWidth="1"/>
    <col min="78" max="78" width="0.13671875" style="66" hidden="1" customWidth="1"/>
    <col min="79" max="79" width="0.5625" style="66" hidden="1" customWidth="1"/>
    <col min="80" max="80" width="1.1484375" style="66" hidden="1" customWidth="1"/>
    <col min="81" max="81" width="0.42578125" style="66" hidden="1" customWidth="1"/>
    <col min="82" max="82" width="1.1484375" style="66" hidden="1" customWidth="1"/>
    <col min="83" max="16384" width="1.1484375" style="66" customWidth="1"/>
  </cols>
  <sheetData>
    <row r="1" s="74" customFormat="1" ht="18.75" customHeight="1">
      <c r="A1" s="74" t="s">
        <v>805</v>
      </c>
    </row>
    <row r="3" spans="1:77" ht="15" customHeight="1">
      <c r="A3" s="66" t="s">
        <v>806</v>
      </c>
      <c r="BY3" s="67" t="s">
        <v>807</v>
      </c>
    </row>
    <row r="4" ht="3.75" customHeight="1"/>
    <row r="5" spans="2:77" ht="15" customHeight="1">
      <c r="B5" s="311" t="s">
        <v>12</v>
      </c>
      <c r="C5" s="311"/>
      <c r="D5" s="311"/>
      <c r="E5" s="311"/>
      <c r="F5" s="311"/>
      <c r="G5" s="311"/>
      <c r="H5" s="311"/>
      <c r="I5" s="311"/>
      <c r="J5" s="311"/>
      <c r="K5" s="311" t="s">
        <v>808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 t="s">
        <v>809</v>
      </c>
      <c r="AA5" s="311"/>
      <c r="AB5" s="311"/>
      <c r="AC5" s="311"/>
      <c r="AD5" s="311"/>
      <c r="AE5" s="311"/>
      <c r="AF5" s="311"/>
      <c r="AG5" s="311"/>
      <c r="AH5" s="311"/>
      <c r="AI5" s="311"/>
      <c r="AJ5" s="311" t="s">
        <v>810</v>
      </c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</row>
    <row r="6" spans="2:99" ht="15" customHeight="1"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 t="s">
        <v>811</v>
      </c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 t="s">
        <v>812</v>
      </c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3" t="s">
        <v>813</v>
      </c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CQ6" s="74"/>
      <c r="CR6" s="74"/>
      <c r="CS6" s="74"/>
      <c r="CT6" s="74"/>
      <c r="CU6" s="74"/>
    </row>
    <row r="7" spans="2:77" ht="15" customHeight="1">
      <c r="B7" s="311"/>
      <c r="C7" s="311"/>
      <c r="D7" s="311"/>
      <c r="E7" s="311"/>
      <c r="F7" s="311"/>
      <c r="G7" s="311"/>
      <c r="H7" s="311"/>
      <c r="I7" s="311"/>
      <c r="J7" s="311"/>
      <c r="K7" s="311" t="s">
        <v>814</v>
      </c>
      <c r="L7" s="311"/>
      <c r="M7" s="311"/>
      <c r="N7" s="311"/>
      <c r="O7" s="311"/>
      <c r="P7" s="311"/>
      <c r="Q7" s="311"/>
      <c r="R7" s="311" t="s">
        <v>815</v>
      </c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 t="s">
        <v>680</v>
      </c>
      <c r="AK7" s="311"/>
      <c r="AL7" s="311"/>
      <c r="AM7" s="311"/>
      <c r="AN7" s="311"/>
      <c r="AO7" s="311"/>
      <c r="AP7" s="311"/>
      <c r="AQ7" s="311"/>
      <c r="AR7" s="311"/>
      <c r="AS7" s="435" t="s">
        <v>816</v>
      </c>
      <c r="AT7" s="435"/>
      <c r="AU7" s="435"/>
      <c r="AV7" s="435"/>
      <c r="AW7" s="435"/>
      <c r="AX7" s="435"/>
      <c r="AY7" s="435"/>
      <c r="AZ7" s="435"/>
      <c r="BA7" s="435"/>
      <c r="BB7" s="435"/>
      <c r="BC7" s="435" t="s">
        <v>680</v>
      </c>
      <c r="BD7" s="435"/>
      <c r="BE7" s="435"/>
      <c r="BF7" s="435"/>
      <c r="BG7" s="311" t="s">
        <v>816</v>
      </c>
      <c r="BH7" s="311"/>
      <c r="BI7" s="311"/>
      <c r="BJ7" s="311"/>
      <c r="BK7" s="311"/>
      <c r="BL7" s="311"/>
      <c r="BM7" s="311"/>
      <c r="BN7" s="311"/>
      <c r="BO7" s="313" t="s">
        <v>680</v>
      </c>
      <c r="BP7" s="313"/>
      <c r="BQ7" s="313"/>
      <c r="BR7" s="313"/>
      <c r="BS7" s="313"/>
      <c r="BT7" s="311" t="s">
        <v>816</v>
      </c>
      <c r="BU7" s="311"/>
      <c r="BV7" s="311"/>
      <c r="BW7" s="311"/>
      <c r="BX7" s="311"/>
      <c r="BY7" s="311"/>
    </row>
    <row r="8" spans="2:77" ht="15" customHeight="1">
      <c r="B8" s="434" t="s">
        <v>800</v>
      </c>
      <c r="C8" s="434"/>
      <c r="D8" s="434"/>
      <c r="E8" s="434"/>
      <c r="F8" s="434"/>
      <c r="G8" s="434"/>
      <c r="H8" s="434"/>
      <c r="I8" s="434"/>
      <c r="J8" s="434"/>
      <c r="K8" s="433">
        <v>9773</v>
      </c>
      <c r="L8" s="433"/>
      <c r="M8" s="433"/>
      <c r="N8" s="433"/>
      <c r="O8" s="433"/>
      <c r="P8" s="433"/>
      <c r="Q8" s="433"/>
      <c r="R8" s="433">
        <v>19939</v>
      </c>
      <c r="S8" s="433"/>
      <c r="T8" s="433"/>
      <c r="U8" s="433"/>
      <c r="V8" s="433"/>
      <c r="W8" s="433"/>
      <c r="X8" s="433"/>
      <c r="Y8" s="433"/>
      <c r="Z8" s="433">
        <v>1408051</v>
      </c>
      <c r="AA8" s="433"/>
      <c r="AB8" s="433"/>
      <c r="AC8" s="433"/>
      <c r="AD8" s="433"/>
      <c r="AE8" s="433"/>
      <c r="AF8" s="433"/>
      <c r="AG8" s="433"/>
      <c r="AH8" s="433"/>
      <c r="AI8" s="433"/>
      <c r="AJ8" s="433">
        <v>233677</v>
      </c>
      <c r="AK8" s="433"/>
      <c r="AL8" s="433"/>
      <c r="AM8" s="433"/>
      <c r="AN8" s="433"/>
      <c r="AO8" s="433"/>
      <c r="AP8" s="433"/>
      <c r="AQ8" s="433"/>
      <c r="AR8" s="433"/>
      <c r="AS8" s="433">
        <v>3607745</v>
      </c>
      <c r="AT8" s="433"/>
      <c r="AU8" s="433"/>
      <c r="AV8" s="433"/>
      <c r="AW8" s="433"/>
      <c r="AX8" s="433"/>
      <c r="AY8" s="433"/>
      <c r="AZ8" s="433"/>
      <c r="BA8" s="433"/>
      <c r="BB8" s="433"/>
      <c r="BC8" s="433">
        <v>79</v>
      </c>
      <c r="BD8" s="433"/>
      <c r="BE8" s="433"/>
      <c r="BF8" s="433"/>
      <c r="BG8" s="433">
        <v>25600</v>
      </c>
      <c r="BH8" s="433"/>
      <c r="BI8" s="433"/>
      <c r="BJ8" s="433"/>
      <c r="BK8" s="433"/>
      <c r="BL8" s="433"/>
      <c r="BM8" s="433"/>
      <c r="BN8" s="433"/>
      <c r="BO8" s="433">
        <v>363</v>
      </c>
      <c r="BP8" s="433"/>
      <c r="BQ8" s="433"/>
      <c r="BR8" s="433"/>
      <c r="BS8" s="433"/>
      <c r="BT8" s="433">
        <v>9050</v>
      </c>
      <c r="BU8" s="433"/>
      <c r="BV8" s="433"/>
      <c r="BW8" s="433"/>
      <c r="BX8" s="433"/>
      <c r="BY8" s="433"/>
    </row>
    <row r="9" spans="2:77" ht="15" customHeight="1">
      <c r="B9" s="434" t="s">
        <v>801</v>
      </c>
      <c r="C9" s="434"/>
      <c r="D9" s="434"/>
      <c r="E9" s="434"/>
      <c r="F9" s="434"/>
      <c r="G9" s="434"/>
      <c r="H9" s="434"/>
      <c r="I9" s="434"/>
      <c r="J9" s="434"/>
      <c r="K9" s="433">
        <v>9759</v>
      </c>
      <c r="L9" s="433"/>
      <c r="M9" s="433"/>
      <c r="N9" s="433"/>
      <c r="O9" s="433"/>
      <c r="P9" s="433"/>
      <c r="Q9" s="433"/>
      <c r="R9" s="433">
        <v>19670</v>
      </c>
      <c r="S9" s="433"/>
      <c r="T9" s="433"/>
      <c r="U9" s="433"/>
      <c r="V9" s="433"/>
      <c r="W9" s="433"/>
      <c r="X9" s="433"/>
      <c r="Y9" s="433"/>
      <c r="Z9" s="433">
        <v>1541510</v>
      </c>
      <c r="AA9" s="433"/>
      <c r="AB9" s="433"/>
      <c r="AC9" s="433"/>
      <c r="AD9" s="433"/>
      <c r="AE9" s="433"/>
      <c r="AF9" s="433"/>
      <c r="AG9" s="433"/>
      <c r="AH9" s="433"/>
      <c r="AI9" s="433"/>
      <c r="AJ9" s="433">
        <v>244783</v>
      </c>
      <c r="AK9" s="433"/>
      <c r="AL9" s="433"/>
      <c r="AM9" s="433"/>
      <c r="AN9" s="433"/>
      <c r="AO9" s="433"/>
      <c r="AP9" s="433"/>
      <c r="AQ9" s="433"/>
      <c r="AR9" s="433"/>
      <c r="AS9" s="433">
        <v>3774815</v>
      </c>
      <c r="AT9" s="433"/>
      <c r="AU9" s="433"/>
      <c r="AV9" s="433"/>
      <c r="AW9" s="433"/>
      <c r="AX9" s="433"/>
      <c r="AY9" s="433"/>
      <c r="AZ9" s="433"/>
      <c r="BA9" s="433"/>
      <c r="BB9" s="433"/>
      <c r="BC9" s="433">
        <v>71</v>
      </c>
      <c r="BD9" s="433"/>
      <c r="BE9" s="433"/>
      <c r="BF9" s="433"/>
      <c r="BG9" s="433">
        <v>24850</v>
      </c>
      <c r="BH9" s="433"/>
      <c r="BI9" s="433"/>
      <c r="BJ9" s="433"/>
      <c r="BK9" s="433"/>
      <c r="BL9" s="433"/>
      <c r="BM9" s="433"/>
      <c r="BN9" s="433"/>
      <c r="BO9" s="433">
        <v>398</v>
      </c>
      <c r="BP9" s="433"/>
      <c r="BQ9" s="433"/>
      <c r="BR9" s="433"/>
      <c r="BS9" s="433"/>
      <c r="BT9" s="433">
        <v>9950</v>
      </c>
      <c r="BU9" s="433"/>
      <c r="BV9" s="433"/>
      <c r="BW9" s="433"/>
      <c r="BX9" s="433"/>
      <c r="BY9" s="433"/>
    </row>
    <row r="10" spans="2:77" ht="15" customHeight="1">
      <c r="B10" s="434" t="s">
        <v>817</v>
      </c>
      <c r="C10" s="434"/>
      <c r="D10" s="434"/>
      <c r="E10" s="434"/>
      <c r="F10" s="434"/>
      <c r="G10" s="434"/>
      <c r="H10" s="434"/>
      <c r="I10" s="434"/>
      <c r="J10" s="434"/>
      <c r="K10" s="433">
        <v>7554</v>
      </c>
      <c r="L10" s="433"/>
      <c r="M10" s="433"/>
      <c r="N10" s="433"/>
      <c r="O10" s="433"/>
      <c r="P10" s="433"/>
      <c r="Q10" s="433"/>
      <c r="R10" s="433">
        <v>14048</v>
      </c>
      <c r="S10" s="433"/>
      <c r="T10" s="433"/>
      <c r="U10" s="433"/>
      <c r="V10" s="433"/>
      <c r="W10" s="433"/>
      <c r="X10" s="433"/>
      <c r="Y10" s="433"/>
      <c r="Z10" s="433">
        <v>1200992</v>
      </c>
      <c r="AA10" s="433"/>
      <c r="AB10" s="433"/>
      <c r="AC10" s="433"/>
      <c r="AD10" s="433"/>
      <c r="AE10" s="433"/>
      <c r="AF10" s="433"/>
      <c r="AG10" s="433"/>
      <c r="AH10" s="433"/>
      <c r="AI10" s="433"/>
      <c r="AJ10" s="433">
        <v>247095</v>
      </c>
      <c r="AK10" s="433"/>
      <c r="AL10" s="433"/>
      <c r="AM10" s="433"/>
      <c r="AN10" s="433"/>
      <c r="AO10" s="433"/>
      <c r="AP10" s="433"/>
      <c r="AQ10" s="433"/>
      <c r="AR10" s="433"/>
      <c r="AS10" s="433">
        <v>3840755</v>
      </c>
      <c r="AT10" s="433"/>
      <c r="AU10" s="433"/>
      <c r="AV10" s="433"/>
      <c r="AW10" s="433"/>
      <c r="AX10" s="433"/>
      <c r="AY10" s="433"/>
      <c r="AZ10" s="433"/>
      <c r="BA10" s="433"/>
      <c r="BB10" s="433"/>
      <c r="BC10" s="433">
        <v>67</v>
      </c>
      <c r="BD10" s="433"/>
      <c r="BE10" s="433"/>
      <c r="BF10" s="433"/>
      <c r="BG10" s="433">
        <v>24050</v>
      </c>
      <c r="BH10" s="433"/>
      <c r="BI10" s="433"/>
      <c r="BJ10" s="433"/>
      <c r="BK10" s="433"/>
      <c r="BL10" s="433"/>
      <c r="BM10" s="433"/>
      <c r="BN10" s="433"/>
      <c r="BO10" s="433">
        <v>127</v>
      </c>
      <c r="BP10" s="433"/>
      <c r="BQ10" s="433"/>
      <c r="BR10" s="433"/>
      <c r="BS10" s="433"/>
      <c r="BT10" s="433">
        <v>3175</v>
      </c>
      <c r="BU10" s="433"/>
      <c r="BV10" s="433"/>
      <c r="BW10" s="433"/>
      <c r="BX10" s="433"/>
      <c r="BY10" s="433"/>
    </row>
    <row r="11" spans="2:77" ht="15" customHeight="1">
      <c r="B11" s="434" t="s">
        <v>818</v>
      </c>
      <c r="C11" s="434"/>
      <c r="D11" s="434"/>
      <c r="E11" s="434"/>
      <c r="F11" s="434"/>
      <c r="G11" s="434"/>
      <c r="H11" s="434"/>
      <c r="I11" s="434"/>
      <c r="J11" s="434"/>
      <c r="K11" s="433">
        <v>7224</v>
      </c>
      <c r="L11" s="433"/>
      <c r="M11" s="433"/>
      <c r="N11" s="433"/>
      <c r="O11" s="433"/>
      <c r="P11" s="433"/>
      <c r="Q11" s="433"/>
      <c r="R11" s="433">
        <v>13684</v>
      </c>
      <c r="S11" s="433"/>
      <c r="T11" s="433"/>
      <c r="U11" s="433"/>
      <c r="V11" s="433"/>
      <c r="W11" s="433"/>
      <c r="X11" s="433"/>
      <c r="Y11" s="433"/>
      <c r="Z11" s="433">
        <v>1174000</v>
      </c>
      <c r="AA11" s="433"/>
      <c r="AB11" s="433"/>
      <c r="AC11" s="433"/>
      <c r="AD11" s="433"/>
      <c r="AE11" s="433"/>
      <c r="AF11" s="433"/>
      <c r="AG11" s="433"/>
      <c r="AH11" s="433"/>
      <c r="AI11" s="433"/>
      <c r="AJ11" s="433">
        <v>248125</v>
      </c>
      <c r="AK11" s="433"/>
      <c r="AL11" s="433"/>
      <c r="AM11" s="433"/>
      <c r="AN11" s="433"/>
      <c r="AO11" s="433"/>
      <c r="AP11" s="433"/>
      <c r="AQ11" s="433"/>
      <c r="AR11" s="433"/>
      <c r="AS11" s="433">
        <v>3996229</v>
      </c>
      <c r="AT11" s="433"/>
      <c r="AU11" s="433"/>
      <c r="AV11" s="433"/>
      <c r="AW11" s="433"/>
      <c r="AX11" s="433"/>
      <c r="AY11" s="433"/>
      <c r="AZ11" s="433"/>
      <c r="BA11" s="433"/>
      <c r="BB11" s="433"/>
      <c r="BC11" s="433">
        <v>55</v>
      </c>
      <c r="BD11" s="433"/>
      <c r="BE11" s="433"/>
      <c r="BF11" s="433"/>
      <c r="BG11" s="433">
        <v>22053</v>
      </c>
      <c r="BH11" s="433"/>
      <c r="BI11" s="433"/>
      <c r="BJ11" s="433"/>
      <c r="BK11" s="433"/>
      <c r="BL11" s="433"/>
      <c r="BM11" s="433"/>
      <c r="BN11" s="433"/>
      <c r="BO11" s="433">
        <v>70</v>
      </c>
      <c r="BP11" s="433"/>
      <c r="BQ11" s="433"/>
      <c r="BR11" s="433"/>
      <c r="BS11" s="433"/>
      <c r="BT11" s="433">
        <v>1750</v>
      </c>
      <c r="BU11" s="433"/>
      <c r="BV11" s="433"/>
      <c r="BW11" s="433"/>
      <c r="BX11" s="433"/>
      <c r="BY11" s="433"/>
    </row>
    <row r="12" spans="2:77" ht="15" customHeight="1">
      <c r="B12" s="434" t="s">
        <v>819</v>
      </c>
      <c r="C12" s="434"/>
      <c r="D12" s="434"/>
      <c r="E12" s="434"/>
      <c r="F12" s="434"/>
      <c r="G12" s="434"/>
      <c r="H12" s="434"/>
      <c r="I12" s="434"/>
      <c r="J12" s="434"/>
      <c r="K12" s="433">
        <v>7247</v>
      </c>
      <c r="L12" s="433"/>
      <c r="M12" s="433"/>
      <c r="N12" s="433"/>
      <c r="O12" s="433"/>
      <c r="P12" s="433"/>
      <c r="Q12" s="433"/>
      <c r="R12" s="433">
        <v>13488</v>
      </c>
      <c r="S12" s="433"/>
      <c r="T12" s="433"/>
      <c r="U12" s="433"/>
      <c r="V12" s="433"/>
      <c r="W12" s="433"/>
      <c r="X12" s="433"/>
      <c r="Y12" s="433"/>
      <c r="Z12" s="433">
        <v>1110433</v>
      </c>
      <c r="AA12" s="433"/>
      <c r="AB12" s="433"/>
      <c r="AC12" s="433"/>
      <c r="AD12" s="433"/>
      <c r="AE12" s="433"/>
      <c r="AF12" s="433"/>
      <c r="AG12" s="433"/>
      <c r="AH12" s="433"/>
      <c r="AI12" s="433"/>
      <c r="AJ12" s="433">
        <v>244952</v>
      </c>
      <c r="AK12" s="433"/>
      <c r="AL12" s="433"/>
      <c r="AM12" s="433"/>
      <c r="AN12" s="433"/>
      <c r="AO12" s="433"/>
      <c r="AP12" s="433"/>
      <c r="AQ12" s="433"/>
      <c r="AR12" s="433"/>
      <c r="AS12" s="433">
        <v>4193039</v>
      </c>
      <c r="AT12" s="433"/>
      <c r="AU12" s="433"/>
      <c r="AV12" s="433"/>
      <c r="AW12" s="433"/>
      <c r="AX12" s="433"/>
      <c r="AY12" s="433"/>
      <c r="AZ12" s="433"/>
      <c r="BA12" s="433"/>
      <c r="BB12" s="433"/>
      <c r="BC12" s="433">
        <v>73</v>
      </c>
      <c r="BD12" s="433"/>
      <c r="BE12" s="433"/>
      <c r="BF12" s="433"/>
      <c r="BG12" s="433">
        <v>30927</v>
      </c>
      <c r="BH12" s="433"/>
      <c r="BI12" s="433"/>
      <c r="BJ12" s="433"/>
      <c r="BK12" s="433"/>
      <c r="BL12" s="433"/>
      <c r="BM12" s="433"/>
      <c r="BN12" s="433"/>
      <c r="BO12" s="433">
        <v>81</v>
      </c>
      <c r="BP12" s="433"/>
      <c r="BQ12" s="433"/>
      <c r="BR12" s="433"/>
      <c r="BS12" s="433"/>
      <c r="BT12" s="433">
        <v>2025</v>
      </c>
      <c r="BU12" s="433"/>
      <c r="BV12" s="433"/>
      <c r="BW12" s="433"/>
      <c r="BX12" s="433"/>
      <c r="BY12" s="433"/>
    </row>
    <row r="13" spans="1:77" ht="1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BY13" s="67" t="s">
        <v>820</v>
      </c>
    </row>
    <row r="14" spans="1:69" ht="15" customHeight="1">
      <c r="A14" s="59"/>
      <c r="B14" s="75"/>
      <c r="C14" s="75"/>
      <c r="D14" s="75"/>
      <c r="E14" s="75"/>
      <c r="F14" s="75"/>
      <c r="G14" s="75"/>
      <c r="H14" s="75"/>
      <c r="I14" s="75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</row>
    <row r="15" spans="1:99" ht="15" customHeight="1">
      <c r="A15" s="66" t="s">
        <v>821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X15" s="73"/>
      <c r="BY15" s="73" t="s">
        <v>822</v>
      </c>
      <c r="BZ15" s="73" t="s">
        <v>823</v>
      </c>
      <c r="CA15" s="73" t="s">
        <v>824</v>
      </c>
      <c r="CB15" s="73" t="s">
        <v>825</v>
      </c>
      <c r="CC15" s="73" t="s">
        <v>826</v>
      </c>
      <c r="CD15" s="73" t="s">
        <v>827</v>
      </c>
      <c r="CQ15" s="76"/>
      <c r="CR15" s="76"/>
      <c r="CS15" s="76"/>
      <c r="CT15" s="76"/>
      <c r="CU15" s="76"/>
    </row>
    <row r="16" spans="2:99" ht="3.75" customHeight="1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CQ16" s="76"/>
      <c r="CR16" s="76"/>
      <c r="CS16" s="76"/>
      <c r="CT16" s="76"/>
      <c r="CU16" s="76"/>
    </row>
    <row r="17" spans="2:77" ht="15" customHeight="1">
      <c r="B17" s="311" t="s">
        <v>12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 t="s">
        <v>828</v>
      </c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 t="s">
        <v>829</v>
      </c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 t="s">
        <v>119</v>
      </c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 t="s">
        <v>830</v>
      </c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</row>
    <row r="18" spans="2:81" ht="15" customHeight="1"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 t="s">
        <v>831</v>
      </c>
      <c r="N18" s="311"/>
      <c r="O18" s="311"/>
      <c r="P18" s="311"/>
      <c r="Q18" s="311"/>
      <c r="R18" s="311"/>
      <c r="S18" s="311"/>
      <c r="T18" s="311"/>
      <c r="U18" s="311"/>
      <c r="V18" s="311" t="s">
        <v>832</v>
      </c>
      <c r="W18" s="311"/>
      <c r="X18" s="311"/>
      <c r="Y18" s="311"/>
      <c r="Z18" s="311"/>
      <c r="AA18" s="311"/>
      <c r="AB18" s="311"/>
      <c r="AC18" s="311"/>
      <c r="AD18" s="311"/>
      <c r="AE18" s="311" t="s">
        <v>831</v>
      </c>
      <c r="AF18" s="311"/>
      <c r="AG18" s="311"/>
      <c r="AH18" s="311"/>
      <c r="AI18" s="311"/>
      <c r="AJ18" s="311"/>
      <c r="AK18" s="311"/>
      <c r="AL18" s="311"/>
      <c r="AM18" s="311"/>
      <c r="AN18" s="311" t="s">
        <v>832</v>
      </c>
      <c r="AO18" s="311"/>
      <c r="AP18" s="311"/>
      <c r="AQ18" s="311"/>
      <c r="AR18" s="311"/>
      <c r="AS18" s="311"/>
      <c r="AT18" s="311"/>
      <c r="AU18" s="311"/>
      <c r="AV18" s="311"/>
      <c r="AW18" s="311" t="s">
        <v>831</v>
      </c>
      <c r="AX18" s="311"/>
      <c r="AY18" s="311"/>
      <c r="AZ18" s="311"/>
      <c r="BA18" s="311"/>
      <c r="BB18" s="311"/>
      <c r="BC18" s="311"/>
      <c r="BD18" s="311"/>
      <c r="BE18" s="311"/>
      <c r="BF18" s="311" t="s">
        <v>832</v>
      </c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77"/>
      <c r="CA18" s="77"/>
      <c r="CB18" s="77"/>
      <c r="CC18" s="77"/>
    </row>
    <row r="19" spans="2:77" ht="15" customHeight="1">
      <c r="B19" s="311" t="s">
        <v>389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428">
        <v>6</v>
      </c>
      <c r="N19" s="428"/>
      <c r="O19" s="428"/>
      <c r="P19" s="428"/>
      <c r="Q19" s="428"/>
      <c r="R19" s="428"/>
      <c r="S19" s="428"/>
      <c r="T19" s="428"/>
      <c r="U19" s="428"/>
      <c r="V19" s="428">
        <v>683</v>
      </c>
      <c r="W19" s="428"/>
      <c r="X19" s="428"/>
      <c r="Y19" s="428"/>
      <c r="Z19" s="428"/>
      <c r="AA19" s="428"/>
      <c r="AB19" s="428"/>
      <c r="AC19" s="428"/>
      <c r="AD19" s="428"/>
      <c r="AE19" s="428">
        <v>48</v>
      </c>
      <c r="AF19" s="428"/>
      <c r="AG19" s="428"/>
      <c r="AH19" s="428"/>
      <c r="AI19" s="428"/>
      <c r="AJ19" s="428"/>
      <c r="AK19" s="428"/>
      <c r="AL19" s="428"/>
      <c r="AM19" s="428"/>
      <c r="AN19" s="428">
        <v>252</v>
      </c>
      <c r="AO19" s="428"/>
      <c r="AP19" s="428"/>
      <c r="AQ19" s="428"/>
      <c r="AR19" s="428"/>
      <c r="AS19" s="428"/>
      <c r="AT19" s="428"/>
      <c r="AU19" s="428"/>
      <c r="AV19" s="428"/>
      <c r="AW19" s="428">
        <f>M19+AE19</f>
        <v>54</v>
      </c>
      <c r="AX19" s="428"/>
      <c r="AY19" s="428"/>
      <c r="AZ19" s="428"/>
      <c r="BA19" s="428"/>
      <c r="BB19" s="428"/>
      <c r="BC19" s="428"/>
      <c r="BD19" s="428"/>
      <c r="BE19" s="428"/>
      <c r="BF19" s="428">
        <f>V19+AN19</f>
        <v>935</v>
      </c>
      <c r="BG19" s="428"/>
      <c r="BH19" s="428"/>
      <c r="BI19" s="428"/>
      <c r="BJ19" s="428"/>
      <c r="BK19" s="428"/>
      <c r="BL19" s="428"/>
      <c r="BM19" s="428"/>
      <c r="BN19" s="428"/>
      <c r="BO19" s="428">
        <v>23</v>
      </c>
      <c r="BP19" s="428"/>
      <c r="BQ19" s="428"/>
      <c r="BR19" s="428"/>
      <c r="BS19" s="428"/>
      <c r="BT19" s="428"/>
      <c r="BU19" s="428"/>
      <c r="BV19" s="428"/>
      <c r="BW19" s="428"/>
      <c r="BX19" s="428"/>
      <c r="BY19" s="428"/>
    </row>
    <row r="20" spans="2:77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L20" s="59"/>
      <c r="BN20" s="59"/>
      <c r="BO20" s="59"/>
      <c r="BP20" s="59"/>
      <c r="BQ20" s="59"/>
      <c r="BY20" s="73" t="s">
        <v>833</v>
      </c>
    </row>
    <row r="21" spans="2:69" ht="15" customHeight="1">
      <c r="B21" s="58"/>
      <c r="C21" s="58"/>
      <c r="D21" s="58"/>
      <c r="E21" s="58"/>
      <c r="F21" s="58"/>
      <c r="G21" s="58"/>
      <c r="H21" s="58"/>
      <c r="I21" s="78"/>
      <c r="J21" s="78"/>
      <c r="K21" s="78"/>
      <c r="L21" s="78"/>
      <c r="M21" s="78"/>
      <c r="N21" s="78"/>
      <c r="O21" s="78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</row>
    <row r="22" spans="1:77" ht="15" customHeight="1">
      <c r="A22" s="66" t="s">
        <v>834</v>
      </c>
      <c r="B22" s="58"/>
      <c r="C22" s="58"/>
      <c r="D22" s="58"/>
      <c r="E22" s="58"/>
      <c r="F22" s="58"/>
      <c r="G22" s="58"/>
      <c r="H22" s="58"/>
      <c r="I22" s="58"/>
      <c r="J22" s="58"/>
      <c r="K22" s="78"/>
      <c r="L22" s="78"/>
      <c r="M22" s="78"/>
      <c r="N22" s="78"/>
      <c r="O22" s="78"/>
      <c r="P22" s="78"/>
      <c r="Q22" s="58"/>
      <c r="R22" s="58"/>
      <c r="S22" s="58"/>
      <c r="T22" s="58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58"/>
      <c r="AJ22" s="58"/>
      <c r="AK22" s="58"/>
      <c r="AL22" s="58"/>
      <c r="AM22" s="58"/>
      <c r="AN22" s="58"/>
      <c r="AO22" s="58"/>
      <c r="AP22" s="79"/>
      <c r="AQ22" s="79"/>
      <c r="AR22" s="79"/>
      <c r="AT22" s="79"/>
      <c r="AV22" s="79"/>
      <c r="AW22" s="79"/>
      <c r="AX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Y22" s="80" t="s">
        <v>835</v>
      </c>
    </row>
    <row r="23" spans="2:69" ht="4.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</row>
    <row r="24" spans="2:165" s="76" customFormat="1" ht="15" customHeight="1">
      <c r="B24" s="313" t="s">
        <v>836</v>
      </c>
      <c r="C24" s="313"/>
      <c r="D24" s="313"/>
      <c r="E24" s="313"/>
      <c r="F24" s="313" t="s">
        <v>73</v>
      </c>
      <c r="G24" s="313"/>
      <c r="H24" s="313"/>
      <c r="I24" s="313"/>
      <c r="J24" s="313"/>
      <c r="K24" s="366"/>
      <c r="L24" s="367" t="s">
        <v>837</v>
      </c>
      <c r="M24" s="313"/>
      <c r="N24" s="313"/>
      <c r="O24" s="313"/>
      <c r="P24" s="313"/>
      <c r="Q24" s="313"/>
      <c r="R24" s="313" t="s">
        <v>838</v>
      </c>
      <c r="S24" s="313"/>
      <c r="T24" s="313"/>
      <c r="U24" s="313"/>
      <c r="V24" s="313"/>
      <c r="W24" s="313"/>
      <c r="X24" s="313" t="s">
        <v>839</v>
      </c>
      <c r="Y24" s="313"/>
      <c r="Z24" s="313"/>
      <c r="AA24" s="313"/>
      <c r="AB24" s="313"/>
      <c r="AC24" s="313"/>
      <c r="AD24" s="313" t="s">
        <v>840</v>
      </c>
      <c r="AE24" s="313"/>
      <c r="AF24" s="313"/>
      <c r="AG24" s="313"/>
      <c r="AH24" s="313"/>
      <c r="AI24" s="313"/>
      <c r="AJ24" s="432" t="s">
        <v>841</v>
      </c>
      <c r="AK24" s="432"/>
      <c r="AL24" s="432"/>
      <c r="AM24" s="432"/>
      <c r="AN24" s="432"/>
      <c r="AO24" s="432"/>
      <c r="AP24" s="313" t="s">
        <v>842</v>
      </c>
      <c r="AQ24" s="313"/>
      <c r="AR24" s="313"/>
      <c r="AS24" s="313"/>
      <c r="AT24" s="313"/>
      <c r="AU24" s="313"/>
      <c r="AV24" s="313" t="s">
        <v>843</v>
      </c>
      <c r="AW24" s="313"/>
      <c r="AX24" s="313"/>
      <c r="AY24" s="313"/>
      <c r="AZ24" s="313"/>
      <c r="BA24" s="313"/>
      <c r="BB24" s="313" t="s">
        <v>844</v>
      </c>
      <c r="BC24" s="313"/>
      <c r="BD24" s="313"/>
      <c r="BE24" s="313"/>
      <c r="BF24" s="313"/>
      <c r="BG24" s="313"/>
      <c r="BH24" s="313" t="s">
        <v>845</v>
      </c>
      <c r="BI24" s="313"/>
      <c r="BJ24" s="313"/>
      <c r="BK24" s="313"/>
      <c r="BL24" s="313"/>
      <c r="BM24" s="313"/>
      <c r="BN24" s="313" t="s">
        <v>846</v>
      </c>
      <c r="BO24" s="313"/>
      <c r="BP24" s="313"/>
      <c r="BQ24" s="313"/>
      <c r="BR24" s="313"/>
      <c r="BS24" s="313"/>
      <c r="BT24" s="313" t="s">
        <v>31</v>
      </c>
      <c r="BU24" s="313"/>
      <c r="BV24" s="313"/>
      <c r="BW24" s="313"/>
      <c r="BX24" s="313"/>
      <c r="BY24" s="313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</row>
    <row r="25" spans="2:165" s="76" customFormat="1" ht="15" customHeight="1">
      <c r="B25" s="313"/>
      <c r="C25" s="313"/>
      <c r="D25" s="313"/>
      <c r="E25" s="313"/>
      <c r="F25" s="313"/>
      <c r="G25" s="313"/>
      <c r="H25" s="313"/>
      <c r="I25" s="313"/>
      <c r="J25" s="313"/>
      <c r="K25" s="366"/>
      <c r="L25" s="367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432"/>
      <c r="AK25" s="432"/>
      <c r="AL25" s="432"/>
      <c r="AM25" s="432"/>
      <c r="AN25" s="432"/>
      <c r="AO25" s="432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</row>
    <row r="26" spans="2:77" ht="15" customHeight="1">
      <c r="B26" s="311" t="s">
        <v>74</v>
      </c>
      <c r="C26" s="311"/>
      <c r="D26" s="311"/>
      <c r="E26" s="311"/>
      <c r="F26" s="428">
        <f>SUM(L26:BY26)</f>
        <v>299</v>
      </c>
      <c r="G26" s="428"/>
      <c r="H26" s="428"/>
      <c r="I26" s="428"/>
      <c r="J26" s="428"/>
      <c r="K26" s="430"/>
      <c r="L26" s="431">
        <v>38</v>
      </c>
      <c r="M26" s="428"/>
      <c r="N26" s="428"/>
      <c r="O26" s="428"/>
      <c r="P26" s="428"/>
      <c r="Q26" s="428"/>
      <c r="R26" s="428">
        <v>94</v>
      </c>
      <c r="S26" s="428"/>
      <c r="T26" s="428"/>
      <c r="U26" s="428"/>
      <c r="V26" s="428"/>
      <c r="W26" s="428"/>
      <c r="X26" s="428">
        <v>43</v>
      </c>
      <c r="Y26" s="428"/>
      <c r="Z26" s="428"/>
      <c r="AA26" s="428"/>
      <c r="AB26" s="428"/>
      <c r="AC26" s="428"/>
      <c r="AD26" s="428">
        <v>18</v>
      </c>
      <c r="AE26" s="428"/>
      <c r="AF26" s="428"/>
      <c r="AG26" s="428"/>
      <c r="AH26" s="428"/>
      <c r="AI26" s="428"/>
      <c r="AJ26" s="428">
        <v>40</v>
      </c>
      <c r="AK26" s="428"/>
      <c r="AL26" s="428"/>
      <c r="AM26" s="428"/>
      <c r="AN26" s="428"/>
      <c r="AO26" s="428"/>
      <c r="AP26" s="428">
        <v>2</v>
      </c>
      <c r="AQ26" s="428"/>
      <c r="AR26" s="428"/>
      <c r="AS26" s="428"/>
      <c r="AT26" s="428"/>
      <c r="AU26" s="428"/>
      <c r="AV26" s="428">
        <v>2</v>
      </c>
      <c r="AW26" s="428"/>
      <c r="AX26" s="428"/>
      <c r="AY26" s="428"/>
      <c r="AZ26" s="428"/>
      <c r="BA26" s="428"/>
      <c r="BB26" s="428">
        <v>4</v>
      </c>
      <c r="BC26" s="428"/>
      <c r="BD26" s="428"/>
      <c r="BE26" s="428"/>
      <c r="BF26" s="428"/>
      <c r="BG26" s="428"/>
      <c r="BH26" s="428">
        <v>2</v>
      </c>
      <c r="BI26" s="428"/>
      <c r="BJ26" s="428"/>
      <c r="BK26" s="428"/>
      <c r="BL26" s="428"/>
      <c r="BM26" s="428"/>
      <c r="BN26" s="428">
        <v>6</v>
      </c>
      <c r="BO26" s="428"/>
      <c r="BP26" s="428"/>
      <c r="BQ26" s="428"/>
      <c r="BR26" s="428"/>
      <c r="BS26" s="428"/>
      <c r="BT26" s="428">
        <v>50</v>
      </c>
      <c r="BU26" s="428"/>
      <c r="BV26" s="428"/>
      <c r="BW26" s="428"/>
      <c r="BX26" s="428"/>
      <c r="BY26" s="428"/>
    </row>
    <row r="27" spans="2:77" ht="15" customHeight="1">
      <c r="B27" s="311" t="s">
        <v>75</v>
      </c>
      <c r="C27" s="311"/>
      <c r="D27" s="311"/>
      <c r="E27" s="311"/>
      <c r="F27" s="428">
        <f>SUM(L27:BY27)</f>
        <v>260</v>
      </c>
      <c r="G27" s="428"/>
      <c r="H27" s="428"/>
      <c r="I27" s="428"/>
      <c r="J27" s="428"/>
      <c r="K27" s="430"/>
      <c r="L27" s="431">
        <v>30</v>
      </c>
      <c r="M27" s="428"/>
      <c r="N27" s="428"/>
      <c r="O27" s="428"/>
      <c r="P27" s="428"/>
      <c r="Q27" s="428"/>
      <c r="R27" s="428">
        <v>65</v>
      </c>
      <c r="S27" s="428"/>
      <c r="T27" s="428"/>
      <c r="U27" s="428"/>
      <c r="V27" s="428"/>
      <c r="W27" s="428"/>
      <c r="X27" s="428">
        <v>47</v>
      </c>
      <c r="Y27" s="428"/>
      <c r="Z27" s="428"/>
      <c r="AA27" s="428"/>
      <c r="AB27" s="428"/>
      <c r="AC27" s="428"/>
      <c r="AD27" s="428">
        <v>16</v>
      </c>
      <c r="AE27" s="428"/>
      <c r="AF27" s="428"/>
      <c r="AG27" s="428"/>
      <c r="AH27" s="428"/>
      <c r="AI27" s="428"/>
      <c r="AJ27" s="428">
        <v>34</v>
      </c>
      <c r="AK27" s="428"/>
      <c r="AL27" s="428"/>
      <c r="AM27" s="428"/>
      <c r="AN27" s="428"/>
      <c r="AO27" s="428"/>
      <c r="AP27" s="428">
        <v>5</v>
      </c>
      <c r="AQ27" s="428"/>
      <c r="AR27" s="428"/>
      <c r="AS27" s="428"/>
      <c r="AT27" s="428"/>
      <c r="AU27" s="428"/>
      <c r="AV27" s="428">
        <v>6</v>
      </c>
      <c r="AW27" s="428"/>
      <c r="AX27" s="428"/>
      <c r="AY27" s="428"/>
      <c r="AZ27" s="428"/>
      <c r="BA27" s="428"/>
      <c r="BB27" s="428"/>
      <c r="BC27" s="428"/>
      <c r="BD27" s="428"/>
      <c r="BE27" s="428"/>
      <c r="BF27" s="428"/>
      <c r="BG27" s="428"/>
      <c r="BH27" s="428"/>
      <c r="BI27" s="428"/>
      <c r="BJ27" s="428"/>
      <c r="BK27" s="428"/>
      <c r="BL27" s="428"/>
      <c r="BM27" s="428"/>
      <c r="BN27" s="428">
        <v>2</v>
      </c>
      <c r="BO27" s="428"/>
      <c r="BP27" s="428"/>
      <c r="BQ27" s="428"/>
      <c r="BR27" s="428"/>
      <c r="BS27" s="428"/>
      <c r="BT27" s="428">
        <v>55</v>
      </c>
      <c r="BU27" s="428"/>
      <c r="BV27" s="428"/>
      <c r="BW27" s="428"/>
      <c r="BX27" s="428"/>
      <c r="BY27" s="428"/>
    </row>
    <row r="28" spans="2:77" ht="15" customHeight="1">
      <c r="B28" s="311" t="s">
        <v>145</v>
      </c>
      <c r="C28" s="311"/>
      <c r="D28" s="311"/>
      <c r="E28" s="311"/>
      <c r="F28" s="428">
        <f>SUM(F26:K27)</f>
        <v>559</v>
      </c>
      <c r="G28" s="428"/>
      <c r="H28" s="428"/>
      <c r="I28" s="428"/>
      <c r="J28" s="428"/>
      <c r="K28" s="430"/>
      <c r="L28" s="431">
        <f>SUM(L26:Q27)</f>
        <v>68</v>
      </c>
      <c r="M28" s="428"/>
      <c r="N28" s="428"/>
      <c r="O28" s="428"/>
      <c r="P28" s="428"/>
      <c r="Q28" s="428"/>
      <c r="R28" s="428">
        <f>SUM(R26:W27)</f>
        <v>159</v>
      </c>
      <c r="S28" s="428"/>
      <c r="T28" s="428"/>
      <c r="U28" s="428"/>
      <c r="V28" s="428"/>
      <c r="W28" s="428"/>
      <c r="X28" s="428">
        <f>SUM(X26:AC27)</f>
        <v>90</v>
      </c>
      <c r="Y28" s="428"/>
      <c r="Z28" s="428"/>
      <c r="AA28" s="428"/>
      <c r="AB28" s="428"/>
      <c r="AC28" s="428"/>
      <c r="AD28" s="428">
        <f>SUM(AD26:AI27)</f>
        <v>34</v>
      </c>
      <c r="AE28" s="428"/>
      <c r="AF28" s="428"/>
      <c r="AG28" s="428"/>
      <c r="AH28" s="428"/>
      <c r="AI28" s="428"/>
      <c r="AJ28" s="428">
        <f>SUM(AJ26:AO27)</f>
        <v>74</v>
      </c>
      <c r="AK28" s="428"/>
      <c r="AL28" s="428"/>
      <c r="AM28" s="428"/>
      <c r="AN28" s="428"/>
      <c r="AO28" s="428"/>
      <c r="AP28" s="428">
        <f>SUM(AP26:AU27)</f>
        <v>7</v>
      </c>
      <c r="AQ28" s="428"/>
      <c r="AR28" s="428"/>
      <c r="AS28" s="428"/>
      <c r="AT28" s="428"/>
      <c r="AU28" s="428"/>
      <c r="AV28" s="428">
        <f>SUM(AV26:BA27)</f>
        <v>8</v>
      </c>
      <c r="AW28" s="428"/>
      <c r="AX28" s="428"/>
      <c r="AY28" s="428"/>
      <c r="AZ28" s="428"/>
      <c r="BA28" s="428"/>
      <c r="BB28" s="428">
        <f>SUM(BB26:BG27)</f>
        <v>4</v>
      </c>
      <c r="BC28" s="428"/>
      <c r="BD28" s="428"/>
      <c r="BE28" s="428"/>
      <c r="BF28" s="428"/>
      <c r="BG28" s="428"/>
      <c r="BH28" s="428">
        <f>SUM(BH26:BM27)</f>
        <v>2</v>
      </c>
      <c r="BI28" s="428"/>
      <c r="BJ28" s="428"/>
      <c r="BK28" s="428"/>
      <c r="BL28" s="428"/>
      <c r="BM28" s="428"/>
      <c r="BN28" s="428">
        <f>SUM(BN26:BS27)</f>
        <v>8</v>
      </c>
      <c r="BO28" s="428"/>
      <c r="BP28" s="428"/>
      <c r="BQ28" s="428"/>
      <c r="BR28" s="428"/>
      <c r="BS28" s="428"/>
      <c r="BT28" s="428">
        <f>SUM(BT26:BY27)</f>
        <v>105</v>
      </c>
      <c r="BU28" s="428"/>
      <c r="BV28" s="428"/>
      <c r="BW28" s="428"/>
      <c r="BX28" s="428"/>
      <c r="BY28" s="428"/>
    </row>
    <row r="29" spans="2:77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Q29" s="59"/>
      <c r="AR29" s="59"/>
      <c r="AS29" s="59"/>
      <c r="AT29" s="59"/>
      <c r="AU29" s="59"/>
      <c r="AV29" s="59"/>
      <c r="AW29" s="59"/>
      <c r="AX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L29" s="59"/>
      <c r="BM29" s="59"/>
      <c r="BN29" s="59"/>
      <c r="BO29" s="59"/>
      <c r="BP29" s="59"/>
      <c r="BQ29" s="59"/>
      <c r="BY29" s="73" t="s">
        <v>833</v>
      </c>
    </row>
    <row r="30" spans="2:69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</row>
    <row r="31" spans="1:77" ht="15" customHeight="1">
      <c r="A31" s="66" t="s">
        <v>847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U31" s="59"/>
      <c r="AV31" s="59"/>
      <c r="AX31" s="59"/>
      <c r="AY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Y31" s="73" t="s">
        <v>848</v>
      </c>
    </row>
    <row r="32" spans="2:69" ht="3.7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</row>
    <row r="33" spans="2:77" ht="15" customHeight="1">
      <c r="B33" s="311" t="s">
        <v>12</v>
      </c>
      <c r="C33" s="311"/>
      <c r="D33" s="311"/>
      <c r="E33" s="311"/>
      <c r="F33" s="311"/>
      <c r="G33" s="311"/>
      <c r="H33" s="311"/>
      <c r="I33" s="311"/>
      <c r="J33" s="311"/>
      <c r="K33" s="311"/>
      <c r="L33" s="311" t="s">
        <v>107</v>
      </c>
      <c r="M33" s="311"/>
      <c r="N33" s="311"/>
      <c r="O33" s="311"/>
      <c r="P33" s="311"/>
      <c r="Q33" s="311"/>
      <c r="R33" s="311"/>
      <c r="S33" s="311"/>
      <c r="T33" s="311"/>
      <c r="U33" s="311"/>
      <c r="V33" s="429"/>
      <c r="W33" s="358" t="s">
        <v>849</v>
      </c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 t="s">
        <v>850</v>
      </c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 t="s">
        <v>851</v>
      </c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 t="s">
        <v>852</v>
      </c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 t="s">
        <v>853</v>
      </c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</row>
    <row r="34" spans="2:77" ht="15" customHeight="1">
      <c r="B34" s="311" t="s">
        <v>854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4">
        <v>14472</v>
      </c>
      <c r="M34" s="314"/>
      <c r="N34" s="314"/>
      <c r="O34" s="314"/>
      <c r="P34" s="314"/>
      <c r="Q34" s="314"/>
      <c r="R34" s="314"/>
      <c r="S34" s="314"/>
      <c r="T34" s="314"/>
      <c r="U34" s="314"/>
      <c r="V34" s="365"/>
      <c r="W34" s="354">
        <v>11641</v>
      </c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>
        <v>850</v>
      </c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>
        <v>1516</v>
      </c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>
        <v>386</v>
      </c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>
        <v>79</v>
      </c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</row>
    <row r="35" spans="2:77" ht="15" customHeight="1">
      <c r="B35" s="311" t="s">
        <v>855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4">
        <v>15147</v>
      </c>
      <c r="M35" s="314"/>
      <c r="N35" s="314"/>
      <c r="O35" s="314"/>
      <c r="P35" s="314"/>
      <c r="Q35" s="314"/>
      <c r="R35" s="314"/>
      <c r="S35" s="314"/>
      <c r="T35" s="314"/>
      <c r="U35" s="314"/>
      <c r="V35" s="365"/>
      <c r="W35" s="354">
        <v>11916</v>
      </c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>
        <v>1000</v>
      </c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>
        <v>1734</v>
      </c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>
        <v>432</v>
      </c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>
        <v>65</v>
      </c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</row>
    <row r="36" spans="2:77" ht="15" customHeight="1">
      <c r="B36" s="311" t="s">
        <v>98</v>
      </c>
      <c r="C36" s="311"/>
      <c r="D36" s="311"/>
      <c r="E36" s="311"/>
      <c r="F36" s="311"/>
      <c r="G36" s="311"/>
      <c r="H36" s="311"/>
      <c r="I36" s="311"/>
      <c r="J36" s="311"/>
      <c r="K36" s="311"/>
      <c r="L36" s="314">
        <v>15628</v>
      </c>
      <c r="M36" s="314"/>
      <c r="N36" s="314"/>
      <c r="O36" s="314"/>
      <c r="P36" s="314"/>
      <c r="Q36" s="314"/>
      <c r="R36" s="314"/>
      <c r="S36" s="314"/>
      <c r="T36" s="314"/>
      <c r="U36" s="314"/>
      <c r="V36" s="365"/>
      <c r="W36" s="354">
        <v>12154</v>
      </c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>
        <v>1039</v>
      </c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>
        <v>1961</v>
      </c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>
        <v>356</v>
      </c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>
        <v>118</v>
      </c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</row>
    <row r="37" spans="2:77" ht="15" customHeight="1">
      <c r="B37" s="311" t="s">
        <v>99</v>
      </c>
      <c r="C37" s="311"/>
      <c r="D37" s="311"/>
      <c r="E37" s="311"/>
      <c r="F37" s="311"/>
      <c r="G37" s="311"/>
      <c r="H37" s="311"/>
      <c r="I37" s="311"/>
      <c r="J37" s="311"/>
      <c r="K37" s="311"/>
      <c r="L37" s="314">
        <v>15815</v>
      </c>
      <c r="M37" s="314"/>
      <c r="N37" s="314"/>
      <c r="O37" s="314"/>
      <c r="P37" s="314"/>
      <c r="Q37" s="314"/>
      <c r="R37" s="314"/>
      <c r="S37" s="314"/>
      <c r="T37" s="314"/>
      <c r="U37" s="314"/>
      <c r="V37" s="365"/>
      <c r="W37" s="354">
        <v>12180</v>
      </c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>
        <v>1047</v>
      </c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>
        <v>2228</v>
      </c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>
        <v>290</v>
      </c>
      <c r="BE37" s="314"/>
      <c r="BF37" s="314"/>
      <c r="BG37" s="314"/>
      <c r="BH37" s="314"/>
      <c r="BI37" s="314"/>
      <c r="BJ37" s="314"/>
      <c r="BK37" s="314"/>
      <c r="BL37" s="314"/>
      <c r="BM37" s="314"/>
      <c r="BN37" s="314"/>
      <c r="BO37" s="314">
        <v>70</v>
      </c>
      <c r="BP37" s="314"/>
      <c r="BQ37" s="314"/>
      <c r="BR37" s="314"/>
      <c r="BS37" s="314"/>
      <c r="BT37" s="314"/>
      <c r="BU37" s="314"/>
      <c r="BV37" s="314"/>
      <c r="BW37" s="314"/>
      <c r="BX37" s="314"/>
      <c r="BY37" s="314"/>
    </row>
    <row r="38" ht="15" customHeight="1">
      <c r="BY38" s="67" t="s">
        <v>139</v>
      </c>
    </row>
    <row r="40" spans="1:77" ht="15" customHeight="1">
      <c r="A40" s="66" t="s">
        <v>856</v>
      </c>
      <c r="BY40" s="67" t="s">
        <v>857</v>
      </c>
    </row>
    <row r="41" ht="3.75" customHeight="1"/>
    <row r="42" spans="2:77" s="76" customFormat="1" ht="15" customHeight="1">
      <c r="B42" s="313" t="s">
        <v>73</v>
      </c>
      <c r="C42" s="313"/>
      <c r="D42" s="313"/>
      <c r="E42" s="313"/>
      <c r="F42" s="313"/>
      <c r="G42" s="313"/>
      <c r="H42" s="313"/>
      <c r="I42" s="313"/>
      <c r="J42" s="313"/>
      <c r="K42" s="313" t="s">
        <v>858</v>
      </c>
      <c r="L42" s="313"/>
      <c r="M42" s="313"/>
      <c r="N42" s="313"/>
      <c r="O42" s="313"/>
      <c r="P42" s="313"/>
      <c r="Q42" s="313"/>
      <c r="R42" s="313"/>
      <c r="S42" s="313"/>
      <c r="T42" s="313" t="s">
        <v>859</v>
      </c>
      <c r="U42" s="313"/>
      <c r="V42" s="313"/>
      <c r="W42" s="313"/>
      <c r="X42" s="313"/>
      <c r="Y42" s="313"/>
      <c r="Z42" s="313"/>
      <c r="AA42" s="313"/>
      <c r="AB42" s="313"/>
      <c r="AC42" s="313" t="s">
        <v>860</v>
      </c>
      <c r="AD42" s="313"/>
      <c r="AE42" s="313"/>
      <c r="AF42" s="313"/>
      <c r="AG42" s="313"/>
      <c r="AH42" s="313"/>
      <c r="AI42" s="313"/>
      <c r="AJ42" s="313"/>
      <c r="AK42" s="313"/>
      <c r="AL42" s="313" t="s">
        <v>861</v>
      </c>
      <c r="AM42" s="313"/>
      <c r="AN42" s="313"/>
      <c r="AO42" s="313"/>
      <c r="AP42" s="313"/>
      <c r="AQ42" s="313"/>
      <c r="AR42" s="313"/>
      <c r="AS42" s="313"/>
      <c r="AT42" s="313"/>
      <c r="AU42" s="313"/>
      <c r="AV42" s="313" t="s">
        <v>862</v>
      </c>
      <c r="AW42" s="313"/>
      <c r="AX42" s="313"/>
      <c r="AY42" s="313"/>
      <c r="AZ42" s="313"/>
      <c r="BA42" s="313"/>
      <c r="BB42" s="313"/>
      <c r="BC42" s="313"/>
      <c r="BD42" s="313"/>
      <c r="BE42" s="313"/>
      <c r="BF42" s="313" t="s">
        <v>863</v>
      </c>
      <c r="BG42" s="313"/>
      <c r="BH42" s="313"/>
      <c r="BI42" s="313"/>
      <c r="BJ42" s="313"/>
      <c r="BK42" s="313"/>
      <c r="BL42" s="313"/>
      <c r="BM42" s="313"/>
      <c r="BN42" s="313"/>
      <c r="BO42" s="313"/>
      <c r="BP42" s="313" t="s">
        <v>864</v>
      </c>
      <c r="BQ42" s="313"/>
      <c r="BR42" s="313"/>
      <c r="BS42" s="313"/>
      <c r="BT42" s="313"/>
      <c r="BU42" s="313"/>
      <c r="BV42" s="313"/>
      <c r="BW42" s="313"/>
      <c r="BX42" s="313"/>
      <c r="BY42" s="313"/>
    </row>
    <row r="43" spans="2:77" s="76" customFormat="1" ht="15" customHeight="1"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313"/>
      <c r="BJ43" s="313"/>
      <c r="BK43" s="313"/>
      <c r="BL43" s="313"/>
      <c r="BM43" s="313"/>
      <c r="BN43" s="313"/>
      <c r="BO43" s="313"/>
      <c r="BP43" s="313"/>
      <c r="BQ43" s="313"/>
      <c r="BR43" s="313"/>
      <c r="BS43" s="313"/>
      <c r="BT43" s="313"/>
      <c r="BU43" s="313"/>
      <c r="BV43" s="313"/>
      <c r="BW43" s="313"/>
      <c r="BX43" s="313"/>
      <c r="BY43" s="313"/>
    </row>
    <row r="44" spans="2:77" ht="15" customHeight="1">
      <c r="B44" s="428">
        <f>SUM(K44:BY44)</f>
        <v>861</v>
      </c>
      <c r="C44" s="428"/>
      <c r="D44" s="428"/>
      <c r="E44" s="428"/>
      <c r="F44" s="428"/>
      <c r="G44" s="428"/>
      <c r="H44" s="428"/>
      <c r="I44" s="428"/>
      <c r="J44" s="428"/>
      <c r="K44" s="428">
        <v>28</v>
      </c>
      <c r="L44" s="428"/>
      <c r="M44" s="428"/>
      <c r="N44" s="428"/>
      <c r="O44" s="428"/>
      <c r="P44" s="428"/>
      <c r="Q44" s="428"/>
      <c r="R44" s="428"/>
      <c r="S44" s="428"/>
      <c r="T44" s="428">
        <v>116</v>
      </c>
      <c r="U44" s="428"/>
      <c r="V44" s="428"/>
      <c r="W44" s="428"/>
      <c r="X44" s="428"/>
      <c r="Y44" s="428"/>
      <c r="Z44" s="428"/>
      <c r="AA44" s="428"/>
      <c r="AB44" s="428"/>
      <c r="AC44" s="428">
        <v>32</v>
      </c>
      <c r="AD44" s="428"/>
      <c r="AE44" s="428"/>
      <c r="AF44" s="428"/>
      <c r="AG44" s="428"/>
      <c r="AH44" s="428"/>
      <c r="AI44" s="428"/>
      <c r="AJ44" s="428"/>
      <c r="AK44" s="428"/>
      <c r="AL44" s="428">
        <v>191</v>
      </c>
      <c r="AM44" s="428"/>
      <c r="AN44" s="428"/>
      <c r="AO44" s="428"/>
      <c r="AP44" s="428"/>
      <c r="AQ44" s="428"/>
      <c r="AR44" s="428"/>
      <c r="AS44" s="428"/>
      <c r="AT44" s="428"/>
      <c r="AU44" s="428"/>
      <c r="AV44" s="428">
        <v>242</v>
      </c>
      <c r="AW44" s="428"/>
      <c r="AX44" s="428"/>
      <c r="AY44" s="428"/>
      <c r="AZ44" s="428"/>
      <c r="BA44" s="428"/>
      <c r="BB44" s="428"/>
      <c r="BC44" s="428"/>
      <c r="BD44" s="428"/>
      <c r="BE44" s="428"/>
      <c r="BF44" s="428">
        <v>102</v>
      </c>
      <c r="BG44" s="428"/>
      <c r="BH44" s="428"/>
      <c r="BI44" s="428"/>
      <c r="BJ44" s="428"/>
      <c r="BK44" s="428"/>
      <c r="BL44" s="428"/>
      <c r="BM44" s="428"/>
      <c r="BN44" s="428"/>
      <c r="BO44" s="428"/>
      <c r="BP44" s="428">
        <v>150</v>
      </c>
      <c r="BQ44" s="428"/>
      <c r="BR44" s="428"/>
      <c r="BS44" s="428"/>
      <c r="BT44" s="428"/>
      <c r="BU44" s="428"/>
      <c r="BV44" s="428"/>
      <c r="BW44" s="428"/>
      <c r="BX44" s="428"/>
      <c r="BY44" s="428"/>
    </row>
    <row r="45" ht="15" customHeight="1">
      <c r="BY45" s="67" t="s">
        <v>865</v>
      </c>
    </row>
    <row r="47" spans="1:77" ht="15" customHeight="1">
      <c r="A47" s="66" t="s">
        <v>866</v>
      </c>
      <c r="BY47" s="67" t="s">
        <v>867</v>
      </c>
    </row>
    <row r="48" ht="3.75" customHeight="1"/>
    <row r="49" spans="2:77" ht="18.75" customHeight="1">
      <c r="B49" s="374" t="s">
        <v>12</v>
      </c>
      <c r="C49" s="375"/>
      <c r="D49" s="375"/>
      <c r="E49" s="375"/>
      <c r="F49" s="375"/>
      <c r="G49" s="375"/>
      <c r="H49" s="375"/>
      <c r="I49" s="375"/>
      <c r="J49" s="358"/>
      <c r="K49" s="374" t="s">
        <v>868</v>
      </c>
      <c r="L49" s="375"/>
      <c r="M49" s="375"/>
      <c r="N49" s="375"/>
      <c r="O49" s="375"/>
      <c r="P49" s="375"/>
      <c r="Q49" s="358"/>
      <c r="R49" s="374" t="s">
        <v>869</v>
      </c>
      <c r="S49" s="375"/>
      <c r="T49" s="375"/>
      <c r="U49" s="375"/>
      <c r="V49" s="375"/>
      <c r="W49" s="375"/>
      <c r="X49" s="358"/>
      <c r="Y49" s="374" t="s">
        <v>870</v>
      </c>
      <c r="Z49" s="375"/>
      <c r="AA49" s="375"/>
      <c r="AB49" s="375"/>
      <c r="AC49" s="375"/>
      <c r="AD49" s="375"/>
      <c r="AE49" s="358"/>
      <c r="AF49" s="374" t="s">
        <v>145</v>
      </c>
      <c r="AG49" s="375"/>
      <c r="AH49" s="375"/>
      <c r="AI49" s="375"/>
      <c r="AJ49" s="375"/>
      <c r="AK49" s="375"/>
      <c r="AL49" s="375"/>
      <c r="AM49" s="375"/>
      <c r="AN49" s="426"/>
      <c r="AO49" s="427" t="s">
        <v>871</v>
      </c>
      <c r="AP49" s="375"/>
      <c r="AQ49" s="375"/>
      <c r="AR49" s="375"/>
      <c r="AS49" s="375"/>
      <c r="AT49" s="375"/>
      <c r="AU49" s="358"/>
      <c r="AV49" s="374" t="s">
        <v>872</v>
      </c>
      <c r="AW49" s="375"/>
      <c r="AX49" s="375"/>
      <c r="AY49" s="375"/>
      <c r="AZ49" s="375"/>
      <c r="BA49" s="375"/>
      <c r="BB49" s="358"/>
      <c r="BC49" s="420" t="s">
        <v>873</v>
      </c>
      <c r="BD49" s="421"/>
      <c r="BE49" s="421"/>
      <c r="BF49" s="421"/>
      <c r="BG49" s="421"/>
      <c r="BH49" s="421"/>
      <c r="BI49" s="422"/>
      <c r="BJ49" s="423" t="s">
        <v>874</v>
      </c>
      <c r="BK49" s="424"/>
      <c r="BL49" s="424"/>
      <c r="BM49" s="424"/>
      <c r="BN49" s="424"/>
      <c r="BO49" s="424"/>
      <c r="BP49" s="425"/>
      <c r="BQ49" s="374" t="s">
        <v>145</v>
      </c>
      <c r="BR49" s="375"/>
      <c r="BS49" s="375"/>
      <c r="BT49" s="375"/>
      <c r="BU49" s="375"/>
      <c r="BV49" s="375"/>
      <c r="BW49" s="375"/>
      <c r="BX49" s="375"/>
      <c r="BY49" s="358"/>
    </row>
    <row r="50" spans="2:77" ht="15" customHeight="1">
      <c r="B50" s="407" t="s">
        <v>800</v>
      </c>
      <c r="C50" s="408"/>
      <c r="D50" s="408"/>
      <c r="E50" s="408"/>
      <c r="F50" s="408"/>
      <c r="G50" s="408"/>
      <c r="H50" s="408"/>
      <c r="I50" s="408"/>
      <c r="J50" s="409"/>
      <c r="K50" s="410">
        <v>10102</v>
      </c>
      <c r="L50" s="411"/>
      <c r="M50" s="411"/>
      <c r="N50" s="411"/>
      <c r="O50" s="411"/>
      <c r="P50" s="411"/>
      <c r="Q50" s="412"/>
      <c r="R50" s="404">
        <v>629</v>
      </c>
      <c r="S50" s="405"/>
      <c r="T50" s="405"/>
      <c r="U50" s="405"/>
      <c r="V50" s="405"/>
      <c r="W50" s="405"/>
      <c r="X50" s="406"/>
      <c r="Y50" s="404">
        <v>579</v>
      </c>
      <c r="Z50" s="405"/>
      <c r="AA50" s="405"/>
      <c r="AB50" s="405"/>
      <c r="AC50" s="405"/>
      <c r="AD50" s="405"/>
      <c r="AE50" s="406"/>
      <c r="AF50" s="410">
        <v>11310</v>
      </c>
      <c r="AG50" s="411"/>
      <c r="AH50" s="411"/>
      <c r="AI50" s="411"/>
      <c r="AJ50" s="411"/>
      <c r="AK50" s="411"/>
      <c r="AL50" s="411"/>
      <c r="AM50" s="411"/>
      <c r="AN50" s="413"/>
      <c r="AO50" s="419" t="s">
        <v>875</v>
      </c>
      <c r="AP50" s="416"/>
      <c r="AQ50" s="416"/>
      <c r="AR50" s="416"/>
      <c r="AS50" s="416"/>
      <c r="AT50" s="416"/>
      <c r="AU50" s="417"/>
      <c r="AV50" s="415">
        <v>107.85</v>
      </c>
      <c r="AW50" s="416"/>
      <c r="AX50" s="416"/>
      <c r="AY50" s="416"/>
      <c r="AZ50" s="416"/>
      <c r="BA50" s="416"/>
      <c r="BB50" s="417"/>
      <c r="BC50" s="415">
        <v>97.48</v>
      </c>
      <c r="BD50" s="416"/>
      <c r="BE50" s="416"/>
      <c r="BF50" s="416"/>
      <c r="BG50" s="416"/>
      <c r="BH50" s="416"/>
      <c r="BI50" s="417"/>
      <c r="BJ50" s="407" t="s">
        <v>876</v>
      </c>
      <c r="BK50" s="408"/>
      <c r="BL50" s="408"/>
      <c r="BM50" s="408"/>
      <c r="BN50" s="408"/>
      <c r="BO50" s="408"/>
      <c r="BP50" s="409"/>
      <c r="BQ50" s="401" t="s">
        <v>877</v>
      </c>
      <c r="BR50" s="402"/>
      <c r="BS50" s="402"/>
      <c r="BT50" s="402"/>
      <c r="BU50" s="402"/>
      <c r="BV50" s="402"/>
      <c r="BW50" s="402"/>
      <c r="BX50" s="402"/>
      <c r="BY50" s="403"/>
    </row>
    <row r="51" spans="2:77" ht="15" customHeight="1">
      <c r="B51" s="407" t="s">
        <v>801</v>
      </c>
      <c r="C51" s="408"/>
      <c r="D51" s="408"/>
      <c r="E51" s="408"/>
      <c r="F51" s="408"/>
      <c r="G51" s="408"/>
      <c r="H51" s="408"/>
      <c r="I51" s="408"/>
      <c r="J51" s="409"/>
      <c r="K51" s="410">
        <v>10104</v>
      </c>
      <c r="L51" s="411"/>
      <c r="M51" s="411"/>
      <c r="N51" s="411"/>
      <c r="O51" s="411"/>
      <c r="P51" s="411"/>
      <c r="Q51" s="412"/>
      <c r="R51" s="404">
        <v>557</v>
      </c>
      <c r="S51" s="405"/>
      <c r="T51" s="405"/>
      <c r="U51" s="405"/>
      <c r="V51" s="405"/>
      <c r="W51" s="405"/>
      <c r="X51" s="406"/>
      <c r="Y51" s="404">
        <v>567</v>
      </c>
      <c r="Z51" s="405"/>
      <c r="AA51" s="405"/>
      <c r="AB51" s="405"/>
      <c r="AC51" s="405"/>
      <c r="AD51" s="405"/>
      <c r="AE51" s="406"/>
      <c r="AF51" s="410">
        <v>11228</v>
      </c>
      <c r="AG51" s="411"/>
      <c r="AH51" s="411"/>
      <c r="AI51" s="411"/>
      <c r="AJ51" s="411"/>
      <c r="AK51" s="411"/>
      <c r="AL51" s="411"/>
      <c r="AM51" s="411"/>
      <c r="AN51" s="413"/>
      <c r="AO51" s="419" t="s">
        <v>878</v>
      </c>
      <c r="AP51" s="416"/>
      <c r="AQ51" s="416"/>
      <c r="AR51" s="416"/>
      <c r="AS51" s="416"/>
      <c r="AT51" s="416"/>
      <c r="AU51" s="417"/>
      <c r="AV51" s="415" t="s">
        <v>879</v>
      </c>
      <c r="AW51" s="416"/>
      <c r="AX51" s="416"/>
      <c r="AY51" s="416"/>
      <c r="AZ51" s="416"/>
      <c r="BA51" s="416"/>
      <c r="BB51" s="417"/>
      <c r="BC51" s="415" t="s">
        <v>880</v>
      </c>
      <c r="BD51" s="416"/>
      <c r="BE51" s="416"/>
      <c r="BF51" s="416"/>
      <c r="BG51" s="416"/>
      <c r="BH51" s="416"/>
      <c r="BI51" s="417"/>
      <c r="BJ51" s="407" t="s">
        <v>876</v>
      </c>
      <c r="BK51" s="408"/>
      <c r="BL51" s="408"/>
      <c r="BM51" s="408"/>
      <c r="BN51" s="408"/>
      <c r="BO51" s="408"/>
      <c r="BP51" s="409"/>
      <c r="BQ51" s="401" t="s">
        <v>881</v>
      </c>
      <c r="BR51" s="402"/>
      <c r="BS51" s="402"/>
      <c r="BT51" s="402"/>
      <c r="BU51" s="402"/>
      <c r="BV51" s="402"/>
      <c r="BW51" s="402"/>
      <c r="BX51" s="402"/>
      <c r="BY51" s="403"/>
    </row>
    <row r="52" spans="2:77" ht="15" customHeight="1">
      <c r="B52" s="407" t="s">
        <v>817</v>
      </c>
      <c r="C52" s="408"/>
      <c r="D52" s="408"/>
      <c r="E52" s="408"/>
      <c r="F52" s="408"/>
      <c r="G52" s="408"/>
      <c r="H52" s="408"/>
      <c r="I52" s="408"/>
      <c r="J52" s="409"/>
      <c r="K52" s="410">
        <v>9922</v>
      </c>
      <c r="L52" s="411"/>
      <c r="M52" s="411"/>
      <c r="N52" s="411"/>
      <c r="O52" s="411"/>
      <c r="P52" s="411"/>
      <c r="Q52" s="412"/>
      <c r="R52" s="404">
        <v>517</v>
      </c>
      <c r="S52" s="405"/>
      <c r="T52" s="405"/>
      <c r="U52" s="405"/>
      <c r="V52" s="405"/>
      <c r="W52" s="405"/>
      <c r="X52" s="406"/>
      <c r="Y52" s="404">
        <v>453</v>
      </c>
      <c r="Z52" s="405"/>
      <c r="AA52" s="405"/>
      <c r="AB52" s="405"/>
      <c r="AC52" s="405"/>
      <c r="AD52" s="405"/>
      <c r="AE52" s="406"/>
      <c r="AF52" s="410">
        <v>10892</v>
      </c>
      <c r="AG52" s="411"/>
      <c r="AH52" s="411"/>
      <c r="AI52" s="411"/>
      <c r="AJ52" s="411"/>
      <c r="AK52" s="411"/>
      <c r="AL52" s="411"/>
      <c r="AM52" s="411"/>
      <c r="AN52" s="413"/>
      <c r="AO52" s="419" t="s">
        <v>882</v>
      </c>
      <c r="AP52" s="416"/>
      <c r="AQ52" s="416"/>
      <c r="AR52" s="416"/>
      <c r="AS52" s="416"/>
      <c r="AT52" s="416"/>
      <c r="AU52" s="417"/>
      <c r="AV52" s="415" t="s">
        <v>883</v>
      </c>
      <c r="AW52" s="416"/>
      <c r="AX52" s="416"/>
      <c r="AY52" s="416"/>
      <c r="AZ52" s="416"/>
      <c r="BA52" s="416"/>
      <c r="BB52" s="417"/>
      <c r="BC52" s="415" t="s">
        <v>884</v>
      </c>
      <c r="BD52" s="416"/>
      <c r="BE52" s="416"/>
      <c r="BF52" s="416"/>
      <c r="BG52" s="416"/>
      <c r="BH52" s="416"/>
      <c r="BI52" s="417"/>
      <c r="BJ52" s="404">
        <v>185.83</v>
      </c>
      <c r="BK52" s="405"/>
      <c r="BL52" s="405"/>
      <c r="BM52" s="405"/>
      <c r="BN52" s="405"/>
      <c r="BO52" s="405"/>
      <c r="BP52" s="406"/>
      <c r="BQ52" s="401" t="s">
        <v>885</v>
      </c>
      <c r="BR52" s="402"/>
      <c r="BS52" s="402"/>
      <c r="BT52" s="402"/>
      <c r="BU52" s="402"/>
      <c r="BV52" s="402"/>
      <c r="BW52" s="402"/>
      <c r="BX52" s="402"/>
      <c r="BY52" s="403"/>
    </row>
    <row r="53" spans="2:77" ht="15" customHeight="1">
      <c r="B53" s="407" t="s">
        <v>818</v>
      </c>
      <c r="C53" s="408"/>
      <c r="D53" s="408"/>
      <c r="E53" s="408"/>
      <c r="F53" s="408"/>
      <c r="G53" s="408"/>
      <c r="H53" s="408"/>
      <c r="I53" s="408"/>
      <c r="J53" s="409"/>
      <c r="K53" s="410">
        <v>10061</v>
      </c>
      <c r="L53" s="416"/>
      <c r="M53" s="416"/>
      <c r="N53" s="416"/>
      <c r="O53" s="416"/>
      <c r="P53" s="416"/>
      <c r="Q53" s="417"/>
      <c r="R53" s="404">
        <v>535</v>
      </c>
      <c r="S53" s="405"/>
      <c r="T53" s="405"/>
      <c r="U53" s="405"/>
      <c r="V53" s="405"/>
      <c r="W53" s="405"/>
      <c r="X53" s="406"/>
      <c r="Y53" s="404">
        <v>497</v>
      </c>
      <c r="Z53" s="405"/>
      <c r="AA53" s="405"/>
      <c r="AB53" s="405"/>
      <c r="AC53" s="405"/>
      <c r="AD53" s="405"/>
      <c r="AE53" s="406"/>
      <c r="AF53" s="410">
        <f>SUM(K53:AE53)</f>
        <v>11093</v>
      </c>
      <c r="AG53" s="405"/>
      <c r="AH53" s="405"/>
      <c r="AI53" s="405"/>
      <c r="AJ53" s="405"/>
      <c r="AK53" s="405"/>
      <c r="AL53" s="405"/>
      <c r="AM53" s="405"/>
      <c r="AN53" s="418"/>
      <c r="AO53" s="419">
        <v>358.15</v>
      </c>
      <c r="AP53" s="416"/>
      <c r="AQ53" s="416"/>
      <c r="AR53" s="416"/>
      <c r="AS53" s="416"/>
      <c r="AT53" s="416"/>
      <c r="AU53" s="417"/>
      <c r="AV53" s="404">
        <v>112.08</v>
      </c>
      <c r="AW53" s="405"/>
      <c r="AX53" s="405"/>
      <c r="AY53" s="405"/>
      <c r="AZ53" s="405"/>
      <c r="BA53" s="405"/>
      <c r="BB53" s="406"/>
      <c r="BC53" s="404">
        <v>109.06</v>
      </c>
      <c r="BD53" s="405"/>
      <c r="BE53" s="405"/>
      <c r="BF53" s="405"/>
      <c r="BG53" s="405"/>
      <c r="BH53" s="405"/>
      <c r="BI53" s="406"/>
      <c r="BJ53" s="404">
        <v>199.54</v>
      </c>
      <c r="BK53" s="405"/>
      <c r="BL53" s="405"/>
      <c r="BM53" s="405"/>
      <c r="BN53" s="405"/>
      <c r="BO53" s="405"/>
      <c r="BP53" s="406"/>
      <c r="BQ53" s="401" t="s">
        <v>886</v>
      </c>
      <c r="BR53" s="402"/>
      <c r="BS53" s="402"/>
      <c r="BT53" s="402"/>
      <c r="BU53" s="402"/>
      <c r="BV53" s="402"/>
      <c r="BW53" s="402"/>
      <c r="BX53" s="402"/>
      <c r="BY53" s="403"/>
    </row>
    <row r="54" spans="2:77" ht="15" customHeight="1">
      <c r="B54" s="407" t="s">
        <v>819</v>
      </c>
      <c r="C54" s="408"/>
      <c r="D54" s="408"/>
      <c r="E54" s="408"/>
      <c r="F54" s="408"/>
      <c r="G54" s="408"/>
      <c r="H54" s="408"/>
      <c r="I54" s="408"/>
      <c r="J54" s="409"/>
      <c r="K54" s="410">
        <v>10019</v>
      </c>
      <c r="L54" s="411"/>
      <c r="M54" s="411"/>
      <c r="N54" s="411"/>
      <c r="O54" s="411"/>
      <c r="P54" s="411"/>
      <c r="Q54" s="412"/>
      <c r="R54" s="404">
        <v>531</v>
      </c>
      <c r="S54" s="405"/>
      <c r="T54" s="405"/>
      <c r="U54" s="405"/>
      <c r="V54" s="405"/>
      <c r="W54" s="405"/>
      <c r="X54" s="406"/>
      <c r="Y54" s="404">
        <v>529</v>
      </c>
      <c r="Z54" s="405"/>
      <c r="AA54" s="405"/>
      <c r="AB54" s="405"/>
      <c r="AC54" s="405"/>
      <c r="AD54" s="405"/>
      <c r="AE54" s="406"/>
      <c r="AF54" s="410">
        <v>11079</v>
      </c>
      <c r="AG54" s="411"/>
      <c r="AH54" s="411"/>
      <c r="AI54" s="411"/>
      <c r="AJ54" s="411"/>
      <c r="AK54" s="411"/>
      <c r="AL54" s="411"/>
      <c r="AM54" s="411"/>
      <c r="AN54" s="413"/>
      <c r="AO54" s="414" t="s">
        <v>887</v>
      </c>
      <c r="AP54" s="402"/>
      <c r="AQ54" s="402"/>
      <c r="AR54" s="402"/>
      <c r="AS54" s="402"/>
      <c r="AT54" s="402"/>
      <c r="AU54" s="403"/>
      <c r="AV54" s="401" t="s">
        <v>888</v>
      </c>
      <c r="AW54" s="402"/>
      <c r="AX54" s="402"/>
      <c r="AY54" s="402"/>
      <c r="AZ54" s="402"/>
      <c r="BA54" s="402"/>
      <c r="BB54" s="403"/>
      <c r="BC54" s="401" t="s">
        <v>889</v>
      </c>
      <c r="BD54" s="402"/>
      <c r="BE54" s="402"/>
      <c r="BF54" s="402"/>
      <c r="BG54" s="402"/>
      <c r="BH54" s="402"/>
      <c r="BI54" s="403"/>
      <c r="BJ54" s="401" t="s">
        <v>890</v>
      </c>
      <c r="BK54" s="402"/>
      <c r="BL54" s="402"/>
      <c r="BM54" s="402"/>
      <c r="BN54" s="402"/>
      <c r="BO54" s="402"/>
      <c r="BP54" s="403"/>
      <c r="BQ54" s="401" t="s">
        <v>891</v>
      </c>
      <c r="BR54" s="402"/>
      <c r="BS54" s="402"/>
      <c r="BT54" s="402"/>
      <c r="BU54" s="402"/>
      <c r="BV54" s="402"/>
      <c r="BW54" s="402"/>
      <c r="BX54" s="402"/>
      <c r="BY54" s="403"/>
    </row>
    <row r="55" spans="2:77" ht="15" customHeight="1">
      <c r="B55" s="58"/>
      <c r="C55" s="58"/>
      <c r="D55" s="58"/>
      <c r="E55" s="58"/>
      <c r="F55" s="58"/>
      <c r="G55" s="58"/>
      <c r="H55" s="58"/>
      <c r="I55" s="58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7" t="s">
        <v>892</v>
      </c>
    </row>
  </sheetData>
  <sheetProtection/>
  <mergeCells count="247">
    <mergeCell ref="AS7:BB7"/>
    <mergeCell ref="BC7:BF7"/>
    <mergeCell ref="BG7:BN7"/>
    <mergeCell ref="BO7:BS7"/>
    <mergeCell ref="BT7:BY7"/>
    <mergeCell ref="B8:J8"/>
    <mergeCell ref="K8:Q8"/>
    <mergeCell ref="R8:Y8"/>
    <mergeCell ref="Z8:AI8"/>
    <mergeCell ref="AJ8:AR8"/>
    <mergeCell ref="B5:J7"/>
    <mergeCell ref="K5:Y6"/>
    <mergeCell ref="Z5:AI7"/>
    <mergeCell ref="AJ5:BY5"/>
    <mergeCell ref="AJ6:BB6"/>
    <mergeCell ref="BC6:BN6"/>
    <mergeCell ref="BO6:BY6"/>
    <mergeCell ref="K7:Q7"/>
    <mergeCell ref="R7:Y7"/>
    <mergeCell ref="AJ7:AR7"/>
    <mergeCell ref="AS8:BB8"/>
    <mergeCell ref="BC8:BF8"/>
    <mergeCell ref="BG8:BN8"/>
    <mergeCell ref="BO8:BS8"/>
    <mergeCell ref="BT8:BY8"/>
    <mergeCell ref="B9:J9"/>
    <mergeCell ref="K9:Q9"/>
    <mergeCell ref="R9:Y9"/>
    <mergeCell ref="Z9:AI9"/>
    <mergeCell ref="AJ9:AR9"/>
    <mergeCell ref="AS9:BB9"/>
    <mergeCell ref="BC9:BF9"/>
    <mergeCell ref="BG9:BN9"/>
    <mergeCell ref="BO9:BS9"/>
    <mergeCell ref="BT9:BY9"/>
    <mergeCell ref="B10:J10"/>
    <mergeCell ref="K10:Q10"/>
    <mergeCell ref="R10:Y10"/>
    <mergeCell ref="Z10:AI10"/>
    <mergeCell ref="AJ10:AR10"/>
    <mergeCell ref="AS10:BB10"/>
    <mergeCell ref="BC10:BF10"/>
    <mergeCell ref="BG10:BN10"/>
    <mergeCell ref="BO10:BS10"/>
    <mergeCell ref="BT10:BY10"/>
    <mergeCell ref="B11:J11"/>
    <mergeCell ref="K11:Q11"/>
    <mergeCell ref="R11:Y11"/>
    <mergeCell ref="Z11:AI11"/>
    <mergeCell ref="AJ11:AR11"/>
    <mergeCell ref="BO12:BS12"/>
    <mergeCell ref="BT12:BY12"/>
    <mergeCell ref="B17:L18"/>
    <mergeCell ref="M17:AD17"/>
    <mergeCell ref="AE17:AV17"/>
    <mergeCell ref="AW17:BN17"/>
    <mergeCell ref="BO17:BY18"/>
    <mergeCell ref="AS11:BB11"/>
    <mergeCell ref="BC11:BF11"/>
    <mergeCell ref="BG11:BN11"/>
    <mergeCell ref="BO11:BS11"/>
    <mergeCell ref="BT11:BY11"/>
    <mergeCell ref="B12:J12"/>
    <mergeCell ref="K12:Q12"/>
    <mergeCell ref="R12:Y12"/>
    <mergeCell ref="Z12:AI12"/>
    <mergeCell ref="AJ12:AR12"/>
    <mergeCell ref="M18:U18"/>
    <mergeCell ref="V18:AD18"/>
    <mergeCell ref="AE18:AM18"/>
    <mergeCell ref="AN18:AV18"/>
    <mergeCell ref="AW18:BE18"/>
    <mergeCell ref="BF18:BN18"/>
    <mergeCell ref="AS12:BB12"/>
    <mergeCell ref="BC12:BF12"/>
    <mergeCell ref="BG12:BN12"/>
    <mergeCell ref="BF19:BN19"/>
    <mergeCell ref="BO19:BY19"/>
    <mergeCell ref="B24:E25"/>
    <mergeCell ref="F24:K25"/>
    <mergeCell ref="L24:Q25"/>
    <mergeCell ref="R24:W25"/>
    <mergeCell ref="X24:AC25"/>
    <mergeCell ref="AD24:AI25"/>
    <mergeCell ref="AJ24:AO25"/>
    <mergeCell ref="AP24:AU25"/>
    <mergeCell ref="B19:L19"/>
    <mergeCell ref="M19:U19"/>
    <mergeCell ref="V19:AD19"/>
    <mergeCell ref="AE19:AM19"/>
    <mergeCell ref="AN19:AV19"/>
    <mergeCell ref="AW19:BE19"/>
    <mergeCell ref="AV24:BA25"/>
    <mergeCell ref="BB24:BG25"/>
    <mergeCell ref="BH24:BM25"/>
    <mergeCell ref="BN24:BS25"/>
    <mergeCell ref="BT24:BY25"/>
    <mergeCell ref="B26:E26"/>
    <mergeCell ref="F26:K26"/>
    <mergeCell ref="L26:Q26"/>
    <mergeCell ref="R26:W26"/>
    <mergeCell ref="X26:AC26"/>
    <mergeCell ref="BN26:BS26"/>
    <mergeCell ref="BT26:BY26"/>
    <mergeCell ref="B27:E27"/>
    <mergeCell ref="F27:K27"/>
    <mergeCell ref="L27:Q27"/>
    <mergeCell ref="R27:W27"/>
    <mergeCell ref="X27:AC27"/>
    <mergeCell ref="AD27:AI27"/>
    <mergeCell ref="AJ27:AO27"/>
    <mergeCell ref="AP27:AU27"/>
    <mergeCell ref="AD26:AI26"/>
    <mergeCell ref="AJ26:AO26"/>
    <mergeCell ref="AP26:AU26"/>
    <mergeCell ref="AV26:BA26"/>
    <mergeCell ref="BB26:BG26"/>
    <mergeCell ref="BH26:BM26"/>
    <mergeCell ref="AV27:BA27"/>
    <mergeCell ref="BB27:BG27"/>
    <mergeCell ref="BH27:BM27"/>
    <mergeCell ref="BN27:BS27"/>
    <mergeCell ref="BT27:BY27"/>
    <mergeCell ref="B28:E28"/>
    <mergeCell ref="F28:K28"/>
    <mergeCell ref="L28:Q28"/>
    <mergeCell ref="R28:W28"/>
    <mergeCell ref="X28:AC28"/>
    <mergeCell ref="BN28:BS28"/>
    <mergeCell ref="BT28:BY28"/>
    <mergeCell ref="B33:K33"/>
    <mergeCell ref="L33:V33"/>
    <mergeCell ref="W33:AG33"/>
    <mergeCell ref="AH33:AR33"/>
    <mergeCell ref="AS33:BC33"/>
    <mergeCell ref="BD33:BN33"/>
    <mergeCell ref="BO33:BY33"/>
    <mergeCell ref="AD28:AI28"/>
    <mergeCell ref="AJ28:AO28"/>
    <mergeCell ref="AP28:AU28"/>
    <mergeCell ref="AV28:BA28"/>
    <mergeCell ref="BB28:BG28"/>
    <mergeCell ref="BH28:BM28"/>
    <mergeCell ref="BO34:BY34"/>
    <mergeCell ref="B35:K35"/>
    <mergeCell ref="L35:V35"/>
    <mergeCell ref="W35:AG35"/>
    <mergeCell ref="AH35:AR35"/>
    <mergeCell ref="AS35:BC35"/>
    <mergeCell ref="BD35:BN35"/>
    <mergeCell ref="BO35:BY35"/>
    <mergeCell ref="B34:K34"/>
    <mergeCell ref="L34:V34"/>
    <mergeCell ref="W34:AG34"/>
    <mergeCell ref="AH34:AR34"/>
    <mergeCell ref="AS34:BC34"/>
    <mergeCell ref="BD34:BN34"/>
    <mergeCell ref="BO36:BY36"/>
    <mergeCell ref="B37:K37"/>
    <mergeCell ref="L37:V37"/>
    <mergeCell ref="W37:AG37"/>
    <mergeCell ref="AH37:AR37"/>
    <mergeCell ref="AS37:BC37"/>
    <mergeCell ref="BD37:BN37"/>
    <mergeCell ref="BO37:BY37"/>
    <mergeCell ref="B36:K36"/>
    <mergeCell ref="L36:V36"/>
    <mergeCell ref="W36:AG36"/>
    <mergeCell ref="AH36:AR36"/>
    <mergeCell ref="AS36:BC36"/>
    <mergeCell ref="BD36:BN36"/>
    <mergeCell ref="BF42:BO43"/>
    <mergeCell ref="BP42:BY43"/>
    <mergeCell ref="B44:J44"/>
    <mergeCell ref="K44:S44"/>
    <mergeCell ref="T44:AB44"/>
    <mergeCell ref="AC44:AK44"/>
    <mergeCell ref="AL44:AU44"/>
    <mergeCell ref="AV44:BE44"/>
    <mergeCell ref="BF44:BO44"/>
    <mergeCell ref="BP44:BY44"/>
    <mergeCell ref="B42:J43"/>
    <mergeCell ref="K42:S43"/>
    <mergeCell ref="T42:AB43"/>
    <mergeCell ref="AC42:AK43"/>
    <mergeCell ref="AL42:AU43"/>
    <mergeCell ref="AV42:BE43"/>
    <mergeCell ref="AV49:BB49"/>
    <mergeCell ref="BC49:BI49"/>
    <mergeCell ref="BJ49:BP49"/>
    <mergeCell ref="BQ49:BY49"/>
    <mergeCell ref="B50:J50"/>
    <mergeCell ref="K50:Q50"/>
    <mergeCell ref="R50:X50"/>
    <mergeCell ref="Y50:AE50"/>
    <mergeCell ref="AF50:AN50"/>
    <mergeCell ref="AO50:AU50"/>
    <mergeCell ref="B49:J49"/>
    <mergeCell ref="K49:Q49"/>
    <mergeCell ref="R49:X49"/>
    <mergeCell ref="Y49:AE49"/>
    <mergeCell ref="AF49:AN49"/>
    <mergeCell ref="AO49:AU49"/>
    <mergeCell ref="AV50:BB50"/>
    <mergeCell ref="BC50:BI50"/>
    <mergeCell ref="BJ50:BP50"/>
    <mergeCell ref="BQ50:BY50"/>
    <mergeCell ref="B51:J51"/>
    <mergeCell ref="K51:Q51"/>
    <mergeCell ref="R51:X51"/>
    <mergeCell ref="Y51:AE51"/>
    <mergeCell ref="AF51:AN51"/>
    <mergeCell ref="AO51:AU51"/>
    <mergeCell ref="AV51:BB51"/>
    <mergeCell ref="BC51:BI51"/>
    <mergeCell ref="BJ51:BP51"/>
    <mergeCell ref="BQ51:BY51"/>
    <mergeCell ref="B52:J52"/>
    <mergeCell ref="K52:Q52"/>
    <mergeCell ref="R52:X52"/>
    <mergeCell ref="Y52:AE52"/>
    <mergeCell ref="AF52:AN52"/>
    <mergeCell ref="AO52:AU52"/>
    <mergeCell ref="AV52:BB52"/>
    <mergeCell ref="BC52:BI52"/>
    <mergeCell ref="BJ52:BP52"/>
    <mergeCell ref="BQ52:BY52"/>
    <mergeCell ref="B53:J53"/>
    <mergeCell ref="K53:Q53"/>
    <mergeCell ref="R53:X53"/>
    <mergeCell ref="Y53:AE53"/>
    <mergeCell ref="AF53:AN53"/>
    <mergeCell ref="AO53:AU53"/>
    <mergeCell ref="AV54:BB54"/>
    <mergeCell ref="BC54:BI54"/>
    <mergeCell ref="BJ54:BP54"/>
    <mergeCell ref="BQ54:BY54"/>
    <mergeCell ref="AV53:BB53"/>
    <mergeCell ref="BC53:BI53"/>
    <mergeCell ref="BJ53:BP53"/>
    <mergeCell ref="BQ53:BY53"/>
    <mergeCell ref="B54:J54"/>
    <mergeCell ref="K54:Q54"/>
    <mergeCell ref="R54:X54"/>
    <mergeCell ref="Y54:AE54"/>
    <mergeCell ref="AF54:AN54"/>
    <mergeCell ref="AO54:AU54"/>
  </mergeCells>
  <printOptions/>
  <pageMargins left="0.7874015748031497" right="0.7874015748031497" top="0.7086614173228347" bottom="0.3937007874015748" header="0.5118110236220472" footer="0.39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Y22"/>
  <sheetViews>
    <sheetView zoomScalePageLayoutView="0" workbookViewId="0" topLeftCell="A1">
      <selection activeCell="A1" sqref="A1"/>
    </sheetView>
  </sheetViews>
  <sheetFormatPr defaultColWidth="1.1484375" defaultRowHeight="15" customHeight="1"/>
  <cols>
    <col min="1" max="70" width="1.1484375" style="66" customWidth="1"/>
    <col min="71" max="16384" width="1.1484375" style="66" customWidth="1"/>
  </cols>
  <sheetData>
    <row r="1" s="74" customFormat="1" ht="17.25" customHeight="1">
      <c r="A1" s="74" t="s">
        <v>893</v>
      </c>
    </row>
    <row r="2" ht="15" customHeight="1">
      <c r="AT2" s="59"/>
    </row>
    <row r="3" spans="1:77" ht="15" customHeight="1">
      <c r="A3" s="66" t="s">
        <v>894</v>
      </c>
      <c r="BY3" s="67" t="s">
        <v>895</v>
      </c>
    </row>
    <row r="4" ht="3.75" customHeight="1"/>
    <row r="5" spans="2:77" ht="15" customHeight="1">
      <c r="B5" s="311" t="s">
        <v>12</v>
      </c>
      <c r="C5" s="311"/>
      <c r="D5" s="311"/>
      <c r="E5" s="311"/>
      <c r="F5" s="311"/>
      <c r="G5" s="311"/>
      <c r="H5" s="311"/>
      <c r="I5" s="311"/>
      <c r="J5" s="311"/>
      <c r="K5" s="313" t="s">
        <v>896</v>
      </c>
      <c r="L5" s="313"/>
      <c r="M5" s="313"/>
      <c r="N5" s="313"/>
      <c r="O5" s="313"/>
      <c r="P5" s="313"/>
      <c r="Q5" s="313"/>
      <c r="R5" s="313"/>
      <c r="S5" s="313" t="s">
        <v>897</v>
      </c>
      <c r="T5" s="313"/>
      <c r="U5" s="313"/>
      <c r="V5" s="313"/>
      <c r="W5" s="313"/>
      <c r="X5" s="313"/>
      <c r="Y5" s="313"/>
      <c r="Z5" s="313" t="s">
        <v>898</v>
      </c>
      <c r="AA5" s="313"/>
      <c r="AB5" s="313"/>
      <c r="AC5" s="313"/>
      <c r="AD5" s="313"/>
      <c r="AE5" s="313"/>
      <c r="AF5" s="313"/>
      <c r="AG5" s="313" t="s">
        <v>899</v>
      </c>
      <c r="AH5" s="313"/>
      <c r="AI5" s="313"/>
      <c r="AJ5" s="313"/>
      <c r="AK5" s="313"/>
      <c r="AL5" s="313"/>
      <c r="AM5" s="313"/>
      <c r="AN5" s="313" t="s">
        <v>900</v>
      </c>
      <c r="AO5" s="313"/>
      <c r="AP5" s="313"/>
      <c r="AQ5" s="313"/>
      <c r="AR5" s="313"/>
      <c r="AS5" s="313"/>
      <c r="AT5" s="313"/>
      <c r="AU5" s="313" t="s">
        <v>901</v>
      </c>
      <c r="AV5" s="313"/>
      <c r="AW5" s="313"/>
      <c r="AX5" s="313"/>
      <c r="AY5" s="313"/>
      <c r="AZ5" s="313"/>
      <c r="BA5" s="313"/>
      <c r="BB5" s="313" t="s">
        <v>902</v>
      </c>
      <c r="BC5" s="313"/>
      <c r="BD5" s="313"/>
      <c r="BE5" s="313"/>
      <c r="BF5" s="313"/>
      <c r="BG5" s="313"/>
      <c r="BH5" s="313"/>
      <c r="BI5" s="313" t="s">
        <v>31</v>
      </c>
      <c r="BJ5" s="313"/>
      <c r="BK5" s="313"/>
      <c r="BL5" s="313"/>
      <c r="BM5" s="313"/>
      <c r="BN5" s="313"/>
      <c r="BO5" s="313"/>
      <c r="BP5" s="366"/>
      <c r="BQ5" s="358" t="s">
        <v>107</v>
      </c>
      <c r="BR5" s="311"/>
      <c r="BS5" s="311"/>
      <c r="BT5" s="311"/>
      <c r="BU5" s="311"/>
      <c r="BV5" s="311"/>
      <c r="BW5" s="311"/>
      <c r="BX5" s="311"/>
      <c r="BY5" s="311"/>
    </row>
    <row r="6" spans="2:77" ht="15" customHeight="1">
      <c r="B6" s="311"/>
      <c r="C6" s="311"/>
      <c r="D6" s="311"/>
      <c r="E6" s="311"/>
      <c r="F6" s="311"/>
      <c r="G6" s="311"/>
      <c r="H6" s="311"/>
      <c r="I6" s="311"/>
      <c r="J6" s="311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66"/>
      <c r="BQ6" s="358"/>
      <c r="BR6" s="311"/>
      <c r="BS6" s="311"/>
      <c r="BT6" s="311"/>
      <c r="BU6" s="311"/>
      <c r="BV6" s="311"/>
      <c r="BW6" s="311"/>
      <c r="BX6" s="311"/>
      <c r="BY6" s="311"/>
    </row>
    <row r="7" spans="2:77" ht="15" customHeight="1">
      <c r="B7" s="311" t="s">
        <v>40</v>
      </c>
      <c r="C7" s="311"/>
      <c r="D7" s="311"/>
      <c r="E7" s="311"/>
      <c r="F7" s="311"/>
      <c r="G7" s="311"/>
      <c r="H7" s="311"/>
      <c r="I7" s="311"/>
      <c r="J7" s="311"/>
      <c r="K7" s="453">
        <v>152</v>
      </c>
      <c r="L7" s="453"/>
      <c r="M7" s="453"/>
      <c r="N7" s="453"/>
      <c r="O7" s="453"/>
      <c r="P7" s="453"/>
      <c r="Q7" s="453"/>
      <c r="R7" s="453"/>
      <c r="S7" s="453">
        <v>129</v>
      </c>
      <c r="T7" s="453"/>
      <c r="U7" s="453"/>
      <c r="V7" s="453"/>
      <c r="W7" s="453"/>
      <c r="X7" s="453"/>
      <c r="Y7" s="453"/>
      <c r="Z7" s="453">
        <v>45</v>
      </c>
      <c r="AA7" s="453"/>
      <c r="AB7" s="453"/>
      <c r="AC7" s="453"/>
      <c r="AD7" s="453"/>
      <c r="AE7" s="453"/>
      <c r="AF7" s="453"/>
      <c r="AG7" s="453">
        <v>59</v>
      </c>
      <c r="AH7" s="453"/>
      <c r="AI7" s="453"/>
      <c r="AJ7" s="453"/>
      <c r="AK7" s="453"/>
      <c r="AL7" s="453"/>
      <c r="AM7" s="453"/>
      <c r="AN7" s="453">
        <v>0</v>
      </c>
      <c r="AO7" s="453"/>
      <c r="AP7" s="453"/>
      <c r="AQ7" s="453"/>
      <c r="AR7" s="453"/>
      <c r="AS7" s="453"/>
      <c r="AT7" s="453"/>
      <c r="AU7" s="453">
        <v>7</v>
      </c>
      <c r="AV7" s="453"/>
      <c r="AW7" s="453"/>
      <c r="AX7" s="453"/>
      <c r="AY7" s="453"/>
      <c r="AZ7" s="453"/>
      <c r="BA7" s="453"/>
      <c r="BB7" s="453">
        <v>29</v>
      </c>
      <c r="BC7" s="453"/>
      <c r="BD7" s="453"/>
      <c r="BE7" s="453"/>
      <c r="BF7" s="453"/>
      <c r="BG7" s="453"/>
      <c r="BH7" s="453"/>
      <c r="BI7" s="453">
        <v>110</v>
      </c>
      <c r="BJ7" s="453"/>
      <c r="BK7" s="453"/>
      <c r="BL7" s="453"/>
      <c r="BM7" s="453"/>
      <c r="BN7" s="453"/>
      <c r="BO7" s="453"/>
      <c r="BP7" s="454"/>
      <c r="BQ7" s="431">
        <f>SUM(K7:BP7)</f>
        <v>531</v>
      </c>
      <c r="BR7" s="428"/>
      <c r="BS7" s="428"/>
      <c r="BT7" s="428"/>
      <c r="BU7" s="428"/>
      <c r="BV7" s="428"/>
      <c r="BW7" s="428"/>
      <c r="BX7" s="428"/>
      <c r="BY7" s="428"/>
    </row>
    <row r="8" spans="2:77" ht="15" customHeight="1">
      <c r="B8" s="81"/>
      <c r="C8" s="81"/>
      <c r="D8" s="81"/>
      <c r="BY8" s="67" t="s">
        <v>903</v>
      </c>
    </row>
    <row r="9" spans="2:4" ht="15" customHeight="1">
      <c r="B9" s="81"/>
      <c r="C9" s="81"/>
      <c r="D9" s="81"/>
    </row>
    <row r="10" spans="1:77" ht="15" customHeight="1">
      <c r="A10" s="66" t="s">
        <v>904</v>
      </c>
      <c r="B10" s="81"/>
      <c r="C10" s="81"/>
      <c r="D10" s="81"/>
      <c r="BY10" s="67" t="s">
        <v>895</v>
      </c>
    </row>
    <row r="11" spans="2:4" ht="3.75" customHeight="1">
      <c r="B11" s="81"/>
      <c r="C11" s="81"/>
      <c r="D11" s="81"/>
    </row>
    <row r="12" spans="2:77" ht="15" customHeight="1">
      <c r="B12" s="311" t="s">
        <v>12</v>
      </c>
      <c r="C12" s="311"/>
      <c r="D12" s="311"/>
      <c r="E12" s="311"/>
      <c r="F12" s="311"/>
      <c r="G12" s="311"/>
      <c r="H12" s="311"/>
      <c r="I12" s="311"/>
      <c r="J12" s="311"/>
      <c r="K12" s="313" t="s">
        <v>905</v>
      </c>
      <c r="L12" s="313"/>
      <c r="M12" s="313"/>
      <c r="N12" s="313"/>
      <c r="O12" s="313"/>
      <c r="P12" s="313"/>
      <c r="Q12" s="313" t="s">
        <v>906</v>
      </c>
      <c r="R12" s="313"/>
      <c r="S12" s="313"/>
      <c r="T12" s="313"/>
      <c r="U12" s="313"/>
      <c r="V12" s="313"/>
      <c r="W12" s="347" t="s">
        <v>744</v>
      </c>
      <c r="X12" s="347"/>
      <c r="Y12" s="347"/>
      <c r="Z12" s="347"/>
      <c r="AA12" s="347"/>
      <c r="AB12" s="347"/>
      <c r="AC12" s="347"/>
      <c r="AD12" s="313" t="s">
        <v>907</v>
      </c>
      <c r="AE12" s="313"/>
      <c r="AF12" s="313"/>
      <c r="AG12" s="313"/>
      <c r="AH12" s="313"/>
      <c r="AI12" s="313"/>
      <c r="AJ12" s="313" t="s">
        <v>908</v>
      </c>
      <c r="AK12" s="313"/>
      <c r="AL12" s="313"/>
      <c r="AM12" s="313"/>
      <c r="AN12" s="313"/>
      <c r="AO12" s="313"/>
      <c r="AP12" s="347" t="s">
        <v>909</v>
      </c>
      <c r="AQ12" s="347"/>
      <c r="AR12" s="347"/>
      <c r="AS12" s="347"/>
      <c r="AT12" s="347"/>
      <c r="AU12" s="347"/>
      <c r="AV12" s="347"/>
      <c r="AW12" s="313" t="s">
        <v>910</v>
      </c>
      <c r="AX12" s="313"/>
      <c r="AY12" s="313"/>
      <c r="AZ12" s="313"/>
      <c r="BA12" s="313"/>
      <c r="BB12" s="313"/>
      <c r="BC12" s="313" t="s">
        <v>911</v>
      </c>
      <c r="BD12" s="313"/>
      <c r="BE12" s="313"/>
      <c r="BF12" s="313"/>
      <c r="BG12" s="313"/>
      <c r="BH12" s="313"/>
      <c r="BI12" s="313" t="s">
        <v>31</v>
      </c>
      <c r="BJ12" s="313"/>
      <c r="BK12" s="313"/>
      <c r="BL12" s="313"/>
      <c r="BM12" s="313"/>
      <c r="BN12" s="313"/>
      <c r="BO12" s="313"/>
      <c r="BP12" s="366"/>
      <c r="BQ12" s="367" t="s">
        <v>22</v>
      </c>
      <c r="BR12" s="313"/>
      <c r="BS12" s="313"/>
      <c r="BT12" s="313"/>
      <c r="BU12" s="313"/>
      <c r="BV12" s="313"/>
      <c r="BW12" s="313"/>
      <c r="BX12" s="313"/>
      <c r="BY12" s="313"/>
    </row>
    <row r="13" spans="2:77" ht="15" customHeight="1">
      <c r="B13" s="311"/>
      <c r="C13" s="311"/>
      <c r="D13" s="311"/>
      <c r="E13" s="311"/>
      <c r="F13" s="311"/>
      <c r="G13" s="311"/>
      <c r="H13" s="311"/>
      <c r="I13" s="311"/>
      <c r="J13" s="311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47"/>
      <c r="X13" s="347"/>
      <c r="Y13" s="347"/>
      <c r="Z13" s="347"/>
      <c r="AA13" s="347"/>
      <c r="AB13" s="347"/>
      <c r="AC13" s="347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47"/>
      <c r="AQ13" s="347"/>
      <c r="AR13" s="347"/>
      <c r="AS13" s="347"/>
      <c r="AT13" s="347"/>
      <c r="AU13" s="347"/>
      <c r="AV13" s="347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66"/>
      <c r="BQ13" s="367"/>
      <c r="BR13" s="313"/>
      <c r="BS13" s="313"/>
      <c r="BT13" s="313"/>
      <c r="BU13" s="313"/>
      <c r="BV13" s="313"/>
      <c r="BW13" s="313"/>
      <c r="BX13" s="313"/>
      <c r="BY13" s="313"/>
    </row>
    <row r="14" spans="2:77" ht="15" customHeight="1">
      <c r="B14" s="311" t="s">
        <v>40</v>
      </c>
      <c r="C14" s="311"/>
      <c r="D14" s="311"/>
      <c r="E14" s="311"/>
      <c r="F14" s="311"/>
      <c r="G14" s="311"/>
      <c r="H14" s="311"/>
      <c r="I14" s="311"/>
      <c r="J14" s="311"/>
      <c r="K14" s="428">
        <v>0</v>
      </c>
      <c r="L14" s="428"/>
      <c r="M14" s="428"/>
      <c r="N14" s="428"/>
      <c r="O14" s="428"/>
      <c r="P14" s="428"/>
      <c r="Q14" s="428">
        <v>1</v>
      </c>
      <c r="R14" s="428"/>
      <c r="S14" s="428"/>
      <c r="T14" s="428"/>
      <c r="U14" s="428"/>
      <c r="V14" s="428"/>
      <c r="W14" s="428">
        <v>0</v>
      </c>
      <c r="X14" s="428"/>
      <c r="Y14" s="428"/>
      <c r="Z14" s="428"/>
      <c r="AA14" s="428"/>
      <c r="AB14" s="428"/>
      <c r="AC14" s="428"/>
      <c r="AD14" s="428">
        <v>1</v>
      </c>
      <c r="AE14" s="428"/>
      <c r="AF14" s="428"/>
      <c r="AG14" s="428"/>
      <c r="AH14" s="428"/>
      <c r="AI14" s="428"/>
      <c r="AJ14" s="428">
        <v>1</v>
      </c>
      <c r="AK14" s="428"/>
      <c r="AL14" s="428"/>
      <c r="AM14" s="428"/>
      <c r="AN14" s="428"/>
      <c r="AO14" s="428"/>
      <c r="AP14" s="428">
        <v>0</v>
      </c>
      <c r="AQ14" s="428"/>
      <c r="AR14" s="428"/>
      <c r="AS14" s="428"/>
      <c r="AT14" s="428"/>
      <c r="AU14" s="428"/>
      <c r="AV14" s="428"/>
      <c r="AW14" s="428">
        <v>0</v>
      </c>
      <c r="AX14" s="428"/>
      <c r="AY14" s="428"/>
      <c r="AZ14" s="428"/>
      <c r="BA14" s="428"/>
      <c r="BB14" s="428"/>
      <c r="BC14" s="428">
        <v>3</v>
      </c>
      <c r="BD14" s="428"/>
      <c r="BE14" s="428"/>
      <c r="BF14" s="428"/>
      <c r="BG14" s="428"/>
      <c r="BH14" s="428"/>
      <c r="BI14" s="428">
        <v>8</v>
      </c>
      <c r="BJ14" s="428"/>
      <c r="BK14" s="428"/>
      <c r="BL14" s="428"/>
      <c r="BM14" s="428"/>
      <c r="BN14" s="428"/>
      <c r="BO14" s="428"/>
      <c r="BP14" s="430"/>
      <c r="BQ14" s="431">
        <f>SUM(K14:BP14)</f>
        <v>14</v>
      </c>
      <c r="BR14" s="428"/>
      <c r="BS14" s="428"/>
      <c r="BT14" s="428"/>
      <c r="BU14" s="428"/>
      <c r="BV14" s="428"/>
      <c r="BW14" s="428"/>
      <c r="BX14" s="428"/>
      <c r="BY14" s="428"/>
    </row>
    <row r="15" spans="2:77" ht="15" customHeight="1">
      <c r="B15" s="81"/>
      <c r="C15" s="81"/>
      <c r="D15" s="81"/>
      <c r="BY15" s="67" t="s">
        <v>912</v>
      </c>
    </row>
    <row r="16" spans="2:4" ht="15" customHeight="1">
      <c r="B16" s="81"/>
      <c r="C16" s="81"/>
      <c r="D16" s="81"/>
    </row>
    <row r="17" spans="1:77" ht="15" customHeight="1">
      <c r="A17" s="66" t="s">
        <v>913</v>
      </c>
      <c r="B17" s="81"/>
      <c r="C17" s="81"/>
      <c r="D17" s="81"/>
      <c r="BY17" s="67" t="s">
        <v>914</v>
      </c>
    </row>
    <row r="18" spans="2:4" ht="3.75" customHeight="1">
      <c r="B18" s="81"/>
      <c r="C18" s="81"/>
      <c r="D18" s="81"/>
    </row>
    <row r="19" spans="2:77" ht="15" customHeight="1">
      <c r="B19" s="311" t="s">
        <v>12</v>
      </c>
      <c r="C19" s="311"/>
      <c r="D19" s="311"/>
      <c r="E19" s="311"/>
      <c r="F19" s="311"/>
      <c r="G19" s="311"/>
      <c r="H19" s="311"/>
      <c r="I19" s="311"/>
      <c r="J19" s="311"/>
      <c r="K19" s="347" t="s">
        <v>915</v>
      </c>
      <c r="L19" s="347"/>
      <c r="M19" s="347"/>
      <c r="N19" s="347"/>
      <c r="O19" s="347" t="s">
        <v>916</v>
      </c>
      <c r="P19" s="347"/>
      <c r="Q19" s="347"/>
      <c r="R19" s="347"/>
      <c r="S19" s="347" t="s">
        <v>917</v>
      </c>
      <c r="T19" s="347"/>
      <c r="U19" s="347"/>
      <c r="V19" s="347"/>
      <c r="W19" s="347" t="s">
        <v>918</v>
      </c>
      <c r="X19" s="347"/>
      <c r="Y19" s="347"/>
      <c r="Z19" s="347"/>
      <c r="AA19" s="347" t="s">
        <v>919</v>
      </c>
      <c r="AB19" s="347"/>
      <c r="AC19" s="347"/>
      <c r="AD19" s="347"/>
      <c r="AE19" s="347" t="s">
        <v>920</v>
      </c>
      <c r="AF19" s="347"/>
      <c r="AG19" s="347"/>
      <c r="AH19" s="347"/>
      <c r="AI19" s="347" t="s">
        <v>921</v>
      </c>
      <c r="AJ19" s="347"/>
      <c r="AK19" s="347"/>
      <c r="AL19" s="347"/>
      <c r="AM19" s="347" t="s">
        <v>922</v>
      </c>
      <c r="AN19" s="347"/>
      <c r="AO19" s="347"/>
      <c r="AP19" s="347"/>
      <c r="AQ19" s="347" t="s">
        <v>923</v>
      </c>
      <c r="AR19" s="347"/>
      <c r="AS19" s="347"/>
      <c r="AT19" s="347"/>
      <c r="AU19" s="347" t="s">
        <v>924</v>
      </c>
      <c r="AV19" s="347"/>
      <c r="AW19" s="347"/>
      <c r="AX19" s="347"/>
      <c r="AY19" s="347" t="s">
        <v>31</v>
      </c>
      <c r="AZ19" s="347"/>
      <c r="BA19" s="347"/>
      <c r="BB19" s="347"/>
      <c r="BC19" s="347"/>
      <c r="BD19" s="445" t="s">
        <v>145</v>
      </c>
      <c r="BE19" s="445"/>
      <c r="BF19" s="445"/>
      <c r="BG19" s="445"/>
      <c r="BH19" s="445"/>
      <c r="BI19" s="445"/>
      <c r="BJ19" s="446"/>
      <c r="BK19" s="447" t="s">
        <v>925</v>
      </c>
      <c r="BL19" s="338"/>
      <c r="BM19" s="338"/>
      <c r="BN19" s="338"/>
      <c r="BO19" s="338"/>
      <c r="BP19" s="338"/>
      <c r="BQ19" s="338"/>
      <c r="BR19" s="338"/>
      <c r="BS19" s="338"/>
      <c r="BT19" s="448"/>
      <c r="BU19" s="313" t="s">
        <v>926</v>
      </c>
      <c r="BV19" s="313"/>
      <c r="BW19" s="313"/>
      <c r="BX19" s="313"/>
      <c r="BY19" s="313"/>
    </row>
    <row r="20" spans="2:77" ht="15" customHeight="1">
      <c r="B20" s="311"/>
      <c r="C20" s="311"/>
      <c r="D20" s="311"/>
      <c r="E20" s="311"/>
      <c r="F20" s="311"/>
      <c r="G20" s="311"/>
      <c r="H20" s="311"/>
      <c r="I20" s="311"/>
      <c r="J20" s="311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445"/>
      <c r="BE20" s="445"/>
      <c r="BF20" s="445"/>
      <c r="BG20" s="445"/>
      <c r="BH20" s="445"/>
      <c r="BI20" s="445"/>
      <c r="BJ20" s="446"/>
      <c r="BK20" s="449" t="s">
        <v>927</v>
      </c>
      <c r="BL20" s="450"/>
      <c r="BM20" s="450"/>
      <c r="BN20" s="450"/>
      <c r="BO20" s="451"/>
      <c r="BP20" s="452" t="s">
        <v>928</v>
      </c>
      <c r="BQ20" s="450"/>
      <c r="BR20" s="450"/>
      <c r="BS20" s="450"/>
      <c r="BT20" s="451"/>
      <c r="BU20" s="313"/>
      <c r="BV20" s="313"/>
      <c r="BW20" s="313"/>
      <c r="BX20" s="313"/>
      <c r="BY20" s="313"/>
    </row>
    <row r="21" spans="2:77" ht="15" customHeight="1">
      <c r="B21" s="311" t="s">
        <v>40</v>
      </c>
      <c r="C21" s="311"/>
      <c r="D21" s="311"/>
      <c r="E21" s="311"/>
      <c r="F21" s="311"/>
      <c r="G21" s="311"/>
      <c r="H21" s="311"/>
      <c r="I21" s="311"/>
      <c r="J21" s="311"/>
      <c r="K21" s="442">
        <v>1</v>
      </c>
      <c r="L21" s="442"/>
      <c r="M21" s="442"/>
      <c r="N21" s="442"/>
      <c r="O21" s="442">
        <v>0</v>
      </c>
      <c r="P21" s="442"/>
      <c r="Q21" s="442"/>
      <c r="R21" s="442"/>
      <c r="S21" s="442">
        <v>1</v>
      </c>
      <c r="T21" s="442"/>
      <c r="U21" s="442"/>
      <c r="V21" s="442"/>
      <c r="W21" s="442">
        <v>185</v>
      </c>
      <c r="X21" s="442"/>
      <c r="Y21" s="442"/>
      <c r="Z21" s="442"/>
      <c r="AA21" s="442">
        <v>13</v>
      </c>
      <c r="AB21" s="442"/>
      <c r="AC21" s="442"/>
      <c r="AD21" s="442"/>
      <c r="AE21" s="442">
        <v>34</v>
      </c>
      <c r="AF21" s="442"/>
      <c r="AG21" s="442"/>
      <c r="AH21" s="442"/>
      <c r="AI21" s="442">
        <v>252</v>
      </c>
      <c r="AJ21" s="442"/>
      <c r="AK21" s="442"/>
      <c r="AL21" s="442"/>
      <c r="AM21" s="442">
        <v>7</v>
      </c>
      <c r="AN21" s="442"/>
      <c r="AO21" s="442"/>
      <c r="AP21" s="442"/>
      <c r="AQ21" s="442">
        <v>18</v>
      </c>
      <c r="AR21" s="442"/>
      <c r="AS21" s="442"/>
      <c r="AT21" s="442"/>
      <c r="AU21" s="443">
        <v>1074</v>
      </c>
      <c r="AV21" s="444"/>
      <c r="AW21" s="444"/>
      <c r="AX21" s="444"/>
      <c r="AY21" s="436">
        <v>307</v>
      </c>
      <c r="AZ21" s="436"/>
      <c r="BA21" s="436"/>
      <c r="BB21" s="436"/>
      <c r="BC21" s="436"/>
      <c r="BD21" s="436">
        <f>SUM(K21:BC21)</f>
        <v>1892</v>
      </c>
      <c r="BE21" s="436"/>
      <c r="BF21" s="436"/>
      <c r="BG21" s="436"/>
      <c r="BH21" s="436"/>
      <c r="BI21" s="436"/>
      <c r="BJ21" s="437"/>
      <c r="BK21" s="438">
        <v>1794</v>
      </c>
      <c r="BL21" s="439"/>
      <c r="BM21" s="439"/>
      <c r="BN21" s="439"/>
      <c r="BO21" s="439"/>
      <c r="BP21" s="440">
        <v>133</v>
      </c>
      <c r="BQ21" s="440"/>
      <c r="BR21" s="440"/>
      <c r="BS21" s="440"/>
      <c r="BT21" s="440"/>
      <c r="BU21" s="441">
        <f>BP21/BD21</f>
        <v>0.07029598308668077</v>
      </c>
      <c r="BV21" s="441"/>
      <c r="BW21" s="441"/>
      <c r="BX21" s="441"/>
      <c r="BY21" s="441"/>
    </row>
    <row r="22" spans="2:77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W22" s="59"/>
      <c r="AX22" s="59"/>
      <c r="AY22" s="59"/>
      <c r="BC22" s="59"/>
      <c r="BD22" s="59"/>
      <c r="BE22" s="59"/>
      <c r="BF22" s="59"/>
      <c r="BH22" s="59"/>
      <c r="BJ22" s="59"/>
      <c r="BK22" s="59"/>
      <c r="BL22" s="59"/>
      <c r="BM22" s="59"/>
      <c r="BN22" s="59"/>
      <c r="BO22" s="59"/>
      <c r="BP22" s="59"/>
      <c r="BQ22" s="59"/>
      <c r="BY22" s="73" t="s">
        <v>912</v>
      </c>
    </row>
  </sheetData>
  <sheetProtection/>
  <mergeCells count="75">
    <mergeCell ref="AU5:BA6"/>
    <mergeCell ref="BB5:BH6"/>
    <mergeCell ref="BI5:BP6"/>
    <mergeCell ref="BQ5:BY6"/>
    <mergeCell ref="B7:J7"/>
    <mergeCell ref="K7:R7"/>
    <mergeCell ref="S7:Y7"/>
    <mergeCell ref="Z7:AF7"/>
    <mergeCell ref="AG7:AM7"/>
    <mergeCell ref="AN7:AT7"/>
    <mergeCell ref="B5:J6"/>
    <mergeCell ref="K5:R6"/>
    <mergeCell ref="S5:Y6"/>
    <mergeCell ref="Z5:AF6"/>
    <mergeCell ref="AG5:AM6"/>
    <mergeCell ref="AN5:AT6"/>
    <mergeCell ref="AU7:BA7"/>
    <mergeCell ref="BB7:BH7"/>
    <mergeCell ref="BI7:BP7"/>
    <mergeCell ref="BQ7:BY7"/>
    <mergeCell ref="B12:J13"/>
    <mergeCell ref="K12:P13"/>
    <mergeCell ref="Q12:V13"/>
    <mergeCell ref="W12:AC13"/>
    <mergeCell ref="AD12:AI13"/>
    <mergeCell ref="AJ12:AO13"/>
    <mergeCell ref="B14:J14"/>
    <mergeCell ref="K14:P14"/>
    <mergeCell ref="Q14:V14"/>
    <mergeCell ref="W14:AC14"/>
    <mergeCell ref="AD14:AI14"/>
    <mergeCell ref="BI14:BP14"/>
    <mergeCell ref="BQ14:BY14"/>
    <mergeCell ref="AP12:AV13"/>
    <mergeCell ref="AW12:BB13"/>
    <mergeCell ref="BC12:BH13"/>
    <mergeCell ref="BI12:BP13"/>
    <mergeCell ref="BQ12:BY13"/>
    <mergeCell ref="AA19:AD20"/>
    <mergeCell ref="AJ14:AO14"/>
    <mergeCell ref="AP14:AV14"/>
    <mergeCell ref="AW14:BB14"/>
    <mergeCell ref="BC14:BH14"/>
    <mergeCell ref="B19:J20"/>
    <mergeCell ref="K19:N20"/>
    <mergeCell ref="O19:R20"/>
    <mergeCell ref="S19:V20"/>
    <mergeCell ref="W19:Z20"/>
    <mergeCell ref="AE19:AH20"/>
    <mergeCell ref="AI19:AL20"/>
    <mergeCell ref="AM19:AP20"/>
    <mergeCell ref="AQ19:AT20"/>
    <mergeCell ref="AU19:AX20"/>
    <mergeCell ref="B21:J21"/>
    <mergeCell ref="K21:N21"/>
    <mergeCell ref="O21:R21"/>
    <mergeCell ref="S21:V21"/>
    <mergeCell ref="W21:Z21"/>
    <mergeCell ref="AU21:AX21"/>
    <mergeCell ref="BD19:BJ20"/>
    <mergeCell ref="BK19:BT19"/>
    <mergeCell ref="BU19:BY20"/>
    <mergeCell ref="BK20:BO20"/>
    <mergeCell ref="BP20:BT20"/>
    <mergeCell ref="AY19:BC20"/>
    <mergeCell ref="AA21:AD21"/>
    <mergeCell ref="AE21:AH21"/>
    <mergeCell ref="AI21:AL21"/>
    <mergeCell ref="AM21:AP21"/>
    <mergeCell ref="AQ21:AT21"/>
    <mergeCell ref="AY21:BC21"/>
    <mergeCell ref="BD21:BJ21"/>
    <mergeCell ref="BK21:BO21"/>
    <mergeCell ref="BP21:BT21"/>
    <mergeCell ref="BU21:BY21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Y14"/>
  <sheetViews>
    <sheetView zoomScalePageLayoutView="0" workbookViewId="0" topLeftCell="A1">
      <selection activeCell="U17" sqref="U17"/>
    </sheetView>
  </sheetViews>
  <sheetFormatPr defaultColWidth="1.1484375" defaultRowHeight="15" customHeight="1"/>
  <cols>
    <col min="1" max="70" width="1.1484375" style="66" customWidth="1"/>
    <col min="71" max="16384" width="1.1484375" style="66" customWidth="1"/>
  </cols>
  <sheetData>
    <row r="1" s="74" customFormat="1" ht="18.75" customHeight="1">
      <c r="A1" s="74" t="s">
        <v>929</v>
      </c>
    </row>
    <row r="2" spans="2:69" ht="15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O2" s="59"/>
      <c r="BP2" s="59"/>
      <c r="BQ2" s="59"/>
    </row>
    <row r="3" spans="1:69" ht="15" customHeight="1">
      <c r="A3" s="66" t="s">
        <v>930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</row>
    <row r="4" spans="2:69" ht="3.75" customHeigh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</row>
    <row r="5" spans="2:77" ht="15" customHeight="1">
      <c r="B5" s="311" t="s">
        <v>12</v>
      </c>
      <c r="C5" s="311"/>
      <c r="D5" s="311"/>
      <c r="E5" s="311"/>
      <c r="F5" s="311"/>
      <c r="G5" s="311"/>
      <c r="H5" s="311"/>
      <c r="I5" s="311"/>
      <c r="J5" s="311"/>
      <c r="K5" s="313" t="s">
        <v>931</v>
      </c>
      <c r="L5" s="313"/>
      <c r="M5" s="313"/>
      <c r="N5" s="313"/>
      <c r="O5" s="313"/>
      <c r="P5" s="313"/>
      <c r="Q5" s="313"/>
      <c r="R5" s="313"/>
      <c r="S5" s="313"/>
      <c r="T5" s="313" t="s">
        <v>932</v>
      </c>
      <c r="U5" s="313"/>
      <c r="V5" s="313"/>
      <c r="W5" s="313"/>
      <c r="X5" s="313"/>
      <c r="Y5" s="313"/>
      <c r="Z5" s="313"/>
      <c r="AA5" s="313"/>
      <c r="AB5" s="313"/>
      <c r="AC5" s="313" t="s">
        <v>933</v>
      </c>
      <c r="AD5" s="313"/>
      <c r="AE5" s="313"/>
      <c r="AF5" s="313"/>
      <c r="AG5" s="313"/>
      <c r="AH5" s="313"/>
      <c r="AI5" s="313"/>
      <c r="AJ5" s="313"/>
      <c r="AK5" s="313"/>
      <c r="AL5" s="313" t="s">
        <v>934</v>
      </c>
      <c r="AM5" s="313"/>
      <c r="AN5" s="313"/>
      <c r="AO5" s="313"/>
      <c r="AP5" s="313"/>
      <c r="AQ5" s="313"/>
      <c r="AR5" s="313"/>
      <c r="AS5" s="313"/>
      <c r="AT5" s="313"/>
      <c r="AU5" s="313"/>
      <c r="AV5" s="432" t="s">
        <v>935</v>
      </c>
      <c r="AW5" s="432"/>
      <c r="AX5" s="432"/>
      <c r="AY5" s="432"/>
      <c r="AZ5" s="432"/>
      <c r="BA5" s="432"/>
      <c r="BB5" s="432"/>
      <c r="BC5" s="432"/>
      <c r="BD5" s="432"/>
      <c r="BE5" s="432"/>
      <c r="BF5" s="455" t="s">
        <v>936</v>
      </c>
      <c r="BG5" s="455"/>
      <c r="BH5" s="455"/>
      <c r="BI5" s="455"/>
      <c r="BJ5" s="455"/>
      <c r="BK5" s="455"/>
      <c r="BL5" s="455"/>
      <c r="BM5" s="455"/>
      <c r="BN5" s="455"/>
      <c r="BO5" s="455"/>
      <c r="BP5" s="313" t="s">
        <v>937</v>
      </c>
      <c r="BQ5" s="313"/>
      <c r="BR5" s="313"/>
      <c r="BS5" s="313"/>
      <c r="BT5" s="313"/>
      <c r="BU5" s="313"/>
      <c r="BV5" s="313"/>
      <c r="BW5" s="313"/>
      <c r="BX5" s="313"/>
      <c r="BY5" s="313"/>
    </row>
    <row r="6" spans="2:77" ht="15" customHeight="1">
      <c r="B6" s="311"/>
      <c r="C6" s="311"/>
      <c r="D6" s="311"/>
      <c r="E6" s="311"/>
      <c r="F6" s="311"/>
      <c r="G6" s="311"/>
      <c r="H6" s="311"/>
      <c r="I6" s="311"/>
      <c r="J6" s="311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432"/>
      <c r="AW6" s="432"/>
      <c r="AX6" s="432"/>
      <c r="AY6" s="432"/>
      <c r="AZ6" s="432"/>
      <c r="BA6" s="432"/>
      <c r="BB6" s="432"/>
      <c r="BC6" s="432"/>
      <c r="BD6" s="432"/>
      <c r="BE6" s="432"/>
      <c r="BF6" s="455"/>
      <c r="BG6" s="455"/>
      <c r="BH6" s="455"/>
      <c r="BI6" s="455"/>
      <c r="BJ6" s="455"/>
      <c r="BK6" s="455"/>
      <c r="BL6" s="455"/>
      <c r="BM6" s="455"/>
      <c r="BN6" s="455"/>
      <c r="BO6" s="455"/>
      <c r="BP6" s="313"/>
      <c r="BQ6" s="313"/>
      <c r="BR6" s="313"/>
      <c r="BS6" s="313"/>
      <c r="BT6" s="313"/>
      <c r="BU6" s="313"/>
      <c r="BV6" s="313"/>
      <c r="BW6" s="313"/>
      <c r="BX6" s="313"/>
      <c r="BY6" s="313"/>
    </row>
    <row r="7" spans="2:77" ht="15" customHeight="1">
      <c r="B7" s="434" t="s">
        <v>389</v>
      </c>
      <c r="C7" s="434"/>
      <c r="D7" s="434"/>
      <c r="E7" s="434"/>
      <c r="F7" s="434"/>
      <c r="G7" s="434"/>
      <c r="H7" s="434"/>
      <c r="I7" s="434"/>
      <c r="J7" s="434"/>
      <c r="K7" s="433">
        <v>18607</v>
      </c>
      <c r="L7" s="433"/>
      <c r="M7" s="433"/>
      <c r="N7" s="433"/>
      <c r="O7" s="433"/>
      <c r="P7" s="433"/>
      <c r="Q7" s="433"/>
      <c r="R7" s="433"/>
      <c r="S7" s="433"/>
      <c r="T7" s="433">
        <v>51344</v>
      </c>
      <c r="U7" s="433"/>
      <c r="V7" s="433"/>
      <c r="W7" s="433"/>
      <c r="X7" s="433"/>
      <c r="Y7" s="433"/>
      <c r="Z7" s="433"/>
      <c r="AA7" s="433"/>
      <c r="AB7" s="433"/>
      <c r="AC7" s="456">
        <v>99.7</v>
      </c>
      <c r="AD7" s="456"/>
      <c r="AE7" s="456"/>
      <c r="AF7" s="456"/>
      <c r="AG7" s="456"/>
      <c r="AH7" s="456"/>
      <c r="AI7" s="456"/>
      <c r="AJ7" s="456"/>
      <c r="AK7" s="456"/>
      <c r="AL7" s="433">
        <v>5668482</v>
      </c>
      <c r="AM7" s="433"/>
      <c r="AN7" s="433"/>
      <c r="AO7" s="433"/>
      <c r="AP7" s="433"/>
      <c r="AQ7" s="433"/>
      <c r="AR7" s="433"/>
      <c r="AS7" s="433"/>
      <c r="AT7" s="433"/>
      <c r="AU7" s="433"/>
      <c r="AV7" s="433">
        <v>15530</v>
      </c>
      <c r="AW7" s="433"/>
      <c r="AX7" s="433"/>
      <c r="AY7" s="433"/>
      <c r="AZ7" s="433"/>
      <c r="BA7" s="433"/>
      <c r="BB7" s="433"/>
      <c r="BC7" s="433"/>
      <c r="BD7" s="433"/>
      <c r="BE7" s="433"/>
      <c r="BF7" s="433">
        <v>302</v>
      </c>
      <c r="BG7" s="433"/>
      <c r="BH7" s="433"/>
      <c r="BI7" s="433"/>
      <c r="BJ7" s="433"/>
      <c r="BK7" s="433"/>
      <c r="BL7" s="433"/>
      <c r="BM7" s="433"/>
      <c r="BN7" s="433"/>
      <c r="BO7" s="433"/>
      <c r="BP7" s="433">
        <v>475</v>
      </c>
      <c r="BQ7" s="433"/>
      <c r="BR7" s="433"/>
      <c r="BS7" s="433"/>
      <c r="BT7" s="433"/>
      <c r="BU7" s="433"/>
      <c r="BV7" s="433"/>
      <c r="BW7" s="433"/>
      <c r="BX7" s="433"/>
      <c r="BY7" s="433"/>
    </row>
    <row r="8" spans="2:77" ht="15" customHeigh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BA8" s="59"/>
      <c r="BC8" s="59"/>
      <c r="BE8" s="59"/>
      <c r="BF8" s="59"/>
      <c r="BG8" s="59"/>
      <c r="BH8" s="59"/>
      <c r="BI8" s="59"/>
      <c r="BL8" s="59"/>
      <c r="BM8" s="59"/>
      <c r="BN8" s="59"/>
      <c r="BO8" s="59"/>
      <c r="BP8" s="59"/>
      <c r="BQ8" s="59"/>
      <c r="BY8" s="73" t="s">
        <v>483</v>
      </c>
    </row>
    <row r="9" spans="2:69" ht="15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</row>
    <row r="10" spans="1:69" ht="15" customHeight="1">
      <c r="A10" s="66" t="s">
        <v>938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D10" s="59"/>
      <c r="BE10" s="59"/>
      <c r="BF10" s="59"/>
      <c r="BH10" s="59"/>
      <c r="BI10" s="59"/>
      <c r="BJ10" s="59"/>
      <c r="BK10" s="59"/>
      <c r="BL10" s="59"/>
      <c r="BM10" s="59"/>
      <c r="BN10" s="59" t="s">
        <v>939</v>
      </c>
      <c r="BO10" s="59"/>
      <c r="BP10" s="59"/>
      <c r="BQ10" s="59"/>
    </row>
    <row r="11" spans="2:69" ht="3.75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</row>
    <row r="12" spans="2:77" ht="15" customHeight="1">
      <c r="B12" s="311" t="s">
        <v>12</v>
      </c>
      <c r="C12" s="311"/>
      <c r="D12" s="311"/>
      <c r="E12" s="311"/>
      <c r="F12" s="311"/>
      <c r="G12" s="311"/>
      <c r="H12" s="311"/>
      <c r="I12" s="311"/>
      <c r="J12" s="311"/>
      <c r="K12" s="311" t="s">
        <v>107</v>
      </c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 t="s">
        <v>940</v>
      </c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 t="s">
        <v>941</v>
      </c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 t="s">
        <v>942</v>
      </c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 t="s">
        <v>943</v>
      </c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 t="s">
        <v>944</v>
      </c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</row>
    <row r="13" spans="2:77" ht="15" customHeight="1">
      <c r="B13" s="434" t="s">
        <v>389</v>
      </c>
      <c r="C13" s="434"/>
      <c r="D13" s="434"/>
      <c r="E13" s="434"/>
      <c r="F13" s="434"/>
      <c r="G13" s="434"/>
      <c r="H13" s="434"/>
      <c r="I13" s="434"/>
      <c r="J13" s="434"/>
      <c r="K13" s="314">
        <v>4458914</v>
      </c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>
        <v>3112502</v>
      </c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>
        <v>1060476</v>
      </c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>
        <v>195380</v>
      </c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>
        <v>74396</v>
      </c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>
        <v>16160</v>
      </c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</row>
    <row r="14" spans="2:77" ht="15" customHeight="1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BC14" s="59"/>
      <c r="BE14" s="59"/>
      <c r="BG14" s="59"/>
      <c r="BH14" s="59"/>
      <c r="BI14" s="59"/>
      <c r="BJ14" s="59"/>
      <c r="BM14" s="59"/>
      <c r="BN14" s="59"/>
      <c r="BO14" s="59"/>
      <c r="BP14" s="59"/>
      <c r="BQ14" s="59"/>
      <c r="BY14" s="73" t="s">
        <v>483</v>
      </c>
    </row>
  </sheetData>
  <sheetProtection/>
  <mergeCells count="30">
    <mergeCell ref="BF5:BO6"/>
    <mergeCell ref="BP5:BY6"/>
    <mergeCell ref="B7:J7"/>
    <mergeCell ref="K7:S7"/>
    <mergeCell ref="T7:AB7"/>
    <mergeCell ref="AC7:AK7"/>
    <mergeCell ref="AL7:AU7"/>
    <mergeCell ref="AV7:BE7"/>
    <mergeCell ref="BF7:BO7"/>
    <mergeCell ref="BP7:BY7"/>
    <mergeCell ref="B5:J6"/>
    <mergeCell ref="K5:S6"/>
    <mergeCell ref="T5:AB6"/>
    <mergeCell ref="AC5:AK6"/>
    <mergeCell ref="AL5:AU6"/>
    <mergeCell ref="AV5:BE6"/>
    <mergeCell ref="BO12:BY12"/>
    <mergeCell ref="B13:J13"/>
    <mergeCell ref="K13:V13"/>
    <mergeCell ref="W13:AG13"/>
    <mergeCell ref="AH13:AR13"/>
    <mergeCell ref="AS13:BC13"/>
    <mergeCell ref="BD13:BN13"/>
    <mergeCell ref="BO13:BY13"/>
    <mergeCell ref="B12:J12"/>
    <mergeCell ref="K12:V12"/>
    <mergeCell ref="W12:AG12"/>
    <mergeCell ref="AH12:AR12"/>
    <mergeCell ref="AS12:BC12"/>
    <mergeCell ref="BD12:BN12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G120"/>
  <sheetViews>
    <sheetView zoomScalePageLayoutView="0" workbookViewId="0" topLeftCell="A48">
      <selection activeCell="A63" sqref="A63"/>
    </sheetView>
  </sheetViews>
  <sheetFormatPr defaultColWidth="1.28515625" defaultRowHeight="15" customHeight="1"/>
  <cols>
    <col min="1" max="23" width="1.28515625" style="51" customWidth="1"/>
    <col min="24" max="16384" width="1.28515625" style="51" customWidth="1"/>
  </cols>
  <sheetData>
    <row r="1" s="82" customFormat="1" ht="17.25" customHeight="1">
      <c r="A1" s="82" t="s">
        <v>945</v>
      </c>
    </row>
    <row r="2" s="66" customFormat="1" ht="13.5" customHeight="1">
      <c r="A2" s="66" t="s">
        <v>946</v>
      </c>
    </row>
    <row r="3" s="66" customFormat="1" ht="3.75" customHeight="1"/>
    <row r="4" spans="2:69" s="66" customFormat="1" ht="12" customHeight="1">
      <c r="B4" s="311" t="s">
        <v>12</v>
      </c>
      <c r="C4" s="311"/>
      <c r="D4" s="311"/>
      <c r="E4" s="311"/>
      <c r="F4" s="311"/>
      <c r="G4" s="311"/>
      <c r="H4" s="311"/>
      <c r="I4" s="311"/>
      <c r="J4" s="311" t="s">
        <v>947</v>
      </c>
      <c r="K4" s="311"/>
      <c r="L4" s="311"/>
      <c r="M4" s="311"/>
      <c r="N4" s="311"/>
      <c r="O4" s="311"/>
      <c r="P4" s="311" t="s">
        <v>948</v>
      </c>
      <c r="Q4" s="311"/>
      <c r="R4" s="311"/>
      <c r="S4" s="311"/>
      <c r="T4" s="311"/>
      <c r="U4" s="311"/>
      <c r="V4" s="311" t="s">
        <v>949</v>
      </c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 t="s">
        <v>950</v>
      </c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 t="s">
        <v>951</v>
      </c>
      <c r="BM4" s="311"/>
      <c r="BN4" s="311"/>
      <c r="BO4" s="311"/>
      <c r="BP4" s="311"/>
      <c r="BQ4" s="311"/>
    </row>
    <row r="5" spans="2:69" s="66" customFormat="1" ht="12" customHeight="1"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 t="s">
        <v>73</v>
      </c>
      <c r="W5" s="311"/>
      <c r="X5" s="311"/>
      <c r="Y5" s="311"/>
      <c r="Z5" s="311"/>
      <c r="AA5" s="311"/>
      <c r="AB5" s="311" t="s">
        <v>952</v>
      </c>
      <c r="AC5" s="311"/>
      <c r="AD5" s="311"/>
      <c r="AE5" s="311"/>
      <c r="AF5" s="311"/>
      <c r="AG5" s="311"/>
      <c r="AH5" s="311" t="s">
        <v>953</v>
      </c>
      <c r="AI5" s="311"/>
      <c r="AJ5" s="311"/>
      <c r="AK5" s="311"/>
      <c r="AL5" s="311"/>
      <c r="AM5" s="311"/>
      <c r="AN5" s="311" t="s">
        <v>954</v>
      </c>
      <c r="AO5" s="311"/>
      <c r="AP5" s="311"/>
      <c r="AQ5" s="311"/>
      <c r="AR5" s="311"/>
      <c r="AS5" s="311"/>
      <c r="AT5" s="311" t="s">
        <v>73</v>
      </c>
      <c r="AU5" s="311"/>
      <c r="AV5" s="311"/>
      <c r="AW5" s="311"/>
      <c r="AX5" s="311"/>
      <c r="AY5" s="311"/>
      <c r="AZ5" s="311" t="s">
        <v>74</v>
      </c>
      <c r="BA5" s="311"/>
      <c r="BB5" s="311"/>
      <c r="BC5" s="311"/>
      <c r="BD5" s="311"/>
      <c r="BE5" s="311"/>
      <c r="BF5" s="311" t="s">
        <v>75</v>
      </c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</row>
    <row r="6" spans="2:69" s="66" customFormat="1" ht="15" customHeight="1">
      <c r="B6" s="434" t="s">
        <v>955</v>
      </c>
      <c r="C6" s="434"/>
      <c r="D6" s="434"/>
      <c r="E6" s="434"/>
      <c r="F6" s="434"/>
      <c r="G6" s="434"/>
      <c r="H6" s="434"/>
      <c r="I6" s="434"/>
      <c r="J6" s="310">
        <v>6</v>
      </c>
      <c r="K6" s="310"/>
      <c r="L6" s="310"/>
      <c r="M6" s="310"/>
      <c r="N6" s="310"/>
      <c r="O6" s="310"/>
      <c r="P6" s="310">
        <v>20</v>
      </c>
      <c r="Q6" s="310"/>
      <c r="R6" s="310"/>
      <c r="S6" s="310"/>
      <c r="T6" s="310"/>
      <c r="U6" s="310"/>
      <c r="V6" s="310">
        <v>365</v>
      </c>
      <c r="W6" s="310"/>
      <c r="X6" s="310"/>
      <c r="Y6" s="310"/>
      <c r="Z6" s="310"/>
      <c r="AA6" s="310"/>
      <c r="AB6" s="310">
        <v>81</v>
      </c>
      <c r="AC6" s="310"/>
      <c r="AD6" s="310"/>
      <c r="AE6" s="310"/>
      <c r="AF6" s="310"/>
      <c r="AG6" s="310"/>
      <c r="AH6" s="310">
        <v>117</v>
      </c>
      <c r="AI6" s="310"/>
      <c r="AJ6" s="310"/>
      <c r="AK6" s="310"/>
      <c r="AL6" s="310"/>
      <c r="AM6" s="310"/>
      <c r="AN6" s="310">
        <v>167</v>
      </c>
      <c r="AO6" s="310"/>
      <c r="AP6" s="310"/>
      <c r="AQ6" s="310"/>
      <c r="AR6" s="310"/>
      <c r="AS6" s="310"/>
      <c r="AT6" s="310">
        <v>31</v>
      </c>
      <c r="AU6" s="310"/>
      <c r="AV6" s="310"/>
      <c r="AW6" s="310"/>
      <c r="AX6" s="310"/>
      <c r="AY6" s="310"/>
      <c r="AZ6" s="310">
        <v>4</v>
      </c>
      <c r="BA6" s="310"/>
      <c r="BB6" s="310"/>
      <c r="BC6" s="310"/>
      <c r="BD6" s="310"/>
      <c r="BE6" s="310"/>
      <c r="BF6" s="310">
        <v>27</v>
      </c>
      <c r="BG6" s="310"/>
      <c r="BH6" s="310"/>
      <c r="BI6" s="310"/>
      <c r="BJ6" s="310"/>
      <c r="BK6" s="310"/>
      <c r="BL6" s="310">
        <v>4</v>
      </c>
      <c r="BM6" s="310"/>
      <c r="BN6" s="310"/>
      <c r="BO6" s="310"/>
      <c r="BP6" s="310"/>
      <c r="BQ6" s="310"/>
    </row>
    <row r="7" spans="2:69" s="66" customFormat="1" ht="15" customHeight="1">
      <c r="B7" s="407" t="s">
        <v>802</v>
      </c>
      <c r="C7" s="408"/>
      <c r="D7" s="408"/>
      <c r="E7" s="408"/>
      <c r="F7" s="408"/>
      <c r="G7" s="408"/>
      <c r="H7" s="408"/>
      <c r="I7" s="409"/>
      <c r="J7" s="529">
        <v>6</v>
      </c>
      <c r="K7" s="530"/>
      <c r="L7" s="530"/>
      <c r="M7" s="530"/>
      <c r="N7" s="530"/>
      <c r="O7" s="531"/>
      <c r="P7" s="529">
        <v>19</v>
      </c>
      <c r="Q7" s="530"/>
      <c r="R7" s="530"/>
      <c r="S7" s="530"/>
      <c r="T7" s="530"/>
      <c r="U7" s="531"/>
      <c r="V7" s="529">
        <v>307</v>
      </c>
      <c r="W7" s="530"/>
      <c r="X7" s="530"/>
      <c r="Y7" s="530"/>
      <c r="Z7" s="530"/>
      <c r="AA7" s="531"/>
      <c r="AB7" s="529">
        <v>69</v>
      </c>
      <c r="AC7" s="530"/>
      <c r="AD7" s="530"/>
      <c r="AE7" s="530"/>
      <c r="AF7" s="530"/>
      <c r="AG7" s="531"/>
      <c r="AH7" s="529">
        <v>120</v>
      </c>
      <c r="AI7" s="530"/>
      <c r="AJ7" s="530"/>
      <c r="AK7" s="530"/>
      <c r="AL7" s="530"/>
      <c r="AM7" s="531"/>
      <c r="AN7" s="529">
        <v>118</v>
      </c>
      <c r="AO7" s="530"/>
      <c r="AP7" s="530"/>
      <c r="AQ7" s="530"/>
      <c r="AR7" s="530"/>
      <c r="AS7" s="531"/>
      <c r="AT7" s="529">
        <v>28</v>
      </c>
      <c r="AU7" s="530"/>
      <c r="AV7" s="530"/>
      <c r="AW7" s="530"/>
      <c r="AX7" s="530"/>
      <c r="AY7" s="531"/>
      <c r="AZ7" s="529">
        <v>4</v>
      </c>
      <c r="BA7" s="530"/>
      <c r="BB7" s="530"/>
      <c r="BC7" s="530"/>
      <c r="BD7" s="530"/>
      <c r="BE7" s="531"/>
      <c r="BF7" s="529">
        <v>24</v>
      </c>
      <c r="BG7" s="530"/>
      <c r="BH7" s="530"/>
      <c r="BI7" s="530"/>
      <c r="BJ7" s="530"/>
      <c r="BK7" s="531"/>
      <c r="BL7" s="529">
        <v>4</v>
      </c>
      <c r="BM7" s="530"/>
      <c r="BN7" s="530"/>
      <c r="BO7" s="530"/>
      <c r="BP7" s="530"/>
      <c r="BQ7" s="531"/>
    </row>
    <row r="8" spans="2:69" s="66" customFormat="1" ht="15" customHeight="1">
      <c r="B8" s="407" t="s">
        <v>414</v>
      </c>
      <c r="C8" s="408"/>
      <c r="D8" s="408"/>
      <c r="E8" s="408"/>
      <c r="F8" s="408"/>
      <c r="G8" s="408"/>
      <c r="H8" s="408"/>
      <c r="I8" s="409"/>
      <c r="J8" s="529">
        <v>6</v>
      </c>
      <c r="K8" s="530"/>
      <c r="L8" s="530"/>
      <c r="M8" s="530"/>
      <c r="N8" s="530"/>
      <c r="O8" s="531"/>
      <c r="P8" s="529">
        <v>19</v>
      </c>
      <c r="Q8" s="530"/>
      <c r="R8" s="530"/>
      <c r="S8" s="530"/>
      <c r="T8" s="530"/>
      <c r="U8" s="531"/>
      <c r="V8" s="529">
        <v>300</v>
      </c>
      <c r="W8" s="530"/>
      <c r="X8" s="530"/>
      <c r="Y8" s="530"/>
      <c r="Z8" s="530"/>
      <c r="AA8" s="531"/>
      <c r="AB8" s="529">
        <v>64</v>
      </c>
      <c r="AC8" s="530"/>
      <c r="AD8" s="530"/>
      <c r="AE8" s="530"/>
      <c r="AF8" s="530"/>
      <c r="AG8" s="531"/>
      <c r="AH8" s="529">
        <v>114</v>
      </c>
      <c r="AI8" s="530"/>
      <c r="AJ8" s="530"/>
      <c r="AK8" s="530"/>
      <c r="AL8" s="530"/>
      <c r="AM8" s="531"/>
      <c r="AN8" s="529">
        <v>122</v>
      </c>
      <c r="AO8" s="530"/>
      <c r="AP8" s="530"/>
      <c r="AQ8" s="530"/>
      <c r="AR8" s="530"/>
      <c r="AS8" s="531"/>
      <c r="AT8" s="529">
        <v>32</v>
      </c>
      <c r="AU8" s="530"/>
      <c r="AV8" s="530"/>
      <c r="AW8" s="530"/>
      <c r="AX8" s="530"/>
      <c r="AY8" s="531"/>
      <c r="AZ8" s="529">
        <v>7</v>
      </c>
      <c r="BA8" s="530"/>
      <c r="BB8" s="530"/>
      <c r="BC8" s="530"/>
      <c r="BD8" s="530"/>
      <c r="BE8" s="531"/>
      <c r="BF8" s="529">
        <v>25</v>
      </c>
      <c r="BG8" s="530"/>
      <c r="BH8" s="530"/>
      <c r="BI8" s="530"/>
      <c r="BJ8" s="530"/>
      <c r="BK8" s="531"/>
      <c r="BL8" s="529">
        <v>5</v>
      </c>
      <c r="BM8" s="530"/>
      <c r="BN8" s="530"/>
      <c r="BO8" s="530"/>
      <c r="BP8" s="530"/>
      <c r="BQ8" s="531"/>
    </row>
    <row r="9" spans="2:69" s="66" customFormat="1" ht="15" customHeight="1">
      <c r="B9" s="434" t="s">
        <v>389</v>
      </c>
      <c r="C9" s="434"/>
      <c r="D9" s="434"/>
      <c r="E9" s="434"/>
      <c r="F9" s="434"/>
      <c r="G9" s="434"/>
      <c r="H9" s="434"/>
      <c r="I9" s="434"/>
      <c r="J9" s="310">
        <v>6</v>
      </c>
      <c r="K9" s="310"/>
      <c r="L9" s="310"/>
      <c r="M9" s="310"/>
      <c r="N9" s="310"/>
      <c r="O9" s="310"/>
      <c r="P9" s="310">
        <v>18</v>
      </c>
      <c r="Q9" s="310"/>
      <c r="R9" s="310"/>
      <c r="S9" s="310"/>
      <c r="T9" s="310"/>
      <c r="U9" s="310"/>
      <c r="V9" s="310">
        <v>282</v>
      </c>
      <c r="W9" s="310"/>
      <c r="X9" s="310"/>
      <c r="Y9" s="310"/>
      <c r="Z9" s="310"/>
      <c r="AA9" s="310"/>
      <c r="AB9" s="310">
        <v>77</v>
      </c>
      <c r="AC9" s="310"/>
      <c r="AD9" s="310"/>
      <c r="AE9" s="310"/>
      <c r="AF9" s="310"/>
      <c r="AG9" s="310"/>
      <c r="AH9" s="310">
        <v>93</v>
      </c>
      <c r="AI9" s="310"/>
      <c r="AJ9" s="310"/>
      <c r="AK9" s="310"/>
      <c r="AL9" s="310"/>
      <c r="AM9" s="310"/>
      <c r="AN9" s="310">
        <v>112</v>
      </c>
      <c r="AO9" s="310"/>
      <c r="AP9" s="310"/>
      <c r="AQ9" s="310"/>
      <c r="AR9" s="310"/>
      <c r="AS9" s="310"/>
      <c r="AT9" s="310">
        <v>30</v>
      </c>
      <c r="AU9" s="310"/>
      <c r="AV9" s="310"/>
      <c r="AW9" s="310"/>
      <c r="AX9" s="310"/>
      <c r="AY9" s="310"/>
      <c r="AZ9" s="310">
        <v>5</v>
      </c>
      <c r="BA9" s="310"/>
      <c r="BB9" s="310"/>
      <c r="BC9" s="310"/>
      <c r="BD9" s="310"/>
      <c r="BE9" s="310"/>
      <c r="BF9" s="310">
        <v>25</v>
      </c>
      <c r="BG9" s="310"/>
      <c r="BH9" s="310"/>
      <c r="BI9" s="310"/>
      <c r="BJ9" s="310"/>
      <c r="BK9" s="310"/>
      <c r="BL9" s="310">
        <v>7</v>
      </c>
      <c r="BM9" s="310"/>
      <c r="BN9" s="310"/>
      <c r="BO9" s="310"/>
      <c r="BP9" s="310"/>
      <c r="BQ9" s="310"/>
    </row>
    <row r="10" spans="2:69" s="66" customFormat="1" ht="15" customHeight="1">
      <c r="B10" s="434" t="s">
        <v>956</v>
      </c>
      <c r="C10" s="434"/>
      <c r="D10" s="434"/>
      <c r="E10" s="434"/>
      <c r="F10" s="434"/>
      <c r="G10" s="434"/>
      <c r="H10" s="434"/>
      <c r="I10" s="434"/>
      <c r="J10" s="310">
        <v>6</v>
      </c>
      <c r="K10" s="310"/>
      <c r="L10" s="310"/>
      <c r="M10" s="310"/>
      <c r="N10" s="310"/>
      <c r="O10" s="310"/>
      <c r="P10" s="310">
        <v>18</v>
      </c>
      <c r="Q10" s="310"/>
      <c r="R10" s="310"/>
      <c r="S10" s="310"/>
      <c r="T10" s="310"/>
      <c r="U10" s="310"/>
      <c r="V10" s="310">
        <f>SUM(AB10:AS10)</f>
        <v>307</v>
      </c>
      <c r="W10" s="310"/>
      <c r="X10" s="310"/>
      <c r="Y10" s="310"/>
      <c r="Z10" s="310"/>
      <c r="AA10" s="310"/>
      <c r="AB10" s="310">
        <v>89</v>
      </c>
      <c r="AC10" s="310"/>
      <c r="AD10" s="310"/>
      <c r="AE10" s="310"/>
      <c r="AF10" s="310"/>
      <c r="AG10" s="310"/>
      <c r="AH10" s="310">
        <v>123</v>
      </c>
      <c r="AI10" s="310"/>
      <c r="AJ10" s="310"/>
      <c r="AK10" s="310"/>
      <c r="AL10" s="310"/>
      <c r="AM10" s="310"/>
      <c r="AN10" s="310">
        <v>95</v>
      </c>
      <c r="AO10" s="310"/>
      <c r="AP10" s="310"/>
      <c r="AQ10" s="310"/>
      <c r="AR10" s="310"/>
      <c r="AS10" s="310"/>
      <c r="AT10" s="310">
        <v>33</v>
      </c>
      <c r="AU10" s="310"/>
      <c r="AV10" s="310"/>
      <c r="AW10" s="310"/>
      <c r="AX10" s="310"/>
      <c r="AY10" s="310"/>
      <c r="AZ10" s="310">
        <v>7</v>
      </c>
      <c r="BA10" s="310"/>
      <c r="BB10" s="310"/>
      <c r="BC10" s="310"/>
      <c r="BD10" s="310"/>
      <c r="BE10" s="310"/>
      <c r="BF10" s="310">
        <v>26</v>
      </c>
      <c r="BG10" s="310"/>
      <c r="BH10" s="310"/>
      <c r="BI10" s="310"/>
      <c r="BJ10" s="310"/>
      <c r="BK10" s="310"/>
      <c r="BL10" s="310">
        <v>4</v>
      </c>
      <c r="BM10" s="310"/>
      <c r="BN10" s="310"/>
      <c r="BO10" s="310"/>
      <c r="BP10" s="310"/>
      <c r="BQ10" s="310"/>
    </row>
    <row r="11" spans="2:69" s="66" customFormat="1" ht="10.5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</row>
    <row r="12" spans="1:4" s="66" customFormat="1" ht="13.5" customHeight="1">
      <c r="A12" s="66" t="s">
        <v>957</v>
      </c>
      <c r="B12" s="81"/>
      <c r="C12" s="81"/>
      <c r="D12" s="81"/>
    </row>
    <row r="13" spans="2:4" s="66" customFormat="1" ht="3.75" customHeight="1">
      <c r="B13" s="81"/>
      <c r="C13" s="81"/>
      <c r="D13" s="81"/>
    </row>
    <row r="14" spans="2:69" s="66" customFormat="1" ht="12" customHeight="1">
      <c r="B14" s="311" t="s">
        <v>12</v>
      </c>
      <c r="C14" s="311"/>
      <c r="D14" s="311"/>
      <c r="E14" s="311"/>
      <c r="F14" s="311"/>
      <c r="G14" s="311"/>
      <c r="H14" s="311"/>
      <c r="I14" s="311"/>
      <c r="J14" s="311" t="s">
        <v>958</v>
      </c>
      <c r="K14" s="311"/>
      <c r="L14" s="311"/>
      <c r="M14" s="311"/>
      <c r="N14" s="311"/>
      <c r="O14" s="311"/>
      <c r="P14" s="311"/>
      <c r="Q14" s="311" t="s">
        <v>948</v>
      </c>
      <c r="R14" s="311"/>
      <c r="S14" s="311"/>
      <c r="T14" s="311"/>
      <c r="U14" s="311"/>
      <c r="V14" s="311"/>
      <c r="W14" s="311"/>
      <c r="X14" s="311" t="s">
        <v>959</v>
      </c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 t="s">
        <v>950</v>
      </c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 t="s">
        <v>951</v>
      </c>
      <c r="BM14" s="311"/>
      <c r="BN14" s="311"/>
      <c r="BO14" s="311"/>
      <c r="BP14" s="311"/>
      <c r="BQ14" s="311"/>
    </row>
    <row r="15" spans="2:69" s="66" customFormat="1" ht="12" customHeight="1"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 t="s">
        <v>107</v>
      </c>
      <c r="Y15" s="311"/>
      <c r="Z15" s="311"/>
      <c r="AA15" s="311"/>
      <c r="AB15" s="311"/>
      <c r="AC15" s="311"/>
      <c r="AD15" s="311"/>
      <c r="AE15" s="311"/>
      <c r="AF15" s="311" t="s">
        <v>74</v>
      </c>
      <c r="AG15" s="311"/>
      <c r="AH15" s="311"/>
      <c r="AI15" s="311"/>
      <c r="AJ15" s="311"/>
      <c r="AK15" s="311"/>
      <c r="AL15" s="311"/>
      <c r="AM15" s="311" t="s">
        <v>75</v>
      </c>
      <c r="AN15" s="311"/>
      <c r="AO15" s="311"/>
      <c r="AP15" s="311"/>
      <c r="AQ15" s="311"/>
      <c r="AR15" s="311"/>
      <c r="AS15" s="311"/>
      <c r="AT15" s="311" t="s">
        <v>73</v>
      </c>
      <c r="AU15" s="311"/>
      <c r="AV15" s="311"/>
      <c r="AW15" s="311"/>
      <c r="AX15" s="311"/>
      <c r="AY15" s="311"/>
      <c r="AZ15" s="311" t="s">
        <v>74</v>
      </c>
      <c r="BA15" s="311"/>
      <c r="BB15" s="311"/>
      <c r="BC15" s="311"/>
      <c r="BD15" s="311"/>
      <c r="BE15" s="311"/>
      <c r="BF15" s="311" t="s">
        <v>75</v>
      </c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</row>
    <row r="16" spans="2:69" s="66" customFormat="1" ht="15" customHeight="1">
      <c r="B16" s="434" t="s">
        <v>955</v>
      </c>
      <c r="C16" s="434"/>
      <c r="D16" s="434"/>
      <c r="E16" s="434"/>
      <c r="F16" s="434"/>
      <c r="G16" s="434"/>
      <c r="H16" s="434"/>
      <c r="I16" s="434"/>
      <c r="J16" s="310">
        <v>15</v>
      </c>
      <c r="K16" s="310"/>
      <c r="L16" s="310"/>
      <c r="M16" s="310"/>
      <c r="N16" s="310"/>
      <c r="O16" s="310"/>
      <c r="P16" s="310"/>
      <c r="Q16" s="310">
        <v>126</v>
      </c>
      <c r="R16" s="310"/>
      <c r="S16" s="310"/>
      <c r="T16" s="310"/>
      <c r="U16" s="310"/>
      <c r="V16" s="310"/>
      <c r="W16" s="310"/>
      <c r="X16" s="312">
        <v>3227</v>
      </c>
      <c r="Y16" s="312"/>
      <c r="Z16" s="312"/>
      <c r="AA16" s="312"/>
      <c r="AB16" s="312"/>
      <c r="AC16" s="312"/>
      <c r="AD16" s="312"/>
      <c r="AE16" s="312"/>
      <c r="AF16" s="312">
        <v>1670</v>
      </c>
      <c r="AG16" s="312"/>
      <c r="AH16" s="312"/>
      <c r="AI16" s="312"/>
      <c r="AJ16" s="312"/>
      <c r="AK16" s="312"/>
      <c r="AL16" s="312"/>
      <c r="AM16" s="312">
        <v>1557</v>
      </c>
      <c r="AN16" s="312"/>
      <c r="AO16" s="312"/>
      <c r="AP16" s="312"/>
      <c r="AQ16" s="312"/>
      <c r="AR16" s="312"/>
      <c r="AS16" s="312"/>
      <c r="AT16" s="310">
        <v>214</v>
      </c>
      <c r="AU16" s="310"/>
      <c r="AV16" s="310"/>
      <c r="AW16" s="310"/>
      <c r="AX16" s="310"/>
      <c r="AY16" s="310"/>
      <c r="AZ16" s="310">
        <v>73</v>
      </c>
      <c r="BA16" s="310"/>
      <c r="BB16" s="310"/>
      <c r="BC16" s="310"/>
      <c r="BD16" s="310"/>
      <c r="BE16" s="310"/>
      <c r="BF16" s="310">
        <v>141</v>
      </c>
      <c r="BG16" s="310"/>
      <c r="BH16" s="310"/>
      <c r="BI16" s="310"/>
      <c r="BJ16" s="310"/>
      <c r="BK16" s="310"/>
      <c r="BL16" s="310">
        <v>32</v>
      </c>
      <c r="BM16" s="310"/>
      <c r="BN16" s="310"/>
      <c r="BO16" s="310"/>
      <c r="BP16" s="310"/>
      <c r="BQ16" s="310"/>
    </row>
    <row r="17" spans="2:69" s="66" customFormat="1" ht="15" customHeight="1">
      <c r="B17" s="434" t="s">
        <v>802</v>
      </c>
      <c r="C17" s="434"/>
      <c r="D17" s="434"/>
      <c r="E17" s="434"/>
      <c r="F17" s="434"/>
      <c r="G17" s="434"/>
      <c r="H17" s="434"/>
      <c r="I17" s="434"/>
      <c r="J17" s="310">
        <v>15</v>
      </c>
      <c r="K17" s="310"/>
      <c r="L17" s="310"/>
      <c r="M17" s="310"/>
      <c r="N17" s="310"/>
      <c r="O17" s="310"/>
      <c r="P17" s="310"/>
      <c r="Q17" s="310">
        <v>126</v>
      </c>
      <c r="R17" s="310"/>
      <c r="S17" s="310"/>
      <c r="T17" s="310"/>
      <c r="U17" s="310"/>
      <c r="V17" s="310"/>
      <c r="W17" s="310"/>
      <c r="X17" s="312">
        <v>3194</v>
      </c>
      <c r="Y17" s="312"/>
      <c r="Z17" s="312"/>
      <c r="AA17" s="312"/>
      <c r="AB17" s="312"/>
      <c r="AC17" s="312"/>
      <c r="AD17" s="312"/>
      <c r="AE17" s="312"/>
      <c r="AF17" s="312">
        <v>1656</v>
      </c>
      <c r="AG17" s="312"/>
      <c r="AH17" s="312"/>
      <c r="AI17" s="312"/>
      <c r="AJ17" s="312"/>
      <c r="AK17" s="312"/>
      <c r="AL17" s="312"/>
      <c r="AM17" s="312">
        <v>1538</v>
      </c>
      <c r="AN17" s="312"/>
      <c r="AO17" s="312"/>
      <c r="AP17" s="312"/>
      <c r="AQ17" s="312"/>
      <c r="AR17" s="312"/>
      <c r="AS17" s="312"/>
      <c r="AT17" s="310">
        <v>209</v>
      </c>
      <c r="AU17" s="310"/>
      <c r="AV17" s="310"/>
      <c r="AW17" s="310"/>
      <c r="AX17" s="310"/>
      <c r="AY17" s="310"/>
      <c r="AZ17" s="310">
        <v>71</v>
      </c>
      <c r="BA17" s="310"/>
      <c r="BB17" s="310"/>
      <c r="BC17" s="310"/>
      <c r="BD17" s="310"/>
      <c r="BE17" s="310"/>
      <c r="BF17" s="310">
        <v>138</v>
      </c>
      <c r="BG17" s="310"/>
      <c r="BH17" s="310"/>
      <c r="BI17" s="310"/>
      <c r="BJ17" s="310"/>
      <c r="BK17" s="310"/>
      <c r="BL17" s="310">
        <v>30</v>
      </c>
      <c r="BM17" s="310"/>
      <c r="BN17" s="310"/>
      <c r="BO17" s="310"/>
      <c r="BP17" s="310"/>
      <c r="BQ17" s="310"/>
    </row>
    <row r="18" spans="2:69" s="66" customFormat="1" ht="15" customHeight="1">
      <c r="B18" s="434" t="s">
        <v>414</v>
      </c>
      <c r="C18" s="434"/>
      <c r="D18" s="434"/>
      <c r="E18" s="434"/>
      <c r="F18" s="434"/>
      <c r="G18" s="434"/>
      <c r="H18" s="434"/>
      <c r="I18" s="434"/>
      <c r="J18" s="310">
        <v>14</v>
      </c>
      <c r="K18" s="310"/>
      <c r="L18" s="310"/>
      <c r="M18" s="310"/>
      <c r="N18" s="310"/>
      <c r="O18" s="310"/>
      <c r="P18" s="310"/>
      <c r="Q18" s="310">
        <v>125</v>
      </c>
      <c r="R18" s="310"/>
      <c r="S18" s="310"/>
      <c r="T18" s="310"/>
      <c r="U18" s="310"/>
      <c r="V18" s="310"/>
      <c r="W18" s="310"/>
      <c r="X18" s="312">
        <v>3134</v>
      </c>
      <c r="Y18" s="312"/>
      <c r="Z18" s="312"/>
      <c r="AA18" s="312"/>
      <c r="AB18" s="312"/>
      <c r="AC18" s="312"/>
      <c r="AD18" s="312"/>
      <c r="AE18" s="312"/>
      <c r="AF18" s="312">
        <v>1617</v>
      </c>
      <c r="AG18" s="312"/>
      <c r="AH18" s="312"/>
      <c r="AI18" s="312"/>
      <c r="AJ18" s="312"/>
      <c r="AK18" s="312"/>
      <c r="AL18" s="312"/>
      <c r="AM18" s="312">
        <v>1517</v>
      </c>
      <c r="AN18" s="312"/>
      <c r="AO18" s="312"/>
      <c r="AP18" s="312"/>
      <c r="AQ18" s="312"/>
      <c r="AR18" s="312"/>
      <c r="AS18" s="312"/>
      <c r="AT18" s="310">
        <v>212</v>
      </c>
      <c r="AU18" s="310"/>
      <c r="AV18" s="310"/>
      <c r="AW18" s="310"/>
      <c r="AX18" s="310"/>
      <c r="AY18" s="310"/>
      <c r="AZ18" s="310">
        <v>72</v>
      </c>
      <c r="BA18" s="310"/>
      <c r="BB18" s="310"/>
      <c r="BC18" s="310"/>
      <c r="BD18" s="310"/>
      <c r="BE18" s="310"/>
      <c r="BF18" s="310">
        <v>140</v>
      </c>
      <c r="BG18" s="310"/>
      <c r="BH18" s="310"/>
      <c r="BI18" s="310"/>
      <c r="BJ18" s="310"/>
      <c r="BK18" s="310"/>
      <c r="BL18" s="310">
        <v>30</v>
      </c>
      <c r="BM18" s="310"/>
      <c r="BN18" s="310"/>
      <c r="BO18" s="310"/>
      <c r="BP18" s="310"/>
      <c r="BQ18" s="310"/>
    </row>
    <row r="19" spans="2:69" s="66" customFormat="1" ht="15" customHeight="1">
      <c r="B19" s="434" t="s">
        <v>389</v>
      </c>
      <c r="C19" s="434"/>
      <c r="D19" s="434"/>
      <c r="E19" s="434"/>
      <c r="F19" s="434"/>
      <c r="G19" s="434"/>
      <c r="H19" s="434"/>
      <c r="I19" s="434"/>
      <c r="J19" s="310">
        <v>14</v>
      </c>
      <c r="K19" s="310"/>
      <c r="L19" s="310"/>
      <c r="M19" s="310"/>
      <c r="N19" s="310"/>
      <c r="O19" s="310"/>
      <c r="P19" s="310"/>
      <c r="Q19" s="310">
        <v>127</v>
      </c>
      <c r="R19" s="310"/>
      <c r="S19" s="310"/>
      <c r="T19" s="310"/>
      <c r="U19" s="310"/>
      <c r="V19" s="310"/>
      <c r="W19" s="310"/>
      <c r="X19" s="312">
        <v>3096</v>
      </c>
      <c r="Y19" s="312"/>
      <c r="Z19" s="312"/>
      <c r="AA19" s="312"/>
      <c r="AB19" s="312"/>
      <c r="AC19" s="312"/>
      <c r="AD19" s="312"/>
      <c r="AE19" s="312"/>
      <c r="AF19" s="312">
        <v>1565</v>
      </c>
      <c r="AG19" s="312"/>
      <c r="AH19" s="312"/>
      <c r="AI19" s="312"/>
      <c r="AJ19" s="312"/>
      <c r="AK19" s="312"/>
      <c r="AL19" s="312"/>
      <c r="AM19" s="312">
        <v>1531</v>
      </c>
      <c r="AN19" s="312"/>
      <c r="AO19" s="312"/>
      <c r="AP19" s="312"/>
      <c r="AQ19" s="312"/>
      <c r="AR19" s="312"/>
      <c r="AS19" s="312"/>
      <c r="AT19" s="310">
        <v>217</v>
      </c>
      <c r="AU19" s="310"/>
      <c r="AV19" s="310"/>
      <c r="AW19" s="310"/>
      <c r="AX19" s="310"/>
      <c r="AY19" s="310"/>
      <c r="AZ19" s="310">
        <v>70</v>
      </c>
      <c r="BA19" s="310"/>
      <c r="BB19" s="310"/>
      <c r="BC19" s="310"/>
      <c r="BD19" s="310"/>
      <c r="BE19" s="310"/>
      <c r="BF19" s="310">
        <v>147</v>
      </c>
      <c r="BG19" s="310"/>
      <c r="BH19" s="310"/>
      <c r="BI19" s="310"/>
      <c r="BJ19" s="310"/>
      <c r="BK19" s="310"/>
      <c r="BL19" s="310">
        <v>32</v>
      </c>
      <c r="BM19" s="310"/>
      <c r="BN19" s="310"/>
      <c r="BO19" s="310"/>
      <c r="BP19" s="310"/>
      <c r="BQ19" s="310"/>
    </row>
    <row r="20" spans="2:69" s="66" customFormat="1" ht="15" customHeight="1">
      <c r="B20" s="434" t="s">
        <v>956</v>
      </c>
      <c r="C20" s="434"/>
      <c r="D20" s="434"/>
      <c r="E20" s="434"/>
      <c r="F20" s="434"/>
      <c r="G20" s="434"/>
      <c r="H20" s="434"/>
      <c r="I20" s="434"/>
      <c r="J20" s="310">
        <v>14</v>
      </c>
      <c r="K20" s="310"/>
      <c r="L20" s="310"/>
      <c r="M20" s="310"/>
      <c r="N20" s="310"/>
      <c r="O20" s="310"/>
      <c r="P20" s="310"/>
      <c r="Q20" s="310">
        <v>127</v>
      </c>
      <c r="R20" s="310"/>
      <c r="S20" s="310"/>
      <c r="T20" s="310"/>
      <c r="U20" s="310"/>
      <c r="V20" s="310"/>
      <c r="W20" s="310"/>
      <c r="X20" s="312">
        <v>2984</v>
      </c>
      <c r="Y20" s="312"/>
      <c r="Z20" s="312"/>
      <c r="AA20" s="312"/>
      <c r="AB20" s="312"/>
      <c r="AC20" s="312"/>
      <c r="AD20" s="312"/>
      <c r="AE20" s="312"/>
      <c r="AF20" s="312">
        <v>1484</v>
      </c>
      <c r="AG20" s="312"/>
      <c r="AH20" s="312"/>
      <c r="AI20" s="312"/>
      <c r="AJ20" s="312"/>
      <c r="AK20" s="312"/>
      <c r="AL20" s="312"/>
      <c r="AM20" s="312">
        <v>1500</v>
      </c>
      <c r="AN20" s="312"/>
      <c r="AO20" s="312"/>
      <c r="AP20" s="312"/>
      <c r="AQ20" s="312"/>
      <c r="AR20" s="312"/>
      <c r="AS20" s="312"/>
      <c r="AT20" s="310">
        <v>214</v>
      </c>
      <c r="AU20" s="310"/>
      <c r="AV20" s="310"/>
      <c r="AW20" s="310"/>
      <c r="AX20" s="310"/>
      <c r="AY20" s="310"/>
      <c r="AZ20" s="310">
        <v>73</v>
      </c>
      <c r="BA20" s="310"/>
      <c r="BB20" s="310"/>
      <c r="BC20" s="310"/>
      <c r="BD20" s="310"/>
      <c r="BE20" s="310"/>
      <c r="BF20" s="310">
        <v>141</v>
      </c>
      <c r="BG20" s="310"/>
      <c r="BH20" s="310"/>
      <c r="BI20" s="310"/>
      <c r="BJ20" s="310"/>
      <c r="BK20" s="310"/>
      <c r="BL20" s="310">
        <v>27</v>
      </c>
      <c r="BM20" s="310"/>
      <c r="BN20" s="310"/>
      <c r="BO20" s="310"/>
      <c r="BP20" s="310"/>
      <c r="BQ20" s="310"/>
    </row>
    <row r="21" spans="2:69" s="66" customFormat="1" ht="10.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</row>
    <row r="22" spans="1:69" s="66" customFormat="1" ht="15" customHeight="1">
      <c r="A22" s="66" t="s">
        <v>960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</row>
    <row r="23" spans="2:69" s="66" customFormat="1" ht="3.7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</row>
    <row r="24" spans="2:69" s="66" customFormat="1" ht="12" customHeight="1">
      <c r="B24" s="311" t="s">
        <v>12</v>
      </c>
      <c r="C24" s="311"/>
      <c r="D24" s="311"/>
      <c r="E24" s="311"/>
      <c r="F24" s="311"/>
      <c r="G24" s="311"/>
      <c r="H24" s="311"/>
      <c r="I24" s="311"/>
      <c r="J24" s="311" t="s">
        <v>958</v>
      </c>
      <c r="K24" s="311"/>
      <c r="L24" s="311"/>
      <c r="M24" s="311"/>
      <c r="N24" s="311"/>
      <c r="O24" s="311"/>
      <c r="P24" s="311"/>
      <c r="Q24" s="311" t="s">
        <v>948</v>
      </c>
      <c r="R24" s="311"/>
      <c r="S24" s="311"/>
      <c r="T24" s="311"/>
      <c r="U24" s="311"/>
      <c r="V24" s="311"/>
      <c r="W24" s="311"/>
      <c r="X24" s="311" t="s">
        <v>961</v>
      </c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 t="s">
        <v>950</v>
      </c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 t="s">
        <v>951</v>
      </c>
      <c r="BM24" s="311"/>
      <c r="BN24" s="311"/>
      <c r="BO24" s="311"/>
      <c r="BP24" s="311"/>
      <c r="BQ24" s="311"/>
    </row>
    <row r="25" spans="2:69" s="66" customFormat="1" ht="12" customHeight="1"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 t="s">
        <v>107</v>
      </c>
      <c r="Y25" s="311"/>
      <c r="Z25" s="311"/>
      <c r="AA25" s="311"/>
      <c r="AB25" s="311"/>
      <c r="AC25" s="311"/>
      <c r="AD25" s="311"/>
      <c r="AE25" s="311"/>
      <c r="AF25" s="311" t="s">
        <v>74</v>
      </c>
      <c r="AG25" s="311"/>
      <c r="AH25" s="311"/>
      <c r="AI25" s="311"/>
      <c r="AJ25" s="311"/>
      <c r="AK25" s="311"/>
      <c r="AL25" s="311"/>
      <c r="AM25" s="311" t="s">
        <v>75</v>
      </c>
      <c r="AN25" s="311"/>
      <c r="AO25" s="311"/>
      <c r="AP25" s="311"/>
      <c r="AQ25" s="311"/>
      <c r="AR25" s="311"/>
      <c r="AS25" s="311"/>
      <c r="AT25" s="311" t="s">
        <v>73</v>
      </c>
      <c r="AU25" s="311"/>
      <c r="AV25" s="311"/>
      <c r="AW25" s="311"/>
      <c r="AX25" s="311"/>
      <c r="AY25" s="311"/>
      <c r="AZ25" s="311" t="s">
        <v>74</v>
      </c>
      <c r="BA25" s="311"/>
      <c r="BB25" s="311"/>
      <c r="BC25" s="311"/>
      <c r="BD25" s="311"/>
      <c r="BE25" s="311"/>
      <c r="BF25" s="311" t="s">
        <v>75</v>
      </c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</row>
    <row r="26" spans="2:69" s="66" customFormat="1" ht="15" customHeight="1">
      <c r="B26" s="434" t="s">
        <v>955</v>
      </c>
      <c r="C26" s="434"/>
      <c r="D26" s="434"/>
      <c r="E26" s="434"/>
      <c r="F26" s="434"/>
      <c r="G26" s="434"/>
      <c r="H26" s="434"/>
      <c r="I26" s="434"/>
      <c r="J26" s="310">
        <v>6</v>
      </c>
      <c r="K26" s="310"/>
      <c r="L26" s="310"/>
      <c r="M26" s="310"/>
      <c r="N26" s="310"/>
      <c r="O26" s="310"/>
      <c r="P26" s="310"/>
      <c r="Q26" s="310">
        <v>58</v>
      </c>
      <c r="R26" s="310"/>
      <c r="S26" s="310"/>
      <c r="T26" s="310"/>
      <c r="U26" s="310"/>
      <c r="V26" s="310"/>
      <c r="W26" s="310"/>
      <c r="X26" s="312">
        <v>1836</v>
      </c>
      <c r="Y26" s="312"/>
      <c r="Z26" s="312"/>
      <c r="AA26" s="312"/>
      <c r="AB26" s="312"/>
      <c r="AC26" s="312"/>
      <c r="AD26" s="312"/>
      <c r="AE26" s="312"/>
      <c r="AF26" s="312">
        <v>981</v>
      </c>
      <c r="AG26" s="312"/>
      <c r="AH26" s="312"/>
      <c r="AI26" s="312"/>
      <c r="AJ26" s="312"/>
      <c r="AK26" s="312"/>
      <c r="AL26" s="312"/>
      <c r="AM26" s="312">
        <v>855</v>
      </c>
      <c r="AN26" s="312"/>
      <c r="AO26" s="312"/>
      <c r="AP26" s="312"/>
      <c r="AQ26" s="312"/>
      <c r="AR26" s="312"/>
      <c r="AS26" s="312"/>
      <c r="AT26" s="310">
        <v>134</v>
      </c>
      <c r="AU26" s="310"/>
      <c r="AV26" s="310"/>
      <c r="AW26" s="310"/>
      <c r="AX26" s="310"/>
      <c r="AY26" s="310"/>
      <c r="AZ26" s="310">
        <v>68</v>
      </c>
      <c r="BA26" s="310"/>
      <c r="BB26" s="310"/>
      <c r="BC26" s="310"/>
      <c r="BD26" s="310"/>
      <c r="BE26" s="310"/>
      <c r="BF26" s="310">
        <v>66</v>
      </c>
      <c r="BG26" s="310"/>
      <c r="BH26" s="310"/>
      <c r="BI26" s="310"/>
      <c r="BJ26" s="310"/>
      <c r="BK26" s="310"/>
      <c r="BL26" s="310">
        <v>16</v>
      </c>
      <c r="BM26" s="310"/>
      <c r="BN26" s="310"/>
      <c r="BO26" s="310"/>
      <c r="BP26" s="310"/>
      <c r="BQ26" s="310"/>
    </row>
    <row r="27" spans="2:69" s="66" customFormat="1" ht="15" customHeight="1">
      <c r="B27" s="434" t="s">
        <v>802</v>
      </c>
      <c r="C27" s="434"/>
      <c r="D27" s="434"/>
      <c r="E27" s="434"/>
      <c r="F27" s="434"/>
      <c r="G27" s="434"/>
      <c r="H27" s="434"/>
      <c r="I27" s="434"/>
      <c r="J27" s="310">
        <v>6</v>
      </c>
      <c r="K27" s="310"/>
      <c r="L27" s="310"/>
      <c r="M27" s="310"/>
      <c r="N27" s="310"/>
      <c r="O27" s="310"/>
      <c r="P27" s="310"/>
      <c r="Q27" s="310">
        <v>61</v>
      </c>
      <c r="R27" s="310"/>
      <c r="S27" s="310"/>
      <c r="T27" s="310"/>
      <c r="U27" s="310"/>
      <c r="V27" s="310"/>
      <c r="W27" s="310"/>
      <c r="X27" s="312">
        <v>1879</v>
      </c>
      <c r="Y27" s="312"/>
      <c r="Z27" s="312"/>
      <c r="AA27" s="312"/>
      <c r="AB27" s="312"/>
      <c r="AC27" s="312"/>
      <c r="AD27" s="312"/>
      <c r="AE27" s="312"/>
      <c r="AF27" s="312">
        <v>993</v>
      </c>
      <c r="AG27" s="312"/>
      <c r="AH27" s="312"/>
      <c r="AI27" s="312"/>
      <c r="AJ27" s="312"/>
      <c r="AK27" s="312"/>
      <c r="AL27" s="312"/>
      <c r="AM27" s="312">
        <v>886</v>
      </c>
      <c r="AN27" s="312"/>
      <c r="AO27" s="312"/>
      <c r="AP27" s="312"/>
      <c r="AQ27" s="312"/>
      <c r="AR27" s="312"/>
      <c r="AS27" s="312"/>
      <c r="AT27" s="310">
        <v>140</v>
      </c>
      <c r="AU27" s="310"/>
      <c r="AV27" s="310"/>
      <c r="AW27" s="310"/>
      <c r="AX27" s="310"/>
      <c r="AY27" s="310"/>
      <c r="AZ27" s="310">
        <v>65</v>
      </c>
      <c r="BA27" s="310"/>
      <c r="BB27" s="310"/>
      <c r="BC27" s="310"/>
      <c r="BD27" s="310"/>
      <c r="BE27" s="310"/>
      <c r="BF27" s="310">
        <v>75</v>
      </c>
      <c r="BG27" s="310"/>
      <c r="BH27" s="310"/>
      <c r="BI27" s="310"/>
      <c r="BJ27" s="310"/>
      <c r="BK27" s="310"/>
      <c r="BL27" s="310">
        <v>16</v>
      </c>
      <c r="BM27" s="310"/>
      <c r="BN27" s="310"/>
      <c r="BO27" s="310"/>
      <c r="BP27" s="310"/>
      <c r="BQ27" s="310"/>
    </row>
    <row r="28" spans="2:69" s="66" customFormat="1" ht="15" customHeight="1">
      <c r="B28" s="434" t="s">
        <v>414</v>
      </c>
      <c r="C28" s="434"/>
      <c r="D28" s="434"/>
      <c r="E28" s="434"/>
      <c r="F28" s="434"/>
      <c r="G28" s="434"/>
      <c r="H28" s="434"/>
      <c r="I28" s="434"/>
      <c r="J28" s="310">
        <v>6</v>
      </c>
      <c r="K28" s="310"/>
      <c r="L28" s="310"/>
      <c r="M28" s="310"/>
      <c r="N28" s="310"/>
      <c r="O28" s="310"/>
      <c r="P28" s="310"/>
      <c r="Q28" s="310">
        <v>64</v>
      </c>
      <c r="R28" s="310"/>
      <c r="S28" s="310"/>
      <c r="T28" s="310"/>
      <c r="U28" s="310"/>
      <c r="V28" s="310"/>
      <c r="W28" s="310"/>
      <c r="X28" s="312">
        <v>1930</v>
      </c>
      <c r="Y28" s="312"/>
      <c r="Z28" s="312"/>
      <c r="AA28" s="312"/>
      <c r="AB28" s="312"/>
      <c r="AC28" s="312"/>
      <c r="AD28" s="312"/>
      <c r="AE28" s="312"/>
      <c r="AF28" s="312">
        <v>988</v>
      </c>
      <c r="AG28" s="312"/>
      <c r="AH28" s="312"/>
      <c r="AI28" s="312"/>
      <c r="AJ28" s="312"/>
      <c r="AK28" s="312"/>
      <c r="AL28" s="312"/>
      <c r="AM28" s="312">
        <v>942</v>
      </c>
      <c r="AN28" s="312"/>
      <c r="AO28" s="312"/>
      <c r="AP28" s="312"/>
      <c r="AQ28" s="312"/>
      <c r="AR28" s="312"/>
      <c r="AS28" s="312"/>
      <c r="AT28" s="310">
        <v>165</v>
      </c>
      <c r="AU28" s="310"/>
      <c r="AV28" s="310"/>
      <c r="AW28" s="310"/>
      <c r="AX28" s="310"/>
      <c r="AY28" s="310"/>
      <c r="AZ28" s="310">
        <v>73</v>
      </c>
      <c r="BA28" s="310"/>
      <c r="BB28" s="310"/>
      <c r="BC28" s="310"/>
      <c r="BD28" s="310"/>
      <c r="BE28" s="310"/>
      <c r="BF28" s="310">
        <v>92</v>
      </c>
      <c r="BG28" s="310"/>
      <c r="BH28" s="310"/>
      <c r="BI28" s="310"/>
      <c r="BJ28" s="310"/>
      <c r="BK28" s="310"/>
      <c r="BL28" s="310">
        <v>20</v>
      </c>
      <c r="BM28" s="310"/>
      <c r="BN28" s="310"/>
      <c r="BO28" s="310"/>
      <c r="BP28" s="310"/>
      <c r="BQ28" s="310"/>
    </row>
    <row r="29" spans="2:69" s="66" customFormat="1" ht="15" customHeight="1">
      <c r="B29" s="434" t="s">
        <v>389</v>
      </c>
      <c r="C29" s="434"/>
      <c r="D29" s="434"/>
      <c r="E29" s="434"/>
      <c r="F29" s="434"/>
      <c r="G29" s="434"/>
      <c r="H29" s="434"/>
      <c r="I29" s="434"/>
      <c r="J29" s="310">
        <v>6</v>
      </c>
      <c r="K29" s="310"/>
      <c r="L29" s="310"/>
      <c r="M29" s="310"/>
      <c r="N29" s="310"/>
      <c r="O29" s="310"/>
      <c r="P29" s="310"/>
      <c r="Q29" s="310">
        <v>60</v>
      </c>
      <c r="R29" s="310"/>
      <c r="S29" s="310"/>
      <c r="T29" s="310"/>
      <c r="U29" s="310"/>
      <c r="V29" s="310"/>
      <c r="W29" s="310"/>
      <c r="X29" s="312">
        <v>1852</v>
      </c>
      <c r="Y29" s="312"/>
      <c r="Z29" s="312"/>
      <c r="AA29" s="312"/>
      <c r="AB29" s="312"/>
      <c r="AC29" s="312"/>
      <c r="AD29" s="312"/>
      <c r="AE29" s="312"/>
      <c r="AF29" s="312">
        <v>966</v>
      </c>
      <c r="AG29" s="312"/>
      <c r="AH29" s="312"/>
      <c r="AI29" s="312"/>
      <c r="AJ29" s="312"/>
      <c r="AK29" s="312"/>
      <c r="AL29" s="312"/>
      <c r="AM29" s="312">
        <v>886</v>
      </c>
      <c r="AN29" s="312"/>
      <c r="AO29" s="312"/>
      <c r="AP29" s="312"/>
      <c r="AQ29" s="312"/>
      <c r="AR29" s="312"/>
      <c r="AS29" s="312"/>
      <c r="AT29" s="310">
        <v>147</v>
      </c>
      <c r="AU29" s="310"/>
      <c r="AV29" s="310"/>
      <c r="AW29" s="310"/>
      <c r="AX29" s="310"/>
      <c r="AY29" s="310"/>
      <c r="AZ29" s="310">
        <v>73</v>
      </c>
      <c r="BA29" s="310"/>
      <c r="BB29" s="310"/>
      <c r="BC29" s="310"/>
      <c r="BD29" s="310"/>
      <c r="BE29" s="310"/>
      <c r="BF29" s="310">
        <v>74</v>
      </c>
      <c r="BG29" s="310"/>
      <c r="BH29" s="310"/>
      <c r="BI29" s="310"/>
      <c r="BJ29" s="310"/>
      <c r="BK29" s="310"/>
      <c r="BL29" s="310">
        <f>AT53</f>
        <v>21</v>
      </c>
      <c r="BM29" s="310"/>
      <c r="BN29" s="310"/>
      <c r="BO29" s="310"/>
      <c r="BP29" s="310"/>
      <c r="BQ29" s="310"/>
    </row>
    <row r="30" spans="2:69" s="66" customFormat="1" ht="15" customHeight="1">
      <c r="B30" s="434" t="s">
        <v>956</v>
      </c>
      <c r="C30" s="434"/>
      <c r="D30" s="434"/>
      <c r="E30" s="434"/>
      <c r="F30" s="434"/>
      <c r="G30" s="434"/>
      <c r="H30" s="434"/>
      <c r="I30" s="434"/>
      <c r="J30" s="310">
        <v>6</v>
      </c>
      <c r="K30" s="310"/>
      <c r="L30" s="310"/>
      <c r="M30" s="310"/>
      <c r="N30" s="310"/>
      <c r="O30" s="310"/>
      <c r="P30" s="310"/>
      <c r="Q30" s="310">
        <v>61</v>
      </c>
      <c r="R30" s="310"/>
      <c r="S30" s="310"/>
      <c r="T30" s="310"/>
      <c r="U30" s="310"/>
      <c r="V30" s="310"/>
      <c r="W30" s="310"/>
      <c r="X30" s="312">
        <f>SUM(AF30:AS30)</f>
        <v>1856</v>
      </c>
      <c r="Y30" s="312"/>
      <c r="Z30" s="312"/>
      <c r="AA30" s="312"/>
      <c r="AB30" s="312"/>
      <c r="AC30" s="312"/>
      <c r="AD30" s="312"/>
      <c r="AE30" s="312"/>
      <c r="AF30" s="312">
        <v>977</v>
      </c>
      <c r="AG30" s="312"/>
      <c r="AH30" s="312"/>
      <c r="AI30" s="312"/>
      <c r="AJ30" s="312"/>
      <c r="AK30" s="312"/>
      <c r="AL30" s="312"/>
      <c r="AM30" s="312">
        <v>879</v>
      </c>
      <c r="AN30" s="312"/>
      <c r="AO30" s="312"/>
      <c r="AP30" s="312"/>
      <c r="AQ30" s="312"/>
      <c r="AR30" s="312"/>
      <c r="AS30" s="312"/>
      <c r="AT30" s="310">
        <v>144</v>
      </c>
      <c r="AU30" s="310"/>
      <c r="AV30" s="310"/>
      <c r="AW30" s="310"/>
      <c r="AX30" s="310"/>
      <c r="AY30" s="310"/>
      <c r="AZ30" s="310">
        <v>71</v>
      </c>
      <c r="BA30" s="310"/>
      <c r="BB30" s="310"/>
      <c r="BC30" s="310"/>
      <c r="BD30" s="310"/>
      <c r="BE30" s="310"/>
      <c r="BF30" s="310">
        <v>73</v>
      </c>
      <c r="BG30" s="310"/>
      <c r="BH30" s="310"/>
      <c r="BI30" s="310"/>
      <c r="BJ30" s="310"/>
      <c r="BK30" s="310"/>
      <c r="BL30" s="310">
        <v>21</v>
      </c>
      <c r="BM30" s="310"/>
      <c r="BN30" s="310"/>
      <c r="BO30" s="310"/>
      <c r="BP30" s="310"/>
      <c r="BQ30" s="310"/>
    </row>
    <row r="31" spans="2:69" s="66" customFormat="1" ht="10.5" customHeight="1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</row>
    <row r="32" spans="1:69" s="66" customFormat="1" ht="15" customHeight="1">
      <c r="A32" s="66" t="s">
        <v>962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67" t="s">
        <v>963</v>
      </c>
    </row>
    <row r="33" spans="2:111" s="66" customFormat="1" ht="3.7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V33" s="58"/>
      <c r="BW33" s="58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</row>
    <row r="34" spans="2:111" s="66" customFormat="1" ht="12" customHeight="1">
      <c r="B34" s="311" t="s">
        <v>12</v>
      </c>
      <c r="C34" s="311"/>
      <c r="D34" s="311"/>
      <c r="E34" s="311"/>
      <c r="F34" s="311"/>
      <c r="G34" s="311"/>
      <c r="H34" s="311"/>
      <c r="I34" s="311"/>
      <c r="J34" s="311"/>
      <c r="K34" s="311"/>
      <c r="L34" s="509" t="s">
        <v>948</v>
      </c>
      <c r="M34" s="510"/>
      <c r="N34" s="510"/>
      <c r="O34" s="510"/>
      <c r="P34" s="510"/>
      <c r="Q34" s="510"/>
      <c r="R34" s="510"/>
      <c r="S34" s="510"/>
      <c r="T34" s="510"/>
      <c r="U34" s="510"/>
      <c r="V34" s="519"/>
      <c r="W34" s="509" t="s">
        <v>964</v>
      </c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9"/>
      <c r="AJ34" s="509" t="s">
        <v>950</v>
      </c>
      <c r="AK34" s="510"/>
      <c r="AL34" s="510"/>
      <c r="AM34" s="510"/>
      <c r="AN34" s="510"/>
      <c r="AO34" s="510"/>
      <c r="AP34" s="510"/>
      <c r="AQ34" s="510"/>
      <c r="AR34" s="510"/>
      <c r="AS34" s="519"/>
      <c r="AT34" s="520" t="s">
        <v>951</v>
      </c>
      <c r="AU34" s="521"/>
      <c r="AV34" s="521"/>
      <c r="AW34" s="522"/>
      <c r="AX34" s="434" t="s">
        <v>965</v>
      </c>
      <c r="AY34" s="434"/>
      <c r="AZ34" s="434"/>
      <c r="BA34" s="434"/>
      <c r="BB34" s="434"/>
      <c r="BC34" s="434"/>
      <c r="BD34" s="434"/>
      <c r="BE34" s="509" t="s">
        <v>966</v>
      </c>
      <c r="BF34" s="510"/>
      <c r="BG34" s="510"/>
      <c r="BH34" s="510"/>
      <c r="BI34" s="510"/>
      <c r="BJ34" s="510"/>
      <c r="BK34" s="510"/>
      <c r="BL34" s="510"/>
      <c r="BM34" s="510"/>
      <c r="BN34" s="510"/>
      <c r="BO34" s="510"/>
      <c r="BP34" s="510"/>
      <c r="BQ34" s="519"/>
      <c r="BV34" s="58"/>
      <c r="BW34" s="58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</row>
    <row r="35" spans="2:111" s="66" customFormat="1" ht="7.5" customHeight="1"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511"/>
      <c r="M35" s="512"/>
      <c r="N35" s="512"/>
      <c r="O35" s="512"/>
      <c r="P35" s="512"/>
      <c r="Q35" s="512"/>
      <c r="R35" s="512"/>
      <c r="S35" s="512"/>
      <c r="T35" s="512"/>
      <c r="U35" s="512"/>
      <c r="V35" s="513"/>
      <c r="W35" s="511"/>
      <c r="X35" s="512"/>
      <c r="Y35" s="512"/>
      <c r="Z35" s="512"/>
      <c r="AA35" s="512"/>
      <c r="AB35" s="512"/>
      <c r="AC35" s="512"/>
      <c r="AD35" s="512"/>
      <c r="AE35" s="512"/>
      <c r="AF35" s="512"/>
      <c r="AG35" s="512"/>
      <c r="AH35" s="512"/>
      <c r="AI35" s="513"/>
      <c r="AJ35" s="511"/>
      <c r="AK35" s="512"/>
      <c r="AL35" s="512"/>
      <c r="AM35" s="512"/>
      <c r="AN35" s="512"/>
      <c r="AO35" s="512"/>
      <c r="AP35" s="512"/>
      <c r="AQ35" s="512"/>
      <c r="AR35" s="512"/>
      <c r="AS35" s="513"/>
      <c r="AT35" s="523"/>
      <c r="AU35" s="524"/>
      <c r="AV35" s="524"/>
      <c r="AW35" s="525"/>
      <c r="AX35" s="434"/>
      <c r="AY35" s="434"/>
      <c r="AZ35" s="434"/>
      <c r="BA35" s="434"/>
      <c r="BB35" s="434"/>
      <c r="BC35" s="434"/>
      <c r="BD35" s="434"/>
      <c r="BE35" s="511"/>
      <c r="BF35" s="512"/>
      <c r="BG35" s="512"/>
      <c r="BH35" s="512"/>
      <c r="BI35" s="512"/>
      <c r="BJ35" s="512"/>
      <c r="BK35" s="512"/>
      <c r="BL35" s="512"/>
      <c r="BM35" s="512"/>
      <c r="BN35" s="512"/>
      <c r="BO35" s="512"/>
      <c r="BP35" s="512"/>
      <c r="BQ35" s="513"/>
      <c r="BV35" s="58"/>
      <c r="BW35" s="58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</row>
    <row r="36" spans="2:111" s="66" customFormat="1" ht="7.5" customHeight="1"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509" t="s">
        <v>73</v>
      </c>
      <c r="M36" s="510"/>
      <c r="N36" s="510"/>
      <c r="O36" s="510"/>
      <c r="P36" s="519"/>
      <c r="Q36" s="509" t="s">
        <v>967</v>
      </c>
      <c r="R36" s="510"/>
      <c r="S36" s="519"/>
      <c r="T36" s="509" t="s">
        <v>968</v>
      </c>
      <c r="U36" s="510"/>
      <c r="V36" s="519"/>
      <c r="W36" s="509" t="s">
        <v>73</v>
      </c>
      <c r="X36" s="510"/>
      <c r="Y36" s="510"/>
      <c r="Z36" s="510"/>
      <c r="AA36" s="519"/>
      <c r="AB36" s="509" t="s">
        <v>74</v>
      </c>
      <c r="AC36" s="510"/>
      <c r="AD36" s="510"/>
      <c r="AE36" s="519"/>
      <c r="AF36" s="509" t="s">
        <v>75</v>
      </c>
      <c r="AG36" s="510"/>
      <c r="AH36" s="510"/>
      <c r="AI36" s="519"/>
      <c r="AJ36" s="509" t="s">
        <v>73</v>
      </c>
      <c r="AK36" s="510"/>
      <c r="AL36" s="510"/>
      <c r="AM36" s="519"/>
      <c r="AN36" s="509" t="s">
        <v>74</v>
      </c>
      <c r="AO36" s="510"/>
      <c r="AP36" s="519"/>
      <c r="AQ36" s="509" t="s">
        <v>75</v>
      </c>
      <c r="AR36" s="510"/>
      <c r="AS36" s="519"/>
      <c r="AT36" s="523"/>
      <c r="AU36" s="524"/>
      <c r="AV36" s="524"/>
      <c r="AW36" s="525"/>
      <c r="AX36" s="434"/>
      <c r="AY36" s="434"/>
      <c r="AZ36" s="434"/>
      <c r="BA36" s="434"/>
      <c r="BB36" s="434"/>
      <c r="BC36" s="434"/>
      <c r="BD36" s="434"/>
      <c r="BE36" s="509" t="s">
        <v>681</v>
      </c>
      <c r="BF36" s="510"/>
      <c r="BG36" s="510"/>
      <c r="BH36" s="510"/>
      <c r="BI36" s="510"/>
      <c r="BJ36" s="510"/>
      <c r="BK36" s="408"/>
      <c r="BL36" s="408"/>
      <c r="BM36" s="408"/>
      <c r="BN36" s="408"/>
      <c r="BO36" s="408"/>
      <c r="BP36" s="408"/>
      <c r="BQ36" s="409"/>
      <c r="BV36" s="58"/>
      <c r="BW36" s="58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</row>
    <row r="37" spans="2:111" s="66" customFormat="1" ht="12" customHeight="1"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511"/>
      <c r="M37" s="512"/>
      <c r="N37" s="512"/>
      <c r="O37" s="512"/>
      <c r="P37" s="513"/>
      <c r="Q37" s="511"/>
      <c r="R37" s="512"/>
      <c r="S37" s="513"/>
      <c r="T37" s="511"/>
      <c r="U37" s="512"/>
      <c r="V37" s="513"/>
      <c r="W37" s="511"/>
      <c r="X37" s="512"/>
      <c r="Y37" s="512"/>
      <c r="Z37" s="512"/>
      <c r="AA37" s="513"/>
      <c r="AB37" s="511"/>
      <c r="AC37" s="512"/>
      <c r="AD37" s="512"/>
      <c r="AE37" s="513"/>
      <c r="AF37" s="511"/>
      <c r="AG37" s="512"/>
      <c r="AH37" s="512"/>
      <c r="AI37" s="513"/>
      <c r="AJ37" s="511"/>
      <c r="AK37" s="512"/>
      <c r="AL37" s="512"/>
      <c r="AM37" s="513"/>
      <c r="AN37" s="511"/>
      <c r="AO37" s="512"/>
      <c r="AP37" s="513"/>
      <c r="AQ37" s="511"/>
      <c r="AR37" s="512"/>
      <c r="AS37" s="513"/>
      <c r="AT37" s="526"/>
      <c r="AU37" s="527"/>
      <c r="AV37" s="527"/>
      <c r="AW37" s="528"/>
      <c r="AX37" s="434"/>
      <c r="AY37" s="434"/>
      <c r="AZ37" s="434"/>
      <c r="BA37" s="434"/>
      <c r="BB37" s="434"/>
      <c r="BC37" s="434"/>
      <c r="BD37" s="434"/>
      <c r="BE37" s="511"/>
      <c r="BF37" s="512"/>
      <c r="BG37" s="512"/>
      <c r="BH37" s="512"/>
      <c r="BI37" s="512"/>
      <c r="BJ37" s="513"/>
      <c r="BK37" s="514" t="s">
        <v>969</v>
      </c>
      <c r="BL37" s="515"/>
      <c r="BM37" s="515"/>
      <c r="BN37" s="515"/>
      <c r="BO37" s="515"/>
      <c r="BP37" s="515"/>
      <c r="BQ37" s="516"/>
      <c r="BV37" s="58"/>
      <c r="BW37" s="58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</row>
    <row r="38" spans="2:111" s="66" customFormat="1" ht="15" customHeight="1">
      <c r="B38" s="392" t="s">
        <v>970</v>
      </c>
      <c r="C38" s="375"/>
      <c r="D38" s="375"/>
      <c r="E38" s="375"/>
      <c r="F38" s="375"/>
      <c r="G38" s="375"/>
      <c r="H38" s="375"/>
      <c r="I38" s="375"/>
      <c r="J38" s="375"/>
      <c r="K38" s="358"/>
      <c r="L38" s="504">
        <f>SUM(L39:L52)</f>
        <v>127</v>
      </c>
      <c r="M38" s="504"/>
      <c r="N38" s="504"/>
      <c r="O38" s="504"/>
      <c r="P38" s="504"/>
      <c r="Q38" s="505">
        <f>SUM(Q39:S52)</f>
        <v>114</v>
      </c>
      <c r="R38" s="505"/>
      <c r="S38" s="505"/>
      <c r="T38" s="517">
        <f>SUM(T39:V52)</f>
        <v>13</v>
      </c>
      <c r="U38" s="518"/>
      <c r="V38" s="438"/>
      <c r="W38" s="504">
        <f>SUM(W39:AA52)</f>
        <v>2984</v>
      </c>
      <c r="X38" s="504"/>
      <c r="Y38" s="504">
        <f>SUM(Y39:AC52)</f>
        <v>1484</v>
      </c>
      <c r="Z38" s="504"/>
      <c r="AA38" s="504"/>
      <c r="AB38" s="505">
        <f>SUM(AB39:AE52)</f>
        <v>1484</v>
      </c>
      <c r="AC38" s="505"/>
      <c r="AD38" s="505">
        <f>SUM(AD39:AH52)</f>
        <v>1500</v>
      </c>
      <c r="AE38" s="505"/>
      <c r="AF38" s="505">
        <f>SUM(AF39:AI52)</f>
        <v>1500</v>
      </c>
      <c r="AG38" s="505"/>
      <c r="AH38" s="505"/>
      <c r="AI38" s="505">
        <f>SUM(AI39:AM52)</f>
        <v>214</v>
      </c>
      <c r="AJ38" s="504">
        <f>SUM(AJ39:AM52)</f>
        <v>214</v>
      </c>
      <c r="AK38" s="504"/>
      <c r="AL38" s="504"/>
      <c r="AM38" s="504"/>
      <c r="AN38" s="505">
        <f>SUM(AN39:AP52)</f>
        <v>73</v>
      </c>
      <c r="AO38" s="505"/>
      <c r="AP38" s="505">
        <f>SUM(AP39:AT52)</f>
        <v>168</v>
      </c>
      <c r="AQ38" s="505">
        <f>SUM(AQ39:AS52)</f>
        <v>141</v>
      </c>
      <c r="AR38" s="505"/>
      <c r="AS38" s="505">
        <f>SUM(AS39:AW52)</f>
        <v>27</v>
      </c>
      <c r="AT38" s="506">
        <f>SUM(AT39:AW52)</f>
        <v>27</v>
      </c>
      <c r="AU38" s="507"/>
      <c r="AV38" s="507"/>
      <c r="AW38" s="508"/>
      <c r="AX38" s="504">
        <f>SUM(AX39:BD52)</f>
        <v>286391</v>
      </c>
      <c r="AY38" s="504"/>
      <c r="AZ38" s="504"/>
      <c r="BA38" s="504"/>
      <c r="BB38" s="504"/>
      <c r="BC38" s="504">
        <f>SUM(BC39:BG52)</f>
        <v>44699</v>
      </c>
      <c r="BD38" s="504"/>
      <c r="BE38" s="504">
        <f>SUM(BE39:BJ52)</f>
        <v>44699</v>
      </c>
      <c r="BF38" s="504"/>
      <c r="BG38" s="504"/>
      <c r="BH38" s="504">
        <f>SUM(BH39:BL52)</f>
        <v>40635</v>
      </c>
      <c r="BI38" s="504"/>
      <c r="BJ38" s="504"/>
      <c r="BK38" s="504">
        <f>SUM(BK39:BQ52)</f>
        <v>40635</v>
      </c>
      <c r="BL38" s="504"/>
      <c r="BM38" s="504">
        <f>SUM(BM39:BQ52)</f>
        <v>0</v>
      </c>
      <c r="BN38" s="504"/>
      <c r="BO38" s="504"/>
      <c r="BP38" s="504"/>
      <c r="BQ38" s="504"/>
      <c r="BV38" s="58"/>
      <c r="BW38" s="58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</row>
    <row r="39" spans="2:111" s="66" customFormat="1" ht="15" customHeight="1">
      <c r="B39" s="487"/>
      <c r="C39" s="484" t="s">
        <v>971</v>
      </c>
      <c r="D39" s="485"/>
      <c r="E39" s="485"/>
      <c r="F39" s="485"/>
      <c r="G39" s="485"/>
      <c r="H39" s="485"/>
      <c r="I39" s="485"/>
      <c r="J39" s="485"/>
      <c r="K39" s="486"/>
      <c r="L39" s="477">
        <f>SUM(Q39:V39)</f>
        <v>13</v>
      </c>
      <c r="M39" s="477"/>
      <c r="N39" s="477"/>
      <c r="O39" s="477"/>
      <c r="P39" s="477"/>
      <c r="Q39" s="477">
        <v>12</v>
      </c>
      <c r="R39" s="477"/>
      <c r="S39" s="477"/>
      <c r="T39" s="478">
        <v>1</v>
      </c>
      <c r="U39" s="479"/>
      <c r="V39" s="480"/>
      <c r="W39" s="477">
        <f>SUM(AB39:AI39)</f>
        <v>378</v>
      </c>
      <c r="X39" s="477"/>
      <c r="Y39" s="477"/>
      <c r="Z39" s="477"/>
      <c r="AA39" s="477"/>
      <c r="AB39" s="477">
        <v>185</v>
      </c>
      <c r="AC39" s="477"/>
      <c r="AD39" s="477"/>
      <c r="AE39" s="477"/>
      <c r="AF39" s="477">
        <v>193</v>
      </c>
      <c r="AG39" s="477"/>
      <c r="AH39" s="477"/>
      <c r="AI39" s="477"/>
      <c r="AJ39" s="477">
        <f>SUM(AN39:AS39)</f>
        <v>23</v>
      </c>
      <c r="AK39" s="477"/>
      <c r="AL39" s="477"/>
      <c r="AM39" s="477"/>
      <c r="AN39" s="477">
        <v>9</v>
      </c>
      <c r="AO39" s="477"/>
      <c r="AP39" s="477"/>
      <c r="AQ39" s="477">
        <v>14</v>
      </c>
      <c r="AR39" s="477"/>
      <c r="AS39" s="477"/>
      <c r="AT39" s="478">
        <v>4</v>
      </c>
      <c r="AU39" s="479"/>
      <c r="AV39" s="479"/>
      <c r="AW39" s="480"/>
      <c r="AX39" s="477">
        <v>24566</v>
      </c>
      <c r="AY39" s="477"/>
      <c r="AZ39" s="477"/>
      <c r="BA39" s="477"/>
      <c r="BB39" s="477"/>
      <c r="BC39" s="477"/>
      <c r="BD39" s="477"/>
      <c r="BE39" s="477">
        <v>5769</v>
      </c>
      <c r="BF39" s="477"/>
      <c r="BG39" s="477"/>
      <c r="BH39" s="477"/>
      <c r="BI39" s="477"/>
      <c r="BJ39" s="477"/>
      <c r="BK39" s="477">
        <v>5769</v>
      </c>
      <c r="BL39" s="477"/>
      <c r="BM39" s="477"/>
      <c r="BN39" s="477"/>
      <c r="BO39" s="477"/>
      <c r="BP39" s="477"/>
      <c r="BQ39" s="477"/>
      <c r="BV39" s="58"/>
      <c r="BW39" s="58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</row>
    <row r="40" spans="2:111" s="66" customFormat="1" ht="15" customHeight="1">
      <c r="B40" s="487"/>
      <c r="C40" s="481" t="s">
        <v>972</v>
      </c>
      <c r="D40" s="482"/>
      <c r="E40" s="482"/>
      <c r="F40" s="482"/>
      <c r="G40" s="482"/>
      <c r="H40" s="482"/>
      <c r="I40" s="482"/>
      <c r="J40" s="482"/>
      <c r="K40" s="483"/>
      <c r="L40" s="477">
        <f>SUM(Q40:V40)</f>
        <v>23</v>
      </c>
      <c r="M40" s="477"/>
      <c r="N40" s="477"/>
      <c r="O40" s="477"/>
      <c r="P40" s="477"/>
      <c r="Q40" s="477">
        <v>21</v>
      </c>
      <c r="R40" s="477"/>
      <c r="S40" s="477"/>
      <c r="T40" s="478">
        <v>2</v>
      </c>
      <c r="U40" s="479"/>
      <c r="V40" s="480"/>
      <c r="W40" s="477">
        <f aca="true" t="shared" si="0" ref="W40:W51">SUM(AB40:AI40)</f>
        <v>701</v>
      </c>
      <c r="X40" s="477"/>
      <c r="Y40" s="477"/>
      <c r="Z40" s="477"/>
      <c r="AA40" s="477"/>
      <c r="AB40" s="477">
        <v>348</v>
      </c>
      <c r="AC40" s="477"/>
      <c r="AD40" s="477"/>
      <c r="AE40" s="477"/>
      <c r="AF40" s="477">
        <v>353</v>
      </c>
      <c r="AG40" s="477"/>
      <c r="AH40" s="477"/>
      <c r="AI40" s="477"/>
      <c r="AJ40" s="477">
        <f aca="true" t="shared" si="1" ref="AJ40:AJ51">SUM(AN40:AS40)</f>
        <v>36</v>
      </c>
      <c r="AK40" s="477"/>
      <c r="AL40" s="477"/>
      <c r="AM40" s="477"/>
      <c r="AN40" s="477">
        <v>11</v>
      </c>
      <c r="AO40" s="477"/>
      <c r="AP40" s="477"/>
      <c r="AQ40" s="477">
        <v>25</v>
      </c>
      <c r="AR40" s="477"/>
      <c r="AS40" s="477"/>
      <c r="AT40" s="478">
        <v>5</v>
      </c>
      <c r="AU40" s="479"/>
      <c r="AV40" s="479"/>
      <c r="AW40" s="480"/>
      <c r="AX40" s="477">
        <v>39512</v>
      </c>
      <c r="AY40" s="477"/>
      <c r="AZ40" s="477"/>
      <c r="BA40" s="477"/>
      <c r="BB40" s="477"/>
      <c r="BC40" s="477"/>
      <c r="BD40" s="477"/>
      <c r="BE40" s="477">
        <v>6347</v>
      </c>
      <c r="BF40" s="477"/>
      <c r="BG40" s="477"/>
      <c r="BH40" s="477"/>
      <c r="BI40" s="477"/>
      <c r="BJ40" s="477"/>
      <c r="BK40" s="477">
        <v>6347</v>
      </c>
      <c r="BL40" s="477"/>
      <c r="BM40" s="477"/>
      <c r="BN40" s="477"/>
      <c r="BO40" s="477"/>
      <c r="BP40" s="477"/>
      <c r="BQ40" s="477"/>
      <c r="BV40" s="58"/>
      <c r="BW40" s="58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</row>
    <row r="41" spans="2:111" s="66" customFormat="1" ht="15" customHeight="1">
      <c r="B41" s="487"/>
      <c r="C41" s="484" t="s">
        <v>973</v>
      </c>
      <c r="D41" s="485"/>
      <c r="E41" s="485"/>
      <c r="F41" s="485"/>
      <c r="G41" s="485"/>
      <c r="H41" s="485"/>
      <c r="I41" s="485"/>
      <c r="J41" s="485"/>
      <c r="K41" s="486"/>
      <c r="L41" s="477">
        <f aca="true" t="shared" si="2" ref="L41:L51">SUM(Q41:V41)</f>
        <v>7</v>
      </c>
      <c r="M41" s="477"/>
      <c r="N41" s="477"/>
      <c r="O41" s="477"/>
      <c r="P41" s="477"/>
      <c r="Q41" s="477">
        <v>6</v>
      </c>
      <c r="R41" s="477"/>
      <c r="S41" s="477"/>
      <c r="T41" s="478">
        <v>1</v>
      </c>
      <c r="U41" s="479"/>
      <c r="V41" s="480"/>
      <c r="W41" s="477">
        <f t="shared" si="0"/>
        <v>109</v>
      </c>
      <c r="X41" s="477"/>
      <c r="Y41" s="477"/>
      <c r="Z41" s="477"/>
      <c r="AA41" s="477"/>
      <c r="AB41" s="477">
        <v>58</v>
      </c>
      <c r="AC41" s="477"/>
      <c r="AD41" s="477"/>
      <c r="AE41" s="477"/>
      <c r="AF41" s="477">
        <v>51</v>
      </c>
      <c r="AG41" s="477"/>
      <c r="AH41" s="477"/>
      <c r="AI41" s="477"/>
      <c r="AJ41" s="477">
        <f t="shared" si="1"/>
        <v>14</v>
      </c>
      <c r="AK41" s="477"/>
      <c r="AL41" s="477"/>
      <c r="AM41" s="477"/>
      <c r="AN41" s="477">
        <v>4</v>
      </c>
      <c r="AO41" s="477"/>
      <c r="AP41" s="477"/>
      <c r="AQ41" s="477">
        <v>10</v>
      </c>
      <c r="AR41" s="477"/>
      <c r="AS41" s="477"/>
      <c r="AT41" s="478">
        <v>2</v>
      </c>
      <c r="AU41" s="479"/>
      <c r="AV41" s="479"/>
      <c r="AW41" s="480"/>
      <c r="AX41" s="477">
        <v>22651</v>
      </c>
      <c r="AY41" s="477"/>
      <c r="AZ41" s="477"/>
      <c r="BA41" s="477"/>
      <c r="BB41" s="477"/>
      <c r="BC41" s="477"/>
      <c r="BD41" s="477"/>
      <c r="BE41" s="477">
        <v>2812</v>
      </c>
      <c r="BF41" s="477"/>
      <c r="BG41" s="477"/>
      <c r="BH41" s="477"/>
      <c r="BI41" s="477"/>
      <c r="BJ41" s="477"/>
      <c r="BK41" s="477">
        <v>2812</v>
      </c>
      <c r="BL41" s="477"/>
      <c r="BM41" s="477"/>
      <c r="BN41" s="477"/>
      <c r="BO41" s="477"/>
      <c r="BP41" s="477"/>
      <c r="BQ41" s="477"/>
      <c r="BV41" s="58"/>
      <c r="BW41" s="58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</row>
    <row r="42" spans="2:111" s="66" customFormat="1" ht="15" customHeight="1">
      <c r="B42" s="487"/>
      <c r="C42" s="484" t="s">
        <v>974</v>
      </c>
      <c r="D42" s="485"/>
      <c r="E42" s="485"/>
      <c r="F42" s="485"/>
      <c r="G42" s="485"/>
      <c r="H42" s="485"/>
      <c r="I42" s="485"/>
      <c r="J42" s="485"/>
      <c r="K42" s="486"/>
      <c r="L42" s="477">
        <f t="shared" si="2"/>
        <v>13</v>
      </c>
      <c r="M42" s="477"/>
      <c r="N42" s="477"/>
      <c r="O42" s="477"/>
      <c r="P42" s="477"/>
      <c r="Q42" s="477">
        <v>12</v>
      </c>
      <c r="R42" s="477"/>
      <c r="S42" s="477"/>
      <c r="T42" s="478">
        <v>1</v>
      </c>
      <c r="U42" s="479"/>
      <c r="V42" s="480"/>
      <c r="W42" s="477">
        <f t="shared" si="0"/>
        <v>401</v>
      </c>
      <c r="X42" s="477"/>
      <c r="Y42" s="477"/>
      <c r="Z42" s="477"/>
      <c r="AA42" s="477"/>
      <c r="AB42" s="477">
        <v>197</v>
      </c>
      <c r="AC42" s="477"/>
      <c r="AD42" s="477"/>
      <c r="AE42" s="477"/>
      <c r="AF42" s="477">
        <v>204</v>
      </c>
      <c r="AG42" s="477"/>
      <c r="AH42" s="477"/>
      <c r="AI42" s="477"/>
      <c r="AJ42" s="477">
        <f t="shared" si="1"/>
        <v>23</v>
      </c>
      <c r="AK42" s="477"/>
      <c r="AL42" s="477"/>
      <c r="AM42" s="477"/>
      <c r="AN42" s="477">
        <v>6</v>
      </c>
      <c r="AO42" s="477"/>
      <c r="AP42" s="477"/>
      <c r="AQ42" s="477">
        <v>17</v>
      </c>
      <c r="AR42" s="477"/>
      <c r="AS42" s="477"/>
      <c r="AT42" s="478">
        <v>2</v>
      </c>
      <c r="AU42" s="479"/>
      <c r="AV42" s="479"/>
      <c r="AW42" s="480"/>
      <c r="AX42" s="477">
        <v>23257</v>
      </c>
      <c r="AY42" s="477"/>
      <c r="AZ42" s="477"/>
      <c r="BA42" s="477"/>
      <c r="BB42" s="477"/>
      <c r="BC42" s="477"/>
      <c r="BD42" s="477"/>
      <c r="BE42" s="477">
        <v>4727</v>
      </c>
      <c r="BF42" s="477"/>
      <c r="BG42" s="477"/>
      <c r="BH42" s="477"/>
      <c r="BI42" s="477"/>
      <c r="BJ42" s="477"/>
      <c r="BK42" s="477">
        <v>4598</v>
      </c>
      <c r="BL42" s="477"/>
      <c r="BM42" s="477"/>
      <c r="BN42" s="477"/>
      <c r="BO42" s="477"/>
      <c r="BP42" s="477"/>
      <c r="BQ42" s="477"/>
      <c r="BV42" s="58"/>
      <c r="BW42" s="58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</row>
    <row r="43" spans="2:111" s="66" customFormat="1" ht="15" customHeight="1">
      <c r="B43" s="487"/>
      <c r="C43" s="484" t="s">
        <v>975</v>
      </c>
      <c r="D43" s="485"/>
      <c r="E43" s="485"/>
      <c r="F43" s="485"/>
      <c r="G43" s="485"/>
      <c r="H43" s="485"/>
      <c r="I43" s="485"/>
      <c r="J43" s="485"/>
      <c r="K43" s="486"/>
      <c r="L43" s="477">
        <f t="shared" si="2"/>
        <v>7</v>
      </c>
      <c r="M43" s="477"/>
      <c r="N43" s="477"/>
      <c r="O43" s="477"/>
      <c r="P43" s="477"/>
      <c r="Q43" s="477">
        <v>6</v>
      </c>
      <c r="R43" s="477"/>
      <c r="S43" s="477"/>
      <c r="T43" s="478">
        <v>1</v>
      </c>
      <c r="U43" s="479"/>
      <c r="V43" s="480"/>
      <c r="W43" s="477">
        <f t="shared" si="0"/>
        <v>102</v>
      </c>
      <c r="X43" s="477"/>
      <c r="Y43" s="477"/>
      <c r="Z43" s="477"/>
      <c r="AA43" s="477"/>
      <c r="AB43" s="477">
        <v>51</v>
      </c>
      <c r="AC43" s="477"/>
      <c r="AD43" s="477"/>
      <c r="AE43" s="477"/>
      <c r="AF43" s="477">
        <v>51</v>
      </c>
      <c r="AG43" s="477"/>
      <c r="AH43" s="477"/>
      <c r="AI43" s="477"/>
      <c r="AJ43" s="477">
        <f t="shared" si="1"/>
        <v>12</v>
      </c>
      <c r="AK43" s="477"/>
      <c r="AL43" s="477"/>
      <c r="AM43" s="477"/>
      <c r="AN43" s="477">
        <v>5</v>
      </c>
      <c r="AO43" s="477"/>
      <c r="AP43" s="477"/>
      <c r="AQ43" s="477">
        <v>7</v>
      </c>
      <c r="AR43" s="477"/>
      <c r="AS43" s="477"/>
      <c r="AT43" s="478">
        <v>1</v>
      </c>
      <c r="AU43" s="479"/>
      <c r="AV43" s="479"/>
      <c r="AW43" s="480"/>
      <c r="AX43" s="477">
        <v>20467</v>
      </c>
      <c r="AY43" s="477"/>
      <c r="AZ43" s="477"/>
      <c r="BA43" s="477"/>
      <c r="BB43" s="477"/>
      <c r="BC43" s="477"/>
      <c r="BD43" s="477"/>
      <c r="BE43" s="477">
        <v>2391</v>
      </c>
      <c r="BF43" s="477"/>
      <c r="BG43" s="477"/>
      <c r="BH43" s="477"/>
      <c r="BI43" s="477"/>
      <c r="BJ43" s="477"/>
      <c r="BK43" s="477">
        <v>1412</v>
      </c>
      <c r="BL43" s="477"/>
      <c r="BM43" s="477"/>
      <c r="BN43" s="477"/>
      <c r="BO43" s="477"/>
      <c r="BP43" s="477"/>
      <c r="BQ43" s="477"/>
      <c r="BV43" s="58"/>
      <c r="BW43" s="58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</row>
    <row r="44" spans="2:111" s="66" customFormat="1" ht="15" customHeight="1">
      <c r="B44" s="487"/>
      <c r="C44" s="484" t="s">
        <v>976</v>
      </c>
      <c r="D44" s="485"/>
      <c r="E44" s="485"/>
      <c r="F44" s="485"/>
      <c r="G44" s="485"/>
      <c r="H44" s="485"/>
      <c r="I44" s="485"/>
      <c r="J44" s="485"/>
      <c r="K44" s="486"/>
      <c r="L44" s="477">
        <f t="shared" si="2"/>
        <v>7</v>
      </c>
      <c r="M44" s="477"/>
      <c r="N44" s="477"/>
      <c r="O44" s="477"/>
      <c r="P44" s="477"/>
      <c r="Q44" s="477">
        <v>6</v>
      </c>
      <c r="R44" s="477"/>
      <c r="S44" s="477"/>
      <c r="T44" s="478">
        <v>1</v>
      </c>
      <c r="U44" s="479"/>
      <c r="V44" s="480"/>
      <c r="W44" s="477">
        <f t="shared" si="0"/>
        <v>131</v>
      </c>
      <c r="X44" s="477"/>
      <c r="Y44" s="477"/>
      <c r="Z44" s="477"/>
      <c r="AA44" s="477"/>
      <c r="AB44" s="477">
        <v>65</v>
      </c>
      <c r="AC44" s="477"/>
      <c r="AD44" s="477"/>
      <c r="AE44" s="477"/>
      <c r="AF44" s="477">
        <v>66</v>
      </c>
      <c r="AG44" s="477"/>
      <c r="AH44" s="477"/>
      <c r="AI44" s="477"/>
      <c r="AJ44" s="477">
        <f t="shared" si="1"/>
        <v>12</v>
      </c>
      <c r="AK44" s="477"/>
      <c r="AL44" s="477"/>
      <c r="AM44" s="477"/>
      <c r="AN44" s="477">
        <v>5</v>
      </c>
      <c r="AO44" s="477"/>
      <c r="AP44" s="477"/>
      <c r="AQ44" s="477">
        <v>7</v>
      </c>
      <c r="AR44" s="477"/>
      <c r="AS44" s="477"/>
      <c r="AT44" s="478">
        <v>2</v>
      </c>
      <c r="AU44" s="479"/>
      <c r="AV44" s="479"/>
      <c r="AW44" s="480"/>
      <c r="AX44" s="477">
        <v>28140</v>
      </c>
      <c r="AY44" s="477"/>
      <c r="AZ44" s="477"/>
      <c r="BA44" s="477"/>
      <c r="BB44" s="477"/>
      <c r="BC44" s="477"/>
      <c r="BD44" s="477"/>
      <c r="BE44" s="477">
        <v>2769</v>
      </c>
      <c r="BF44" s="477"/>
      <c r="BG44" s="477"/>
      <c r="BH44" s="477"/>
      <c r="BI44" s="477"/>
      <c r="BJ44" s="477"/>
      <c r="BK44" s="477">
        <v>1263</v>
      </c>
      <c r="BL44" s="477"/>
      <c r="BM44" s="477"/>
      <c r="BN44" s="477"/>
      <c r="BO44" s="477"/>
      <c r="BP44" s="477"/>
      <c r="BQ44" s="477"/>
      <c r="BV44" s="58"/>
      <c r="BW44" s="58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</row>
    <row r="45" spans="2:111" s="66" customFormat="1" ht="15" customHeight="1">
      <c r="B45" s="487"/>
      <c r="C45" s="484" t="s">
        <v>977</v>
      </c>
      <c r="D45" s="485"/>
      <c r="E45" s="485"/>
      <c r="F45" s="485"/>
      <c r="G45" s="485"/>
      <c r="H45" s="485"/>
      <c r="I45" s="485"/>
      <c r="J45" s="485"/>
      <c r="K45" s="486"/>
      <c r="L45" s="477">
        <f t="shared" si="2"/>
        <v>7</v>
      </c>
      <c r="M45" s="477"/>
      <c r="N45" s="477"/>
      <c r="O45" s="477"/>
      <c r="P45" s="477"/>
      <c r="Q45" s="477">
        <v>6</v>
      </c>
      <c r="R45" s="477"/>
      <c r="S45" s="477"/>
      <c r="T45" s="478">
        <v>1</v>
      </c>
      <c r="U45" s="479"/>
      <c r="V45" s="480"/>
      <c r="W45" s="477">
        <f t="shared" si="0"/>
        <v>117</v>
      </c>
      <c r="X45" s="477"/>
      <c r="Y45" s="477"/>
      <c r="Z45" s="477"/>
      <c r="AA45" s="477"/>
      <c r="AB45" s="477">
        <v>52</v>
      </c>
      <c r="AC45" s="477"/>
      <c r="AD45" s="477"/>
      <c r="AE45" s="477"/>
      <c r="AF45" s="477">
        <v>65</v>
      </c>
      <c r="AG45" s="477"/>
      <c r="AH45" s="477"/>
      <c r="AI45" s="477"/>
      <c r="AJ45" s="477">
        <f t="shared" si="1"/>
        <v>12</v>
      </c>
      <c r="AK45" s="477"/>
      <c r="AL45" s="477"/>
      <c r="AM45" s="477"/>
      <c r="AN45" s="477">
        <v>4</v>
      </c>
      <c r="AO45" s="477"/>
      <c r="AP45" s="477"/>
      <c r="AQ45" s="477">
        <v>8</v>
      </c>
      <c r="AR45" s="477"/>
      <c r="AS45" s="477"/>
      <c r="AT45" s="478">
        <v>2</v>
      </c>
      <c r="AU45" s="479"/>
      <c r="AV45" s="479"/>
      <c r="AW45" s="480"/>
      <c r="AX45" s="477">
        <v>23028</v>
      </c>
      <c r="AY45" s="477"/>
      <c r="AZ45" s="477"/>
      <c r="BA45" s="477"/>
      <c r="BB45" s="477"/>
      <c r="BC45" s="477"/>
      <c r="BD45" s="477"/>
      <c r="BE45" s="477">
        <v>2961</v>
      </c>
      <c r="BF45" s="477"/>
      <c r="BG45" s="477"/>
      <c r="BH45" s="477"/>
      <c r="BI45" s="477"/>
      <c r="BJ45" s="477"/>
      <c r="BK45" s="477">
        <v>2829</v>
      </c>
      <c r="BL45" s="477"/>
      <c r="BM45" s="477"/>
      <c r="BN45" s="477"/>
      <c r="BO45" s="477"/>
      <c r="BP45" s="477"/>
      <c r="BQ45" s="477"/>
      <c r="BV45" s="58"/>
      <c r="BW45" s="58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</row>
    <row r="46" spans="2:111" s="66" customFormat="1" ht="15" customHeight="1">
      <c r="B46" s="487"/>
      <c r="C46" s="484" t="s">
        <v>978</v>
      </c>
      <c r="D46" s="485"/>
      <c r="E46" s="485"/>
      <c r="F46" s="485"/>
      <c r="G46" s="485"/>
      <c r="H46" s="485"/>
      <c r="I46" s="485"/>
      <c r="J46" s="485"/>
      <c r="K46" s="486"/>
      <c r="L46" s="477">
        <f t="shared" si="2"/>
        <v>7</v>
      </c>
      <c r="M46" s="477"/>
      <c r="N46" s="477"/>
      <c r="O46" s="477"/>
      <c r="P46" s="477"/>
      <c r="Q46" s="477">
        <v>6</v>
      </c>
      <c r="R46" s="477"/>
      <c r="S46" s="477"/>
      <c r="T46" s="478">
        <v>1</v>
      </c>
      <c r="U46" s="479"/>
      <c r="V46" s="480"/>
      <c r="W46" s="477">
        <f t="shared" si="0"/>
        <v>97</v>
      </c>
      <c r="X46" s="477"/>
      <c r="Y46" s="477"/>
      <c r="Z46" s="477"/>
      <c r="AA46" s="477"/>
      <c r="AB46" s="477">
        <v>50</v>
      </c>
      <c r="AC46" s="477"/>
      <c r="AD46" s="477"/>
      <c r="AE46" s="477"/>
      <c r="AF46" s="477">
        <v>47</v>
      </c>
      <c r="AG46" s="477"/>
      <c r="AH46" s="477"/>
      <c r="AI46" s="477"/>
      <c r="AJ46" s="477">
        <f t="shared" si="1"/>
        <v>12</v>
      </c>
      <c r="AK46" s="477"/>
      <c r="AL46" s="477"/>
      <c r="AM46" s="477"/>
      <c r="AN46" s="477">
        <v>6</v>
      </c>
      <c r="AO46" s="477"/>
      <c r="AP46" s="477"/>
      <c r="AQ46" s="477">
        <v>6</v>
      </c>
      <c r="AR46" s="477"/>
      <c r="AS46" s="477"/>
      <c r="AT46" s="478">
        <v>2</v>
      </c>
      <c r="AU46" s="479"/>
      <c r="AV46" s="479"/>
      <c r="AW46" s="480"/>
      <c r="AX46" s="477">
        <v>21933</v>
      </c>
      <c r="AY46" s="477"/>
      <c r="AZ46" s="477"/>
      <c r="BA46" s="477"/>
      <c r="BB46" s="477"/>
      <c r="BC46" s="477"/>
      <c r="BD46" s="477"/>
      <c r="BE46" s="477">
        <v>2903</v>
      </c>
      <c r="BF46" s="477"/>
      <c r="BG46" s="477"/>
      <c r="BH46" s="477"/>
      <c r="BI46" s="477"/>
      <c r="BJ46" s="477"/>
      <c r="BK46" s="477">
        <v>2793</v>
      </c>
      <c r="BL46" s="477"/>
      <c r="BM46" s="477"/>
      <c r="BN46" s="477"/>
      <c r="BO46" s="477"/>
      <c r="BP46" s="477"/>
      <c r="BQ46" s="477"/>
      <c r="BV46" s="58"/>
      <c r="BW46" s="58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</row>
    <row r="47" spans="2:111" s="66" customFormat="1" ht="15" customHeight="1">
      <c r="B47" s="487"/>
      <c r="C47" s="484" t="s">
        <v>979</v>
      </c>
      <c r="D47" s="485"/>
      <c r="E47" s="485"/>
      <c r="F47" s="485"/>
      <c r="G47" s="485"/>
      <c r="H47" s="485"/>
      <c r="I47" s="485"/>
      <c r="J47" s="485"/>
      <c r="K47" s="486"/>
      <c r="L47" s="477">
        <f t="shared" si="2"/>
        <v>11</v>
      </c>
      <c r="M47" s="477"/>
      <c r="N47" s="477"/>
      <c r="O47" s="477"/>
      <c r="P47" s="477"/>
      <c r="Q47" s="477">
        <v>10</v>
      </c>
      <c r="R47" s="477"/>
      <c r="S47" s="477"/>
      <c r="T47" s="478">
        <v>1</v>
      </c>
      <c r="U47" s="479"/>
      <c r="V47" s="480"/>
      <c r="W47" s="477">
        <f t="shared" si="0"/>
        <v>237</v>
      </c>
      <c r="X47" s="477"/>
      <c r="Y47" s="477"/>
      <c r="Z47" s="477"/>
      <c r="AA47" s="477"/>
      <c r="AB47" s="477">
        <v>123</v>
      </c>
      <c r="AC47" s="477"/>
      <c r="AD47" s="477"/>
      <c r="AE47" s="477"/>
      <c r="AF47" s="477">
        <v>114</v>
      </c>
      <c r="AG47" s="477"/>
      <c r="AH47" s="477"/>
      <c r="AI47" s="477"/>
      <c r="AJ47" s="477">
        <f t="shared" si="1"/>
        <v>21</v>
      </c>
      <c r="AK47" s="477"/>
      <c r="AL47" s="477"/>
      <c r="AM47" s="477"/>
      <c r="AN47" s="477">
        <v>6</v>
      </c>
      <c r="AO47" s="477"/>
      <c r="AP47" s="477"/>
      <c r="AQ47" s="477">
        <v>15</v>
      </c>
      <c r="AR47" s="477"/>
      <c r="AS47" s="477"/>
      <c r="AT47" s="478">
        <v>2</v>
      </c>
      <c r="AU47" s="479"/>
      <c r="AV47" s="479"/>
      <c r="AW47" s="480"/>
      <c r="AX47" s="477">
        <v>16425</v>
      </c>
      <c r="AY47" s="477"/>
      <c r="AZ47" s="477"/>
      <c r="BA47" s="477"/>
      <c r="BB47" s="477"/>
      <c r="BC47" s="477"/>
      <c r="BD47" s="477"/>
      <c r="BE47" s="477">
        <v>3712</v>
      </c>
      <c r="BF47" s="477"/>
      <c r="BG47" s="477"/>
      <c r="BH47" s="477"/>
      <c r="BI47" s="477"/>
      <c r="BJ47" s="477"/>
      <c r="BK47" s="477">
        <v>3651</v>
      </c>
      <c r="BL47" s="477"/>
      <c r="BM47" s="477"/>
      <c r="BN47" s="477"/>
      <c r="BO47" s="477"/>
      <c r="BP47" s="477"/>
      <c r="BQ47" s="477"/>
      <c r="BV47" s="58"/>
      <c r="BW47" s="58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</row>
    <row r="48" spans="2:111" s="66" customFormat="1" ht="15" customHeight="1">
      <c r="B48" s="487"/>
      <c r="C48" s="484" t="s">
        <v>980</v>
      </c>
      <c r="D48" s="485"/>
      <c r="E48" s="485"/>
      <c r="F48" s="485"/>
      <c r="G48" s="485"/>
      <c r="H48" s="485"/>
      <c r="I48" s="485"/>
      <c r="J48" s="485"/>
      <c r="K48" s="486"/>
      <c r="L48" s="477">
        <f t="shared" si="2"/>
        <v>2</v>
      </c>
      <c r="M48" s="477"/>
      <c r="N48" s="477"/>
      <c r="O48" s="477"/>
      <c r="P48" s="477"/>
      <c r="Q48" s="477">
        <v>2</v>
      </c>
      <c r="R48" s="477"/>
      <c r="S48" s="477"/>
      <c r="T48" s="478">
        <v>0</v>
      </c>
      <c r="U48" s="479"/>
      <c r="V48" s="480"/>
      <c r="W48" s="477">
        <f t="shared" si="0"/>
        <v>10</v>
      </c>
      <c r="X48" s="477"/>
      <c r="Y48" s="477"/>
      <c r="Z48" s="477"/>
      <c r="AA48" s="477"/>
      <c r="AB48" s="477">
        <v>6</v>
      </c>
      <c r="AC48" s="477"/>
      <c r="AD48" s="477"/>
      <c r="AE48" s="477"/>
      <c r="AF48" s="477">
        <v>4</v>
      </c>
      <c r="AG48" s="477"/>
      <c r="AH48" s="477"/>
      <c r="AI48" s="477"/>
      <c r="AJ48" s="477">
        <f t="shared" si="1"/>
        <v>2</v>
      </c>
      <c r="AK48" s="477"/>
      <c r="AL48" s="477"/>
      <c r="AM48" s="477"/>
      <c r="AN48" s="477">
        <v>1</v>
      </c>
      <c r="AO48" s="477"/>
      <c r="AP48" s="477"/>
      <c r="AQ48" s="477">
        <v>1</v>
      </c>
      <c r="AR48" s="477"/>
      <c r="AS48" s="477"/>
      <c r="AT48" s="478">
        <v>0</v>
      </c>
      <c r="AU48" s="479"/>
      <c r="AV48" s="479"/>
      <c r="AW48" s="480"/>
      <c r="AX48" s="477">
        <v>2504</v>
      </c>
      <c r="AY48" s="477"/>
      <c r="AZ48" s="477"/>
      <c r="BA48" s="477"/>
      <c r="BB48" s="477"/>
      <c r="BC48" s="477"/>
      <c r="BD48" s="477"/>
      <c r="BE48" s="477">
        <v>533</v>
      </c>
      <c r="BF48" s="477"/>
      <c r="BG48" s="477"/>
      <c r="BH48" s="477"/>
      <c r="BI48" s="477"/>
      <c r="BJ48" s="477"/>
      <c r="BK48" s="477">
        <v>155</v>
      </c>
      <c r="BL48" s="477"/>
      <c r="BM48" s="477"/>
      <c r="BN48" s="477"/>
      <c r="BO48" s="477"/>
      <c r="BP48" s="477"/>
      <c r="BQ48" s="477"/>
      <c r="BV48" s="58"/>
      <c r="BW48" s="58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</row>
    <row r="49" spans="2:111" s="66" customFormat="1" ht="15" customHeight="1">
      <c r="B49" s="487"/>
      <c r="C49" s="484" t="s">
        <v>981</v>
      </c>
      <c r="D49" s="485"/>
      <c r="E49" s="485"/>
      <c r="F49" s="485"/>
      <c r="G49" s="485"/>
      <c r="H49" s="485"/>
      <c r="I49" s="485"/>
      <c r="J49" s="485"/>
      <c r="K49" s="486"/>
      <c r="L49" s="477">
        <f t="shared" si="2"/>
        <v>1</v>
      </c>
      <c r="M49" s="477"/>
      <c r="N49" s="477"/>
      <c r="O49" s="477"/>
      <c r="P49" s="477"/>
      <c r="Q49" s="477">
        <v>1</v>
      </c>
      <c r="R49" s="477"/>
      <c r="S49" s="477"/>
      <c r="T49" s="478">
        <v>0</v>
      </c>
      <c r="U49" s="479"/>
      <c r="V49" s="480"/>
      <c r="W49" s="477">
        <f t="shared" si="0"/>
        <v>9</v>
      </c>
      <c r="X49" s="477"/>
      <c r="Y49" s="477"/>
      <c r="Z49" s="477"/>
      <c r="AA49" s="477"/>
      <c r="AB49" s="477">
        <v>4</v>
      </c>
      <c r="AC49" s="477"/>
      <c r="AD49" s="477"/>
      <c r="AE49" s="477"/>
      <c r="AF49" s="477">
        <v>5</v>
      </c>
      <c r="AG49" s="477"/>
      <c r="AH49" s="477"/>
      <c r="AI49" s="477"/>
      <c r="AJ49" s="477">
        <f t="shared" si="1"/>
        <v>2</v>
      </c>
      <c r="AK49" s="477"/>
      <c r="AL49" s="477"/>
      <c r="AM49" s="477"/>
      <c r="AN49" s="477">
        <v>1</v>
      </c>
      <c r="AO49" s="477"/>
      <c r="AP49" s="477"/>
      <c r="AQ49" s="477">
        <v>1</v>
      </c>
      <c r="AR49" s="477"/>
      <c r="AS49" s="477"/>
      <c r="AT49" s="478">
        <v>0</v>
      </c>
      <c r="AU49" s="479"/>
      <c r="AV49" s="479"/>
      <c r="AW49" s="480"/>
      <c r="AX49" s="477">
        <v>2919</v>
      </c>
      <c r="AY49" s="477"/>
      <c r="AZ49" s="477"/>
      <c r="BA49" s="477"/>
      <c r="BB49" s="477"/>
      <c r="BC49" s="477"/>
      <c r="BD49" s="477"/>
      <c r="BE49" s="477">
        <v>365</v>
      </c>
      <c r="BF49" s="477"/>
      <c r="BG49" s="477"/>
      <c r="BH49" s="477"/>
      <c r="BI49" s="477"/>
      <c r="BJ49" s="477"/>
      <c r="BK49" s="501" t="s">
        <v>982</v>
      </c>
      <c r="BL49" s="502"/>
      <c r="BM49" s="502"/>
      <c r="BN49" s="502"/>
      <c r="BO49" s="502"/>
      <c r="BP49" s="502"/>
      <c r="BQ49" s="503"/>
      <c r="BV49" s="58"/>
      <c r="BW49" s="58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</row>
    <row r="50" spans="2:111" s="66" customFormat="1" ht="15" customHeight="1">
      <c r="B50" s="487"/>
      <c r="C50" s="484" t="s">
        <v>983</v>
      </c>
      <c r="D50" s="485"/>
      <c r="E50" s="485"/>
      <c r="F50" s="485"/>
      <c r="G50" s="485"/>
      <c r="H50" s="485"/>
      <c r="I50" s="485"/>
      <c r="J50" s="485"/>
      <c r="K50" s="486"/>
      <c r="L50" s="477">
        <f t="shared" si="2"/>
        <v>12</v>
      </c>
      <c r="M50" s="477"/>
      <c r="N50" s="477"/>
      <c r="O50" s="477"/>
      <c r="P50" s="477"/>
      <c r="Q50" s="477">
        <v>11</v>
      </c>
      <c r="R50" s="477"/>
      <c r="S50" s="477"/>
      <c r="T50" s="478">
        <v>1</v>
      </c>
      <c r="U50" s="479"/>
      <c r="V50" s="480"/>
      <c r="W50" s="477">
        <f t="shared" si="0"/>
        <v>257</v>
      </c>
      <c r="X50" s="477"/>
      <c r="Y50" s="477"/>
      <c r="Z50" s="477"/>
      <c r="AA50" s="477"/>
      <c r="AB50" s="477">
        <v>124</v>
      </c>
      <c r="AC50" s="477"/>
      <c r="AD50" s="477"/>
      <c r="AE50" s="477"/>
      <c r="AF50" s="477">
        <v>133</v>
      </c>
      <c r="AG50" s="477"/>
      <c r="AH50" s="477"/>
      <c r="AI50" s="477"/>
      <c r="AJ50" s="477">
        <f t="shared" si="1"/>
        <v>18</v>
      </c>
      <c r="AK50" s="477"/>
      <c r="AL50" s="477"/>
      <c r="AM50" s="477"/>
      <c r="AN50" s="477">
        <v>8</v>
      </c>
      <c r="AO50" s="477"/>
      <c r="AP50" s="477"/>
      <c r="AQ50" s="477">
        <v>10</v>
      </c>
      <c r="AR50" s="477"/>
      <c r="AS50" s="477"/>
      <c r="AT50" s="478">
        <v>2</v>
      </c>
      <c r="AU50" s="479"/>
      <c r="AV50" s="479"/>
      <c r="AW50" s="480"/>
      <c r="AX50" s="477">
        <v>22284</v>
      </c>
      <c r="AY50" s="477"/>
      <c r="AZ50" s="477"/>
      <c r="BA50" s="477"/>
      <c r="BB50" s="477"/>
      <c r="BC50" s="477"/>
      <c r="BD50" s="477"/>
      <c r="BE50" s="477">
        <v>3880</v>
      </c>
      <c r="BF50" s="477"/>
      <c r="BG50" s="477"/>
      <c r="BH50" s="477"/>
      <c r="BI50" s="477"/>
      <c r="BJ50" s="477"/>
      <c r="BK50" s="477">
        <v>3872</v>
      </c>
      <c r="BL50" s="477"/>
      <c r="BM50" s="477"/>
      <c r="BN50" s="477"/>
      <c r="BO50" s="477"/>
      <c r="BP50" s="477"/>
      <c r="BQ50" s="477"/>
      <c r="BV50" s="58"/>
      <c r="BW50" s="58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</row>
    <row r="51" spans="2:111" s="66" customFormat="1" ht="15" customHeight="1">
      <c r="B51" s="487"/>
      <c r="C51" s="481" t="s">
        <v>984</v>
      </c>
      <c r="D51" s="482"/>
      <c r="E51" s="482"/>
      <c r="F51" s="482"/>
      <c r="G51" s="482"/>
      <c r="H51" s="482"/>
      <c r="I51" s="482"/>
      <c r="J51" s="482"/>
      <c r="K51" s="483"/>
      <c r="L51" s="477">
        <f t="shared" si="2"/>
        <v>1</v>
      </c>
      <c r="M51" s="477"/>
      <c r="N51" s="477"/>
      <c r="O51" s="477"/>
      <c r="P51" s="477"/>
      <c r="Q51" s="477">
        <v>1</v>
      </c>
      <c r="R51" s="477"/>
      <c r="S51" s="477"/>
      <c r="T51" s="478">
        <v>0</v>
      </c>
      <c r="U51" s="479"/>
      <c r="V51" s="480"/>
      <c r="W51" s="477">
        <f t="shared" si="0"/>
        <v>3</v>
      </c>
      <c r="X51" s="477"/>
      <c r="Y51" s="477"/>
      <c r="Z51" s="477"/>
      <c r="AA51" s="477"/>
      <c r="AB51" s="477">
        <v>1</v>
      </c>
      <c r="AC51" s="477"/>
      <c r="AD51" s="477"/>
      <c r="AE51" s="477"/>
      <c r="AF51" s="477">
        <v>2</v>
      </c>
      <c r="AG51" s="477"/>
      <c r="AH51" s="477"/>
      <c r="AI51" s="477"/>
      <c r="AJ51" s="477">
        <f t="shared" si="1"/>
        <v>1</v>
      </c>
      <c r="AK51" s="477"/>
      <c r="AL51" s="477"/>
      <c r="AM51" s="477"/>
      <c r="AN51" s="477">
        <v>0</v>
      </c>
      <c r="AO51" s="477"/>
      <c r="AP51" s="477"/>
      <c r="AQ51" s="477">
        <v>1</v>
      </c>
      <c r="AR51" s="477"/>
      <c r="AS51" s="477"/>
      <c r="AT51" s="478">
        <v>0</v>
      </c>
      <c r="AU51" s="479"/>
      <c r="AV51" s="479"/>
      <c r="AW51" s="480"/>
      <c r="AX51" s="477">
        <v>2814</v>
      </c>
      <c r="AY51" s="477"/>
      <c r="AZ51" s="477"/>
      <c r="BA51" s="477"/>
      <c r="BB51" s="477"/>
      <c r="BC51" s="477"/>
      <c r="BD51" s="477"/>
      <c r="BE51" s="477">
        <v>376</v>
      </c>
      <c r="BF51" s="477"/>
      <c r="BG51" s="477"/>
      <c r="BH51" s="477"/>
      <c r="BI51" s="477"/>
      <c r="BJ51" s="477"/>
      <c r="BK51" s="501" t="s">
        <v>982</v>
      </c>
      <c r="BL51" s="502"/>
      <c r="BM51" s="502"/>
      <c r="BN51" s="502"/>
      <c r="BO51" s="502"/>
      <c r="BP51" s="502"/>
      <c r="BQ51" s="503"/>
      <c r="BV51" s="58"/>
      <c r="BW51" s="58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</row>
    <row r="52" spans="2:111" s="66" customFormat="1" ht="15" customHeight="1" thickBot="1">
      <c r="B52" s="487"/>
      <c r="C52" s="498" t="s">
        <v>985</v>
      </c>
      <c r="D52" s="499"/>
      <c r="E52" s="499"/>
      <c r="F52" s="499"/>
      <c r="G52" s="499"/>
      <c r="H52" s="499"/>
      <c r="I52" s="499"/>
      <c r="J52" s="499"/>
      <c r="K52" s="500"/>
      <c r="L52" s="493">
        <f>SUM(Q52:V52)</f>
        <v>16</v>
      </c>
      <c r="M52" s="493"/>
      <c r="N52" s="493"/>
      <c r="O52" s="493"/>
      <c r="P52" s="493"/>
      <c r="Q52" s="493">
        <v>14</v>
      </c>
      <c r="R52" s="493"/>
      <c r="S52" s="493"/>
      <c r="T52" s="495">
        <v>2</v>
      </c>
      <c r="U52" s="496"/>
      <c r="V52" s="497"/>
      <c r="W52" s="493">
        <f>SUM(AB52:AI52)</f>
        <v>432</v>
      </c>
      <c r="X52" s="493"/>
      <c r="Y52" s="493"/>
      <c r="Z52" s="493"/>
      <c r="AA52" s="493"/>
      <c r="AB52" s="493">
        <v>220</v>
      </c>
      <c r="AC52" s="493"/>
      <c r="AD52" s="493"/>
      <c r="AE52" s="493"/>
      <c r="AF52" s="493">
        <v>212</v>
      </c>
      <c r="AG52" s="493"/>
      <c r="AH52" s="493"/>
      <c r="AI52" s="493"/>
      <c r="AJ52" s="493">
        <f>SUM(AN52:AS52)</f>
        <v>26</v>
      </c>
      <c r="AK52" s="493"/>
      <c r="AL52" s="493"/>
      <c r="AM52" s="493"/>
      <c r="AN52" s="493">
        <v>7</v>
      </c>
      <c r="AO52" s="493"/>
      <c r="AP52" s="493"/>
      <c r="AQ52" s="493">
        <v>19</v>
      </c>
      <c r="AR52" s="493"/>
      <c r="AS52" s="493"/>
      <c r="AT52" s="495">
        <v>3</v>
      </c>
      <c r="AU52" s="496"/>
      <c r="AV52" s="496"/>
      <c r="AW52" s="497"/>
      <c r="AX52" s="493">
        <v>35891</v>
      </c>
      <c r="AY52" s="493"/>
      <c r="AZ52" s="493"/>
      <c r="BA52" s="493"/>
      <c r="BB52" s="493"/>
      <c r="BC52" s="493"/>
      <c r="BD52" s="493"/>
      <c r="BE52" s="493">
        <v>5154</v>
      </c>
      <c r="BF52" s="493"/>
      <c r="BG52" s="493"/>
      <c r="BH52" s="493"/>
      <c r="BI52" s="493"/>
      <c r="BJ52" s="493"/>
      <c r="BK52" s="493">
        <v>5134</v>
      </c>
      <c r="BL52" s="493"/>
      <c r="BM52" s="493"/>
      <c r="BN52" s="493"/>
      <c r="BO52" s="493"/>
      <c r="BP52" s="493"/>
      <c r="BQ52" s="493"/>
      <c r="BV52" s="58"/>
      <c r="BW52" s="58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</row>
    <row r="53" spans="2:111" s="66" customFormat="1" ht="15" customHeight="1" thickTop="1">
      <c r="B53" s="494" t="s">
        <v>986</v>
      </c>
      <c r="C53" s="389"/>
      <c r="D53" s="389"/>
      <c r="E53" s="389"/>
      <c r="F53" s="389"/>
      <c r="G53" s="389"/>
      <c r="H53" s="389"/>
      <c r="I53" s="389"/>
      <c r="J53" s="389"/>
      <c r="K53" s="390"/>
      <c r="L53" s="489">
        <f>SUM(L54:P59)</f>
        <v>61</v>
      </c>
      <c r="M53" s="489"/>
      <c r="N53" s="489"/>
      <c r="O53" s="489"/>
      <c r="P53" s="489"/>
      <c r="Q53" s="489">
        <f>SUM(Q54:S59)</f>
        <v>55</v>
      </c>
      <c r="R53" s="489"/>
      <c r="S53" s="489"/>
      <c r="T53" s="490">
        <f>SUM(T54:V59)</f>
        <v>6</v>
      </c>
      <c r="U53" s="491"/>
      <c r="V53" s="492"/>
      <c r="W53" s="489">
        <f>SUM(W54:AA59)</f>
        <v>1856</v>
      </c>
      <c r="X53" s="489"/>
      <c r="Y53" s="489"/>
      <c r="Z53" s="489"/>
      <c r="AA53" s="489"/>
      <c r="AB53" s="489">
        <f>SUM(AB54:AE59)</f>
        <v>977</v>
      </c>
      <c r="AC53" s="489"/>
      <c r="AD53" s="489"/>
      <c r="AE53" s="489"/>
      <c r="AF53" s="489">
        <f>SUM(AF54:AI59)</f>
        <v>879</v>
      </c>
      <c r="AG53" s="489"/>
      <c r="AH53" s="489"/>
      <c r="AI53" s="489"/>
      <c r="AJ53" s="489">
        <f>SUM(AJ54:AM59)</f>
        <v>144</v>
      </c>
      <c r="AK53" s="489"/>
      <c r="AL53" s="489"/>
      <c r="AM53" s="489"/>
      <c r="AN53" s="489">
        <f>SUM(AN54:AP59)</f>
        <v>71</v>
      </c>
      <c r="AO53" s="489"/>
      <c r="AP53" s="489"/>
      <c r="AQ53" s="489">
        <f>SUM(AQ54:AS59)</f>
        <v>73</v>
      </c>
      <c r="AR53" s="489"/>
      <c r="AS53" s="489"/>
      <c r="AT53" s="490">
        <f>SUM(AT54:AW59)</f>
        <v>21</v>
      </c>
      <c r="AU53" s="491"/>
      <c r="AV53" s="491"/>
      <c r="AW53" s="492"/>
      <c r="AX53" s="489">
        <f>SUM(AX54:BD58)</f>
        <v>183509</v>
      </c>
      <c r="AY53" s="489"/>
      <c r="AZ53" s="489"/>
      <c r="BA53" s="489"/>
      <c r="BB53" s="489"/>
      <c r="BC53" s="489"/>
      <c r="BD53" s="489"/>
      <c r="BE53" s="489">
        <f>SUM(BE54:BJ58)</f>
        <v>17860</v>
      </c>
      <c r="BF53" s="489"/>
      <c r="BG53" s="489"/>
      <c r="BH53" s="489"/>
      <c r="BI53" s="489"/>
      <c r="BJ53" s="489"/>
      <c r="BK53" s="489">
        <f>SUM(BK54:BQ58)</f>
        <v>17349</v>
      </c>
      <c r="BL53" s="489"/>
      <c r="BM53" s="489"/>
      <c r="BN53" s="489"/>
      <c r="BO53" s="489"/>
      <c r="BP53" s="489"/>
      <c r="BQ53" s="489"/>
      <c r="BV53" s="58"/>
      <c r="BW53" s="58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</row>
    <row r="54" spans="2:111" s="66" customFormat="1" ht="15" customHeight="1">
      <c r="B54" s="487"/>
      <c r="C54" s="484" t="s">
        <v>987</v>
      </c>
      <c r="D54" s="485"/>
      <c r="E54" s="485"/>
      <c r="F54" s="485"/>
      <c r="G54" s="485"/>
      <c r="H54" s="485"/>
      <c r="I54" s="485"/>
      <c r="J54" s="485"/>
      <c r="K54" s="486"/>
      <c r="L54" s="477">
        <f aca="true" t="shared" si="3" ref="L54:L59">SUM(Q54:V54)</f>
        <v>19</v>
      </c>
      <c r="M54" s="477"/>
      <c r="N54" s="477"/>
      <c r="O54" s="477"/>
      <c r="P54" s="477"/>
      <c r="Q54" s="477">
        <v>18</v>
      </c>
      <c r="R54" s="477"/>
      <c r="S54" s="477"/>
      <c r="T54" s="478">
        <v>1</v>
      </c>
      <c r="U54" s="479"/>
      <c r="V54" s="480"/>
      <c r="W54" s="477">
        <f aca="true" t="shared" si="4" ref="W54:W59">SUM(AB54:AI54)</f>
        <v>673</v>
      </c>
      <c r="X54" s="477"/>
      <c r="Y54" s="477"/>
      <c r="Z54" s="477"/>
      <c r="AA54" s="477"/>
      <c r="AB54" s="477">
        <v>359</v>
      </c>
      <c r="AC54" s="477"/>
      <c r="AD54" s="477"/>
      <c r="AE54" s="477"/>
      <c r="AF54" s="477">
        <v>314</v>
      </c>
      <c r="AG54" s="477"/>
      <c r="AH54" s="477"/>
      <c r="AI54" s="477"/>
      <c r="AJ54" s="477">
        <f aca="true" t="shared" si="5" ref="AJ54:AJ59">SUM(AN54:AS54)</f>
        <v>43</v>
      </c>
      <c r="AK54" s="477"/>
      <c r="AL54" s="477"/>
      <c r="AM54" s="477"/>
      <c r="AN54" s="477">
        <v>24</v>
      </c>
      <c r="AO54" s="477"/>
      <c r="AP54" s="477"/>
      <c r="AQ54" s="477">
        <v>19</v>
      </c>
      <c r="AR54" s="477"/>
      <c r="AS54" s="477"/>
      <c r="AT54" s="478">
        <v>5</v>
      </c>
      <c r="AU54" s="479"/>
      <c r="AV54" s="479"/>
      <c r="AW54" s="480"/>
      <c r="AX54" s="477">
        <v>39453</v>
      </c>
      <c r="AY54" s="477"/>
      <c r="AZ54" s="477"/>
      <c r="BA54" s="477"/>
      <c r="BB54" s="477"/>
      <c r="BC54" s="477"/>
      <c r="BD54" s="477"/>
      <c r="BE54" s="477">
        <v>2232</v>
      </c>
      <c r="BF54" s="477"/>
      <c r="BG54" s="477"/>
      <c r="BH54" s="477"/>
      <c r="BI54" s="477"/>
      <c r="BJ54" s="477"/>
      <c r="BK54" s="477">
        <v>2049</v>
      </c>
      <c r="BL54" s="477"/>
      <c r="BM54" s="477"/>
      <c r="BN54" s="477"/>
      <c r="BO54" s="477"/>
      <c r="BP54" s="477"/>
      <c r="BQ54" s="477"/>
      <c r="BV54" s="58"/>
      <c r="BW54" s="58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</row>
    <row r="55" spans="2:111" s="66" customFormat="1" ht="15" customHeight="1">
      <c r="B55" s="487"/>
      <c r="C55" s="484" t="s">
        <v>988</v>
      </c>
      <c r="D55" s="485"/>
      <c r="E55" s="485"/>
      <c r="F55" s="485"/>
      <c r="G55" s="485"/>
      <c r="H55" s="485"/>
      <c r="I55" s="485"/>
      <c r="J55" s="485"/>
      <c r="K55" s="486"/>
      <c r="L55" s="477">
        <f t="shared" si="3"/>
        <v>5</v>
      </c>
      <c r="M55" s="477"/>
      <c r="N55" s="477"/>
      <c r="O55" s="477"/>
      <c r="P55" s="477"/>
      <c r="Q55" s="477">
        <v>4</v>
      </c>
      <c r="R55" s="477"/>
      <c r="S55" s="477"/>
      <c r="T55" s="478">
        <v>1</v>
      </c>
      <c r="U55" s="479"/>
      <c r="V55" s="480"/>
      <c r="W55" s="477">
        <f t="shared" si="4"/>
        <v>115</v>
      </c>
      <c r="X55" s="477"/>
      <c r="Y55" s="477"/>
      <c r="Z55" s="477"/>
      <c r="AA55" s="477"/>
      <c r="AB55" s="477">
        <v>64</v>
      </c>
      <c r="AC55" s="477"/>
      <c r="AD55" s="477"/>
      <c r="AE55" s="477"/>
      <c r="AF55" s="477">
        <v>51</v>
      </c>
      <c r="AG55" s="477"/>
      <c r="AH55" s="477"/>
      <c r="AI55" s="477"/>
      <c r="AJ55" s="477">
        <f t="shared" si="5"/>
        <v>15</v>
      </c>
      <c r="AK55" s="477"/>
      <c r="AL55" s="477"/>
      <c r="AM55" s="477"/>
      <c r="AN55" s="477">
        <v>7</v>
      </c>
      <c r="AO55" s="477"/>
      <c r="AP55" s="477"/>
      <c r="AQ55" s="477">
        <v>8</v>
      </c>
      <c r="AR55" s="477"/>
      <c r="AS55" s="477"/>
      <c r="AT55" s="478">
        <v>3</v>
      </c>
      <c r="AU55" s="479"/>
      <c r="AV55" s="479"/>
      <c r="AW55" s="480"/>
      <c r="AX55" s="477">
        <v>30736</v>
      </c>
      <c r="AY55" s="477"/>
      <c r="AZ55" s="477"/>
      <c r="BA55" s="477"/>
      <c r="BB55" s="477"/>
      <c r="BC55" s="477"/>
      <c r="BD55" s="477"/>
      <c r="BE55" s="477">
        <v>3303</v>
      </c>
      <c r="BF55" s="477"/>
      <c r="BG55" s="477"/>
      <c r="BH55" s="477"/>
      <c r="BI55" s="477"/>
      <c r="BJ55" s="477"/>
      <c r="BK55" s="477">
        <v>3280</v>
      </c>
      <c r="BL55" s="477"/>
      <c r="BM55" s="477"/>
      <c r="BN55" s="477"/>
      <c r="BO55" s="477"/>
      <c r="BP55" s="477"/>
      <c r="BQ55" s="477"/>
      <c r="BV55" s="87"/>
      <c r="BW55" s="87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9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</row>
    <row r="56" spans="2:69" s="66" customFormat="1" ht="15" customHeight="1">
      <c r="B56" s="487"/>
      <c r="C56" s="484" t="s">
        <v>989</v>
      </c>
      <c r="D56" s="485"/>
      <c r="E56" s="485"/>
      <c r="F56" s="485"/>
      <c r="G56" s="485"/>
      <c r="H56" s="485"/>
      <c r="I56" s="485"/>
      <c r="J56" s="485"/>
      <c r="K56" s="486"/>
      <c r="L56" s="477">
        <f t="shared" si="3"/>
        <v>7</v>
      </c>
      <c r="M56" s="477"/>
      <c r="N56" s="477"/>
      <c r="O56" s="477"/>
      <c r="P56" s="477"/>
      <c r="Q56" s="477">
        <v>5</v>
      </c>
      <c r="R56" s="477"/>
      <c r="S56" s="477"/>
      <c r="T56" s="478">
        <v>2</v>
      </c>
      <c r="U56" s="479"/>
      <c r="V56" s="480"/>
      <c r="W56" s="477">
        <f t="shared" si="4"/>
        <v>118</v>
      </c>
      <c r="X56" s="477"/>
      <c r="Y56" s="477"/>
      <c r="Z56" s="477"/>
      <c r="AA56" s="477"/>
      <c r="AB56" s="477">
        <v>57</v>
      </c>
      <c r="AC56" s="477"/>
      <c r="AD56" s="477"/>
      <c r="AE56" s="477"/>
      <c r="AF56" s="477">
        <v>61</v>
      </c>
      <c r="AG56" s="477"/>
      <c r="AH56" s="477"/>
      <c r="AI56" s="477"/>
      <c r="AJ56" s="477">
        <f t="shared" si="5"/>
        <v>18</v>
      </c>
      <c r="AK56" s="477"/>
      <c r="AL56" s="477"/>
      <c r="AM56" s="477"/>
      <c r="AN56" s="477">
        <v>7</v>
      </c>
      <c r="AO56" s="477"/>
      <c r="AP56" s="477"/>
      <c r="AQ56" s="477">
        <v>11</v>
      </c>
      <c r="AR56" s="477"/>
      <c r="AS56" s="477"/>
      <c r="AT56" s="478">
        <v>3</v>
      </c>
      <c r="AU56" s="479"/>
      <c r="AV56" s="479"/>
      <c r="AW56" s="480"/>
      <c r="AX56" s="477">
        <v>21659</v>
      </c>
      <c r="AY56" s="477"/>
      <c r="AZ56" s="477"/>
      <c r="BA56" s="477"/>
      <c r="BB56" s="477"/>
      <c r="BC56" s="477"/>
      <c r="BD56" s="477"/>
      <c r="BE56" s="477">
        <v>3151</v>
      </c>
      <c r="BF56" s="477"/>
      <c r="BG56" s="477"/>
      <c r="BH56" s="477"/>
      <c r="BI56" s="477"/>
      <c r="BJ56" s="477"/>
      <c r="BK56" s="477">
        <v>2936</v>
      </c>
      <c r="BL56" s="477"/>
      <c r="BM56" s="477"/>
      <c r="BN56" s="477"/>
      <c r="BO56" s="477"/>
      <c r="BP56" s="477"/>
      <c r="BQ56" s="477"/>
    </row>
    <row r="57" spans="2:69" s="66" customFormat="1" ht="15" customHeight="1">
      <c r="B57" s="487"/>
      <c r="C57" s="484" t="s">
        <v>990</v>
      </c>
      <c r="D57" s="485"/>
      <c r="E57" s="485"/>
      <c r="F57" s="485"/>
      <c r="G57" s="485"/>
      <c r="H57" s="485"/>
      <c r="I57" s="485"/>
      <c r="J57" s="485"/>
      <c r="K57" s="486"/>
      <c r="L57" s="477">
        <f t="shared" si="3"/>
        <v>11</v>
      </c>
      <c r="M57" s="477"/>
      <c r="N57" s="477"/>
      <c r="O57" s="477"/>
      <c r="P57" s="477"/>
      <c r="Q57" s="477">
        <v>9</v>
      </c>
      <c r="R57" s="477"/>
      <c r="S57" s="477"/>
      <c r="T57" s="478">
        <v>2</v>
      </c>
      <c r="U57" s="479"/>
      <c r="V57" s="480"/>
      <c r="W57" s="477">
        <f t="shared" si="4"/>
        <v>266</v>
      </c>
      <c r="X57" s="477"/>
      <c r="Y57" s="477"/>
      <c r="Z57" s="477"/>
      <c r="AA57" s="477"/>
      <c r="AB57" s="477">
        <v>142</v>
      </c>
      <c r="AC57" s="477"/>
      <c r="AD57" s="477"/>
      <c r="AE57" s="477"/>
      <c r="AF57" s="477">
        <v>124</v>
      </c>
      <c r="AG57" s="477"/>
      <c r="AH57" s="477"/>
      <c r="AI57" s="477"/>
      <c r="AJ57" s="477">
        <f t="shared" si="5"/>
        <v>24</v>
      </c>
      <c r="AK57" s="477"/>
      <c r="AL57" s="477"/>
      <c r="AM57" s="477"/>
      <c r="AN57" s="477">
        <v>11</v>
      </c>
      <c r="AO57" s="477"/>
      <c r="AP57" s="477"/>
      <c r="AQ57" s="477">
        <v>13</v>
      </c>
      <c r="AR57" s="477"/>
      <c r="AS57" s="477"/>
      <c r="AT57" s="478">
        <v>3</v>
      </c>
      <c r="AU57" s="479"/>
      <c r="AV57" s="479"/>
      <c r="AW57" s="480"/>
      <c r="AX57" s="477">
        <v>41577</v>
      </c>
      <c r="AY57" s="477"/>
      <c r="AZ57" s="477"/>
      <c r="BA57" s="477"/>
      <c r="BB57" s="477"/>
      <c r="BC57" s="477"/>
      <c r="BD57" s="477"/>
      <c r="BE57" s="477">
        <v>4538</v>
      </c>
      <c r="BF57" s="477"/>
      <c r="BG57" s="477"/>
      <c r="BH57" s="477"/>
      <c r="BI57" s="477"/>
      <c r="BJ57" s="477"/>
      <c r="BK57" s="477">
        <v>4448</v>
      </c>
      <c r="BL57" s="477"/>
      <c r="BM57" s="477"/>
      <c r="BN57" s="477"/>
      <c r="BO57" s="477"/>
      <c r="BP57" s="477"/>
      <c r="BQ57" s="477"/>
    </row>
    <row r="58" spans="2:69" s="66" customFormat="1" ht="15" customHeight="1">
      <c r="B58" s="487"/>
      <c r="C58" s="484" t="s">
        <v>991</v>
      </c>
      <c r="D58" s="485"/>
      <c r="E58" s="485"/>
      <c r="F58" s="485"/>
      <c r="G58" s="485"/>
      <c r="H58" s="485"/>
      <c r="I58" s="485"/>
      <c r="J58" s="485"/>
      <c r="K58" s="486"/>
      <c r="L58" s="477">
        <f t="shared" si="3"/>
        <v>7</v>
      </c>
      <c r="M58" s="477"/>
      <c r="N58" s="477"/>
      <c r="O58" s="477"/>
      <c r="P58" s="477"/>
      <c r="Q58" s="477">
        <v>7</v>
      </c>
      <c r="R58" s="477"/>
      <c r="S58" s="477"/>
      <c r="T58" s="478">
        <v>0</v>
      </c>
      <c r="U58" s="479"/>
      <c r="V58" s="480"/>
      <c r="W58" s="477">
        <f t="shared" si="4"/>
        <v>210</v>
      </c>
      <c r="X58" s="477"/>
      <c r="Y58" s="477"/>
      <c r="Z58" s="477"/>
      <c r="AA58" s="477"/>
      <c r="AB58" s="477">
        <v>120</v>
      </c>
      <c r="AC58" s="477"/>
      <c r="AD58" s="477"/>
      <c r="AE58" s="477"/>
      <c r="AF58" s="477">
        <v>90</v>
      </c>
      <c r="AG58" s="477"/>
      <c r="AH58" s="477"/>
      <c r="AI58" s="477"/>
      <c r="AJ58" s="477">
        <f t="shared" si="5"/>
        <v>16</v>
      </c>
      <c r="AK58" s="477"/>
      <c r="AL58" s="477"/>
      <c r="AM58" s="477"/>
      <c r="AN58" s="477">
        <v>9</v>
      </c>
      <c r="AO58" s="477"/>
      <c r="AP58" s="477"/>
      <c r="AQ58" s="477">
        <v>7</v>
      </c>
      <c r="AR58" s="477"/>
      <c r="AS58" s="477"/>
      <c r="AT58" s="478">
        <v>2</v>
      </c>
      <c r="AU58" s="479"/>
      <c r="AV58" s="479"/>
      <c r="AW58" s="480"/>
      <c r="AX58" s="477">
        <v>50084</v>
      </c>
      <c r="AY58" s="477"/>
      <c r="AZ58" s="477"/>
      <c r="BA58" s="477"/>
      <c r="BB58" s="477"/>
      <c r="BC58" s="477"/>
      <c r="BD58" s="477"/>
      <c r="BE58" s="477">
        <v>4636</v>
      </c>
      <c r="BF58" s="477"/>
      <c r="BG58" s="477"/>
      <c r="BH58" s="477"/>
      <c r="BI58" s="477"/>
      <c r="BJ58" s="477"/>
      <c r="BK58" s="477">
        <v>4636</v>
      </c>
      <c r="BL58" s="477"/>
      <c r="BM58" s="477"/>
      <c r="BN58" s="477"/>
      <c r="BO58" s="477"/>
      <c r="BP58" s="477"/>
      <c r="BQ58" s="477"/>
    </row>
    <row r="59" spans="2:69" s="66" customFormat="1" ht="15" customHeight="1">
      <c r="B59" s="488"/>
      <c r="C59" s="481" t="s">
        <v>992</v>
      </c>
      <c r="D59" s="482"/>
      <c r="E59" s="482"/>
      <c r="F59" s="482"/>
      <c r="G59" s="482"/>
      <c r="H59" s="482"/>
      <c r="I59" s="482"/>
      <c r="J59" s="482"/>
      <c r="K59" s="483"/>
      <c r="L59" s="477">
        <f t="shared" si="3"/>
        <v>12</v>
      </c>
      <c r="M59" s="477"/>
      <c r="N59" s="477"/>
      <c r="O59" s="477"/>
      <c r="P59" s="477"/>
      <c r="Q59" s="477">
        <v>12</v>
      </c>
      <c r="R59" s="477"/>
      <c r="S59" s="477"/>
      <c r="T59" s="478">
        <v>0</v>
      </c>
      <c r="U59" s="479"/>
      <c r="V59" s="480"/>
      <c r="W59" s="477">
        <f t="shared" si="4"/>
        <v>474</v>
      </c>
      <c r="X59" s="477"/>
      <c r="Y59" s="477"/>
      <c r="Z59" s="477"/>
      <c r="AA59" s="477"/>
      <c r="AB59" s="477">
        <v>235</v>
      </c>
      <c r="AC59" s="477"/>
      <c r="AD59" s="477"/>
      <c r="AE59" s="477"/>
      <c r="AF59" s="477">
        <v>239</v>
      </c>
      <c r="AG59" s="477"/>
      <c r="AH59" s="477"/>
      <c r="AI59" s="477"/>
      <c r="AJ59" s="477">
        <f t="shared" si="5"/>
        <v>28</v>
      </c>
      <c r="AK59" s="477"/>
      <c r="AL59" s="477"/>
      <c r="AM59" s="477"/>
      <c r="AN59" s="477">
        <v>13</v>
      </c>
      <c r="AO59" s="477"/>
      <c r="AP59" s="477"/>
      <c r="AQ59" s="477">
        <v>15</v>
      </c>
      <c r="AR59" s="477"/>
      <c r="AS59" s="477"/>
      <c r="AT59" s="478">
        <v>5</v>
      </c>
      <c r="AU59" s="479"/>
      <c r="AV59" s="479"/>
      <c r="AW59" s="480"/>
      <c r="AX59" s="478"/>
      <c r="AY59" s="479"/>
      <c r="AZ59" s="479"/>
      <c r="BA59" s="479"/>
      <c r="BB59" s="479"/>
      <c r="BC59" s="479"/>
      <c r="BD59" s="479"/>
      <c r="BE59" s="479"/>
      <c r="BF59" s="479"/>
      <c r="BG59" s="479"/>
      <c r="BH59" s="479"/>
      <c r="BI59" s="479"/>
      <c r="BJ59" s="479"/>
      <c r="BK59" s="479"/>
      <c r="BL59" s="479"/>
      <c r="BM59" s="479"/>
      <c r="BN59" s="479"/>
      <c r="BO59" s="479"/>
      <c r="BP59" s="479"/>
      <c r="BQ59" s="480"/>
    </row>
    <row r="60" spans="12:69" s="66" customFormat="1" ht="15" customHeight="1"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BA60" s="88"/>
      <c r="BC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 t="s">
        <v>993</v>
      </c>
    </row>
    <row r="62" spans="1:69" s="3" customFormat="1" ht="15" customHeight="1">
      <c r="A62" s="3" t="s">
        <v>994</v>
      </c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32" t="s">
        <v>995</v>
      </c>
    </row>
    <row r="63" s="3" customFormat="1" ht="3.75" customHeight="1"/>
    <row r="64" spans="2:69" s="3" customFormat="1" ht="15" customHeight="1">
      <c r="B64" s="118" t="s">
        <v>12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 t="s">
        <v>948</v>
      </c>
      <c r="U64" s="118"/>
      <c r="V64" s="118"/>
      <c r="W64" s="118"/>
      <c r="X64" s="118"/>
      <c r="Y64" s="118"/>
      <c r="Z64" s="118"/>
      <c r="AA64" s="118"/>
      <c r="AB64" s="118"/>
      <c r="AC64" s="118" t="s">
        <v>996</v>
      </c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 t="s">
        <v>950</v>
      </c>
      <c r="AY64" s="118"/>
      <c r="AZ64" s="118"/>
      <c r="BA64" s="118"/>
      <c r="BB64" s="118"/>
      <c r="BC64" s="118"/>
      <c r="BD64" s="118"/>
      <c r="BE64" s="118"/>
      <c r="BF64" s="118"/>
      <c r="BG64" s="118"/>
      <c r="BH64" s="118" t="s">
        <v>951</v>
      </c>
      <c r="BI64" s="118"/>
      <c r="BJ64" s="118"/>
      <c r="BK64" s="118"/>
      <c r="BL64" s="118"/>
      <c r="BM64" s="118"/>
      <c r="BN64" s="118"/>
      <c r="BO64" s="118"/>
      <c r="BP64" s="118"/>
      <c r="BQ64" s="118"/>
    </row>
    <row r="65" spans="2:69" s="3" customFormat="1" ht="15" customHeight="1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 t="s">
        <v>73</v>
      </c>
      <c r="AD65" s="118"/>
      <c r="AE65" s="118"/>
      <c r="AF65" s="118"/>
      <c r="AG65" s="118"/>
      <c r="AH65" s="118"/>
      <c r="AI65" s="118"/>
      <c r="AJ65" s="118" t="s">
        <v>74</v>
      </c>
      <c r="AK65" s="118"/>
      <c r="AL65" s="118"/>
      <c r="AM65" s="118"/>
      <c r="AN65" s="118"/>
      <c r="AO65" s="118"/>
      <c r="AP65" s="118"/>
      <c r="AQ65" s="118" t="s">
        <v>75</v>
      </c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</row>
    <row r="66" spans="2:69" s="3" customFormat="1" ht="15" customHeight="1">
      <c r="B66" s="149" t="s">
        <v>997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18">
        <v>22</v>
      </c>
      <c r="U66" s="118"/>
      <c r="V66" s="118"/>
      <c r="W66" s="118"/>
      <c r="X66" s="118"/>
      <c r="Y66" s="118"/>
      <c r="Z66" s="118"/>
      <c r="AA66" s="118"/>
      <c r="AB66" s="118"/>
      <c r="AC66" s="118">
        <f>SUM(AJ66:AW66)</f>
        <v>859</v>
      </c>
      <c r="AD66" s="118"/>
      <c r="AE66" s="118"/>
      <c r="AF66" s="118"/>
      <c r="AG66" s="118"/>
      <c r="AH66" s="118"/>
      <c r="AI66" s="118"/>
      <c r="AJ66" s="118">
        <v>423</v>
      </c>
      <c r="AK66" s="118"/>
      <c r="AL66" s="118"/>
      <c r="AM66" s="118"/>
      <c r="AN66" s="118"/>
      <c r="AO66" s="118"/>
      <c r="AP66" s="118"/>
      <c r="AQ66" s="118">
        <v>436</v>
      </c>
      <c r="AR66" s="118"/>
      <c r="AS66" s="118"/>
      <c r="AT66" s="118"/>
      <c r="AU66" s="118"/>
      <c r="AV66" s="118"/>
      <c r="AW66" s="118"/>
      <c r="AX66" s="118">
        <v>64</v>
      </c>
      <c r="AY66" s="118"/>
      <c r="AZ66" s="118"/>
      <c r="BA66" s="118"/>
      <c r="BB66" s="118"/>
      <c r="BC66" s="118"/>
      <c r="BD66" s="118"/>
      <c r="BE66" s="118"/>
      <c r="BF66" s="118"/>
      <c r="BG66" s="118"/>
      <c r="BH66" s="118">
        <v>10</v>
      </c>
      <c r="BI66" s="118"/>
      <c r="BJ66" s="118"/>
      <c r="BK66" s="118"/>
      <c r="BL66" s="118"/>
      <c r="BM66" s="118"/>
      <c r="BN66" s="118"/>
      <c r="BO66" s="118"/>
      <c r="BP66" s="118"/>
      <c r="BQ66" s="118"/>
    </row>
    <row r="67" spans="2:69" s="3" customFormat="1" ht="15" customHeight="1">
      <c r="B67" s="476" t="s">
        <v>998</v>
      </c>
      <c r="C67" s="476"/>
      <c r="D67" s="476"/>
      <c r="E67" s="476"/>
      <c r="F67" s="476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  <c r="S67" s="476"/>
      <c r="T67" s="118">
        <v>4</v>
      </c>
      <c r="U67" s="118"/>
      <c r="V67" s="118"/>
      <c r="W67" s="118"/>
      <c r="X67" s="118"/>
      <c r="Y67" s="118"/>
      <c r="Z67" s="118"/>
      <c r="AA67" s="118"/>
      <c r="AB67" s="118"/>
      <c r="AC67" s="118">
        <f>SUM(AJ67:AW67)</f>
        <v>93</v>
      </c>
      <c r="AD67" s="118"/>
      <c r="AE67" s="118"/>
      <c r="AF67" s="118"/>
      <c r="AG67" s="118"/>
      <c r="AH67" s="118"/>
      <c r="AI67" s="118"/>
      <c r="AJ67" s="118">
        <v>0</v>
      </c>
      <c r="AK67" s="118"/>
      <c r="AL67" s="118"/>
      <c r="AM67" s="118"/>
      <c r="AN67" s="118"/>
      <c r="AO67" s="118"/>
      <c r="AP67" s="118"/>
      <c r="AQ67" s="118">
        <v>93</v>
      </c>
      <c r="AR67" s="118"/>
      <c r="AS67" s="118"/>
      <c r="AT67" s="118"/>
      <c r="AU67" s="118"/>
      <c r="AV67" s="118"/>
      <c r="AW67" s="118"/>
      <c r="AX67" s="118">
        <v>30</v>
      </c>
      <c r="AY67" s="118"/>
      <c r="AZ67" s="118"/>
      <c r="BA67" s="118"/>
      <c r="BB67" s="118"/>
      <c r="BC67" s="118"/>
      <c r="BD67" s="118"/>
      <c r="BE67" s="118"/>
      <c r="BF67" s="118"/>
      <c r="BG67" s="118"/>
      <c r="BH67" s="118">
        <v>3</v>
      </c>
      <c r="BI67" s="118"/>
      <c r="BJ67" s="118"/>
      <c r="BK67" s="118"/>
      <c r="BL67" s="118"/>
      <c r="BM67" s="118"/>
      <c r="BN67" s="118"/>
      <c r="BO67" s="118"/>
      <c r="BP67" s="118"/>
      <c r="BQ67" s="118"/>
    </row>
    <row r="68" spans="2:69" s="3" customFormat="1" ht="15" customHeight="1">
      <c r="B68" s="90"/>
      <c r="C68" s="90"/>
      <c r="D68" s="90"/>
      <c r="Z68" s="29"/>
      <c r="BQ68" s="5" t="s">
        <v>999</v>
      </c>
    </row>
    <row r="69" spans="1:69" s="3" customFormat="1" ht="15" customHeight="1">
      <c r="A69" s="3" t="s">
        <v>1000</v>
      </c>
      <c r="B69" s="90"/>
      <c r="C69" s="90"/>
      <c r="D69" s="90"/>
      <c r="BQ69" s="5" t="s">
        <v>768</v>
      </c>
    </row>
    <row r="70" spans="2:4" s="3" customFormat="1" ht="3.75" customHeight="1">
      <c r="B70" s="90"/>
      <c r="C70" s="90"/>
      <c r="D70" s="90"/>
    </row>
    <row r="71" spans="2:69" s="3" customFormat="1" ht="15" customHeight="1">
      <c r="B71" s="118" t="s">
        <v>12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 t="s">
        <v>73</v>
      </c>
      <c r="M71" s="118"/>
      <c r="N71" s="118"/>
      <c r="O71" s="118"/>
      <c r="P71" s="118"/>
      <c r="Q71" s="118"/>
      <c r="R71" s="118"/>
      <c r="S71" s="118" t="s">
        <v>1001</v>
      </c>
      <c r="T71" s="118"/>
      <c r="U71" s="118"/>
      <c r="V71" s="118"/>
      <c r="W71" s="118"/>
      <c r="X71" s="118"/>
      <c r="Y71" s="118"/>
      <c r="Z71" s="118" t="s">
        <v>1002</v>
      </c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 t="s">
        <v>1003</v>
      </c>
      <c r="AS71" s="118"/>
      <c r="AT71" s="118"/>
      <c r="AU71" s="118"/>
      <c r="AV71" s="118"/>
      <c r="AW71" s="118"/>
      <c r="AX71" s="118"/>
      <c r="AY71" s="118"/>
      <c r="AZ71" s="457" t="s">
        <v>1004</v>
      </c>
      <c r="BA71" s="115"/>
      <c r="BB71" s="115"/>
      <c r="BC71" s="115"/>
      <c r="BD71" s="115"/>
      <c r="BE71" s="115"/>
      <c r="BF71" s="115"/>
      <c r="BG71" s="115"/>
      <c r="BH71" s="474"/>
      <c r="BI71" s="118" t="s">
        <v>31</v>
      </c>
      <c r="BJ71" s="118"/>
      <c r="BK71" s="118"/>
      <c r="BL71" s="118"/>
      <c r="BM71" s="118"/>
      <c r="BN71" s="118"/>
      <c r="BO71" s="118"/>
      <c r="BP71" s="118"/>
      <c r="BQ71" s="118"/>
    </row>
    <row r="72" spans="2:69" s="3" customFormat="1" ht="15" customHeight="1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 t="s">
        <v>145</v>
      </c>
      <c r="AA72" s="118"/>
      <c r="AB72" s="118"/>
      <c r="AC72" s="118"/>
      <c r="AD72" s="118"/>
      <c r="AE72" s="118"/>
      <c r="AF72" s="118" t="s">
        <v>74</v>
      </c>
      <c r="AG72" s="118"/>
      <c r="AH72" s="118"/>
      <c r="AI72" s="118"/>
      <c r="AJ72" s="118"/>
      <c r="AK72" s="118"/>
      <c r="AL72" s="118" t="s">
        <v>75</v>
      </c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460"/>
      <c r="BA72" s="461"/>
      <c r="BB72" s="461"/>
      <c r="BC72" s="461"/>
      <c r="BD72" s="461"/>
      <c r="BE72" s="461"/>
      <c r="BF72" s="461"/>
      <c r="BG72" s="461"/>
      <c r="BH72" s="475"/>
      <c r="BI72" s="118"/>
      <c r="BJ72" s="118"/>
      <c r="BK72" s="118"/>
      <c r="BL72" s="118"/>
      <c r="BM72" s="118"/>
      <c r="BN72" s="118"/>
      <c r="BO72" s="118"/>
      <c r="BP72" s="118"/>
      <c r="BQ72" s="118"/>
    </row>
    <row r="73" spans="2:69" s="3" customFormat="1" ht="15" customHeight="1">
      <c r="B73" s="118" t="s">
        <v>956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>
        <v>618</v>
      </c>
      <c r="M73" s="118"/>
      <c r="N73" s="118"/>
      <c r="O73" s="118"/>
      <c r="P73" s="118"/>
      <c r="Q73" s="118"/>
      <c r="R73" s="118"/>
      <c r="S73" s="118">
        <v>596</v>
      </c>
      <c r="T73" s="118"/>
      <c r="U73" s="118"/>
      <c r="V73" s="118"/>
      <c r="W73" s="118"/>
      <c r="X73" s="118"/>
      <c r="Y73" s="118"/>
      <c r="Z73" s="118">
        <f>SUM(AF73:AQ73)</f>
        <v>4</v>
      </c>
      <c r="AA73" s="118"/>
      <c r="AB73" s="118"/>
      <c r="AC73" s="118"/>
      <c r="AD73" s="118"/>
      <c r="AE73" s="118"/>
      <c r="AF73" s="118">
        <v>4</v>
      </c>
      <c r="AG73" s="118"/>
      <c r="AH73" s="118"/>
      <c r="AI73" s="118"/>
      <c r="AJ73" s="118"/>
      <c r="AK73" s="118"/>
      <c r="AL73" s="118">
        <v>0</v>
      </c>
      <c r="AM73" s="118"/>
      <c r="AN73" s="118"/>
      <c r="AO73" s="118"/>
      <c r="AP73" s="118"/>
      <c r="AQ73" s="118"/>
      <c r="AR73" s="118">
        <v>0</v>
      </c>
      <c r="AS73" s="118"/>
      <c r="AT73" s="118"/>
      <c r="AU73" s="118"/>
      <c r="AV73" s="118"/>
      <c r="AW73" s="118"/>
      <c r="AX73" s="118"/>
      <c r="AY73" s="118"/>
      <c r="AZ73" s="118">
        <f>1</f>
        <v>1</v>
      </c>
      <c r="BA73" s="118"/>
      <c r="BB73" s="118"/>
      <c r="BC73" s="118"/>
      <c r="BD73" s="118"/>
      <c r="BE73" s="118"/>
      <c r="BF73" s="118"/>
      <c r="BG73" s="118"/>
      <c r="BH73" s="118"/>
      <c r="BI73" s="118">
        <v>17</v>
      </c>
      <c r="BJ73" s="118"/>
      <c r="BK73" s="118"/>
      <c r="BL73" s="118"/>
      <c r="BM73" s="118"/>
      <c r="BN73" s="118"/>
      <c r="BO73" s="118"/>
      <c r="BP73" s="118"/>
      <c r="BQ73" s="118"/>
    </row>
    <row r="74" s="3" customFormat="1" ht="15" customHeight="1">
      <c r="BQ74" s="5" t="s">
        <v>1005</v>
      </c>
    </row>
    <row r="75" spans="1:69" s="3" customFormat="1" ht="15" customHeight="1">
      <c r="A75" s="3" t="s">
        <v>1006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J75" s="9"/>
      <c r="BK75" s="9"/>
      <c r="BL75" s="9"/>
      <c r="BM75" s="9"/>
      <c r="BN75" s="9"/>
      <c r="BO75" s="9"/>
      <c r="BP75" s="9"/>
      <c r="BQ75" s="5" t="s">
        <v>768</v>
      </c>
    </row>
    <row r="76" spans="2:69" s="3" customFormat="1" ht="3.7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I76" s="9"/>
      <c r="BJ76" s="9"/>
      <c r="BK76" s="9"/>
      <c r="BL76" s="9"/>
      <c r="BM76" s="9"/>
      <c r="BN76" s="9"/>
      <c r="BO76" s="9"/>
      <c r="BP76" s="9"/>
      <c r="BQ76" s="9"/>
    </row>
    <row r="77" spans="2:69" s="3" customFormat="1" ht="15" customHeight="1">
      <c r="B77" s="118" t="s">
        <v>12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 t="s">
        <v>73</v>
      </c>
      <c r="M77" s="118"/>
      <c r="N77" s="118"/>
      <c r="O77" s="118"/>
      <c r="P77" s="118"/>
      <c r="Q77" s="118"/>
      <c r="R77" s="118"/>
      <c r="S77" s="118" t="s">
        <v>1001</v>
      </c>
      <c r="T77" s="118"/>
      <c r="U77" s="118"/>
      <c r="V77" s="118"/>
      <c r="W77" s="118"/>
      <c r="X77" s="118"/>
      <c r="Y77" s="118"/>
      <c r="Z77" s="118" t="s">
        <v>1002</v>
      </c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 t="s">
        <v>1003</v>
      </c>
      <c r="AS77" s="118"/>
      <c r="AT77" s="118"/>
      <c r="AU77" s="118"/>
      <c r="AV77" s="118"/>
      <c r="AW77" s="118"/>
      <c r="AX77" s="118"/>
      <c r="AY77" s="118"/>
      <c r="AZ77" s="457" t="s">
        <v>1004</v>
      </c>
      <c r="BA77" s="115"/>
      <c r="BB77" s="115"/>
      <c r="BC77" s="115"/>
      <c r="BD77" s="115"/>
      <c r="BE77" s="115"/>
      <c r="BF77" s="115"/>
      <c r="BG77" s="115"/>
      <c r="BH77" s="474"/>
      <c r="BI77" s="118" t="s">
        <v>31</v>
      </c>
      <c r="BJ77" s="118"/>
      <c r="BK77" s="118"/>
      <c r="BL77" s="118"/>
      <c r="BM77" s="118"/>
      <c r="BN77" s="118"/>
      <c r="BO77" s="118"/>
      <c r="BP77" s="118"/>
      <c r="BQ77" s="118"/>
    </row>
    <row r="78" spans="2:69" s="3" customFormat="1" ht="15" customHeight="1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 t="s">
        <v>145</v>
      </c>
      <c r="AA78" s="118"/>
      <c r="AB78" s="118"/>
      <c r="AC78" s="118"/>
      <c r="AD78" s="118"/>
      <c r="AE78" s="118"/>
      <c r="AF78" s="118" t="s">
        <v>74</v>
      </c>
      <c r="AG78" s="118"/>
      <c r="AH78" s="118"/>
      <c r="AI78" s="118"/>
      <c r="AJ78" s="118"/>
      <c r="AK78" s="118"/>
      <c r="AL78" s="118" t="s">
        <v>75</v>
      </c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460"/>
      <c r="BA78" s="461"/>
      <c r="BB78" s="461"/>
      <c r="BC78" s="461"/>
      <c r="BD78" s="461"/>
      <c r="BE78" s="461"/>
      <c r="BF78" s="461"/>
      <c r="BG78" s="461"/>
      <c r="BH78" s="475"/>
      <c r="BI78" s="118"/>
      <c r="BJ78" s="118"/>
      <c r="BK78" s="118"/>
      <c r="BL78" s="118"/>
      <c r="BM78" s="118"/>
      <c r="BN78" s="118"/>
      <c r="BO78" s="118"/>
      <c r="BP78" s="118"/>
      <c r="BQ78" s="118"/>
    </row>
    <row r="79" spans="2:69" s="3" customFormat="1" ht="15" customHeight="1">
      <c r="B79" s="118" t="s">
        <v>389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>
        <v>301</v>
      </c>
      <c r="M79" s="118"/>
      <c r="N79" s="118"/>
      <c r="O79" s="118"/>
      <c r="P79" s="118"/>
      <c r="Q79" s="118"/>
      <c r="R79" s="118"/>
      <c r="S79" s="118">
        <v>260</v>
      </c>
      <c r="T79" s="118"/>
      <c r="U79" s="118"/>
      <c r="V79" s="118"/>
      <c r="W79" s="118"/>
      <c r="X79" s="118"/>
      <c r="Y79" s="118"/>
      <c r="Z79" s="118">
        <f>SUM(AF79:AQ79)</f>
        <v>5</v>
      </c>
      <c r="AA79" s="118"/>
      <c r="AB79" s="118"/>
      <c r="AC79" s="118"/>
      <c r="AD79" s="118"/>
      <c r="AE79" s="118"/>
      <c r="AF79" s="118">
        <v>2</v>
      </c>
      <c r="AG79" s="118"/>
      <c r="AH79" s="118"/>
      <c r="AI79" s="118"/>
      <c r="AJ79" s="118"/>
      <c r="AK79" s="118"/>
      <c r="AL79" s="118">
        <v>3</v>
      </c>
      <c r="AM79" s="118"/>
      <c r="AN79" s="118"/>
      <c r="AO79" s="118"/>
      <c r="AP79" s="118"/>
      <c r="AQ79" s="118"/>
      <c r="AR79" s="118">
        <v>7</v>
      </c>
      <c r="AS79" s="118"/>
      <c r="AT79" s="118"/>
      <c r="AU79" s="118"/>
      <c r="AV79" s="118"/>
      <c r="AW79" s="118"/>
      <c r="AX79" s="118"/>
      <c r="AY79" s="118"/>
      <c r="AZ79" s="118">
        <v>1</v>
      </c>
      <c r="BA79" s="118"/>
      <c r="BB79" s="118"/>
      <c r="BC79" s="118"/>
      <c r="BD79" s="118"/>
      <c r="BE79" s="118"/>
      <c r="BF79" s="118"/>
      <c r="BG79" s="118"/>
      <c r="BH79" s="118"/>
      <c r="BI79" s="118">
        <v>28</v>
      </c>
      <c r="BJ79" s="118"/>
      <c r="BK79" s="118"/>
      <c r="BL79" s="118"/>
      <c r="BM79" s="118"/>
      <c r="BN79" s="118"/>
      <c r="BO79" s="118"/>
      <c r="BP79" s="118"/>
      <c r="BQ79" s="118"/>
    </row>
    <row r="80" spans="2:69" s="3" customFormat="1" ht="1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</row>
    <row r="81" spans="1:69" s="3" customFormat="1" ht="15" customHeight="1">
      <c r="A81" s="3" t="s">
        <v>1007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J81" s="9"/>
      <c r="BK81" s="9"/>
      <c r="BL81" s="9"/>
      <c r="BM81" s="9"/>
      <c r="BN81" s="9"/>
      <c r="BO81" s="9"/>
      <c r="BP81" s="9"/>
      <c r="BQ81" s="5" t="s">
        <v>768</v>
      </c>
    </row>
    <row r="82" spans="2:69" s="3" customFormat="1" ht="3.75" customHeight="1">
      <c r="B82" s="17"/>
      <c r="C82" s="17"/>
      <c r="D82" s="17"/>
      <c r="E82" s="17"/>
      <c r="F82" s="17"/>
      <c r="G82" s="17"/>
      <c r="H82" s="17"/>
      <c r="I82" s="91"/>
      <c r="J82" s="91"/>
      <c r="K82" s="91"/>
      <c r="L82" s="91"/>
      <c r="M82" s="91"/>
      <c r="N82" s="91"/>
      <c r="O82" s="91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</row>
    <row r="83" spans="2:69" s="3" customFormat="1" ht="15" customHeight="1">
      <c r="B83" s="118" t="s">
        <v>12</v>
      </c>
      <c r="C83" s="118"/>
      <c r="D83" s="118"/>
      <c r="E83" s="118"/>
      <c r="F83" s="118"/>
      <c r="G83" s="118"/>
      <c r="H83" s="118"/>
      <c r="I83" s="473" t="s">
        <v>73</v>
      </c>
      <c r="J83" s="473"/>
      <c r="K83" s="473"/>
      <c r="L83" s="473"/>
      <c r="M83" s="473"/>
      <c r="N83" s="473" t="s">
        <v>1008</v>
      </c>
      <c r="O83" s="473"/>
      <c r="P83" s="473"/>
      <c r="Q83" s="473"/>
      <c r="R83" s="473" t="s">
        <v>1009</v>
      </c>
      <c r="S83" s="473"/>
      <c r="T83" s="473"/>
      <c r="U83" s="473"/>
      <c r="V83" s="473" t="s">
        <v>1010</v>
      </c>
      <c r="W83" s="473"/>
      <c r="X83" s="473"/>
      <c r="Y83" s="473"/>
      <c r="Z83" s="473" t="s">
        <v>1011</v>
      </c>
      <c r="AA83" s="473"/>
      <c r="AB83" s="473"/>
      <c r="AC83" s="473"/>
      <c r="AD83" s="472" t="s">
        <v>580</v>
      </c>
      <c r="AE83" s="472"/>
      <c r="AF83" s="472"/>
      <c r="AG83" s="472"/>
      <c r="AH83" s="472"/>
      <c r="AI83" s="472" t="s">
        <v>1012</v>
      </c>
      <c r="AJ83" s="472"/>
      <c r="AK83" s="472"/>
      <c r="AL83" s="472"/>
      <c r="AM83" s="472"/>
      <c r="AN83" s="472" t="s">
        <v>1013</v>
      </c>
      <c r="AO83" s="472"/>
      <c r="AP83" s="472"/>
      <c r="AQ83" s="472"/>
      <c r="AR83" s="472"/>
      <c r="AS83" s="472" t="s">
        <v>1014</v>
      </c>
      <c r="AT83" s="472"/>
      <c r="AU83" s="472"/>
      <c r="AV83" s="472"/>
      <c r="AW83" s="472"/>
      <c r="AX83" s="472" t="s">
        <v>586</v>
      </c>
      <c r="AY83" s="472"/>
      <c r="AZ83" s="472"/>
      <c r="BA83" s="472"/>
      <c r="BB83" s="472"/>
      <c r="BC83" s="472" t="s">
        <v>1015</v>
      </c>
      <c r="BD83" s="472"/>
      <c r="BE83" s="472"/>
      <c r="BF83" s="472"/>
      <c r="BG83" s="472"/>
      <c r="BH83" s="472" t="s">
        <v>1016</v>
      </c>
      <c r="BI83" s="472"/>
      <c r="BJ83" s="472"/>
      <c r="BK83" s="472"/>
      <c r="BL83" s="472"/>
      <c r="BM83" s="472" t="s">
        <v>31</v>
      </c>
      <c r="BN83" s="472"/>
      <c r="BO83" s="472"/>
      <c r="BP83" s="472"/>
      <c r="BQ83" s="472"/>
    </row>
    <row r="84" spans="2:69" s="3" customFormat="1" ht="15" customHeight="1">
      <c r="B84" s="118"/>
      <c r="C84" s="118"/>
      <c r="D84" s="118"/>
      <c r="E84" s="118"/>
      <c r="F84" s="118"/>
      <c r="G84" s="118"/>
      <c r="H84" s="118"/>
      <c r="I84" s="473"/>
      <c r="J84" s="473"/>
      <c r="K84" s="473"/>
      <c r="L84" s="473"/>
      <c r="M84" s="473"/>
      <c r="N84" s="473"/>
      <c r="O84" s="473"/>
      <c r="P84" s="473"/>
      <c r="Q84" s="473"/>
      <c r="R84" s="473"/>
      <c r="S84" s="473"/>
      <c r="T84" s="473"/>
      <c r="U84" s="473"/>
      <c r="V84" s="473"/>
      <c r="W84" s="473"/>
      <c r="X84" s="473"/>
      <c r="Y84" s="473"/>
      <c r="Z84" s="473"/>
      <c r="AA84" s="473"/>
      <c r="AB84" s="473"/>
      <c r="AC84" s="473"/>
      <c r="AD84" s="472"/>
      <c r="AE84" s="472"/>
      <c r="AF84" s="472"/>
      <c r="AG84" s="472"/>
      <c r="AH84" s="472"/>
      <c r="AI84" s="472"/>
      <c r="AJ84" s="472"/>
      <c r="AK84" s="472"/>
      <c r="AL84" s="472"/>
      <c r="AM84" s="472"/>
      <c r="AN84" s="472"/>
      <c r="AO84" s="472"/>
      <c r="AP84" s="472"/>
      <c r="AQ84" s="472"/>
      <c r="AR84" s="472"/>
      <c r="AS84" s="472"/>
      <c r="AT84" s="472"/>
      <c r="AU84" s="472"/>
      <c r="AV84" s="472"/>
      <c r="AW84" s="472"/>
      <c r="AX84" s="472"/>
      <c r="AY84" s="472"/>
      <c r="AZ84" s="472"/>
      <c r="BA84" s="472"/>
      <c r="BB84" s="472"/>
      <c r="BC84" s="472"/>
      <c r="BD84" s="472"/>
      <c r="BE84" s="472"/>
      <c r="BF84" s="472"/>
      <c r="BG84" s="472"/>
      <c r="BH84" s="472"/>
      <c r="BI84" s="472"/>
      <c r="BJ84" s="472"/>
      <c r="BK84" s="472"/>
      <c r="BL84" s="472"/>
      <c r="BM84" s="472"/>
      <c r="BN84" s="472"/>
      <c r="BO84" s="472"/>
      <c r="BP84" s="472"/>
      <c r="BQ84" s="472"/>
    </row>
    <row r="85" spans="2:69" s="3" customFormat="1" ht="15" customHeight="1">
      <c r="B85" s="118"/>
      <c r="C85" s="118"/>
      <c r="D85" s="118"/>
      <c r="E85" s="118"/>
      <c r="F85" s="118"/>
      <c r="G85" s="118"/>
      <c r="H85" s="118"/>
      <c r="I85" s="473"/>
      <c r="J85" s="473"/>
      <c r="K85" s="473"/>
      <c r="L85" s="473"/>
      <c r="M85" s="473"/>
      <c r="N85" s="473"/>
      <c r="O85" s="473"/>
      <c r="P85" s="473"/>
      <c r="Q85" s="473"/>
      <c r="R85" s="473"/>
      <c r="S85" s="473"/>
      <c r="T85" s="473"/>
      <c r="U85" s="473"/>
      <c r="V85" s="473"/>
      <c r="W85" s="473"/>
      <c r="X85" s="473"/>
      <c r="Y85" s="473"/>
      <c r="Z85" s="473"/>
      <c r="AA85" s="473"/>
      <c r="AB85" s="473"/>
      <c r="AC85" s="473"/>
      <c r="AD85" s="472"/>
      <c r="AE85" s="472"/>
      <c r="AF85" s="472"/>
      <c r="AG85" s="472"/>
      <c r="AH85" s="472"/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2"/>
      <c r="AU85" s="472"/>
      <c r="AV85" s="472"/>
      <c r="AW85" s="472"/>
      <c r="AX85" s="472"/>
      <c r="AY85" s="472"/>
      <c r="AZ85" s="472"/>
      <c r="BA85" s="472"/>
      <c r="BB85" s="472"/>
      <c r="BC85" s="472"/>
      <c r="BD85" s="472"/>
      <c r="BE85" s="472"/>
      <c r="BF85" s="472"/>
      <c r="BG85" s="472"/>
      <c r="BH85" s="472"/>
      <c r="BI85" s="472"/>
      <c r="BJ85" s="472"/>
      <c r="BK85" s="472"/>
      <c r="BL85" s="472"/>
      <c r="BM85" s="472"/>
      <c r="BN85" s="472"/>
      <c r="BO85" s="472"/>
      <c r="BP85" s="472"/>
      <c r="BQ85" s="472"/>
    </row>
    <row r="86" spans="2:69" s="3" customFormat="1" ht="15" customHeight="1">
      <c r="B86" s="130" t="s">
        <v>389</v>
      </c>
      <c r="C86" s="130"/>
      <c r="D86" s="130"/>
      <c r="E86" s="130"/>
      <c r="F86" s="130"/>
      <c r="G86" s="130"/>
      <c r="H86" s="130"/>
      <c r="I86" s="118">
        <f>SUM(N86:BQ86)</f>
        <v>5</v>
      </c>
      <c r="J86" s="118"/>
      <c r="K86" s="118"/>
      <c r="L86" s="118"/>
      <c r="M86" s="118"/>
      <c r="N86" s="118">
        <v>0</v>
      </c>
      <c r="O86" s="118"/>
      <c r="P86" s="118"/>
      <c r="Q86" s="118"/>
      <c r="R86" s="118">
        <v>0</v>
      </c>
      <c r="S86" s="118"/>
      <c r="T86" s="118"/>
      <c r="U86" s="118"/>
      <c r="V86" s="118">
        <v>0</v>
      </c>
      <c r="W86" s="118"/>
      <c r="X86" s="118"/>
      <c r="Y86" s="118"/>
      <c r="Z86" s="118">
        <v>0</v>
      </c>
      <c r="AA86" s="118"/>
      <c r="AB86" s="118"/>
      <c r="AC86" s="118"/>
      <c r="AD86" s="118">
        <v>1</v>
      </c>
      <c r="AE86" s="118"/>
      <c r="AF86" s="118"/>
      <c r="AG86" s="118"/>
      <c r="AH86" s="118"/>
      <c r="AI86" s="118">
        <v>0</v>
      </c>
      <c r="AJ86" s="118"/>
      <c r="AK86" s="118"/>
      <c r="AL86" s="118"/>
      <c r="AM86" s="118"/>
      <c r="AN86" s="118">
        <v>0</v>
      </c>
      <c r="AO86" s="118"/>
      <c r="AP86" s="118"/>
      <c r="AQ86" s="118"/>
      <c r="AR86" s="118"/>
      <c r="AS86" s="118">
        <v>0</v>
      </c>
      <c r="AT86" s="118"/>
      <c r="AU86" s="118"/>
      <c r="AV86" s="118"/>
      <c r="AW86" s="118"/>
      <c r="AX86" s="118">
        <v>3</v>
      </c>
      <c r="AY86" s="118"/>
      <c r="AZ86" s="118"/>
      <c r="BA86" s="118"/>
      <c r="BB86" s="118"/>
      <c r="BC86" s="118">
        <v>0</v>
      </c>
      <c r="BD86" s="118"/>
      <c r="BE86" s="118"/>
      <c r="BF86" s="118"/>
      <c r="BG86" s="118"/>
      <c r="BH86" s="118">
        <v>1</v>
      </c>
      <c r="BI86" s="118"/>
      <c r="BJ86" s="118"/>
      <c r="BK86" s="118"/>
      <c r="BL86" s="118"/>
      <c r="BM86" s="118">
        <v>0</v>
      </c>
      <c r="BN86" s="118"/>
      <c r="BO86" s="118"/>
      <c r="BP86" s="118"/>
      <c r="BQ86" s="118"/>
    </row>
    <row r="87" spans="2:69" s="3" customFormat="1" ht="15" customHeight="1">
      <c r="B87" s="9"/>
      <c r="C87" s="9"/>
      <c r="D87" s="9"/>
      <c r="E87" s="9"/>
      <c r="F87" s="9"/>
      <c r="G87" s="9"/>
      <c r="H87" s="9"/>
      <c r="BQ87" s="32" t="s">
        <v>999</v>
      </c>
    </row>
    <row r="88" s="66" customFormat="1" ht="11.25" customHeight="1"/>
    <row r="89" spans="1:69" s="3" customFormat="1" ht="15" customHeight="1">
      <c r="A89" s="3" t="s">
        <v>1017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E89" s="9"/>
      <c r="BF89" s="9"/>
      <c r="BI89" s="9"/>
      <c r="BJ89" s="9"/>
      <c r="BK89" s="9"/>
      <c r="BL89" s="9"/>
      <c r="BM89" s="9"/>
      <c r="BN89" s="9"/>
      <c r="BO89" s="9"/>
      <c r="BP89" s="9"/>
      <c r="BQ89" s="32" t="s">
        <v>1018</v>
      </c>
    </row>
    <row r="90" spans="2:137" s="3" customFormat="1" ht="3.7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V90" s="93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</row>
    <row r="91" spans="2:137" s="3" customFormat="1" ht="15" customHeight="1">
      <c r="B91" s="299" t="s">
        <v>12</v>
      </c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471"/>
      <c r="O91" s="299" t="s">
        <v>1019</v>
      </c>
      <c r="P91" s="118"/>
      <c r="Q91" s="118"/>
      <c r="R91" s="118"/>
      <c r="S91" s="118"/>
      <c r="T91" s="118"/>
      <c r="U91" s="118"/>
      <c r="V91" s="118"/>
      <c r="W91" s="118"/>
      <c r="X91" s="118" t="s">
        <v>1020</v>
      </c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 t="s">
        <v>1021</v>
      </c>
      <c r="AX91" s="118"/>
      <c r="AY91" s="118"/>
      <c r="AZ91" s="118"/>
      <c r="BA91" s="118"/>
      <c r="BB91" s="118"/>
      <c r="BC91" s="118"/>
      <c r="BD91" s="118" t="s">
        <v>1022</v>
      </c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</row>
    <row r="92" spans="2:137" s="3" customFormat="1" ht="15" customHeight="1"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471"/>
      <c r="O92" s="118"/>
      <c r="P92" s="118"/>
      <c r="Q92" s="118"/>
      <c r="R92" s="118"/>
      <c r="S92" s="118"/>
      <c r="T92" s="118"/>
      <c r="U92" s="118"/>
      <c r="V92" s="118"/>
      <c r="W92" s="118"/>
      <c r="X92" s="470" t="s">
        <v>1023</v>
      </c>
      <c r="Y92" s="470"/>
      <c r="Z92" s="470"/>
      <c r="AA92" s="470"/>
      <c r="AB92" s="470"/>
      <c r="AC92" s="470"/>
      <c r="AD92" s="118" t="s">
        <v>1024</v>
      </c>
      <c r="AE92" s="118"/>
      <c r="AF92" s="118"/>
      <c r="AG92" s="118"/>
      <c r="AH92" s="118"/>
      <c r="AI92" s="118"/>
      <c r="AJ92" s="118" t="s">
        <v>1025</v>
      </c>
      <c r="AK92" s="118"/>
      <c r="AL92" s="118"/>
      <c r="AM92" s="118"/>
      <c r="AN92" s="118"/>
      <c r="AO92" s="118"/>
      <c r="AP92" s="118" t="s">
        <v>1026</v>
      </c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 t="s">
        <v>74</v>
      </c>
      <c r="BE92" s="118"/>
      <c r="BF92" s="118"/>
      <c r="BG92" s="118"/>
      <c r="BH92" s="118"/>
      <c r="BI92" s="118"/>
      <c r="BJ92" s="118"/>
      <c r="BK92" s="118" t="s">
        <v>75</v>
      </c>
      <c r="BL92" s="118"/>
      <c r="BM92" s="118"/>
      <c r="BN92" s="118"/>
      <c r="BO92" s="118"/>
      <c r="BP92" s="118"/>
      <c r="BQ92" s="118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</row>
    <row r="93" spans="2:137" s="3" customFormat="1" ht="15" customHeight="1">
      <c r="B93" s="467" t="s">
        <v>1027</v>
      </c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8"/>
      <c r="O93" s="469">
        <v>80409</v>
      </c>
      <c r="P93" s="469"/>
      <c r="Q93" s="469"/>
      <c r="R93" s="469"/>
      <c r="S93" s="469"/>
      <c r="T93" s="469"/>
      <c r="U93" s="469"/>
      <c r="V93" s="469"/>
      <c r="W93" s="469"/>
      <c r="X93" s="172">
        <v>8392</v>
      </c>
      <c r="Y93" s="172"/>
      <c r="Z93" s="172"/>
      <c r="AA93" s="172"/>
      <c r="AB93" s="172"/>
      <c r="AC93" s="172"/>
      <c r="AD93" s="172">
        <v>2301</v>
      </c>
      <c r="AE93" s="172"/>
      <c r="AF93" s="172"/>
      <c r="AG93" s="172"/>
      <c r="AH93" s="172"/>
      <c r="AI93" s="172"/>
      <c r="AJ93" s="172">
        <v>2213</v>
      </c>
      <c r="AK93" s="172"/>
      <c r="AL93" s="172"/>
      <c r="AM93" s="172"/>
      <c r="AN93" s="172"/>
      <c r="AO93" s="172"/>
      <c r="AP93" s="469">
        <v>63849</v>
      </c>
      <c r="AQ93" s="469"/>
      <c r="AR93" s="469"/>
      <c r="AS93" s="469"/>
      <c r="AT93" s="469"/>
      <c r="AU93" s="469"/>
      <c r="AV93" s="469"/>
      <c r="AW93" s="466">
        <v>295.9</v>
      </c>
      <c r="AX93" s="466"/>
      <c r="AY93" s="466"/>
      <c r="AZ93" s="466"/>
      <c r="BA93" s="466"/>
      <c r="BB93" s="466"/>
      <c r="BC93" s="466"/>
      <c r="BD93" s="466">
        <v>36.7</v>
      </c>
      <c r="BE93" s="466"/>
      <c r="BF93" s="466"/>
      <c r="BG93" s="466"/>
      <c r="BH93" s="466"/>
      <c r="BI93" s="466"/>
      <c r="BJ93" s="466"/>
      <c r="BK93" s="466">
        <v>63.3</v>
      </c>
      <c r="BL93" s="466"/>
      <c r="BM93" s="466"/>
      <c r="BN93" s="466"/>
      <c r="BO93" s="466"/>
      <c r="BP93" s="466"/>
      <c r="BQ93" s="466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</row>
    <row r="94" spans="2:137" s="3" customFormat="1" ht="15" customHeight="1">
      <c r="B94" s="467"/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8"/>
      <c r="O94" s="469"/>
      <c r="P94" s="469"/>
      <c r="Q94" s="469"/>
      <c r="R94" s="469"/>
      <c r="S94" s="469"/>
      <c r="T94" s="469"/>
      <c r="U94" s="469"/>
      <c r="V94" s="469"/>
      <c r="W94" s="469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469"/>
      <c r="AQ94" s="469"/>
      <c r="AR94" s="469"/>
      <c r="AS94" s="469"/>
      <c r="AT94" s="469"/>
      <c r="AU94" s="469"/>
      <c r="AV94" s="469"/>
      <c r="AW94" s="466"/>
      <c r="AX94" s="466"/>
      <c r="AY94" s="466"/>
      <c r="AZ94" s="466"/>
      <c r="BA94" s="466"/>
      <c r="BB94" s="466"/>
      <c r="BC94" s="466"/>
      <c r="BD94" s="466"/>
      <c r="BE94" s="466"/>
      <c r="BF94" s="466"/>
      <c r="BG94" s="466"/>
      <c r="BH94" s="466"/>
      <c r="BI94" s="466"/>
      <c r="BJ94" s="466"/>
      <c r="BK94" s="466"/>
      <c r="BL94" s="466"/>
      <c r="BM94" s="466"/>
      <c r="BN94" s="466"/>
      <c r="BO94" s="466"/>
      <c r="BP94" s="466"/>
      <c r="BQ94" s="466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</row>
    <row r="95" spans="2:137" s="3" customFormat="1" ht="15" customHeight="1">
      <c r="B95" s="467" t="s">
        <v>1028</v>
      </c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8"/>
      <c r="O95" s="469">
        <v>89765</v>
      </c>
      <c r="P95" s="469"/>
      <c r="Q95" s="469"/>
      <c r="R95" s="469"/>
      <c r="S95" s="469"/>
      <c r="T95" s="469"/>
      <c r="U95" s="469"/>
      <c r="V95" s="469"/>
      <c r="W95" s="469"/>
      <c r="X95" s="172">
        <v>12442</v>
      </c>
      <c r="Y95" s="172"/>
      <c r="Z95" s="172"/>
      <c r="AA95" s="172"/>
      <c r="AB95" s="172"/>
      <c r="AC95" s="172"/>
      <c r="AD95" s="172">
        <v>3692</v>
      </c>
      <c r="AE95" s="172"/>
      <c r="AF95" s="172"/>
      <c r="AG95" s="172"/>
      <c r="AH95" s="172"/>
      <c r="AI95" s="172"/>
      <c r="AJ95" s="172">
        <v>2059</v>
      </c>
      <c r="AK95" s="172"/>
      <c r="AL95" s="172"/>
      <c r="AM95" s="172"/>
      <c r="AN95" s="172"/>
      <c r="AO95" s="172"/>
      <c r="AP95" s="469">
        <v>69773</v>
      </c>
      <c r="AQ95" s="469"/>
      <c r="AR95" s="469"/>
      <c r="AS95" s="469"/>
      <c r="AT95" s="469"/>
      <c r="AU95" s="469"/>
      <c r="AV95" s="469"/>
      <c r="AW95" s="466">
        <v>305.3</v>
      </c>
      <c r="AX95" s="466"/>
      <c r="AY95" s="466"/>
      <c r="AZ95" s="466"/>
      <c r="BA95" s="466"/>
      <c r="BB95" s="466"/>
      <c r="BC95" s="466"/>
      <c r="BD95" s="466">
        <v>37.2</v>
      </c>
      <c r="BE95" s="466"/>
      <c r="BF95" s="466"/>
      <c r="BG95" s="466"/>
      <c r="BH95" s="466"/>
      <c r="BI95" s="466"/>
      <c r="BJ95" s="466"/>
      <c r="BK95" s="466">
        <v>62.8</v>
      </c>
      <c r="BL95" s="466"/>
      <c r="BM95" s="466"/>
      <c r="BN95" s="466"/>
      <c r="BO95" s="466"/>
      <c r="BP95" s="466"/>
      <c r="BQ95" s="466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</row>
    <row r="96" spans="2:137" s="3" customFormat="1" ht="15" customHeight="1">
      <c r="B96" s="467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8"/>
      <c r="O96" s="469"/>
      <c r="P96" s="469"/>
      <c r="Q96" s="469"/>
      <c r="R96" s="469"/>
      <c r="S96" s="469"/>
      <c r="T96" s="469"/>
      <c r="U96" s="469"/>
      <c r="V96" s="469"/>
      <c r="W96" s="469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469"/>
      <c r="AQ96" s="469"/>
      <c r="AR96" s="469"/>
      <c r="AS96" s="469"/>
      <c r="AT96" s="469"/>
      <c r="AU96" s="469"/>
      <c r="AV96" s="469"/>
      <c r="AW96" s="466"/>
      <c r="AX96" s="466"/>
      <c r="AY96" s="466"/>
      <c r="AZ96" s="466"/>
      <c r="BA96" s="466"/>
      <c r="BB96" s="466"/>
      <c r="BC96" s="466"/>
      <c r="BD96" s="466"/>
      <c r="BE96" s="466"/>
      <c r="BF96" s="466"/>
      <c r="BG96" s="466"/>
      <c r="BH96" s="466"/>
      <c r="BI96" s="466"/>
      <c r="BJ96" s="466"/>
      <c r="BK96" s="466"/>
      <c r="BL96" s="466"/>
      <c r="BM96" s="466"/>
      <c r="BN96" s="466"/>
      <c r="BO96" s="466"/>
      <c r="BP96" s="466"/>
      <c r="BQ96" s="466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/>
      <c r="DM96" s="94"/>
      <c r="DN96" s="94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</row>
    <row r="97" spans="2:137" s="3" customFormat="1" ht="15" customHeight="1">
      <c r="B97" s="467" t="s">
        <v>1029</v>
      </c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8"/>
      <c r="O97" s="469">
        <v>87992</v>
      </c>
      <c r="P97" s="469"/>
      <c r="Q97" s="469"/>
      <c r="R97" s="469"/>
      <c r="S97" s="469"/>
      <c r="T97" s="469"/>
      <c r="U97" s="469"/>
      <c r="V97" s="469"/>
      <c r="W97" s="469"/>
      <c r="X97" s="172">
        <v>10959</v>
      </c>
      <c r="Y97" s="172"/>
      <c r="Z97" s="172"/>
      <c r="AA97" s="172"/>
      <c r="AB97" s="172"/>
      <c r="AC97" s="172"/>
      <c r="AD97" s="172">
        <v>3339</v>
      </c>
      <c r="AE97" s="172"/>
      <c r="AF97" s="172"/>
      <c r="AG97" s="172"/>
      <c r="AH97" s="172"/>
      <c r="AI97" s="172"/>
      <c r="AJ97" s="172">
        <v>2137</v>
      </c>
      <c r="AK97" s="172"/>
      <c r="AL97" s="172"/>
      <c r="AM97" s="172"/>
      <c r="AN97" s="172"/>
      <c r="AO97" s="172"/>
      <c r="AP97" s="469">
        <v>69569</v>
      </c>
      <c r="AQ97" s="469"/>
      <c r="AR97" s="469"/>
      <c r="AS97" s="469"/>
      <c r="AT97" s="469"/>
      <c r="AU97" s="469"/>
      <c r="AV97" s="469"/>
      <c r="AW97" s="466">
        <v>302.4</v>
      </c>
      <c r="AX97" s="466"/>
      <c r="AY97" s="466"/>
      <c r="AZ97" s="466"/>
      <c r="BA97" s="466"/>
      <c r="BB97" s="466"/>
      <c r="BC97" s="466"/>
      <c r="BD97" s="466">
        <v>36.4</v>
      </c>
      <c r="BE97" s="466"/>
      <c r="BF97" s="466"/>
      <c r="BG97" s="466"/>
      <c r="BH97" s="466"/>
      <c r="BI97" s="466"/>
      <c r="BJ97" s="466"/>
      <c r="BK97" s="466">
        <v>63.6</v>
      </c>
      <c r="BL97" s="466"/>
      <c r="BM97" s="466"/>
      <c r="BN97" s="466"/>
      <c r="BO97" s="466"/>
      <c r="BP97" s="466"/>
      <c r="BQ97" s="466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/>
      <c r="DM97" s="94"/>
      <c r="DN97" s="94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</row>
    <row r="98" spans="2:137" s="3" customFormat="1" ht="15" customHeight="1">
      <c r="B98" s="467"/>
      <c r="C98" s="467"/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8"/>
      <c r="O98" s="469"/>
      <c r="P98" s="469"/>
      <c r="Q98" s="469"/>
      <c r="R98" s="469"/>
      <c r="S98" s="469"/>
      <c r="T98" s="469"/>
      <c r="U98" s="469"/>
      <c r="V98" s="469"/>
      <c r="W98" s="469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469"/>
      <c r="AQ98" s="469"/>
      <c r="AR98" s="469"/>
      <c r="AS98" s="469"/>
      <c r="AT98" s="469"/>
      <c r="AU98" s="469"/>
      <c r="AV98" s="469"/>
      <c r="AW98" s="466"/>
      <c r="AX98" s="466"/>
      <c r="AY98" s="466"/>
      <c r="AZ98" s="466"/>
      <c r="BA98" s="466"/>
      <c r="BB98" s="466"/>
      <c r="BC98" s="466"/>
      <c r="BD98" s="466"/>
      <c r="BE98" s="466"/>
      <c r="BF98" s="466"/>
      <c r="BG98" s="466"/>
      <c r="BH98" s="466"/>
      <c r="BI98" s="466"/>
      <c r="BJ98" s="466"/>
      <c r="BK98" s="466"/>
      <c r="BL98" s="466"/>
      <c r="BM98" s="466"/>
      <c r="BN98" s="466"/>
      <c r="BO98" s="466"/>
      <c r="BP98" s="466"/>
      <c r="BQ98" s="466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/>
      <c r="DM98" s="94"/>
      <c r="DN98" s="94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</row>
    <row r="99" spans="2:137" s="3" customFormat="1" ht="15" customHeight="1">
      <c r="B99" s="467" t="s">
        <v>1030</v>
      </c>
      <c r="C99" s="467"/>
      <c r="D99" s="467"/>
      <c r="E99" s="467"/>
      <c r="F99" s="467"/>
      <c r="G99" s="467"/>
      <c r="H99" s="467"/>
      <c r="I99" s="467"/>
      <c r="J99" s="467"/>
      <c r="K99" s="467"/>
      <c r="L99" s="467"/>
      <c r="M99" s="467"/>
      <c r="N99" s="468"/>
      <c r="O99" s="469">
        <v>87904</v>
      </c>
      <c r="P99" s="469"/>
      <c r="Q99" s="469"/>
      <c r="R99" s="469"/>
      <c r="S99" s="469"/>
      <c r="T99" s="469"/>
      <c r="U99" s="469"/>
      <c r="V99" s="469"/>
      <c r="W99" s="469"/>
      <c r="X99" s="172">
        <v>12920</v>
      </c>
      <c r="Y99" s="172"/>
      <c r="Z99" s="172"/>
      <c r="AA99" s="172"/>
      <c r="AB99" s="172"/>
      <c r="AC99" s="172"/>
      <c r="AD99" s="172">
        <v>2892</v>
      </c>
      <c r="AE99" s="172"/>
      <c r="AF99" s="172"/>
      <c r="AG99" s="172"/>
      <c r="AH99" s="172"/>
      <c r="AI99" s="172"/>
      <c r="AJ99" s="172">
        <v>2439</v>
      </c>
      <c r="AK99" s="172"/>
      <c r="AL99" s="172"/>
      <c r="AM99" s="172"/>
      <c r="AN99" s="172"/>
      <c r="AO99" s="172"/>
      <c r="AP99" s="469">
        <v>69653</v>
      </c>
      <c r="AQ99" s="469"/>
      <c r="AR99" s="469"/>
      <c r="AS99" s="469"/>
      <c r="AT99" s="469"/>
      <c r="AU99" s="469"/>
      <c r="AV99" s="469"/>
      <c r="AW99" s="466">
        <v>302</v>
      </c>
      <c r="AX99" s="466"/>
      <c r="AY99" s="466"/>
      <c r="AZ99" s="466"/>
      <c r="BA99" s="466"/>
      <c r="BB99" s="466"/>
      <c r="BC99" s="466"/>
      <c r="BD99" s="466">
        <v>37.1</v>
      </c>
      <c r="BE99" s="466"/>
      <c r="BF99" s="466"/>
      <c r="BG99" s="466"/>
      <c r="BH99" s="466"/>
      <c r="BI99" s="466"/>
      <c r="BJ99" s="466"/>
      <c r="BK99" s="466">
        <v>62.9</v>
      </c>
      <c r="BL99" s="466"/>
      <c r="BM99" s="466"/>
      <c r="BN99" s="466"/>
      <c r="BO99" s="466"/>
      <c r="BP99" s="466"/>
      <c r="BQ99" s="466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/>
      <c r="DM99" s="94"/>
      <c r="DN99" s="94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</row>
    <row r="100" spans="2:137" s="3" customFormat="1" ht="15" customHeight="1"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8"/>
      <c r="O100" s="469"/>
      <c r="P100" s="469"/>
      <c r="Q100" s="469"/>
      <c r="R100" s="469"/>
      <c r="S100" s="469"/>
      <c r="T100" s="469"/>
      <c r="U100" s="469"/>
      <c r="V100" s="469"/>
      <c r="W100" s="469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469"/>
      <c r="AQ100" s="469"/>
      <c r="AR100" s="469"/>
      <c r="AS100" s="469"/>
      <c r="AT100" s="469"/>
      <c r="AU100" s="469"/>
      <c r="AV100" s="469"/>
      <c r="AW100" s="466"/>
      <c r="AX100" s="466"/>
      <c r="AY100" s="466"/>
      <c r="AZ100" s="466"/>
      <c r="BA100" s="466"/>
      <c r="BB100" s="466"/>
      <c r="BC100" s="466"/>
      <c r="BD100" s="466"/>
      <c r="BE100" s="466"/>
      <c r="BF100" s="466"/>
      <c r="BG100" s="466"/>
      <c r="BH100" s="466"/>
      <c r="BI100" s="466"/>
      <c r="BJ100" s="466"/>
      <c r="BK100" s="466"/>
      <c r="BL100" s="466"/>
      <c r="BM100" s="466"/>
      <c r="BN100" s="466"/>
      <c r="BO100" s="466"/>
      <c r="BP100" s="466"/>
      <c r="BQ100" s="466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</row>
    <row r="101" spans="2:137" s="3" customFormat="1" ht="15" customHeight="1">
      <c r="B101" s="467" t="s">
        <v>1031</v>
      </c>
      <c r="C101" s="467"/>
      <c r="D101" s="467"/>
      <c r="E101" s="467"/>
      <c r="F101" s="467"/>
      <c r="G101" s="467"/>
      <c r="H101" s="467"/>
      <c r="I101" s="467"/>
      <c r="J101" s="467"/>
      <c r="K101" s="467"/>
      <c r="L101" s="467"/>
      <c r="M101" s="467"/>
      <c r="N101" s="468"/>
      <c r="O101" s="469">
        <v>83163</v>
      </c>
      <c r="P101" s="469"/>
      <c r="Q101" s="469"/>
      <c r="R101" s="469"/>
      <c r="S101" s="469"/>
      <c r="T101" s="469"/>
      <c r="U101" s="469"/>
      <c r="V101" s="469"/>
      <c r="W101" s="469"/>
      <c r="X101" s="172">
        <v>10949</v>
      </c>
      <c r="Y101" s="172"/>
      <c r="Z101" s="172"/>
      <c r="AA101" s="172"/>
      <c r="AB101" s="172"/>
      <c r="AC101" s="172"/>
      <c r="AD101" s="172">
        <v>3108</v>
      </c>
      <c r="AE101" s="172"/>
      <c r="AF101" s="172"/>
      <c r="AG101" s="172"/>
      <c r="AH101" s="172"/>
      <c r="AI101" s="172"/>
      <c r="AJ101" s="172">
        <v>2042</v>
      </c>
      <c r="AK101" s="172"/>
      <c r="AL101" s="172"/>
      <c r="AM101" s="172"/>
      <c r="AN101" s="172"/>
      <c r="AO101" s="172"/>
      <c r="AP101" s="469">
        <v>67064</v>
      </c>
      <c r="AQ101" s="469"/>
      <c r="AR101" s="469"/>
      <c r="AS101" s="469"/>
      <c r="AT101" s="469"/>
      <c r="AU101" s="469"/>
      <c r="AV101" s="469"/>
      <c r="AW101" s="466">
        <v>284.8</v>
      </c>
      <c r="AX101" s="466"/>
      <c r="AY101" s="466"/>
      <c r="AZ101" s="466"/>
      <c r="BA101" s="466"/>
      <c r="BB101" s="466"/>
      <c r="BC101" s="466"/>
      <c r="BD101" s="466">
        <v>36.8</v>
      </c>
      <c r="BE101" s="466"/>
      <c r="BF101" s="466"/>
      <c r="BG101" s="466"/>
      <c r="BH101" s="466"/>
      <c r="BI101" s="466"/>
      <c r="BJ101" s="466"/>
      <c r="BK101" s="466">
        <v>63.2</v>
      </c>
      <c r="BL101" s="466"/>
      <c r="BM101" s="466"/>
      <c r="BN101" s="466"/>
      <c r="BO101" s="466"/>
      <c r="BP101" s="466"/>
      <c r="BQ101" s="466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/>
      <c r="DL101" s="94"/>
      <c r="DM101" s="94"/>
      <c r="DN101" s="94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</row>
    <row r="102" spans="2:137" s="3" customFormat="1" ht="15" customHeight="1">
      <c r="B102" s="467"/>
      <c r="C102" s="467"/>
      <c r="D102" s="467"/>
      <c r="E102" s="467"/>
      <c r="F102" s="467"/>
      <c r="G102" s="467"/>
      <c r="H102" s="467"/>
      <c r="I102" s="467"/>
      <c r="J102" s="467"/>
      <c r="K102" s="467"/>
      <c r="L102" s="467"/>
      <c r="M102" s="467"/>
      <c r="N102" s="468"/>
      <c r="O102" s="469"/>
      <c r="P102" s="469"/>
      <c r="Q102" s="469"/>
      <c r="R102" s="469"/>
      <c r="S102" s="469"/>
      <c r="T102" s="469"/>
      <c r="U102" s="469"/>
      <c r="V102" s="469"/>
      <c r="W102" s="469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469"/>
      <c r="AQ102" s="469"/>
      <c r="AR102" s="469"/>
      <c r="AS102" s="469"/>
      <c r="AT102" s="469"/>
      <c r="AU102" s="469"/>
      <c r="AV102" s="469"/>
      <c r="AW102" s="466"/>
      <c r="AX102" s="466"/>
      <c r="AY102" s="466"/>
      <c r="AZ102" s="466"/>
      <c r="BA102" s="466"/>
      <c r="BB102" s="466"/>
      <c r="BC102" s="466"/>
      <c r="BD102" s="466"/>
      <c r="BE102" s="466"/>
      <c r="BF102" s="466"/>
      <c r="BG102" s="466"/>
      <c r="BH102" s="466"/>
      <c r="BI102" s="466"/>
      <c r="BJ102" s="466"/>
      <c r="BK102" s="466"/>
      <c r="BL102" s="466"/>
      <c r="BM102" s="466"/>
      <c r="BN102" s="466"/>
      <c r="BO102" s="466"/>
      <c r="BP102" s="466"/>
      <c r="BQ102" s="466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</row>
    <row r="103" spans="69:137" s="3" customFormat="1" ht="15" customHeight="1">
      <c r="BQ103" s="5" t="s">
        <v>1032</v>
      </c>
      <c r="BV103" s="93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</row>
    <row r="104" s="3" customFormat="1" ht="11.25" customHeight="1"/>
    <row r="105" spans="1:69" s="3" customFormat="1" ht="15" customHeight="1">
      <c r="A105" s="3" t="s">
        <v>1033</v>
      </c>
      <c r="BQ105" s="5" t="s">
        <v>1034</v>
      </c>
    </row>
    <row r="106" s="3" customFormat="1" ht="3.75" customHeight="1"/>
    <row r="107" spans="2:69" s="3" customFormat="1" ht="15" customHeight="1">
      <c r="B107" s="118" t="s">
        <v>12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 t="s">
        <v>1035</v>
      </c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 t="s">
        <v>1036</v>
      </c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 t="s">
        <v>1037</v>
      </c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 t="s">
        <v>1038</v>
      </c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 t="s">
        <v>1039</v>
      </c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</row>
    <row r="108" spans="2:69" s="3" customFormat="1" ht="15" customHeight="1">
      <c r="B108" s="457" t="s">
        <v>1040</v>
      </c>
      <c r="C108" s="115"/>
      <c r="D108" s="115"/>
      <c r="E108" s="115"/>
      <c r="F108" s="118" t="s">
        <v>1041</v>
      </c>
      <c r="G108" s="118"/>
      <c r="H108" s="118"/>
      <c r="I108" s="118"/>
      <c r="J108" s="118"/>
      <c r="K108" s="118"/>
      <c r="L108" s="118"/>
      <c r="M108" s="118"/>
      <c r="N108" s="118"/>
      <c r="O108" s="194">
        <v>250</v>
      </c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>
        <v>157</v>
      </c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>
        <v>234</v>
      </c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>
        <v>61</v>
      </c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>
        <v>310</v>
      </c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</row>
    <row r="109" spans="2:69" s="3" customFormat="1" ht="15" customHeight="1">
      <c r="B109" s="458"/>
      <c r="C109" s="459"/>
      <c r="D109" s="459"/>
      <c r="E109" s="459"/>
      <c r="F109" s="118" t="s">
        <v>1042</v>
      </c>
      <c r="G109" s="118"/>
      <c r="H109" s="118"/>
      <c r="I109" s="118"/>
      <c r="J109" s="118"/>
      <c r="K109" s="118"/>
      <c r="L109" s="118"/>
      <c r="M109" s="118"/>
      <c r="N109" s="118"/>
      <c r="O109" s="194">
        <v>114</v>
      </c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>
        <v>107</v>
      </c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>
        <v>158</v>
      </c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>
        <v>27</v>
      </c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>
        <v>10970</v>
      </c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</row>
    <row r="110" spans="2:69" s="3" customFormat="1" ht="15" customHeight="1">
      <c r="B110" s="460"/>
      <c r="C110" s="461"/>
      <c r="D110" s="461"/>
      <c r="E110" s="461"/>
      <c r="F110" s="118" t="s">
        <v>1043</v>
      </c>
      <c r="G110" s="118"/>
      <c r="H110" s="118"/>
      <c r="I110" s="118"/>
      <c r="J110" s="118"/>
      <c r="K110" s="118"/>
      <c r="L110" s="118"/>
      <c r="M110" s="118"/>
      <c r="N110" s="118"/>
      <c r="O110" s="194">
        <v>52.7</v>
      </c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>
        <v>34.1</v>
      </c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>
        <v>54.7</v>
      </c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>
        <v>39.4</v>
      </c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>
        <v>40.9</v>
      </c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</row>
    <row r="111" spans="2:69" s="3" customFormat="1" ht="15" customHeight="1">
      <c r="B111" s="457" t="s">
        <v>1044</v>
      </c>
      <c r="C111" s="115"/>
      <c r="D111" s="115"/>
      <c r="E111" s="115"/>
      <c r="F111" s="118" t="s">
        <v>1041</v>
      </c>
      <c r="G111" s="118"/>
      <c r="H111" s="118"/>
      <c r="I111" s="118"/>
      <c r="J111" s="118"/>
      <c r="K111" s="118"/>
      <c r="L111" s="118"/>
      <c r="M111" s="118"/>
      <c r="N111" s="118"/>
      <c r="O111" s="194">
        <v>217</v>
      </c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>
        <v>127</v>
      </c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>
        <v>232</v>
      </c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>
        <v>62</v>
      </c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463">
        <v>295</v>
      </c>
      <c r="BH111" s="464"/>
      <c r="BI111" s="464"/>
      <c r="BJ111" s="464"/>
      <c r="BK111" s="464"/>
      <c r="BL111" s="464"/>
      <c r="BM111" s="464"/>
      <c r="BN111" s="464"/>
      <c r="BO111" s="464"/>
      <c r="BP111" s="464"/>
      <c r="BQ111" s="465"/>
    </row>
    <row r="112" spans="2:69" s="3" customFormat="1" ht="15" customHeight="1">
      <c r="B112" s="458"/>
      <c r="C112" s="459"/>
      <c r="D112" s="459"/>
      <c r="E112" s="459"/>
      <c r="F112" s="118" t="s">
        <v>1042</v>
      </c>
      <c r="G112" s="118"/>
      <c r="H112" s="118"/>
      <c r="I112" s="118"/>
      <c r="J112" s="118"/>
      <c r="K112" s="118"/>
      <c r="L112" s="118"/>
      <c r="M112" s="118"/>
      <c r="N112" s="118"/>
      <c r="O112" s="194">
        <v>103</v>
      </c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>
        <v>93</v>
      </c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>
        <v>165</v>
      </c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>
        <v>27</v>
      </c>
      <c r="AW112" s="194"/>
      <c r="AX112" s="194"/>
      <c r="AY112" s="194"/>
      <c r="AZ112" s="194"/>
      <c r="BA112" s="194"/>
      <c r="BB112" s="194"/>
      <c r="BC112" s="194"/>
      <c r="BD112" s="194"/>
      <c r="BE112" s="194"/>
      <c r="BF112" s="194"/>
      <c r="BG112" s="194">
        <v>8531</v>
      </c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</row>
    <row r="113" spans="2:69" s="3" customFormat="1" ht="15" customHeight="1">
      <c r="B113" s="460"/>
      <c r="C113" s="461"/>
      <c r="D113" s="461"/>
      <c r="E113" s="461"/>
      <c r="F113" s="118" t="s">
        <v>1043</v>
      </c>
      <c r="G113" s="118"/>
      <c r="H113" s="118"/>
      <c r="I113" s="118"/>
      <c r="J113" s="118"/>
      <c r="K113" s="118"/>
      <c r="L113" s="118"/>
      <c r="M113" s="118"/>
      <c r="N113" s="118"/>
      <c r="O113" s="194">
        <v>50.4</v>
      </c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>
        <v>31.3</v>
      </c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>
        <v>49.6</v>
      </c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>
        <v>21</v>
      </c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>
        <v>33.2</v>
      </c>
      <c r="BH113" s="194"/>
      <c r="BI113" s="194"/>
      <c r="BJ113" s="194"/>
      <c r="BK113" s="194"/>
      <c r="BL113" s="194"/>
      <c r="BM113" s="194"/>
      <c r="BN113" s="194"/>
      <c r="BO113" s="194"/>
      <c r="BP113" s="194"/>
      <c r="BQ113" s="194"/>
    </row>
    <row r="114" spans="2:69" s="3" customFormat="1" ht="15" customHeight="1">
      <c r="B114" s="457" t="s">
        <v>1045</v>
      </c>
      <c r="C114" s="115"/>
      <c r="D114" s="115"/>
      <c r="E114" s="115"/>
      <c r="F114" s="118" t="s">
        <v>1041</v>
      </c>
      <c r="G114" s="118"/>
      <c r="H114" s="118"/>
      <c r="I114" s="118"/>
      <c r="J114" s="118"/>
      <c r="K114" s="118"/>
      <c r="L114" s="118"/>
      <c r="M114" s="118"/>
      <c r="N114" s="118"/>
      <c r="O114" s="194">
        <v>217</v>
      </c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>
        <v>158</v>
      </c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>
        <v>223</v>
      </c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>
        <v>60</v>
      </c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>
        <v>309</v>
      </c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</row>
    <row r="115" spans="2:69" s="3" customFormat="1" ht="15" customHeight="1">
      <c r="B115" s="458"/>
      <c r="C115" s="459"/>
      <c r="D115" s="459"/>
      <c r="E115" s="459"/>
      <c r="F115" s="118" t="s">
        <v>1042</v>
      </c>
      <c r="G115" s="118"/>
      <c r="H115" s="118"/>
      <c r="I115" s="118"/>
      <c r="J115" s="118"/>
      <c r="K115" s="118"/>
      <c r="L115" s="118"/>
      <c r="M115" s="118"/>
      <c r="N115" s="118"/>
      <c r="O115" s="194">
        <v>94</v>
      </c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>
        <v>100</v>
      </c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>
        <v>159</v>
      </c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>
        <v>24</v>
      </c>
      <c r="AW115" s="194"/>
      <c r="AX115" s="194"/>
      <c r="AY115" s="194"/>
      <c r="AZ115" s="194"/>
      <c r="BA115" s="194"/>
      <c r="BB115" s="194"/>
      <c r="BC115" s="194"/>
      <c r="BD115" s="194"/>
      <c r="BE115" s="194"/>
      <c r="BF115" s="194"/>
      <c r="BG115" s="194">
        <v>9082</v>
      </c>
      <c r="BH115" s="194"/>
      <c r="BI115" s="194"/>
      <c r="BJ115" s="194"/>
      <c r="BK115" s="194"/>
      <c r="BL115" s="194"/>
      <c r="BM115" s="194"/>
      <c r="BN115" s="194"/>
      <c r="BO115" s="194"/>
      <c r="BP115" s="194"/>
      <c r="BQ115" s="194"/>
    </row>
    <row r="116" spans="2:69" s="3" customFormat="1" ht="15" customHeight="1">
      <c r="B116" s="460"/>
      <c r="C116" s="461"/>
      <c r="D116" s="461"/>
      <c r="E116" s="461"/>
      <c r="F116" s="462" t="s">
        <v>1043</v>
      </c>
      <c r="G116" s="462"/>
      <c r="H116" s="462"/>
      <c r="I116" s="462"/>
      <c r="J116" s="462"/>
      <c r="K116" s="462"/>
      <c r="L116" s="462"/>
      <c r="M116" s="462"/>
      <c r="N116" s="462"/>
      <c r="O116" s="194">
        <v>46</v>
      </c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>
        <v>33.3</v>
      </c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>
        <v>50.5</v>
      </c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>
        <v>19.4</v>
      </c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>
        <v>33.8</v>
      </c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</row>
    <row r="117" spans="2:69" s="3" customFormat="1" ht="15" customHeight="1">
      <c r="B117" s="457" t="s">
        <v>1046</v>
      </c>
      <c r="C117" s="115"/>
      <c r="D117" s="115"/>
      <c r="E117" s="115"/>
      <c r="F117" s="118" t="s">
        <v>1041</v>
      </c>
      <c r="G117" s="118"/>
      <c r="H117" s="118"/>
      <c r="I117" s="118"/>
      <c r="J117" s="118"/>
      <c r="K117" s="118"/>
      <c r="L117" s="118"/>
      <c r="M117" s="118"/>
      <c r="N117" s="118"/>
      <c r="O117" s="194">
        <v>228</v>
      </c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>
        <v>143</v>
      </c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>
        <v>210</v>
      </c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>
        <v>65</v>
      </c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>
        <v>308</v>
      </c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</row>
    <row r="118" spans="2:69" s="3" customFormat="1" ht="15" customHeight="1">
      <c r="B118" s="458"/>
      <c r="C118" s="459"/>
      <c r="D118" s="459"/>
      <c r="E118" s="459"/>
      <c r="F118" s="118" t="s">
        <v>1042</v>
      </c>
      <c r="G118" s="118"/>
      <c r="H118" s="118"/>
      <c r="I118" s="118"/>
      <c r="J118" s="118"/>
      <c r="K118" s="118"/>
      <c r="L118" s="118"/>
      <c r="M118" s="118"/>
      <c r="N118" s="118"/>
      <c r="O118" s="194">
        <v>113</v>
      </c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>
        <v>98</v>
      </c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>
        <v>160</v>
      </c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>
        <v>31</v>
      </c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>
        <v>9501</v>
      </c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</row>
    <row r="119" spans="2:69" s="3" customFormat="1" ht="15" customHeight="1">
      <c r="B119" s="460"/>
      <c r="C119" s="461"/>
      <c r="D119" s="461"/>
      <c r="E119" s="461"/>
      <c r="F119" s="118" t="s">
        <v>1043</v>
      </c>
      <c r="G119" s="118"/>
      <c r="H119" s="118"/>
      <c r="I119" s="118"/>
      <c r="J119" s="118"/>
      <c r="K119" s="118"/>
      <c r="L119" s="118"/>
      <c r="M119" s="118"/>
      <c r="N119" s="118"/>
      <c r="O119" s="194">
        <v>48.6</v>
      </c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>
        <v>32.8</v>
      </c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>
        <v>44.4</v>
      </c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>
        <v>21.1</v>
      </c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>
        <v>35.5</v>
      </c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</row>
    <row r="120" spans="5:69" s="3" customFormat="1" ht="15" customHeight="1"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BQ120" s="5" t="s">
        <v>1047</v>
      </c>
    </row>
  </sheetData>
  <sheetProtection/>
  <mergeCells count="745">
    <mergeCell ref="BL4:BQ5"/>
    <mergeCell ref="V5:AA5"/>
    <mergeCell ref="AB5:AG5"/>
    <mergeCell ref="AH5:AM5"/>
    <mergeCell ref="AN5:AS5"/>
    <mergeCell ref="AT5:AY5"/>
    <mergeCell ref="AZ5:BE5"/>
    <mergeCell ref="BF5:BK5"/>
    <mergeCell ref="B6:I6"/>
    <mergeCell ref="J6:O6"/>
    <mergeCell ref="P6:U6"/>
    <mergeCell ref="V6:AA6"/>
    <mergeCell ref="AB6:AG6"/>
    <mergeCell ref="AH6:AM6"/>
    <mergeCell ref="AN6:AS6"/>
    <mergeCell ref="B4:I5"/>
    <mergeCell ref="J4:O5"/>
    <mergeCell ref="P4:U5"/>
    <mergeCell ref="V4:AS4"/>
    <mergeCell ref="AT4:BK4"/>
    <mergeCell ref="B8:I8"/>
    <mergeCell ref="J8:O8"/>
    <mergeCell ref="P8:U8"/>
    <mergeCell ref="V8:AA8"/>
    <mergeCell ref="AB8:AG8"/>
    <mergeCell ref="AT6:AY6"/>
    <mergeCell ref="AZ6:BE6"/>
    <mergeCell ref="BF6:BK6"/>
    <mergeCell ref="BL6:BQ6"/>
    <mergeCell ref="B7:I7"/>
    <mergeCell ref="J7:O7"/>
    <mergeCell ref="P7:U7"/>
    <mergeCell ref="V7:AA7"/>
    <mergeCell ref="AB7:AG7"/>
    <mergeCell ref="AH7:AM7"/>
    <mergeCell ref="AH8:AM8"/>
    <mergeCell ref="AN8:AS8"/>
    <mergeCell ref="AT8:AY8"/>
    <mergeCell ref="AZ8:BE8"/>
    <mergeCell ref="BF8:BK8"/>
    <mergeCell ref="BL8:BQ8"/>
    <mergeCell ref="AN7:AS7"/>
    <mergeCell ref="AT7:AY7"/>
    <mergeCell ref="AZ7:BE7"/>
    <mergeCell ref="BF7:BK7"/>
    <mergeCell ref="BL7:BQ7"/>
    <mergeCell ref="AN9:AS9"/>
    <mergeCell ref="AT9:AY9"/>
    <mergeCell ref="AZ9:BE9"/>
    <mergeCell ref="BF9:BK9"/>
    <mergeCell ref="BL9:BQ9"/>
    <mergeCell ref="B10:I10"/>
    <mergeCell ref="J10:O10"/>
    <mergeCell ref="P10:U10"/>
    <mergeCell ref="V10:AA10"/>
    <mergeCell ref="AB10:AG10"/>
    <mergeCell ref="B9:I9"/>
    <mergeCell ref="J9:O9"/>
    <mergeCell ref="P9:U9"/>
    <mergeCell ref="V9:AA9"/>
    <mergeCell ref="AB9:AG9"/>
    <mergeCell ref="AH9:AM9"/>
    <mergeCell ref="BL14:BQ15"/>
    <mergeCell ref="X15:AE15"/>
    <mergeCell ref="AF15:AL15"/>
    <mergeCell ref="AM15:AS15"/>
    <mergeCell ref="AT15:AY15"/>
    <mergeCell ref="AH10:AM10"/>
    <mergeCell ref="AN10:AS10"/>
    <mergeCell ref="AT10:AY10"/>
    <mergeCell ref="AZ10:BE10"/>
    <mergeCell ref="BF10:BK10"/>
    <mergeCell ref="BL10:BQ10"/>
    <mergeCell ref="AZ15:BE15"/>
    <mergeCell ref="BF15:BK15"/>
    <mergeCell ref="B16:I16"/>
    <mergeCell ref="J16:P16"/>
    <mergeCell ref="Q16:W16"/>
    <mergeCell ref="X16:AE16"/>
    <mergeCell ref="AF16:AL16"/>
    <mergeCell ref="AM16:AS16"/>
    <mergeCell ref="AT16:AY16"/>
    <mergeCell ref="AZ16:BE16"/>
    <mergeCell ref="B14:I15"/>
    <mergeCell ref="J14:P15"/>
    <mergeCell ref="Q14:W15"/>
    <mergeCell ref="X14:AS14"/>
    <mergeCell ref="AT14:BK14"/>
    <mergeCell ref="BF16:BK16"/>
    <mergeCell ref="BL16:BQ16"/>
    <mergeCell ref="B17:I17"/>
    <mergeCell ref="J17:P17"/>
    <mergeCell ref="Q17:W17"/>
    <mergeCell ref="X17:AE17"/>
    <mergeCell ref="AF17:AL17"/>
    <mergeCell ref="AM17:AS17"/>
    <mergeCell ref="AT17:AY17"/>
    <mergeCell ref="AZ17:BE17"/>
    <mergeCell ref="BF17:BK17"/>
    <mergeCell ref="BL17:BQ17"/>
    <mergeCell ref="B18:I18"/>
    <mergeCell ref="J18:P18"/>
    <mergeCell ref="Q18:W18"/>
    <mergeCell ref="X18:AE18"/>
    <mergeCell ref="AF18:AL18"/>
    <mergeCell ref="AM18:AS18"/>
    <mergeCell ref="AT18:AY18"/>
    <mergeCell ref="AZ18:BE18"/>
    <mergeCell ref="BF18:BK18"/>
    <mergeCell ref="BL18:BQ18"/>
    <mergeCell ref="B19:I19"/>
    <mergeCell ref="J19:P19"/>
    <mergeCell ref="Q19:W19"/>
    <mergeCell ref="X19:AE19"/>
    <mergeCell ref="AF19:AL19"/>
    <mergeCell ref="AM19:AS19"/>
    <mergeCell ref="AT19:AY19"/>
    <mergeCell ref="AZ19:BE19"/>
    <mergeCell ref="BF19:BK19"/>
    <mergeCell ref="BL19:BQ19"/>
    <mergeCell ref="B20:I20"/>
    <mergeCell ref="J20:P20"/>
    <mergeCell ref="Q20:W20"/>
    <mergeCell ref="X20:AE20"/>
    <mergeCell ref="AF20:AL20"/>
    <mergeCell ref="AM20:AS20"/>
    <mergeCell ref="AT20:AY20"/>
    <mergeCell ref="AZ20:BE20"/>
    <mergeCell ref="BF20:BK20"/>
    <mergeCell ref="BL20:BQ20"/>
    <mergeCell ref="B24:I25"/>
    <mergeCell ref="J24:P25"/>
    <mergeCell ref="Q24:W25"/>
    <mergeCell ref="X24:AS24"/>
    <mergeCell ref="AT24:BK24"/>
    <mergeCell ref="BL24:BQ25"/>
    <mergeCell ref="X25:AE25"/>
    <mergeCell ref="AF25:AL25"/>
    <mergeCell ref="AM25:AS25"/>
    <mergeCell ref="AT25:AY25"/>
    <mergeCell ref="AZ25:BE25"/>
    <mergeCell ref="BF25:BK25"/>
    <mergeCell ref="B26:I26"/>
    <mergeCell ref="J26:P26"/>
    <mergeCell ref="Q26:W26"/>
    <mergeCell ref="X26:AE26"/>
    <mergeCell ref="AF26:AL26"/>
    <mergeCell ref="AM26:AS26"/>
    <mergeCell ref="AT26:AY26"/>
    <mergeCell ref="AZ26:BE26"/>
    <mergeCell ref="BF26:BK26"/>
    <mergeCell ref="BL26:BQ26"/>
    <mergeCell ref="B27:I27"/>
    <mergeCell ref="J27:P27"/>
    <mergeCell ref="Q27:W27"/>
    <mergeCell ref="X27:AE27"/>
    <mergeCell ref="AF27:AL27"/>
    <mergeCell ref="AM27:AS27"/>
    <mergeCell ref="AT27:AY27"/>
    <mergeCell ref="AZ27:BE27"/>
    <mergeCell ref="BF27:BK27"/>
    <mergeCell ref="BL27:BQ27"/>
    <mergeCell ref="B28:I28"/>
    <mergeCell ref="J28:P28"/>
    <mergeCell ref="Q28:W28"/>
    <mergeCell ref="X28:AE28"/>
    <mergeCell ref="AF28:AL28"/>
    <mergeCell ref="AM28:AS28"/>
    <mergeCell ref="AT28:AY28"/>
    <mergeCell ref="AZ28:BE28"/>
    <mergeCell ref="BF28:BK28"/>
    <mergeCell ref="BL28:BQ28"/>
    <mergeCell ref="B29:I29"/>
    <mergeCell ref="J29:P29"/>
    <mergeCell ref="Q29:W29"/>
    <mergeCell ref="X29:AE29"/>
    <mergeCell ref="AF29:AL29"/>
    <mergeCell ref="AM29:AS29"/>
    <mergeCell ref="AT29:AY29"/>
    <mergeCell ref="AZ29:BE29"/>
    <mergeCell ref="BF29:BK29"/>
    <mergeCell ref="BL29:BQ29"/>
    <mergeCell ref="B30:I30"/>
    <mergeCell ref="J30:P30"/>
    <mergeCell ref="Q30:W30"/>
    <mergeCell ref="X30:AE30"/>
    <mergeCell ref="AF30:AL30"/>
    <mergeCell ref="AM30:AS30"/>
    <mergeCell ref="AT30:AY30"/>
    <mergeCell ref="AZ30:BE30"/>
    <mergeCell ref="BF30:BK30"/>
    <mergeCell ref="BL30:BQ30"/>
    <mergeCell ref="B34:K37"/>
    <mergeCell ref="L34:V35"/>
    <mergeCell ref="W34:AI35"/>
    <mergeCell ref="AJ34:AS35"/>
    <mergeCell ref="AT34:AW37"/>
    <mergeCell ref="AX34:BD37"/>
    <mergeCell ref="BE34:BQ35"/>
    <mergeCell ref="L36:P37"/>
    <mergeCell ref="Q36:S37"/>
    <mergeCell ref="T36:V37"/>
    <mergeCell ref="W36:AA37"/>
    <mergeCell ref="AB36:AE37"/>
    <mergeCell ref="AF36:AI37"/>
    <mergeCell ref="AJ36:AM37"/>
    <mergeCell ref="AN36:AP37"/>
    <mergeCell ref="AQ36:AS37"/>
    <mergeCell ref="BE36:BJ37"/>
    <mergeCell ref="BK36:BQ36"/>
    <mergeCell ref="BK37:BQ37"/>
    <mergeCell ref="B38:K38"/>
    <mergeCell ref="L38:P38"/>
    <mergeCell ref="Q38:S38"/>
    <mergeCell ref="T38:V38"/>
    <mergeCell ref="W38:AA38"/>
    <mergeCell ref="AB38:AE38"/>
    <mergeCell ref="AF38:AI38"/>
    <mergeCell ref="BK39:BQ39"/>
    <mergeCell ref="BK38:BQ38"/>
    <mergeCell ref="B39:B52"/>
    <mergeCell ref="C39:K39"/>
    <mergeCell ref="L39:P39"/>
    <mergeCell ref="Q39:S39"/>
    <mergeCell ref="T39:V39"/>
    <mergeCell ref="W39:AA39"/>
    <mergeCell ref="AB39:AE39"/>
    <mergeCell ref="AF39:AI39"/>
    <mergeCell ref="AJ39:AM39"/>
    <mergeCell ref="AJ38:AM38"/>
    <mergeCell ref="AN38:AP38"/>
    <mergeCell ref="AQ38:AS38"/>
    <mergeCell ref="AT38:AW38"/>
    <mergeCell ref="AX38:BD38"/>
    <mergeCell ref="BE38:BJ38"/>
    <mergeCell ref="Q40:S40"/>
    <mergeCell ref="T40:V40"/>
    <mergeCell ref="W40:AA40"/>
    <mergeCell ref="AB40:AE40"/>
    <mergeCell ref="AN39:AP39"/>
    <mergeCell ref="AQ39:AS39"/>
    <mergeCell ref="AT39:AW39"/>
    <mergeCell ref="AX39:BD39"/>
    <mergeCell ref="BE39:BJ39"/>
    <mergeCell ref="AN41:AP41"/>
    <mergeCell ref="AQ41:AS41"/>
    <mergeCell ref="AT41:AW41"/>
    <mergeCell ref="AX41:BD41"/>
    <mergeCell ref="BE41:BJ41"/>
    <mergeCell ref="BK41:BQ41"/>
    <mergeCell ref="BE40:BJ40"/>
    <mergeCell ref="BK40:BQ40"/>
    <mergeCell ref="C41:K41"/>
    <mergeCell ref="L41:P41"/>
    <mergeCell ref="Q41:S41"/>
    <mergeCell ref="T41:V41"/>
    <mergeCell ref="W41:AA41"/>
    <mergeCell ref="AB41:AE41"/>
    <mergeCell ref="AF41:AI41"/>
    <mergeCell ref="AJ41:AM41"/>
    <mergeCell ref="AF40:AI40"/>
    <mergeCell ref="AJ40:AM40"/>
    <mergeCell ref="AN40:AP40"/>
    <mergeCell ref="AQ40:AS40"/>
    <mergeCell ref="AT40:AW40"/>
    <mergeCell ref="AX40:BD40"/>
    <mergeCell ref="C40:K40"/>
    <mergeCell ref="L40:P40"/>
    <mergeCell ref="BK43:BQ43"/>
    <mergeCell ref="BE42:BJ42"/>
    <mergeCell ref="BK42:BQ42"/>
    <mergeCell ref="C43:K43"/>
    <mergeCell ref="L43:P43"/>
    <mergeCell ref="Q43:S43"/>
    <mergeCell ref="T43:V43"/>
    <mergeCell ref="W43:AA43"/>
    <mergeCell ref="AB43:AE43"/>
    <mergeCell ref="AF43:AI43"/>
    <mergeCell ref="AJ43:AM43"/>
    <mergeCell ref="AF42:AI42"/>
    <mergeCell ref="AJ42:AM42"/>
    <mergeCell ref="AN42:AP42"/>
    <mergeCell ref="AQ42:AS42"/>
    <mergeCell ref="AT42:AW42"/>
    <mergeCell ref="AX42:BD42"/>
    <mergeCell ref="C42:K42"/>
    <mergeCell ref="L42:P42"/>
    <mergeCell ref="Q42:S42"/>
    <mergeCell ref="T42:V42"/>
    <mergeCell ref="W42:AA42"/>
    <mergeCell ref="AB42:AE42"/>
    <mergeCell ref="Q44:S44"/>
    <mergeCell ref="T44:V44"/>
    <mergeCell ref="W44:AA44"/>
    <mergeCell ref="AB44:AE44"/>
    <mergeCell ref="AN43:AP43"/>
    <mergeCell ref="AQ43:AS43"/>
    <mergeCell ref="AT43:AW43"/>
    <mergeCell ref="AX43:BD43"/>
    <mergeCell ref="BE43:BJ43"/>
    <mergeCell ref="AN45:AP45"/>
    <mergeCell ref="AQ45:AS45"/>
    <mergeCell ref="AT45:AW45"/>
    <mergeCell ref="AX45:BD45"/>
    <mergeCell ref="BE45:BJ45"/>
    <mergeCell ref="BK45:BQ45"/>
    <mergeCell ref="BE44:BJ44"/>
    <mergeCell ref="BK44:BQ44"/>
    <mergeCell ref="C45:K45"/>
    <mergeCell ref="L45:P45"/>
    <mergeCell ref="Q45:S45"/>
    <mergeCell ref="T45:V45"/>
    <mergeCell ref="W45:AA45"/>
    <mergeCell ref="AB45:AE45"/>
    <mergeCell ref="AF45:AI45"/>
    <mergeCell ref="AJ45:AM45"/>
    <mergeCell ref="AF44:AI44"/>
    <mergeCell ref="AJ44:AM44"/>
    <mergeCell ref="AN44:AP44"/>
    <mergeCell ref="AQ44:AS44"/>
    <mergeCell ref="AT44:AW44"/>
    <mergeCell ref="AX44:BD44"/>
    <mergeCell ref="C44:K44"/>
    <mergeCell ref="L44:P44"/>
    <mergeCell ref="BK47:BQ47"/>
    <mergeCell ref="BE46:BJ46"/>
    <mergeCell ref="BK46:BQ46"/>
    <mergeCell ref="C47:K47"/>
    <mergeCell ref="L47:P47"/>
    <mergeCell ref="Q47:S47"/>
    <mergeCell ref="T47:V47"/>
    <mergeCell ref="W47:AA47"/>
    <mergeCell ref="AB47:AE47"/>
    <mergeCell ref="AF47:AI47"/>
    <mergeCell ref="AJ47:AM47"/>
    <mergeCell ref="AF46:AI46"/>
    <mergeCell ref="AJ46:AM46"/>
    <mergeCell ref="AN46:AP46"/>
    <mergeCell ref="AQ46:AS46"/>
    <mergeCell ref="AT46:AW46"/>
    <mergeCell ref="AX46:BD46"/>
    <mergeCell ref="C46:K46"/>
    <mergeCell ref="L46:P46"/>
    <mergeCell ref="Q46:S46"/>
    <mergeCell ref="T46:V46"/>
    <mergeCell ref="W46:AA46"/>
    <mergeCell ref="AB46:AE46"/>
    <mergeCell ref="Q48:S48"/>
    <mergeCell ref="T48:V48"/>
    <mergeCell ref="W48:AA48"/>
    <mergeCell ref="AB48:AE48"/>
    <mergeCell ref="AN47:AP47"/>
    <mergeCell ref="AQ47:AS47"/>
    <mergeCell ref="AT47:AW47"/>
    <mergeCell ref="AX47:BD47"/>
    <mergeCell ref="BE47:BJ47"/>
    <mergeCell ref="AN49:AP49"/>
    <mergeCell ref="AQ49:AS49"/>
    <mergeCell ref="AT49:AW49"/>
    <mergeCell ref="AX49:BD49"/>
    <mergeCell ref="BE49:BJ49"/>
    <mergeCell ref="BK49:BQ49"/>
    <mergeCell ref="BE48:BJ48"/>
    <mergeCell ref="BK48:BQ48"/>
    <mergeCell ref="C49:K49"/>
    <mergeCell ref="L49:P49"/>
    <mergeCell ref="Q49:S49"/>
    <mergeCell ref="T49:V49"/>
    <mergeCell ref="W49:AA49"/>
    <mergeCell ref="AB49:AE49"/>
    <mergeCell ref="AF49:AI49"/>
    <mergeCell ref="AJ49:AM49"/>
    <mergeCell ref="AF48:AI48"/>
    <mergeCell ref="AJ48:AM48"/>
    <mergeCell ref="AN48:AP48"/>
    <mergeCell ref="AQ48:AS48"/>
    <mergeCell ref="AT48:AW48"/>
    <mergeCell ref="AX48:BD48"/>
    <mergeCell ref="C48:K48"/>
    <mergeCell ref="L48:P48"/>
    <mergeCell ref="BK51:BQ51"/>
    <mergeCell ref="BE50:BJ50"/>
    <mergeCell ref="BK50:BQ50"/>
    <mergeCell ref="C51:K51"/>
    <mergeCell ref="L51:P51"/>
    <mergeCell ref="Q51:S51"/>
    <mergeCell ref="T51:V51"/>
    <mergeCell ref="W51:AA51"/>
    <mergeCell ref="AB51:AE51"/>
    <mergeCell ref="AF51:AI51"/>
    <mergeCell ref="AJ51:AM51"/>
    <mergeCell ref="AF50:AI50"/>
    <mergeCell ref="AJ50:AM50"/>
    <mergeCell ref="AN50:AP50"/>
    <mergeCell ref="AQ50:AS50"/>
    <mergeCell ref="AT50:AW50"/>
    <mergeCell ref="AX50:BD50"/>
    <mergeCell ref="C50:K50"/>
    <mergeCell ref="L50:P50"/>
    <mergeCell ref="Q50:S50"/>
    <mergeCell ref="T50:V50"/>
    <mergeCell ref="W50:AA50"/>
    <mergeCell ref="AB50:AE50"/>
    <mergeCell ref="Q52:S52"/>
    <mergeCell ref="T52:V52"/>
    <mergeCell ref="W52:AA52"/>
    <mergeCell ref="AB52:AE52"/>
    <mergeCell ref="AN51:AP51"/>
    <mergeCell ref="AQ51:AS51"/>
    <mergeCell ref="AT51:AW51"/>
    <mergeCell ref="AX51:BD51"/>
    <mergeCell ref="BE51:BJ51"/>
    <mergeCell ref="AN53:AP53"/>
    <mergeCell ref="AQ53:AS53"/>
    <mergeCell ref="AT53:AW53"/>
    <mergeCell ref="AX53:BD53"/>
    <mergeCell ref="BE53:BJ53"/>
    <mergeCell ref="BK53:BQ53"/>
    <mergeCell ref="BE52:BJ52"/>
    <mergeCell ref="BK52:BQ52"/>
    <mergeCell ref="B53:K53"/>
    <mergeCell ref="L53:P53"/>
    <mergeCell ref="Q53:S53"/>
    <mergeCell ref="T53:V53"/>
    <mergeCell ref="W53:AA53"/>
    <mergeCell ref="AB53:AE53"/>
    <mergeCell ref="AF53:AI53"/>
    <mergeCell ref="AJ53:AM53"/>
    <mergeCell ref="AF52:AI52"/>
    <mergeCell ref="AJ52:AM52"/>
    <mergeCell ref="AN52:AP52"/>
    <mergeCell ref="AQ52:AS52"/>
    <mergeCell ref="AT52:AW52"/>
    <mergeCell ref="AX52:BD52"/>
    <mergeCell ref="C52:K52"/>
    <mergeCell ref="L52:P52"/>
    <mergeCell ref="AX54:BD54"/>
    <mergeCell ref="BE54:BJ54"/>
    <mergeCell ref="BK54:BQ54"/>
    <mergeCell ref="C55:K55"/>
    <mergeCell ref="L55:P55"/>
    <mergeCell ref="Q55:S55"/>
    <mergeCell ref="T55:V55"/>
    <mergeCell ref="W55:AA55"/>
    <mergeCell ref="AB55:AE55"/>
    <mergeCell ref="AF55:AI55"/>
    <mergeCell ref="AB54:AE54"/>
    <mergeCell ref="AF54:AI54"/>
    <mergeCell ref="AJ54:AM54"/>
    <mergeCell ref="AN54:AP54"/>
    <mergeCell ref="AQ54:AS54"/>
    <mergeCell ref="AT54:AW54"/>
    <mergeCell ref="C54:K54"/>
    <mergeCell ref="L54:P54"/>
    <mergeCell ref="Q54:S54"/>
    <mergeCell ref="T54:V54"/>
    <mergeCell ref="W54:AA54"/>
    <mergeCell ref="BK55:BQ55"/>
    <mergeCell ref="C56:K56"/>
    <mergeCell ref="L56:P56"/>
    <mergeCell ref="Q56:S56"/>
    <mergeCell ref="T56:V56"/>
    <mergeCell ref="W56:AA56"/>
    <mergeCell ref="AB56:AE56"/>
    <mergeCell ref="AF56:AI56"/>
    <mergeCell ref="AJ56:AM56"/>
    <mergeCell ref="AN56:AP56"/>
    <mergeCell ref="AJ55:AM55"/>
    <mergeCell ref="AN55:AP55"/>
    <mergeCell ref="AQ55:AS55"/>
    <mergeCell ref="AT55:AW55"/>
    <mergeCell ref="AX55:BD55"/>
    <mergeCell ref="BE55:BJ55"/>
    <mergeCell ref="AQ56:AS56"/>
    <mergeCell ref="AT56:AW56"/>
    <mergeCell ref="AX56:BD56"/>
    <mergeCell ref="BE56:BJ56"/>
    <mergeCell ref="BK56:BQ56"/>
    <mergeCell ref="C57:K57"/>
    <mergeCell ref="L57:P57"/>
    <mergeCell ref="Q57:S57"/>
    <mergeCell ref="T57:V57"/>
    <mergeCell ref="W57:AA57"/>
    <mergeCell ref="AX57:BD57"/>
    <mergeCell ref="BE57:BJ57"/>
    <mergeCell ref="BK57:BQ57"/>
    <mergeCell ref="C58:K58"/>
    <mergeCell ref="L58:P58"/>
    <mergeCell ref="Q58:S58"/>
    <mergeCell ref="T58:V58"/>
    <mergeCell ref="W58:AA58"/>
    <mergeCell ref="AB58:AE58"/>
    <mergeCell ref="AF58:AI58"/>
    <mergeCell ref="AB57:AE57"/>
    <mergeCell ref="AF57:AI57"/>
    <mergeCell ref="AJ57:AM57"/>
    <mergeCell ref="AN57:AP57"/>
    <mergeCell ref="AQ57:AS57"/>
    <mergeCell ref="AT57:AW57"/>
    <mergeCell ref="BK58:BQ58"/>
    <mergeCell ref="C59:K59"/>
    <mergeCell ref="L59:P59"/>
    <mergeCell ref="Q59:S59"/>
    <mergeCell ref="T59:V59"/>
    <mergeCell ref="W59:AA59"/>
    <mergeCell ref="AB59:AE59"/>
    <mergeCell ref="AF59:AI59"/>
    <mergeCell ref="AJ59:AM59"/>
    <mergeCell ref="AN59:AP59"/>
    <mergeCell ref="AJ58:AM58"/>
    <mergeCell ref="AN58:AP58"/>
    <mergeCell ref="AQ58:AS58"/>
    <mergeCell ref="AT58:AW58"/>
    <mergeCell ref="AX58:BD58"/>
    <mergeCell ref="BE58:BJ58"/>
    <mergeCell ref="AQ65:AW65"/>
    <mergeCell ref="B66:S66"/>
    <mergeCell ref="T66:AB66"/>
    <mergeCell ref="AC66:AI66"/>
    <mergeCell ref="AJ66:AP66"/>
    <mergeCell ref="AQ66:AW66"/>
    <mergeCell ref="AQ59:AS59"/>
    <mergeCell ref="AT59:AW59"/>
    <mergeCell ref="AX59:BQ59"/>
    <mergeCell ref="B64:S65"/>
    <mergeCell ref="T64:AB65"/>
    <mergeCell ref="AC64:AW64"/>
    <mergeCell ref="AX64:BG65"/>
    <mergeCell ref="BH64:BQ65"/>
    <mergeCell ref="AC65:AI65"/>
    <mergeCell ref="AJ65:AP65"/>
    <mergeCell ref="B54:B59"/>
    <mergeCell ref="AX66:BG66"/>
    <mergeCell ref="BH66:BQ66"/>
    <mergeCell ref="B67:S67"/>
    <mergeCell ref="T67:AB67"/>
    <mergeCell ref="AC67:AI67"/>
    <mergeCell ref="AJ67:AP67"/>
    <mergeCell ref="AQ67:AW67"/>
    <mergeCell ref="AX67:BG67"/>
    <mergeCell ref="BH67:BQ67"/>
    <mergeCell ref="BI71:BQ72"/>
    <mergeCell ref="Z72:AE72"/>
    <mergeCell ref="AF72:AK72"/>
    <mergeCell ref="AL72:AQ72"/>
    <mergeCell ref="B73:K73"/>
    <mergeCell ref="L73:R73"/>
    <mergeCell ref="S73:Y73"/>
    <mergeCell ref="Z73:AE73"/>
    <mergeCell ref="AF73:AK73"/>
    <mergeCell ref="AL73:AQ73"/>
    <mergeCell ref="B71:K72"/>
    <mergeCell ref="L71:R72"/>
    <mergeCell ref="S71:Y72"/>
    <mergeCell ref="Z71:AQ71"/>
    <mergeCell ref="AR71:AY72"/>
    <mergeCell ref="AZ71:BH72"/>
    <mergeCell ref="AR73:AY73"/>
    <mergeCell ref="AZ73:BH73"/>
    <mergeCell ref="BI73:BQ73"/>
    <mergeCell ref="B77:K78"/>
    <mergeCell ref="L77:R78"/>
    <mergeCell ref="S77:Y78"/>
    <mergeCell ref="Z77:AQ77"/>
    <mergeCell ref="AR77:AY78"/>
    <mergeCell ref="AZ77:BH78"/>
    <mergeCell ref="BI77:BQ78"/>
    <mergeCell ref="Z78:AE78"/>
    <mergeCell ref="AF78:AK78"/>
    <mergeCell ref="AL78:AQ78"/>
    <mergeCell ref="B79:K79"/>
    <mergeCell ref="L79:R79"/>
    <mergeCell ref="S79:Y79"/>
    <mergeCell ref="Z79:AE79"/>
    <mergeCell ref="AF79:AK79"/>
    <mergeCell ref="AL79:AQ79"/>
    <mergeCell ref="AR79:AY79"/>
    <mergeCell ref="AZ79:BH79"/>
    <mergeCell ref="BI79:BQ79"/>
    <mergeCell ref="B83:H85"/>
    <mergeCell ref="I83:M85"/>
    <mergeCell ref="N83:Q85"/>
    <mergeCell ref="R83:U85"/>
    <mergeCell ref="V83:Y85"/>
    <mergeCell ref="Z83:AC85"/>
    <mergeCell ref="AD83:AH85"/>
    <mergeCell ref="B91:N92"/>
    <mergeCell ref="O91:W92"/>
    <mergeCell ref="X91:AV91"/>
    <mergeCell ref="AW91:BC92"/>
    <mergeCell ref="BD91:BQ91"/>
    <mergeCell ref="BM83:BQ85"/>
    <mergeCell ref="B86:H86"/>
    <mergeCell ref="I86:M86"/>
    <mergeCell ref="N86:Q86"/>
    <mergeCell ref="R86:U86"/>
    <mergeCell ref="V86:Y86"/>
    <mergeCell ref="Z86:AC86"/>
    <mergeCell ref="AD86:AH86"/>
    <mergeCell ref="AI86:AM86"/>
    <mergeCell ref="AN86:AR86"/>
    <mergeCell ref="AI83:AM85"/>
    <mergeCell ref="AN83:AR85"/>
    <mergeCell ref="AS83:AW85"/>
    <mergeCell ref="AX83:BB85"/>
    <mergeCell ref="BC83:BG85"/>
    <mergeCell ref="BH83:BL85"/>
    <mergeCell ref="X92:AC92"/>
    <mergeCell ref="AD92:AI92"/>
    <mergeCell ref="AJ92:AO92"/>
    <mergeCell ref="AP92:AV92"/>
    <mergeCell ref="BD92:BJ92"/>
    <mergeCell ref="BK92:BQ92"/>
    <mergeCell ref="AS86:AW86"/>
    <mergeCell ref="AX86:BB86"/>
    <mergeCell ref="BC86:BG86"/>
    <mergeCell ref="BH86:BL86"/>
    <mergeCell ref="BM86:BQ86"/>
    <mergeCell ref="AW93:BC94"/>
    <mergeCell ref="BD93:BJ94"/>
    <mergeCell ref="BK93:BQ94"/>
    <mergeCell ref="B95:N96"/>
    <mergeCell ref="O95:W96"/>
    <mergeCell ref="X95:AC96"/>
    <mergeCell ref="AD95:AI96"/>
    <mergeCell ref="AJ95:AO96"/>
    <mergeCell ref="AP95:AV96"/>
    <mergeCell ref="AW95:BC96"/>
    <mergeCell ref="B93:N94"/>
    <mergeCell ref="O93:W94"/>
    <mergeCell ref="X93:AC94"/>
    <mergeCell ref="AD93:AI94"/>
    <mergeCell ref="AJ93:AO94"/>
    <mergeCell ref="AP93:AV94"/>
    <mergeCell ref="BD95:BJ96"/>
    <mergeCell ref="BK95:BQ96"/>
    <mergeCell ref="B97:N98"/>
    <mergeCell ref="O97:W98"/>
    <mergeCell ref="X97:AC98"/>
    <mergeCell ref="AD97:AI98"/>
    <mergeCell ref="AJ97:AO98"/>
    <mergeCell ref="AP97:AV98"/>
    <mergeCell ref="AW97:BC98"/>
    <mergeCell ref="BD97:BJ98"/>
    <mergeCell ref="BK97:BQ98"/>
    <mergeCell ref="B99:N100"/>
    <mergeCell ref="O99:W100"/>
    <mergeCell ref="X99:AC100"/>
    <mergeCell ref="AD99:AI100"/>
    <mergeCell ref="AJ99:AO100"/>
    <mergeCell ref="AP99:AV100"/>
    <mergeCell ref="AW99:BC100"/>
    <mergeCell ref="BD99:BJ100"/>
    <mergeCell ref="BK99:BQ100"/>
    <mergeCell ref="AW101:BC102"/>
    <mergeCell ref="BD101:BJ102"/>
    <mergeCell ref="BK101:BQ102"/>
    <mergeCell ref="B107:N107"/>
    <mergeCell ref="O107:Y107"/>
    <mergeCell ref="Z107:AJ107"/>
    <mergeCell ref="AK107:AU107"/>
    <mergeCell ref="AV107:BF107"/>
    <mergeCell ref="BG107:BQ107"/>
    <mergeCell ref="B101:N102"/>
    <mergeCell ref="O101:W102"/>
    <mergeCell ref="X101:AC102"/>
    <mergeCell ref="AD101:AI102"/>
    <mergeCell ref="AJ101:AO102"/>
    <mergeCell ref="AP101:AV102"/>
    <mergeCell ref="BG108:BQ108"/>
    <mergeCell ref="F109:N109"/>
    <mergeCell ref="O109:Y109"/>
    <mergeCell ref="Z109:AJ109"/>
    <mergeCell ref="AK109:AU109"/>
    <mergeCell ref="AV109:BF109"/>
    <mergeCell ref="BG109:BQ109"/>
    <mergeCell ref="B108:E110"/>
    <mergeCell ref="F108:N108"/>
    <mergeCell ref="O108:Y108"/>
    <mergeCell ref="Z108:AJ108"/>
    <mergeCell ref="AK108:AU108"/>
    <mergeCell ref="AV108:BF108"/>
    <mergeCell ref="F110:N110"/>
    <mergeCell ref="O110:Y110"/>
    <mergeCell ref="Z110:AJ110"/>
    <mergeCell ref="AK110:AU110"/>
    <mergeCell ref="AV110:BF110"/>
    <mergeCell ref="BG110:BQ110"/>
    <mergeCell ref="B111:E113"/>
    <mergeCell ref="F111:N111"/>
    <mergeCell ref="O111:Y111"/>
    <mergeCell ref="Z111:AJ111"/>
    <mergeCell ref="AK111:AU111"/>
    <mergeCell ref="AV111:BF111"/>
    <mergeCell ref="BG111:BQ111"/>
    <mergeCell ref="F112:N112"/>
    <mergeCell ref="O112:Y112"/>
    <mergeCell ref="Z112:AJ112"/>
    <mergeCell ref="AK112:AU112"/>
    <mergeCell ref="AV112:BF112"/>
    <mergeCell ref="BG112:BQ112"/>
    <mergeCell ref="F113:N113"/>
    <mergeCell ref="O113:Y113"/>
    <mergeCell ref="Z113:AJ113"/>
    <mergeCell ref="AK113:AU113"/>
    <mergeCell ref="AV113:BF113"/>
    <mergeCell ref="BG113:BQ113"/>
    <mergeCell ref="B114:E116"/>
    <mergeCell ref="F114:N114"/>
    <mergeCell ref="O114:Y114"/>
    <mergeCell ref="Z114:AJ114"/>
    <mergeCell ref="AK114:AU114"/>
    <mergeCell ref="AV114:BF114"/>
    <mergeCell ref="BG114:BQ114"/>
    <mergeCell ref="F115:N115"/>
    <mergeCell ref="O115:Y115"/>
    <mergeCell ref="Z115:AJ115"/>
    <mergeCell ref="AK115:AU115"/>
    <mergeCell ref="AV115:BF115"/>
    <mergeCell ref="BG115:BQ115"/>
    <mergeCell ref="F116:N116"/>
    <mergeCell ref="O116:Y116"/>
    <mergeCell ref="Z116:AJ116"/>
    <mergeCell ref="AK116:AU116"/>
    <mergeCell ref="AV116:BF116"/>
    <mergeCell ref="BG116:BQ116"/>
    <mergeCell ref="B117:E119"/>
    <mergeCell ref="F117:N117"/>
    <mergeCell ref="O117:Y117"/>
    <mergeCell ref="Z117:AJ117"/>
    <mergeCell ref="AK117:AU117"/>
    <mergeCell ref="AV117:BF117"/>
    <mergeCell ref="F119:N119"/>
    <mergeCell ref="O119:Y119"/>
    <mergeCell ref="Z119:AJ119"/>
    <mergeCell ref="AK119:AU119"/>
    <mergeCell ref="AV119:BF119"/>
    <mergeCell ref="BG119:BQ119"/>
    <mergeCell ref="BG117:BQ117"/>
    <mergeCell ref="F118:N118"/>
    <mergeCell ref="O118:Y118"/>
    <mergeCell ref="Z118:AJ118"/>
    <mergeCell ref="AK118:AU118"/>
    <mergeCell ref="AV118:BF118"/>
    <mergeCell ref="BG118:BQ118"/>
  </mergeCells>
  <printOptions/>
  <pageMargins left="0.7874015748031497" right="0.7874015748031497" top="0.7086614173228347" bottom="0.3937007874015748" header="0.5118110236220472" footer="0.39"/>
  <pageSetup horizontalDpi="300" verticalDpi="300" orientation="portrait" paperSize="9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Q42"/>
  <sheetViews>
    <sheetView zoomScalePageLayoutView="0" workbookViewId="0" topLeftCell="A1">
      <selection activeCell="A1" sqref="A1"/>
    </sheetView>
  </sheetViews>
  <sheetFormatPr defaultColWidth="1.28515625" defaultRowHeight="15" customHeight="1"/>
  <cols>
    <col min="1" max="16384" width="1.28515625" style="3" customWidth="1"/>
  </cols>
  <sheetData>
    <row r="1" spans="1:4" ht="15" customHeight="1">
      <c r="A1" s="1" t="s">
        <v>1048</v>
      </c>
      <c r="B1" s="90"/>
      <c r="C1" s="90"/>
      <c r="D1" s="90"/>
    </row>
    <row r="2" spans="1:69" ht="15" customHeight="1">
      <c r="A2" s="3" t="s">
        <v>1049</v>
      </c>
      <c r="B2" s="90"/>
      <c r="C2" s="90"/>
      <c r="D2" s="90"/>
      <c r="BQ2" s="5" t="s">
        <v>1050</v>
      </c>
    </row>
    <row r="3" ht="3.75" customHeight="1"/>
    <row r="4" spans="2:69" ht="15" customHeight="1">
      <c r="B4" s="118" t="s">
        <v>12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74" t="s">
        <v>1051</v>
      </c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23"/>
      <c r="AL4" s="118" t="s">
        <v>1052</v>
      </c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 t="s">
        <v>1053</v>
      </c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</row>
    <row r="5" spans="2:69" ht="15" customHeight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74" t="s">
        <v>1054</v>
      </c>
      <c r="W5" s="175"/>
      <c r="X5" s="175"/>
      <c r="Y5" s="175"/>
      <c r="Z5" s="175"/>
      <c r="AA5" s="175"/>
      <c r="AB5" s="175"/>
      <c r="AC5" s="123"/>
      <c r="AD5" s="174" t="s">
        <v>23</v>
      </c>
      <c r="AE5" s="175"/>
      <c r="AF5" s="175"/>
      <c r="AG5" s="175"/>
      <c r="AH5" s="175"/>
      <c r="AI5" s="175"/>
      <c r="AJ5" s="175"/>
      <c r="AK5" s="123"/>
      <c r="AL5" s="118" t="s">
        <v>1054</v>
      </c>
      <c r="AM5" s="118"/>
      <c r="AN5" s="118"/>
      <c r="AO5" s="118"/>
      <c r="AP5" s="118"/>
      <c r="AQ5" s="118"/>
      <c r="AR5" s="118"/>
      <c r="AS5" s="118"/>
      <c r="AT5" s="118" t="s">
        <v>23</v>
      </c>
      <c r="AU5" s="118"/>
      <c r="AV5" s="118"/>
      <c r="AW5" s="118"/>
      <c r="AX5" s="118"/>
      <c r="AY5" s="118"/>
      <c r="AZ5" s="118"/>
      <c r="BA5" s="118"/>
      <c r="BB5" s="118" t="s">
        <v>1054</v>
      </c>
      <c r="BC5" s="118"/>
      <c r="BD5" s="118"/>
      <c r="BE5" s="118"/>
      <c r="BF5" s="118"/>
      <c r="BG5" s="118"/>
      <c r="BH5" s="118"/>
      <c r="BI5" s="118"/>
      <c r="BJ5" s="118" t="s">
        <v>23</v>
      </c>
      <c r="BK5" s="118"/>
      <c r="BL5" s="118"/>
      <c r="BM5" s="118"/>
      <c r="BN5" s="118"/>
      <c r="BO5" s="118"/>
      <c r="BP5" s="118"/>
      <c r="BQ5" s="118"/>
    </row>
    <row r="6" spans="2:69" ht="15" customHeight="1">
      <c r="B6" s="192" t="s">
        <v>1055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535">
        <v>3152</v>
      </c>
      <c r="W6" s="536"/>
      <c r="X6" s="536"/>
      <c r="Y6" s="536"/>
      <c r="Z6" s="536"/>
      <c r="AA6" s="536"/>
      <c r="AB6" s="536"/>
      <c r="AC6" s="537"/>
      <c r="AD6" s="538">
        <v>1.9</v>
      </c>
      <c r="AE6" s="539"/>
      <c r="AF6" s="539"/>
      <c r="AG6" s="539"/>
      <c r="AH6" s="539"/>
      <c r="AI6" s="539"/>
      <c r="AJ6" s="539"/>
      <c r="AK6" s="540"/>
      <c r="AL6" s="535">
        <v>3094</v>
      </c>
      <c r="AM6" s="536"/>
      <c r="AN6" s="536"/>
      <c r="AO6" s="536"/>
      <c r="AP6" s="536"/>
      <c r="AQ6" s="536"/>
      <c r="AR6" s="536"/>
      <c r="AS6" s="537"/>
      <c r="AT6" s="105">
        <f>AL6/$BB$22*100</f>
        <v>1.9633350043467501</v>
      </c>
      <c r="AU6" s="105"/>
      <c r="AV6" s="105"/>
      <c r="AW6" s="105"/>
      <c r="AX6" s="105"/>
      <c r="AY6" s="105"/>
      <c r="AZ6" s="105"/>
      <c r="BA6" s="105"/>
      <c r="BB6" s="535">
        <v>3248</v>
      </c>
      <c r="BC6" s="536"/>
      <c r="BD6" s="536"/>
      <c r="BE6" s="536"/>
      <c r="BF6" s="536"/>
      <c r="BG6" s="536"/>
      <c r="BH6" s="536"/>
      <c r="BI6" s="537"/>
      <c r="BJ6" s="105">
        <f>BB6/$BB$22*100</f>
        <v>2.06105756112419</v>
      </c>
      <c r="BK6" s="105"/>
      <c r="BL6" s="105"/>
      <c r="BM6" s="105"/>
      <c r="BN6" s="105"/>
      <c r="BO6" s="105"/>
      <c r="BP6" s="105"/>
      <c r="BQ6" s="105"/>
    </row>
    <row r="7" spans="2:69" ht="15" customHeight="1">
      <c r="B7" s="42"/>
      <c r="C7" s="12" t="s">
        <v>1008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44"/>
      <c r="V7" s="535">
        <v>2915</v>
      </c>
      <c r="W7" s="536"/>
      <c r="X7" s="536"/>
      <c r="Y7" s="536"/>
      <c r="Z7" s="536"/>
      <c r="AA7" s="536"/>
      <c r="AB7" s="536"/>
      <c r="AC7" s="537"/>
      <c r="AD7" s="538">
        <v>1.7</v>
      </c>
      <c r="AE7" s="539"/>
      <c r="AF7" s="539"/>
      <c r="AG7" s="539"/>
      <c r="AH7" s="539"/>
      <c r="AI7" s="539"/>
      <c r="AJ7" s="539"/>
      <c r="AK7" s="540"/>
      <c r="AL7" s="535">
        <v>2850</v>
      </c>
      <c r="AM7" s="536"/>
      <c r="AN7" s="536"/>
      <c r="AO7" s="536"/>
      <c r="AP7" s="536"/>
      <c r="AQ7" s="536"/>
      <c r="AR7" s="536"/>
      <c r="AS7" s="537"/>
      <c r="AT7" s="105">
        <f aca="true" t="shared" si="0" ref="AT7:AT22">AL7/$BB$22*100</f>
        <v>1.8085018624396372</v>
      </c>
      <c r="AU7" s="105"/>
      <c r="AV7" s="105"/>
      <c r="AW7" s="105"/>
      <c r="AX7" s="105"/>
      <c r="AY7" s="105"/>
      <c r="AZ7" s="105"/>
      <c r="BA7" s="105"/>
      <c r="BB7" s="535">
        <v>2956</v>
      </c>
      <c r="BC7" s="536"/>
      <c r="BD7" s="536"/>
      <c r="BE7" s="536"/>
      <c r="BF7" s="536"/>
      <c r="BG7" s="536"/>
      <c r="BH7" s="536"/>
      <c r="BI7" s="537"/>
      <c r="BJ7" s="105">
        <f aca="true" t="shared" si="1" ref="BJ7:BJ22">BB7/$BB$22*100</f>
        <v>1.8757654404812518</v>
      </c>
      <c r="BK7" s="105"/>
      <c r="BL7" s="105"/>
      <c r="BM7" s="105"/>
      <c r="BN7" s="105"/>
      <c r="BO7" s="105"/>
      <c r="BP7" s="105"/>
      <c r="BQ7" s="105"/>
    </row>
    <row r="8" spans="2:69" ht="15" customHeight="1">
      <c r="B8" s="42"/>
      <c r="C8" s="12" t="s">
        <v>1009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44"/>
      <c r="V8" s="535">
        <v>233</v>
      </c>
      <c r="W8" s="536"/>
      <c r="X8" s="536"/>
      <c r="Y8" s="536"/>
      <c r="Z8" s="536"/>
      <c r="AA8" s="536"/>
      <c r="AB8" s="536"/>
      <c r="AC8" s="537"/>
      <c r="AD8" s="538">
        <v>0.1</v>
      </c>
      <c r="AE8" s="539"/>
      <c r="AF8" s="539"/>
      <c r="AG8" s="539"/>
      <c r="AH8" s="539"/>
      <c r="AI8" s="539"/>
      <c r="AJ8" s="539"/>
      <c r="AK8" s="540"/>
      <c r="AL8" s="535">
        <v>236</v>
      </c>
      <c r="AM8" s="536"/>
      <c r="AN8" s="536"/>
      <c r="AO8" s="536"/>
      <c r="AP8" s="536"/>
      <c r="AQ8" s="536"/>
      <c r="AR8" s="536"/>
      <c r="AS8" s="537"/>
      <c r="AT8" s="105">
        <f t="shared" si="0"/>
        <v>0.1497566454511419</v>
      </c>
      <c r="AU8" s="105"/>
      <c r="AV8" s="105"/>
      <c r="AW8" s="105"/>
      <c r="AX8" s="105"/>
      <c r="AY8" s="105"/>
      <c r="AZ8" s="105"/>
      <c r="BA8" s="105"/>
      <c r="BB8" s="535">
        <v>280</v>
      </c>
      <c r="BC8" s="536"/>
      <c r="BD8" s="536"/>
      <c r="BE8" s="536"/>
      <c r="BF8" s="536"/>
      <c r="BG8" s="536"/>
      <c r="BH8" s="536"/>
      <c r="BI8" s="537"/>
      <c r="BJ8" s="105">
        <f t="shared" si="1"/>
        <v>0.17767737595898192</v>
      </c>
      <c r="BK8" s="105"/>
      <c r="BL8" s="105"/>
      <c r="BM8" s="105"/>
      <c r="BN8" s="105"/>
      <c r="BO8" s="105"/>
      <c r="BP8" s="105"/>
      <c r="BQ8" s="105"/>
    </row>
    <row r="9" spans="2:69" ht="15" customHeight="1">
      <c r="B9" s="43"/>
      <c r="C9" s="12" t="s">
        <v>1056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44"/>
      <c r="V9" s="535">
        <v>4</v>
      </c>
      <c r="W9" s="536"/>
      <c r="X9" s="536"/>
      <c r="Y9" s="536"/>
      <c r="Z9" s="536"/>
      <c r="AA9" s="536"/>
      <c r="AB9" s="536"/>
      <c r="AC9" s="537"/>
      <c r="AD9" s="538">
        <v>0</v>
      </c>
      <c r="AE9" s="539"/>
      <c r="AF9" s="539"/>
      <c r="AG9" s="539"/>
      <c r="AH9" s="539"/>
      <c r="AI9" s="539"/>
      <c r="AJ9" s="539"/>
      <c r="AK9" s="540"/>
      <c r="AL9" s="535">
        <v>8</v>
      </c>
      <c r="AM9" s="536"/>
      <c r="AN9" s="536"/>
      <c r="AO9" s="536"/>
      <c r="AP9" s="536"/>
      <c r="AQ9" s="536"/>
      <c r="AR9" s="536"/>
      <c r="AS9" s="537"/>
      <c r="AT9" s="105">
        <f t="shared" si="0"/>
        <v>0.005076496455970912</v>
      </c>
      <c r="AU9" s="105"/>
      <c r="AV9" s="105"/>
      <c r="AW9" s="105"/>
      <c r="AX9" s="105"/>
      <c r="AY9" s="105"/>
      <c r="AZ9" s="105"/>
      <c r="BA9" s="105"/>
      <c r="BB9" s="535">
        <v>11</v>
      </c>
      <c r="BC9" s="536"/>
      <c r="BD9" s="536"/>
      <c r="BE9" s="536"/>
      <c r="BF9" s="536"/>
      <c r="BG9" s="536"/>
      <c r="BH9" s="536"/>
      <c r="BI9" s="537"/>
      <c r="BJ9" s="105">
        <f t="shared" si="1"/>
        <v>0.0069801826269600045</v>
      </c>
      <c r="BK9" s="105"/>
      <c r="BL9" s="105"/>
      <c r="BM9" s="105"/>
      <c r="BN9" s="105"/>
      <c r="BO9" s="105"/>
      <c r="BP9" s="105"/>
      <c r="BQ9" s="105"/>
    </row>
    <row r="10" spans="2:69" ht="15" customHeight="1">
      <c r="B10" s="192" t="s">
        <v>1057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535">
        <v>44573</v>
      </c>
      <c r="W10" s="536"/>
      <c r="X10" s="536"/>
      <c r="Y10" s="536"/>
      <c r="Z10" s="536"/>
      <c r="AA10" s="536"/>
      <c r="AB10" s="536"/>
      <c r="AC10" s="537"/>
      <c r="AD10" s="538">
        <v>26.3</v>
      </c>
      <c r="AE10" s="539"/>
      <c r="AF10" s="539"/>
      <c r="AG10" s="539"/>
      <c r="AH10" s="539"/>
      <c r="AI10" s="539"/>
      <c r="AJ10" s="539"/>
      <c r="AK10" s="540"/>
      <c r="AL10" s="535">
        <v>36356</v>
      </c>
      <c r="AM10" s="536"/>
      <c r="AN10" s="536"/>
      <c r="AO10" s="536"/>
      <c r="AP10" s="536"/>
      <c r="AQ10" s="536"/>
      <c r="AR10" s="536"/>
      <c r="AS10" s="537"/>
      <c r="AT10" s="105">
        <f t="shared" si="0"/>
        <v>23.070138144159806</v>
      </c>
      <c r="AU10" s="105"/>
      <c r="AV10" s="105"/>
      <c r="AW10" s="105"/>
      <c r="AX10" s="105"/>
      <c r="AY10" s="105"/>
      <c r="AZ10" s="105"/>
      <c r="BA10" s="105"/>
      <c r="BB10" s="535">
        <v>29921</v>
      </c>
      <c r="BC10" s="536"/>
      <c r="BD10" s="536"/>
      <c r="BE10" s="536"/>
      <c r="BF10" s="536"/>
      <c r="BG10" s="536"/>
      <c r="BH10" s="536"/>
      <c r="BI10" s="537"/>
      <c r="BJ10" s="105">
        <f t="shared" si="1"/>
        <v>18.986731307388204</v>
      </c>
      <c r="BK10" s="105"/>
      <c r="BL10" s="105"/>
      <c r="BM10" s="105"/>
      <c r="BN10" s="105"/>
      <c r="BO10" s="105"/>
      <c r="BP10" s="105"/>
      <c r="BQ10" s="105"/>
    </row>
    <row r="11" spans="2:69" ht="15" customHeight="1">
      <c r="B11" s="42"/>
      <c r="C11" s="12" t="s">
        <v>578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44"/>
      <c r="V11" s="535">
        <v>577</v>
      </c>
      <c r="W11" s="536"/>
      <c r="X11" s="536"/>
      <c r="Y11" s="536"/>
      <c r="Z11" s="536"/>
      <c r="AA11" s="536"/>
      <c r="AB11" s="536"/>
      <c r="AC11" s="537"/>
      <c r="AD11" s="538">
        <v>0.3</v>
      </c>
      <c r="AE11" s="539"/>
      <c r="AF11" s="539"/>
      <c r="AG11" s="539"/>
      <c r="AH11" s="539"/>
      <c r="AI11" s="539"/>
      <c r="AJ11" s="539"/>
      <c r="AK11" s="540"/>
      <c r="AL11" s="535">
        <v>485</v>
      </c>
      <c r="AM11" s="536"/>
      <c r="AN11" s="536"/>
      <c r="AO11" s="536"/>
      <c r="AP11" s="536"/>
      <c r="AQ11" s="536"/>
      <c r="AR11" s="536"/>
      <c r="AS11" s="537"/>
      <c r="AT11" s="105">
        <f t="shared" si="0"/>
        <v>0.3077625976432365</v>
      </c>
      <c r="AU11" s="105"/>
      <c r="AV11" s="105"/>
      <c r="AW11" s="105"/>
      <c r="AX11" s="105"/>
      <c r="AY11" s="105"/>
      <c r="AZ11" s="105"/>
      <c r="BA11" s="105"/>
      <c r="BB11" s="535">
        <v>528</v>
      </c>
      <c r="BC11" s="536"/>
      <c r="BD11" s="536"/>
      <c r="BE11" s="536"/>
      <c r="BF11" s="536"/>
      <c r="BG11" s="536"/>
      <c r="BH11" s="536"/>
      <c r="BI11" s="537"/>
      <c r="BJ11" s="105">
        <f t="shared" si="1"/>
        <v>0.3350487660940802</v>
      </c>
      <c r="BK11" s="105"/>
      <c r="BL11" s="105"/>
      <c r="BM11" s="105"/>
      <c r="BN11" s="105"/>
      <c r="BO11" s="105"/>
      <c r="BP11" s="105"/>
      <c r="BQ11" s="105"/>
    </row>
    <row r="12" spans="2:69" ht="15" customHeight="1">
      <c r="B12" s="42"/>
      <c r="C12" s="12" t="s">
        <v>580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44"/>
      <c r="V12" s="535">
        <v>35454</v>
      </c>
      <c r="W12" s="536"/>
      <c r="X12" s="536"/>
      <c r="Y12" s="536"/>
      <c r="Z12" s="536"/>
      <c r="AA12" s="536"/>
      <c r="AB12" s="536"/>
      <c r="AC12" s="537"/>
      <c r="AD12" s="538">
        <v>21</v>
      </c>
      <c r="AE12" s="539"/>
      <c r="AF12" s="539"/>
      <c r="AG12" s="539"/>
      <c r="AH12" s="539"/>
      <c r="AI12" s="539"/>
      <c r="AJ12" s="539"/>
      <c r="AK12" s="540"/>
      <c r="AL12" s="535">
        <v>28441</v>
      </c>
      <c r="AM12" s="536"/>
      <c r="AN12" s="536"/>
      <c r="AO12" s="536"/>
      <c r="AP12" s="536"/>
      <c r="AQ12" s="536"/>
      <c r="AR12" s="536"/>
      <c r="AS12" s="537"/>
      <c r="AT12" s="105">
        <f t="shared" si="0"/>
        <v>18.047579463033586</v>
      </c>
      <c r="AU12" s="105"/>
      <c r="AV12" s="105"/>
      <c r="AW12" s="105"/>
      <c r="AX12" s="105"/>
      <c r="AY12" s="105"/>
      <c r="AZ12" s="105"/>
      <c r="BA12" s="105"/>
      <c r="BB12" s="535">
        <v>22232</v>
      </c>
      <c r="BC12" s="536"/>
      <c r="BD12" s="536"/>
      <c r="BE12" s="536"/>
      <c r="BF12" s="536"/>
      <c r="BG12" s="536"/>
      <c r="BH12" s="536"/>
      <c r="BI12" s="537"/>
      <c r="BJ12" s="105">
        <f t="shared" si="1"/>
        <v>14.107583651143162</v>
      </c>
      <c r="BK12" s="105"/>
      <c r="BL12" s="105"/>
      <c r="BM12" s="105"/>
      <c r="BN12" s="105"/>
      <c r="BO12" s="105"/>
      <c r="BP12" s="105"/>
      <c r="BQ12" s="105"/>
    </row>
    <row r="13" spans="2:69" ht="15" customHeight="1">
      <c r="B13" s="43"/>
      <c r="C13" s="12" t="s">
        <v>1011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44"/>
      <c r="V13" s="535">
        <v>8542</v>
      </c>
      <c r="W13" s="536"/>
      <c r="X13" s="536"/>
      <c r="Y13" s="536"/>
      <c r="Z13" s="536"/>
      <c r="AA13" s="536"/>
      <c r="AB13" s="536"/>
      <c r="AC13" s="537"/>
      <c r="AD13" s="538">
        <v>5</v>
      </c>
      <c r="AE13" s="539"/>
      <c r="AF13" s="539"/>
      <c r="AG13" s="539"/>
      <c r="AH13" s="539"/>
      <c r="AI13" s="539"/>
      <c r="AJ13" s="539"/>
      <c r="AK13" s="540"/>
      <c r="AL13" s="535">
        <v>7430</v>
      </c>
      <c r="AM13" s="536"/>
      <c r="AN13" s="536"/>
      <c r="AO13" s="536"/>
      <c r="AP13" s="536"/>
      <c r="AQ13" s="536"/>
      <c r="AR13" s="536"/>
      <c r="AS13" s="537"/>
      <c r="AT13" s="105">
        <f t="shared" si="0"/>
        <v>4.714796083482984</v>
      </c>
      <c r="AU13" s="105"/>
      <c r="AV13" s="105"/>
      <c r="AW13" s="105"/>
      <c r="AX13" s="105"/>
      <c r="AY13" s="105"/>
      <c r="AZ13" s="105"/>
      <c r="BA13" s="105"/>
      <c r="BB13" s="535">
        <v>7162</v>
      </c>
      <c r="BC13" s="536"/>
      <c r="BD13" s="536"/>
      <c r="BE13" s="536"/>
      <c r="BF13" s="536"/>
      <c r="BG13" s="536"/>
      <c r="BH13" s="536"/>
      <c r="BI13" s="537"/>
      <c r="BJ13" s="105">
        <f t="shared" si="1"/>
        <v>4.544733452207959</v>
      </c>
      <c r="BK13" s="105"/>
      <c r="BL13" s="105"/>
      <c r="BM13" s="105"/>
      <c r="BN13" s="105"/>
      <c r="BO13" s="105"/>
      <c r="BP13" s="105"/>
      <c r="BQ13" s="105"/>
    </row>
    <row r="14" spans="2:69" ht="15" customHeight="1">
      <c r="B14" s="192" t="s">
        <v>1058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535">
        <v>121606</v>
      </c>
      <c r="W14" s="536"/>
      <c r="X14" s="536"/>
      <c r="Y14" s="536"/>
      <c r="Z14" s="536"/>
      <c r="AA14" s="536"/>
      <c r="AB14" s="536"/>
      <c r="AC14" s="537"/>
      <c r="AD14" s="538">
        <v>71.8</v>
      </c>
      <c r="AE14" s="539"/>
      <c r="AF14" s="539"/>
      <c r="AG14" s="539"/>
      <c r="AH14" s="539"/>
      <c r="AI14" s="539"/>
      <c r="AJ14" s="539"/>
      <c r="AK14" s="540"/>
      <c r="AL14" s="535">
        <v>122473</v>
      </c>
      <c r="AM14" s="536"/>
      <c r="AN14" s="536"/>
      <c r="AO14" s="536"/>
      <c r="AP14" s="536"/>
      <c r="AQ14" s="536"/>
      <c r="AR14" s="536"/>
      <c r="AS14" s="537"/>
      <c r="AT14" s="105">
        <f t="shared" si="0"/>
        <v>77.71671880651569</v>
      </c>
      <c r="AU14" s="105"/>
      <c r="AV14" s="105"/>
      <c r="AW14" s="105"/>
      <c r="AX14" s="105"/>
      <c r="AY14" s="105"/>
      <c r="AZ14" s="105"/>
      <c r="BA14" s="105"/>
      <c r="BB14" s="535">
        <v>124420</v>
      </c>
      <c r="BC14" s="536"/>
      <c r="BD14" s="536"/>
      <c r="BE14" s="536"/>
      <c r="BF14" s="536"/>
      <c r="BG14" s="536"/>
      <c r="BH14" s="536"/>
      <c r="BI14" s="537"/>
      <c r="BJ14" s="105">
        <f t="shared" si="1"/>
        <v>78.9522111314876</v>
      </c>
      <c r="BK14" s="105"/>
      <c r="BL14" s="105"/>
      <c r="BM14" s="105"/>
      <c r="BN14" s="105"/>
      <c r="BO14" s="105"/>
      <c r="BP14" s="105"/>
      <c r="BQ14" s="105"/>
    </row>
    <row r="15" spans="2:69" ht="15" customHeight="1">
      <c r="B15" s="42"/>
      <c r="C15" s="12" t="s">
        <v>585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44"/>
      <c r="V15" s="535">
        <v>3624</v>
      </c>
      <c r="W15" s="536"/>
      <c r="X15" s="536"/>
      <c r="Y15" s="536"/>
      <c r="Z15" s="536"/>
      <c r="AA15" s="536"/>
      <c r="AB15" s="536"/>
      <c r="AC15" s="537"/>
      <c r="AD15" s="538">
        <v>2.1</v>
      </c>
      <c r="AE15" s="539"/>
      <c r="AF15" s="539"/>
      <c r="AG15" s="539"/>
      <c r="AH15" s="539"/>
      <c r="AI15" s="539"/>
      <c r="AJ15" s="539"/>
      <c r="AK15" s="540"/>
      <c r="AL15" s="535">
        <v>3405</v>
      </c>
      <c r="AM15" s="536"/>
      <c r="AN15" s="536"/>
      <c r="AO15" s="536"/>
      <c r="AP15" s="536"/>
      <c r="AQ15" s="536"/>
      <c r="AR15" s="536"/>
      <c r="AS15" s="537"/>
      <c r="AT15" s="105">
        <f t="shared" si="0"/>
        <v>2.1606838040726193</v>
      </c>
      <c r="AU15" s="105"/>
      <c r="AV15" s="105"/>
      <c r="AW15" s="105"/>
      <c r="AX15" s="105"/>
      <c r="AY15" s="105"/>
      <c r="AZ15" s="105"/>
      <c r="BA15" s="105"/>
      <c r="BB15" s="535">
        <v>3226</v>
      </c>
      <c r="BC15" s="536"/>
      <c r="BD15" s="536"/>
      <c r="BE15" s="536"/>
      <c r="BF15" s="536"/>
      <c r="BG15" s="536"/>
      <c r="BH15" s="536"/>
      <c r="BI15" s="537"/>
      <c r="BJ15" s="105">
        <f t="shared" si="1"/>
        <v>2.04709719587027</v>
      </c>
      <c r="BK15" s="105"/>
      <c r="BL15" s="105"/>
      <c r="BM15" s="105"/>
      <c r="BN15" s="105"/>
      <c r="BO15" s="105"/>
      <c r="BP15" s="105"/>
      <c r="BQ15" s="105"/>
    </row>
    <row r="16" spans="2:69" ht="15" customHeight="1">
      <c r="B16" s="42"/>
      <c r="C16" s="12" t="s">
        <v>581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44"/>
      <c r="V16" s="535">
        <v>13379</v>
      </c>
      <c r="W16" s="536"/>
      <c r="X16" s="536"/>
      <c r="Y16" s="536"/>
      <c r="Z16" s="536"/>
      <c r="AA16" s="536"/>
      <c r="AB16" s="536"/>
      <c r="AC16" s="537"/>
      <c r="AD16" s="538">
        <v>8</v>
      </c>
      <c r="AE16" s="539"/>
      <c r="AF16" s="539"/>
      <c r="AG16" s="539"/>
      <c r="AH16" s="539"/>
      <c r="AI16" s="539"/>
      <c r="AJ16" s="539"/>
      <c r="AK16" s="540"/>
      <c r="AL16" s="535">
        <v>13103</v>
      </c>
      <c r="AM16" s="536"/>
      <c r="AN16" s="536"/>
      <c r="AO16" s="536"/>
      <c r="AP16" s="536"/>
      <c r="AQ16" s="536"/>
      <c r="AR16" s="536"/>
      <c r="AS16" s="537"/>
      <c r="AT16" s="105">
        <f t="shared" si="0"/>
        <v>8.314666632823357</v>
      </c>
      <c r="AU16" s="105"/>
      <c r="AV16" s="105"/>
      <c r="AW16" s="105"/>
      <c r="AX16" s="105"/>
      <c r="AY16" s="105"/>
      <c r="AZ16" s="105"/>
      <c r="BA16" s="105"/>
      <c r="BB16" s="535">
        <v>13570</v>
      </c>
      <c r="BC16" s="536"/>
      <c r="BD16" s="536"/>
      <c r="BE16" s="536"/>
      <c r="BF16" s="536"/>
      <c r="BG16" s="536"/>
      <c r="BH16" s="536"/>
      <c r="BI16" s="537"/>
      <c r="BJ16" s="105">
        <f t="shared" si="1"/>
        <v>8.611007113440659</v>
      </c>
      <c r="BK16" s="105"/>
      <c r="BL16" s="105"/>
      <c r="BM16" s="105"/>
      <c r="BN16" s="105"/>
      <c r="BO16" s="105"/>
      <c r="BP16" s="105"/>
      <c r="BQ16" s="105"/>
    </row>
    <row r="17" spans="2:69" ht="15" customHeight="1">
      <c r="B17" s="42"/>
      <c r="C17" s="12" t="s">
        <v>1059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44"/>
      <c r="V17" s="535">
        <v>25863</v>
      </c>
      <c r="W17" s="536"/>
      <c r="X17" s="536"/>
      <c r="Y17" s="536"/>
      <c r="Z17" s="536"/>
      <c r="AA17" s="536"/>
      <c r="AB17" s="536"/>
      <c r="AC17" s="537"/>
      <c r="AD17" s="538">
        <v>15.3</v>
      </c>
      <c r="AE17" s="539"/>
      <c r="AF17" s="539"/>
      <c r="AG17" s="539"/>
      <c r="AH17" s="539"/>
      <c r="AI17" s="539"/>
      <c r="AJ17" s="539"/>
      <c r="AK17" s="540"/>
      <c r="AL17" s="535">
        <v>26021</v>
      </c>
      <c r="AM17" s="536"/>
      <c r="AN17" s="536"/>
      <c r="AO17" s="536"/>
      <c r="AP17" s="536"/>
      <c r="AQ17" s="536"/>
      <c r="AR17" s="536"/>
      <c r="AS17" s="537"/>
      <c r="AT17" s="105">
        <f t="shared" si="0"/>
        <v>16.511939285102386</v>
      </c>
      <c r="AU17" s="105"/>
      <c r="AV17" s="105"/>
      <c r="AW17" s="105"/>
      <c r="AX17" s="105"/>
      <c r="AY17" s="105"/>
      <c r="AZ17" s="105"/>
      <c r="BA17" s="105"/>
      <c r="BB17" s="535">
        <v>26268</v>
      </c>
      <c r="BC17" s="536"/>
      <c r="BD17" s="536"/>
      <c r="BE17" s="536"/>
      <c r="BF17" s="536"/>
      <c r="BG17" s="536"/>
      <c r="BH17" s="536"/>
      <c r="BI17" s="537"/>
      <c r="BJ17" s="105">
        <f t="shared" si="1"/>
        <v>16.66867611318049</v>
      </c>
      <c r="BK17" s="105"/>
      <c r="BL17" s="105"/>
      <c r="BM17" s="105"/>
      <c r="BN17" s="105"/>
      <c r="BO17" s="105"/>
      <c r="BP17" s="105"/>
      <c r="BQ17" s="105"/>
    </row>
    <row r="18" spans="2:69" ht="15" customHeight="1">
      <c r="B18" s="42"/>
      <c r="C18" s="12" t="s">
        <v>584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44"/>
      <c r="V18" s="535">
        <v>11098</v>
      </c>
      <c r="W18" s="536"/>
      <c r="X18" s="536"/>
      <c r="Y18" s="536"/>
      <c r="Z18" s="536"/>
      <c r="AA18" s="536"/>
      <c r="AB18" s="536"/>
      <c r="AC18" s="537"/>
      <c r="AD18" s="538">
        <v>6.6</v>
      </c>
      <c r="AE18" s="539"/>
      <c r="AF18" s="539"/>
      <c r="AG18" s="539"/>
      <c r="AH18" s="539"/>
      <c r="AI18" s="539"/>
      <c r="AJ18" s="539"/>
      <c r="AK18" s="540"/>
      <c r="AL18" s="535">
        <v>10893</v>
      </c>
      <c r="AM18" s="536"/>
      <c r="AN18" s="536"/>
      <c r="AO18" s="536"/>
      <c r="AP18" s="536"/>
      <c r="AQ18" s="536"/>
      <c r="AR18" s="536"/>
      <c r="AS18" s="537"/>
      <c r="AT18" s="105">
        <f t="shared" si="0"/>
        <v>6.912284486861392</v>
      </c>
      <c r="AU18" s="105"/>
      <c r="AV18" s="105"/>
      <c r="AW18" s="105"/>
      <c r="AX18" s="105"/>
      <c r="AY18" s="105"/>
      <c r="AZ18" s="105"/>
      <c r="BA18" s="105"/>
      <c r="BB18" s="535">
        <v>11367</v>
      </c>
      <c r="BC18" s="536"/>
      <c r="BD18" s="536"/>
      <c r="BE18" s="536"/>
      <c r="BF18" s="536"/>
      <c r="BG18" s="536"/>
      <c r="BH18" s="536"/>
      <c r="BI18" s="537"/>
      <c r="BJ18" s="105">
        <f t="shared" si="1"/>
        <v>7.21306690187767</v>
      </c>
      <c r="BK18" s="105"/>
      <c r="BL18" s="105"/>
      <c r="BM18" s="105"/>
      <c r="BN18" s="105"/>
      <c r="BO18" s="105"/>
      <c r="BP18" s="105"/>
      <c r="BQ18" s="105"/>
    </row>
    <row r="19" spans="2:69" ht="15" customHeight="1">
      <c r="B19" s="42"/>
      <c r="C19" s="12" t="s">
        <v>586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44"/>
      <c r="V19" s="535">
        <v>40863</v>
      </c>
      <c r="W19" s="536"/>
      <c r="X19" s="536"/>
      <c r="Y19" s="536"/>
      <c r="Z19" s="536"/>
      <c r="AA19" s="536"/>
      <c r="AB19" s="536"/>
      <c r="AC19" s="537"/>
      <c r="AD19" s="538">
        <v>24.1</v>
      </c>
      <c r="AE19" s="539"/>
      <c r="AF19" s="539"/>
      <c r="AG19" s="539"/>
      <c r="AH19" s="539"/>
      <c r="AI19" s="539"/>
      <c r="AJ19" s="539"/>
      <c r="AK19" s="540"/>
      <c r="AL19" s="535">
        <v>42845</v>
      </c>
      <c r="AM19" s="536"/>
      <c r="AN19" s="536"/>
      <c r="AO19" s="536"/>
      <c r="AP19" s="536"/>
      <c r="AQ19" s="536"/>
      <c r="AR19" s="536"/>
      <c r="AS19" s="537"/>
      <c r="AT19" s="105">
        <f t="shared" si="0"/>
        <v>27.187811332009215</v>
      </c>
      <c r="AU19" s="105"/>
      <c r="AV19" s="105"/>
      <c r="AW19" s="105"/>
      <c r="AX19" s="105"/>
      <c r="AY19" s="105"/>
      <c r="AZ19" s="105"/>
      <c r="BA19" s="105"/>
      <c r="BB19" s="535">
        <v>42677</v>
      </c>
      <c r="BC19" s="536"/>
      <c r="BD19" s="536"/>
      <c r="BE19" s="536"/>
      <c r="BF19" s="536"/>
      <c r="BG19" s="536"/>
      <c r="BH19" s="536"/>
      <c r="BI19" s="537"/>
      <c r="BJ19" s="105">
        <f t="shared" si="1"/>
        <v>27.081204906433825</v>
      </c>
      <c r="BK19" s="105"/>
      <c r="BL19" s="105"/>
      <c r="BM19" s="105"/>
      <c r="BN19" s="105"/>
      <c r="BO19" s="105"/>
      <c r="BP19" s="105"/>
      <c r="BQ19" s="105"/>
    </row>
    <row r="20" spans="2:69" ht="15" customHeight="1">
      <c r="B20" s="42"/>
      <c r="C20" s="12" t="s">
        <v>1060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44"/>
      <c r="V20" s="535">
        <v>22634</v>
      </c>
      <c r="W20" s="536"/>
      <c r="X20" s="536"/>
      <c r="Y20" s="536"/>
      <c r="Z20" s="536"/>
      <c r="AA20" s="536"/>
      <c r="AB20" s="536"/>
      <c r="AC20" s="537"/>
      <c r="AD20" s="538">
        <v>13.4</v>
      </c>
      <c r="AE20" s="539"/>
      <c r="AF20" s="539"/>
      <c r="AG20" s="539"/>
      <c r="AH20" s="539"/>
      <c r="AI20" s="539"/>
      <c r="AJ20" s="539"/>
      <c r="AK20" s="540"/>
      <c r="AL20" s="535">
        <v>22425</v>
      </c>
      <c r="AM20" s="536"/>
      <c r="AN20" s="536"/>
      <c r="AO20" s="536"/>
      <c r="AP20" s="536"/>
      <c r="AQ20" s="536"/>
      <c r="AR20" s="536"/>
      <c r="AS20" s="537"/>
      <c r="AT20" s="105">
        <f t="shared" si="0"/>
        <v>14.230054128143463</v>
      </c>
      <c r="AU20" s="105"/>
      <c r="AV20" s="105"/>
      <c r="AW20" s="105"/>
      <c r="AX20" s="105"/>
      <c r="AY20" s="105"/>
      <c r="AZ20" s="105"/>
      <c r="BA20" s="105"/>
      <c r="BB20" s="535">
        <v>23449</v>
      </c>
      <c r="BC20" s="536"/>
      <c r="BD20" s="536"/>
      <c r="BE20" s="536"/>
      <c r="BF20" s="536"/>
      <c r="BG20" s="536"/>
      <c r="BH20" s="536"/>
      <c r="BI20" s="537"/>
      <c r="BJ20" s="105">
        <f t="shared" si="1"/>
        <v>14.879845674507738</v>
      </c>
      <c r="BK20" s="105"/>
      <c r="BL20" s="105"/>
      <c r="BM20" s="105"/>
      <c r="BN20" s="105"/>
      <c r="BO20" s="105"/>
      <c r="BP20" s="105"/>
      <c r="BQ20" s="105"/>
    </row>
    <row r="21" spans="2:69" ht="15" customHeight="1">
      <c r="B21" s="43"/>
      <c r="C21" s="12" t="s">
        <v>1061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44"/>
      <c r="V21" s="535">
        <v>4145</v>
      </c>
      <c r="W21" s="536"/>
      <c r="X21" s="536"/>
      <c r="Y21" s="536"/>
      <c r="Z21" s="536"/>
      <c r="AA21" s="536"/>
      <c r="AB21" s="536"/>
      <c r="AC21" s="537"/>
      <c r="AD21" s="538">
        <v>2.4</v>
      </c>
      <c r="AE21" s="539"/>
      <c r="AF21" s="539"/>
      <c r="AG21" s="539"/>
      <c r="AH21" s="539"/>
      <c r="AI21" s="539"/>
      <c r="AJ21" s="539"/>
      <c r="AK21" s="540"/>
      <c r="AL21" s="535">
        <v>3780</v>
      </c>
      <c r="AM21" s="536"/>
      <c r="AN21" s="536"/>
      <c r="AO21" s="536"/>
      <c r="AP21" s="536"/>
      <c r="AQ21" s="536"/>
      <c r="AR21" s="536"/>
      <c r="AS21" s="537"/>
      <c r="AT21" s="105">
        <f t="shared" si="0"/>
        <v>2.3986445754462555</v>
      </c>
      <c r="AU21" s="105"/>
      <c r="AV21" s="105"/>
      <c r="AW21" s="105"/>
      <c r="AX21" s="105"/>
      <c r="AY21" s="105"/>
      <c r="AZ21" s="105"/>
      <c r="BA21" s="105"/>
      <c r="BB21" s="535">
        <v>3863</v>
      </c>
      <c r="BC21" s="536"/>
      <c r="BD21" s="536"/>
      <c r="BE21" s="536"/>
      <c r="BF21" s="536"/>
      <c r="BG21" s="536"/>
      <c r="BH21" s="536"/>
      <c r="BI21" s="537"/>
      <c r="BJ21" s="105">
        <f t="shared" si="1"/>
        <v>2.451313226176954</v>
      </c>
      <c r="BK21" s="105"/>
      <c r="BL21" s="105"/>
      <c r="BM21" s="105"/>
      <c r="BN21" s="105"/>
      <c r="BO21" s="105"/>
      <c r="BP21" s="105"/>
      <c r="BQ21" s="105"/>
    </row>
    <row r="22" spans="2:69" ht="15" customHeight="1">
      <c r="B22" s="118" t="s">
        <v>1062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535">
        <v>169331</v>
      </c>
      <c r="W22" s="536"/>
      <c r="X22" s="536"/>
      <c r="Y22" s="536"/>
      <c r="Z22" s="536"/>
      <c r="AA22" s="536"/>
      <c r="AB22" s="536"/>
      <c r="AC22" s="537"/>
      <c r="AD22" s="538">
        <v>100</v>
      </c>
      <c r="AE22" s="539"/>
      <c r="AF22" s="539"/>
      <c r="AG22" s="539"/>
      <c r="AH22" s="539"/>
      <c r="AI22" s="539"/>
      <c r="AJ22" s="539"/>
      <c r="AK22" s="540"/>
      <c r="AL22" s="535">
        <v>161923</v>
      </c>
      <c r="AM22" s="536"/>
      <c r="AN22" s="536"/>
      <c r="AO22" s="536"/>
      <c r="AP22" s="536"/>
      <c r="AQ22" s="536"/>
      <c r="AR22" s="536"/>
      <c r="AS22" s="537"/>
      <c r="AT22" s="105">
        <f t="shared" si="0"/>
        <v>102.75019195502225</v>
      </c>
      <c r="AU22" s="105"/>
      <c r="AV22" s="105"/>
      <c r="AW22" s="105"/>
      <c r="AX22" s="105"/>
      <c r="AY22" s="105"/>
      <c r="AZ22" s="105"/>
      <c r="BA22" s="105"/>
      <c r="BB22" s="535">
        <f>BB14+BB10+BB6</f>
        <v>157589</v>
      </c>
      <c r="BC22" s="536"/>
      <c r="BD22" s="536"/>
      <c r="BE22" s="536"/>
      <c r="BF22" s="536"/>
      <c r="BG22" s="536"/>
      <c r="BH22" s="536"/>
      <c r="BI22" s="537"/>
      <c r="BJ22" s="105">
        <f t="shared" si="1"/>
        <v>100</v>
      </c>
      <c r="BK22" s="105"/>
      <c r="BL22" s="105"/>
      <c r="BM22" s="105"/>
      <c r="BN22" s="105"/>
      <c r="BO22" s="105"/>
      <c r="BP22" s="105"/>
      <c r="BQ22" s="105"/>
    </row>
    <row r="23" spans="2:69" ht="15" customHeight="1">
      <c r="B23" s="201" t="s">
        <v>1063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3"/>
      <c r="V23" s="535">
        <v>2961</v>
      </c>
      <c r="W23" s="536"/>
      <c r="X23" s="536"/>
      <c r="Y23" s="536"/>
      <c r="Z23" s="536"/>
      <c r="AA23" s="536"/>
      <c r="AB23" s="536"/>
      <c r="AC23" s="537"/>
      <c r="AD23" s="538"/>
      <c r="AE23" s="539"/>
      <c r="AF23" s="539"/>
      <c r="AG23" s="539"/>
      <c r="AH23" s="539"/>
      <c r="AI23" s="539"/>
      <c r="AJ23" s="539"/>
      <c r="AK23" s="540"/>
      <c r="AL23" s="535">
        <v>2896</v>
      </c>
      <c r="AM23" s="536"/>
      <c r="AN23" s="536"/>
      <c r="AO23" s="536"/>
      <c r="AP23" s="536"/>
      <c r="AQ23" s="536"/>
      <c r="AR23" s="536"/>
      <c r="AS23" s="537"/>
      <c r="AT23" s="534"/>
      <c r="AU23" s="534"/>
      <c r="AV23" s="534"/>
      <c r="AW23" s="534"/>
      <c r="AX23" s="534"/>
      <c r="AY23" s="534"/>
      <c r="AZ23" s="534"/>
      <c r="BA23" s="534"/>
      <c r="BB23" s="535">
        <v>2621</v>
      </c>
      <c r="BC23" s="536"/>
      <c r="BD23" s="536"/>
      <c r="BE23" s="536"/>
      <c r="BF23" s="536"/>
      <c r="BG23" s="536"/>
      <c r="BH23" s="536"/>
      <c r="BI23" s="537"/>
      <c r="BJ23" s="534"/>
      <c r="BK23" s="534"/>
      <c r="BL23" s="534"/>
      <c r="BM23" s="534"/>
      <c r="BN23" s="534"/>
      <c r="BO23" s="534"/>
      <c r="BP23" s="534"/>
      <c r="BQ23" s="534"/>
    </row>
    <row r="24" spans="2:69" ht="15" customHeight="1">
      <c r="B24" s="118" t="s">
        <v>1064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535">
        <v>166370</v>
      </c>
      <c r="W24" s="536"/>
      <c r="X24" s="536"/>
      <c r="Y24" s="536"/>
      <c r="Z24" s="536"/>
      <c r="AA24" s="536"/>
      <c r="AB24" s="536"/>
      <c r="AC24" s="537"/>
      <c r="AD24" s="538"/>
      <c r="AE24" s="539"/>
      <c r="AF24" s="539"/>
      <c r="AG24" s="539"/>
      <c r="AH24" s="539"/>
      <c r="AI24" s="539"/>
      <c r="AJ24" s="539"/>
      <c r="AK24" s="540"/>
      <c r="AL24" s="535">
        <v>159027</v>
      </c>
      <c r="AM24" s="536"/>
      <c r="AN24" s="536"/>
      <c r="AO24" s="536"/>
      <c r="AP24" s="536"/>
      <c r="AQ24" s="536"/>
      <c r="AR24" s="536"/>
      <c r="AS24" s="537"/>
      <c r="AT24" s="534"/>
      <c r="AU24" s="534"/>
      <c r="AV24" s="534"/>
      <c r="AW24" s="534"/>
      <c r="AX24" s="534"/>
      <c r="AY24" s="534"/>
      <c r="AZ24" s="534"/>
      <c r="BA24" s="534"/>
      <c r="BB24" s="535">
        <v>154968</v>
      </c>
      <c r="BC24" s="536"/>
      <c r="BD24" s="536"/>
      <c r="BE24" s="536"/>
      <c r="BF24" s="536"/>
      <c r="BG24" s="536"/>
      <c r="BH24" s="536"/>
      <c r="BI24" s="537"/>
      <c r="BJ24" s="534"/>
      <c r="BK24" s="534"/>
      <c r="BL24" s="534"/>
      <c r="BM24" s="534"/>
      <c r="BN24" s="534"/>
      <c r="BO24" s="534"/>
      <c r="BP24" s="534"/>
      <c r="BQ24" s="534"/>
    </row>
    <row r="25" spans="2:69" ht="1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5" t="s">
        <v>765</v>
      </c>
    </row>
    <row r="27" spans="1:69" ht="15" customHeight="1">
      <c r="A27" s="3" t="s">
        <v>1065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5" t="s">
        <v>1050</v>
      </c>
    </row>
    <row r="28" spans="2:69" ht="3.7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69" ht="15" customHeight="1">
      <c r="B29" s="118" t="s">
        <v>12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 t="s">
        <v>1051</v>
      </c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 t="s">
        <v>1052</v>
      </c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 t="s">
        <v>1053</v>
      </c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</row>
    <row r="30" spans="2:69" ht="15" customHeight="1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 t="s">
        <v>1054</v>
      </c>
      <c r="W30" s="118"/>
      <c r="X30" s="118"/>
      <c r="Y30" s="118"/>
      <c r="Z30" s="118"/>
      <c r="AA30" s="118"/>
      <c r="AB30" s="118"/>
      <c r="AC30" s="118"/>
      <c r="AD30" s="118" t="s">
        <v>23</v>
      </c>
      <c r="AE30" s="118"/>
      <c r="AF30" s="118"/>
      <c r="AG30" s="118"/>
      <c r="AH30" s="118"/>
      <c r="AI30" s="118"/>
      <c r="AJ30" s="118"/>
      <c r="AK30" s="118"/>
      <c r="AL30" s="118" t="s">
        <v>1054</v>
      </c>
      <c r="AM30" s="118"/>
      <c r="AN30" s="118"/>
      <c r="AO30" s="118"/>
      <c r="AP30" s="118"/>
      <c r="AQ30" s="118"/>
      <c r="AR30" s="118"/>
      <c r="AS30" s="118"/>
      <c r="AT30" s="118" t="s">
        <v>23</v>
      </c>
      <c r="AU30" s="118"/>
      <c r="AV30" s="118"/>
      <c r="AW30" s="118"/>
      <c r="AX30" s="118"/>
      <c r="AY30" s="118"/>
      <c r="AZ30" s="118"/>
      <c r="BA30" s="118"/>
      <c r="BB30" s="118" t="s">
        <v>1054</v>
      </c>
      <c r="BC30" s="118"/>
      <c r="BD30" s="118"/>
      <c r="BE30" s="118"/>
      <c r="BF30" s="118"/>
      <c r="BG30" s="118"/>
      <c r="BH30" s="118"/>
      <c r="BI30" s="118"/>
      <c r="BJ30" s="118" t="s">
        <v>23</v>
      </c>
      <c r="BK30" s="118"/>
      <c r="BL30" s="118"/>
      <c r="BM30" s="118"/>
      <c r="BN30" s="118"/>
      <c r="BO30" s="118"/>
      <c r="BP30" s="118"/>
      <c r="BQ30" s="118"/>
    </row>
    <row r="31" spans="2:69" ht="15" customHeight="1">
      <c r="B31" s="192" t="s">
        <v>1066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533">
        <v>87781</v>
      </c>
      <c r="W31" s="533"/>
      <c r="X31" s="533"/>
      <c r="Y31" s="533"/>
      <c r="Z31" s="533"/>
      <c r="AA31" s="533"/>
      <c r="AB31" s="533"/>
      <c r="AC31" s="533"/>
      <c r="AD31" s="532">
        <v>74.5</v>
      </c>
      <c r="AE31" s="532"/>
      <c r="AF31" s="532"/>
      <c r="AG31" s="532"/>
      <c r="AH31" s="532"/>
      <c r="AI31" s="532"/>
      <c r="AJ31" s="532"/>
      <c r="AK31" s="532"/>
      <c r="AL31" s="533">
        <v>90175</v>
      </c>
      <c r="AM31" s="533"/>
      <c r="AN31" s="533"/>
      <c r="AO31" s="533"/>
      <c r="AP31" s="533"/>
      <c r="AQ31" s="533"/>
      <c r="AR31" s="533"/>
      <c r="AS31" s="533"/>
      <c r="AT31" s="532">
        <f>AL31/AL$41*100</f>
        <v>73.57380633791325</v>
      </c>
      <c r="AU31" s="532"/>
      <c r="AV31" s="532"/>
      <c r="AW31" s="532"/>
      <c r="AX31" s="532"/>
      <c r="AY31" s="532"/>
      <c r="AZ31" s="532"/>
      <c r="BA31" s="532"/>
      <c r="BB31" s="533">
        <v>82922</v>
      </c>
      <c r="BC31" s="533"/>
      <c r="BD31" s="533"/>
      <c r="BE31" s="533"/>
      <c r="BF31" s="533"/>
      <c r="BG31" s="533"/>
      <c r="BH31" s="533"/>
      <c r="BI31" s="533"/>
      <c r="BJ31" s="532">
        <f>BB31/BB$41*100</f>
        <v>68.95112338061898</v>
      </c>
      <c r="BK31" s="532"/>
      <c r="BL31" s="532"/>
      <c r="BM31" s="532"/>
      <c r="BN31" s="532"/>
      <c r="BO31" s="532"/>
      <c r="BP31" s="532"/>
      <c r="BQ31" s="532"/>
    </row>
    <row r="32" spans="2:69" ht="15" customHeight="1">
      <c r="B32" s="42"/>
      <c r="C32" s="12" t="s">
        <v>1067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44"/>
      <c r="V32" s="533">
        <v>77309</v>
      </c>
      <c r="W32" s="533"/>
      <c r="X32" s="533"/>
      <c r="Y32" s="533"/>
      <c r="Z32" s="533"/>
      <c r="AA32" s="533"/>
      <c r="AB32" s="533"/>
      <c r="AC32" s="533"/>
      <c r="AD32" s="532">
        <v>65.6</v>
      </c>
      <c r="AE32" s="532"/>
      <c r="AF32" s="532"/>
      <c r="AG32" s="532"/>
      <c r="AH32" s="532"/>
      <c r="AI32" s="532"/>
      <c r="AJ32" s="532"/>
      <c r="AK32" s="532"/>
      <c r="AL32" s="533">
        <v>79433</v>
      </c>
      <c r="AM32" s="533"/>
      <c r="AN32" s="533"/>
      <c r="AO32" s="533"/>
      <c r="AP32" s="533"/>
      <c r="AQ32" s="533"/>
      <c r="AR32" s="533"/>
      <c r="AS32" s="533"/>
      <c r="AT32" s="532">
        <f aca="true" t="shared" si="2" ref="AT32:AT41">AL32/AL$41*100</f>
        <v>64.80940569824745</v>
      </c>
      <c r="AU32" s="532"/>
      <c r="AV32" s="532"/>
      <c r="AW32" s="532"/>
      <c r="AX32" s="532"/>
      <c r="AY32" s="532"/>
      <c r="AZ32" s="532"/>
      <c r="BA32" s="532"/>
      <c r="BB32" s="533">
        <v>72009</v>
      </c>
      <c r="BC32" s="533"/>
      <c r="BD32" s="533"/>
      <c r="BE32" s="533"/>
      <c r="BF32" s="533"/>
      <c r="BG32" s="533"/>
      <c r="BH32" s="533"/>
      <c r="BI32" s="533"/>
      <c r="BJ32" s="532">
        <f aca="true" t="shared" si="3" ref="BJ32:BJ41">BB32/BB$41*100</f>
        <v>59.876769054231595</v>
      </c>
      <c r="BK32" s="532"/>
      <c r="BL32" s="532"/>
      <c r="BM32" s="532"/>
      <c r="BN32" s="532"/>
      <c r="BO32" s="532"/>
      <c r="BP32" s="532"/>
      <c r="BQ32" s="532"/>
    </row>
    <row r="33" spans="2:69" ht="15" customHeight="1">
      <c r="B33" s="43"/>
      <c r="C33" s="12" t="s">
        <v>1068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44"/>
      <c r="V33" s="533">
        <v>10472</v>
      </c>
      <c r="W33" s="533"/>
      <c r="X33" s="533"/>
      <c r="Y33" s="533"/>
      <c r="Z33" s="533"/>
      <c r="AA33" s="533"/>
      <c r="AB33" s="533"/>
      <c r="AC33" s="533"/>
      <c r="AD33" s="532">
        <v>8.9</v>
      </c>
      <c r="AE33" s="532"/>
      <c r="AF33" s="532"/>
      <c r="AG33" s="532"/>
      <c r="AH33" s="532"/>
      <c r="AI33" s="532"/>
      <c r="AJ33" s="532"/>
      <c r="AK33" s="532"/>
      <c r="AL33" s="533">
        <v>10741</v>
      </c>
      <c r="AM33" s="533"/>
      <c r="AN33" s="533"/>
      <c r="AO33" s="533"/>
      <c r="AP33" s="533"/>
      <c r="AQ33" s="533"/>
      <c r="AR33" s="533"/>
      <c r="AS33" s="533"/>
      <c r="AT33" s="532">
        <f t="shared" si="2"/>
        <v>8.763584739401455</v>
      </c>
      <c r="AU33" s="532"/>
      <c r="AV33" s="532"/>
      <c r="AW33" s="532"/>
      <c r="AX33" s="532"/>
      <c r="AY33" s="532"/>
      <c r="AZ33" s="532"/>
      <c r="BA33" s="532"/>
      <c r="BB33" s="533">
        <v>10913</v>
      </c>
      <c r="BC33" s="533"/>
      <c r="BD33" s="533"/>
      <c r="BE33" s="533"/>
      <c r="BF33" s="533"/>
      <c r="BG33" s="533"/>
      <c r="BH33" s="533"/>
      <c r="BI33" s="533"/>
      <c r="BJ33" s="532">
        <f t="shared" si="3"/>
        <v>9.074354326387388</v>
      </c>
      <c r="BK33" s="532"/>
      <c r="BL33" s="532"/>
      <c r="BM33" s="532"/>
      <c r="BN33" s="532"/>
      <c r="BO33" s="532"/>
      <c r="BP33" s="532"/>
      <c r="BQ33" s="532"/>
    </row>
    <row r="34" spans="2:69" ht="15" customHeight="1">
      <c r="B34" s="192" t="s">
        <v>1069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533">
        <v>5029</v>
      </c>
      <c r="W34" s="533"/>
      <c r="X34" s="533"/>
      <c r="Y34" s="533"/>
      <c r="Z34" s="533"/>
      <c r="AA34" s="533"/>
      <c r="AB34" s="533"/>
      <c r="AC34" s="533"/>
      <c r="AD34" s="532">
        <v>4.3</v>
      </c>
      <c r="AE34" s="532"/>
      <c r="AF34" s="532"/>
      <c r="AG34" s="532"/>
      <c r="AH34" s="532"/>
      <c r="AI34" s="532"/>
      <c r="AJ34" s="532"/>
      <c r="AK34" s="532"/>
      <c r="AL34" s="533">
        <v>3878</v>
      </c>
      <c r="AM34" s="533"/>
      <c r="AN34" s="533"/>
      <c r="AO34" s="533"/>
      <c r="AP34" s="533"/>
      <c r="AQ34" s="533"/>
      <c r="AR34" s="533"/>
      <c r="AS34" s="533"/>
      <c r="AT34" s="532">
        <f t="shared" si="2"/>
        <v>3.164061225155837</v>
      </c>
      <c r="AU34" s="532"/>
      <c r="AV34" s="532"/>
      <c r="AW34" s="532"/>
      <c r="AX34" s="532"/>
      <c r="AY34" s="532"/>
      <c r="AZ34" s="532"/>
      <c r="BA34" s="532"/>
      <c r="BB34" s="533">
        <v>2930</v>
      </c>
      <c r="BC34" s="533"/>
      <c r="BD34" s="533"/>
      <c r="BE34" s="533"/>
      <c r="BF34" s="533"/>
      <c r="BG34" s="533"/>
      <c r="BH34" s="533"/>
      <c r="BI34" s="533"/>
      <c r="BJ34" s="532">
        <f t="shared" si="3"/>
        <v>2.436347308376711</v>
      </c>
      <c r="BK34" s="532"/>
      <c r="BL34" s="532"/>
      <c r="BM34" s="532"/>
      <c r="BN34" s="532"/>
      <c r="BO34" s="532"/>
      <c r="BP34" s="532"/>
      <c r="BQ34" s="532"/>
    </row>
    <row r="35" spans="2:69" ht="15" customHeight="1">
      <c r="B35" s="42"/>
      <c r="C35" s="12" t="s">
        <v>1070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44"/>
      <c r="V35" s="533">
        <v>9650</v>
      </c>
      <c r="W35" s="533"/>
      <c r="X35" s="533"/>
      <c r="Y35" s="533"/>
      <c r="Z35" s="533"/>
      <c r="AA35" s="533"/>
      <c r="AB35" s="533"/>
      <c r="AC35" s="533"/>
      <c r="AD35" s="532">
        <v>8.2</v>
      </c>
      <c r="AE35" s="532"/>
      <c r="AF35" s="532"/>
      <c r="AG35" s="532"/>
      <c r="AH35" s="532"/>
      <c r="AI35" s="532"/>
      <c r="AJ35" s="532"/>
      <c r="AK35" s="532"/>
      <c r="AL35" s="533">
        <v>8547</v>
      </c>
      <c r="AM35" s="533"/>
      <c r="AN35" s="533"/>
      <c r="AO35" s="533"/>
      <c r="AP35" s="533"/>
      <c r="AQ35" s="533"/>
      <c r="AR35" s="533"/>
      <c r="AS35" s="533"/>
      <c r="AT35" s="532">
        <f t="shared" si="2"/>
        <v>6.973499559413857</v>
      </c>
      <c r="AU35" s="532"/>
      <c r="AV35" s="532"/>
      <c r="AW35" s="532"/>
      <c r="AX35" s="532"/>
      <c r="AY35" s="532"/>
      <c r="AZ35" s="532"/>
      <c r="BA35" s="532"/>
      <c r="BB35" s="533">
        <v>7426</v>
      </c>
      <c r="BC35" s="533"/>
      <c r="BD35" s="533"/>
      <c r="BE35" s="533"/>
      <c r="BF35" s="533"/>
      <c r="BG35" s="533"/>
      <c r="BH35" s="533"/>
      <c r="BI35" s="533"/>
      <c r="BJ35" s="532">
        <f t="shared" si="3"/>
        <v>6.174851574063296</v>
      </c>
      <c r="BK35" s="532"/>
      <c r="BL35" s="532"/>
      <c r="BM35" s="532"/>
      <c r="BN35" s="532"/>
      <c r="BO35" s="532"/>
      <c r="BP35" s="532"/>
      <c r="BQ35" s="532"/>
    </row>
    <row r="36" spans="2:69" ht="15" customHeight="1">
      <c r="B36" s="43"/>
      <c r="C36" s="12" t="s">
        <v>1071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44"/>
      <c r="V36" s="533" t="s">
        <v>1072</v>
      </c>
      <c r="W36" s="533"/>
      <c r="X36" s="533"/>
      <c r="Y36" s="533"/>
      <c r="Z36" s="533"/>
      <c r="AA36" s="533"/>
      <c r="AB36" s="533"/>
      <c r="AC36" s="533"/>
      <c r="AD36" s="532" t="s">
        <v>1073</v>
      </c>
      <c r="AE36" s="532"/>
      <c r="AF36" s="532"/>
      <c r="AG36" s="532"/>
      <c r="AH36" s="532"/>
      <c r="AI36" s="532"/>
      <c r="AJ36" s="532"/>
      <c r="AK36" s="532"/>
      <c r="AL36" s="533">
        <v>4669</v>
      </c>
      <c r="AM36" s="533"/>
      <c r="AN36" s="533"/>
      <c r="AO36" s="533"/>
      <c r="AP36" s="533"/>
      <c r="AQ36" s="533"/>
      <c r="AR36" s="533"/>
      <c r="AS36" s="533"/>
      <c r="AT36" s="532">
        <f t="shared" si="2"/>
        <v>3.8094383342580205</v>
      </c>
      <c r="AU36" s="532"/>
      <c r="AV36" s="532"/>
      <c r="AW36" s="532"/>
      <c r="AX36" s="532"/>
      <c r="AY36" s="532"/>
      <c r="AZ36" s="532"/>
      <c r="BA36" s="532"/>
      <c r="BB36" s="533">
        <v>4496</v>
      </c>
      <c r="BC36" s="533"/>
      <c r="BD36" s="533"/>
      <c r="BE36" s="533"/>
      <c r="BF36" s="533"/>
      <c r="BG36" s="533"/>
      <c r="BH36" s="533"/>
      <c r="BI36" s="533"/>
      <c r="BJ36" s="532">
        <f t="shared" si="3"/>
        <v>3.738504265686584</v>
      </c>
      <c r="BK36" s="532"/>
      <c r="BL36" s="532"/>
      <c r="BM36" s="532"/>
      <c r="BN36" s="532"/>
      <c r="BO36" s="532"/>
      <c r="BP36" s="532"/>
      <c r="BQ36" s="532"/>
    </row>
    <row r="37" spans="2:69" ht="15" customHeight="1">
      <c r="B37" s="192" t="s">
        <v>1074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533">
        <v>25087</v>
      </c>
      <c r="W37" s="533"/>
      <c r="X37" s="533"/>
      <c r="Y37" s="533"/>
      <c r="Z37" s="533"/>
      <c r="AA37" s="533"/>
      <c r="AB37" s="533"/>
      <c r="AC37" s="533"/>
      <c r="AD37" s="532">
        <v>21.3</v>
      </c>
      <c r="AE37" s="532"/>
      <c r="AF37" s="532"/>
      <c r="AG37" s="532"/>
      <c r="AH37" s="532"/>
      <c r="AI37" s="532"/>
      <c r="AJ37" s="532"/>
      <c r="AK37" s="532"/>
      <c r="AL37" s="533">
        <v>28512</v>
      </c>
      <c r="AM37" s="533"/>
      <c r="AN37" s="533"/>
      <c r="AO37" s="533"/>
      <c r="AP37" s="533"/>
      <c r="AQ37" s="533"/>
      <c r="AR37" s="533"/>
      <c r="AS37" s="533"/>
      <c r="AT37" s="532">
        <f t="shared" si="2"/>
        <v>23.26294833719526</v>
      </c>
      <c r="AU37" s="532"/>
      <c r="AV37" s="532"/>
      <c r="AW37" s="532"/>
      <c r="AX37" s="532"/>
      <c r="AY37" s="532"/>
      <c r="AZ37" s="532"/>
      <c r="BA37" s="532"/>
      <c r="BB37" s="533">
        <v>34410</v>
      </c>
      <c r="BC37" s="533"/>
      <c r="BD37" s="533"/>
      <c r="BE37" s="533"/>
      <c r="BF37" s="533"/>
      <c r="BG37" s="533"/>
      <c r="BH37" s="533"/>
      <c r="BI37" s="533"/>
      <c r="BJ37" s="532">
        <f t="shared" si="3"/>
        <v>28.61252931100431</v>
      </c>
      <c r="BK37" s="532"/>
      <c r="BL37" s="532"/>
      <c r="BM37" s="532"/>
      <c r="BN37" s="532"/>
      <c r="BO37" s="532"/>
      <c r="BP37" s="532"/>
      <c r="BQ37" s="532"/>
    </row>
    <row r="38" spans="2:69" ht="15" customHeight="1">
      <c r="B38" s="42"/>
      <c r="C38" s="12" t="s">
        <v>1075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44"/>
      <c r="V38" s="533">
        <v>9638</v>
      </c>
      <c r="W38" s="533"/>
      <c r="X38" s="533"/>
      <c r="Y38" s="533"/>
      <c r="Z38" s="533"/>
      <c r="AA38" s="533"/>
      <c r="AB38" s="533"/>
      <c r="AC38" s="533"/>
      <c r="AD38" s="532">
        <v>8.2</v>
      </c>
      <c r="AE38" s="532"/>
      <c r="AF38" s="532"/>
      <c r="AG38" s="532"/>
      <c r="AH38" s="532"/>
      <c r="AI38" s="532"/>
      <c r="AJ38" s="532"/>
      <c r="AK38" s="532"/>
      <c r="AL38" s="533">
        <v>12970</v>
      </c>
      <c r="AM38" s="533"/>
      <c r="AN38" s="533"/>
      <c r="AO38" s="533"/>
      <c r="AP38" s="533"/>
      <c r="AQ38" s="533"/>
      <c r="AR38" s="533"/>
      <c r="AS38" s="533"/>
      <c r="AT38" s="532">
        <f t="shared" si="2"/>
        <v>10.582226428641363</v>
      </c>
      <c r="AU38" s="532"/>
      <c r="AV38" s="532"/>
      <c r="AW38" s="532"/>
      <c r="AX38" s="532"/>
      <c r="AY38" s="532"/>
      <c r="AZ38" s="532"/>
      <c r="BA38" s="532"/>
      <c r="BB38" s="533">
        <v>18753</v>
      </c>
      <c r="BC38" s="533"/>
      <c r="BD38" s="533"/>
      <c r="BE38" s="533"/>
      <c r="BF38" s="533"/>
      <c r="BG38" s="533"/>
      <c r="BH38" s="533"/>
      <c r="BI38" s="533"/>
      <c r="BJ38" s="532">
        <f t="shared" si="3"/>
        <v>15.593454291463637</v>
      </c>
      <c r="BK38" s="532"/>
      <c r="BL38" s="532"/>
      <c r="BM38" s="532"/>
      <c r="BN38" s="532"/>
      <c r="BO38" s="532"/>
      <c r="BP38" s="532"/>
      <c r="BQ38" s="532"/>
    </row>
    <row r="39" spans="2:69" ht="15" customHeight="1">
      <c r="B39" s="42"/>
      <c r="C39" s="12" t="s">
        <v>1076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44"/>
      <c r="V39" s="533">
        <v>1552</v>
      </c>
      <c r="W39" s="533"/>
      <c r="X39" s="533"/>
      <c r="Y39" s="533"/>
      <c r="Z39" s="533"/>
      <c r="AA39" s="533"/>
      <c r="AB39" s="533"/>
      <c r="AC39" s="533"/>
      <c r="AD39" s="532">
        <v>1.3</v>
      </c>
      <c r="AE39" s="532"/>
      <c r="AF39" s="532"/>
      <c r="AG39" s="532"/>
      <c r="AH39" s="532"/>
      <c r="AI39" s="532"/>
      <c r="AJ39" s="532"/>
      <c r="AK39" s="532"/>
      <c r="AL39" s="533">
        <v>2448</v>
      </c>
      <c r="AM39" s="533"/>
      <c r="AN39" s="533"/>
      <c r="AO39" s="533"/>
      <c r="AP39" s="533"/>
      <c r="AQ39" s="533"/>
      <c r="AR39" s="533"/>
      <c r="AS39" s="533"/>
      <c r="AT39" s="532">
        <f t="shared" si="2"/>
        <v>1.9973238471329264</v>
      </c>
      <c r="AU39" s="532"/>
      <c r="AV39" s="532"/>
      <c r="AW39" s="532"/>
      <c r="AX39" s="532"/>
      <c r="AY39" s="532"/>
      <c r="AZ39" s="532"/>
      <c r="BA39" s="532"/>
      <c r="BB39" s="533">
        <v>2426</v>
      </c>
      <c r="BC39" s="533"/>
      <c r="BD39" s="533"/>
      <c r="BE39" s="533"/>
      <c r="BF39" s="533"/>
      <c r="BG39" s="533"/>
      <c r="BH39" s="533"/>
      <c r="BI39" s="533"/>
      <c r="BJ39" s="532">
        <f t="shared" si="3"/>
        <v>2.017262310621809</v>
      </c>
      <c r="BK39" s="532"/>
      <c r="BL39" s="532"/>
      <c r="BM39" s="532"/>
      <c r="BN39" s="532"/>
      <c r="BO39" s="532"/>
      <c r="BP39" s="532"/>
      <c r="BQ39" s="532"/>
    </row>
    <row r="40" spans="2:69" ht="15" customHeight="1">
      <c r="B40" s="43"/>
      <c r="C40" s="12" t="s">
        <v>1077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44"/>
      <c r="V40" s="533">
        <v>13897</v>
      </c>
      <c r="W40" s="533"/>
      <c r="X40" s="533"/>
      <c r="Y40" s="533"/>
      <c r="Z40" s="533"/>
      <c r="AA40" s="533"/>
      <c r="AB40" s="533"/>
      <c r="AC40" s="533"/>
      <c r="AD40" s="532">
        <v>11.8</v>
      </c>
      <c r="AE40" s="532"/>
      <c r="AF40" s="532"/>
      <c r="AG40" s="532"/>
      <c r="AH40" s="532"/>
      <c r="AI40" s="532"/>
      <c r="AJ40" s="532"/>
      <c r="AK40" s="532"/>
      <c r="AL40" s="533">
        <v>13095</v>
      </c>
      <c r="AM40" s="533"/>
      <c r="AN40" s="533"/>
      <c r="AO40" s="533"/>
      <c r="AP40" s="533"/>
      <c r="AQ40" s="533"/>
      <c r="AR40" s="533"/>
      <c r="AS40" s="533"/>
      <c r="AT40" s="532">
        <f t="shared" si="2"/>
        <v>10.684213961685323</v>
      </c>
      <c r="AU40" s="532"/>
      <c r="AV40" s="532"/>
      <c r="AW40" s="532"/>
      <c r="AX40" s="532"/>
      <c r="AY40" s="532"/>
      <c r="AZ40" s="532"/>
      <c r="BA40" s="532"/>
      <c r="BB40" s="533">
        <v>13232</v>
      </c>
      <c r="BC40" s="533"/>
      <c r="BD40" s="533"/>
      <c r="BE40" s="533"/>
      <c r="BF40" s="533"/>
      <c r="BG40" s="533"/>
      <c r="BH40" s="533"/>
      <c r="BI40" s="533"/>
      <c r="BJ40" s="532">
        <f t="shared" si="3"/>
        <v>11.00264422677155</v>
      </c>
      <c r="BK40" s="532"/>
      <c r="BL40" s="532"/>
      <c r="BM40" s="532"/>
      <c r="BN40" s="532"/>
      <c r="BO40" s="532"/>
      <c r="BP40" s="532"/>
      <c r="BQ40" s="532"/>
    </row>
    <row r="41" spans="2:69" ht="15" customHeight="1">
      <c r="B41" s="149" t="s">
        <v>1078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533">
        <v>117896</v>
      </c>
      <c r="W41" s="533"/>
      <c r="X41" s="533"/>
      <c r="Y41" s="533"/>
      <c r="Z41" s="533"/>
      <c r="AA41" s="533"/>
      <c r="AB41" s="533"/>
      <c r="AC41" s="533"/>
      <c r="AD41" s="532">
        <v>100</v>
      </c>
      <c r="AE41" s="532"/>
      <c r="AF41" s="532"/>
      <c r="AG41" s="532"/>
      <c r="AH41" s="532"/>
      <c r="AI41" s="532"/>
      <c r="AJ41" s="532"/>
      <c r="AK41" s="532"/>
      <c r="AL41" s="533">
        <v>122564</v>
      </c>
      <c r="AM41" s="533"/>
      <c r="AN41" s="533"/>
      <c r="AO41" s="533"/>
      <c r="AP41" s="533"/>
      <c r="AQ41" s="533"/>
      <c r="AR41" s="533"/>
      <c r="AS41" s="533"/>
      <c r="AT41" s="532">
        <f t="shared" si="2"/>
        <v>100</v>
      </c>
      <c r="AU41" s="532"/>
      <c r="AV41" s="532"/>
      <c r="AW41" s="532"/>
      <c r="AX41" s="532"/>
      <c r="AY41" s="532"/>
      <c r="AZ41" s="532"/>
      <c r="BA41" s="532"/>
      <c r="BB41" s="533">
        <v>120262</v>
      </c>
      <c r="BC41" s="533"/>
      <c r="BD41" s="533"/>
      <c r="BE41" s="533"/>
      <c r="BF41" s="533"/>
      <c r="BG41" s="533"/>
      <c r="BH41" s="533"/>
      <c r="BI41" s="533"/>
      <c r="BJ41" s="532">
        <f t="shared" si="3"/>
        <v>100</v>
      </c>
      <c r="BK41" s="532"/>
      <c r="BL41" s="532"/>
      <c r="BM41" s="532"/>
      <c r="BN41" s="532"/>
      <c r="BO41" s="532"/>
      <c r="BP41" s="532"/>
      <c r="BQ41" s="532"/>
    </row>
    <row r="42" ht="15" customHeight="1">
      <c r="BQ42" s="5" t="s">
        <v>765</v>
      </c>
    </row>
  </sheetData>
  <sheetProtection/>
  <mergeCells count="210">
    <mergeCell ref="B4:U5"/>
    <mergeCell ref="V4:AK4"/>
    <mergeCell ref="AL4:BA4"/>
    <mergeCell ref="BB4:BQ4"/>
    <mergeCell ref="V5:AC5"/>
    <mergeCell ref="AD5:AK5"/>
    <mergeCell ref="AL5:AS5"/>
    <mergeCell ref="AT5:BA5"/>
    <mergeCell ref="BB5:BI5"/>
    <mergeCell ref="BJ5:BQ5"/>
    <mergeCell ref="BJ6:BQ6"/>
    <mergeCell ref="V7:AC7"/>
    <mergeCell ref="AD7:AK7"/>
    <mergeCell ref="AL7:AS7"/>
    <mergeCell ref="AT7:BA7"/>
    <mergeCell ref="BB7:BI7"/>
    <mergeCell ref="BJ7:BQ7"/>
    <mergeCell ref="B6:U6"/>
    <mergeCell ref="V6:AC6"/>
    <mergeCell ref="AD6:AK6"/>
    <mergeCell ref="AL6:AS6"/>
    <mergeCell ref="AT6:BA6"/>
    <mergeCell ref="BB6:BI6"/>
    <mergeCell ref="V9:AC9"/>
    <mergeCell ref="AD9:AK9"/>
    <mergeCell ref="AL9:AS9"/>
    <mergeCell ref="AT9:BA9"/>
    <mergeCell ref="BB9:BI9"/>
    <mergeCell ref="BJ9:BQ9"/>
    <mergeCell ref="V8:AC8"/>
    <mergeCell ref="AD8:AK8"/>
    <mergeCell ref="AL8:AS8"/>
    <mergeCell ref="AT8:BA8"/>
    <mergeCell ref="BB8:BI8"/>
    <mergeCell ref="BJ8:BQ8"/>
    <mergeCell ref="BJ10:BQ10"/>
    <mergeCell ref="V11:AC11"/>
    <mergeCell ref="AD11:AK11"/>
    <mergeCell ref="AL11:AS11"/>
    <mergeCell ref="AT11:BA11"/>
    <mergeCell ref="BB11:BI11"/>
    <mergeCell ref="BJ11:BQ11"/>
    <mergeCell ref="B10:U10"/>
    <mergeCell ref="V10:AC10"/>
    <mergeCell ref="AD10:AK10"/>
    <mergeCell ref="AL10:AS10"/>
    <mergeCell ref="AT10:BA10"/>
    <mergeCell ref="BB10:BI10"/>
    <mergeCell ref="V13:AC13"/>
    <mergeCell ref="AD13:AK13"/>
    <mergeCell ref="AL13:AS13"/>
    <mergeCell ref="AT13:BA13"/>
    <mergeCell ref="BB13:BI13"/>
    <mergeCell ref="BJ13:BQ13"/>
    <mergeCell ref="V12:AC12"/>
    <mergeCell ref="AD12:AK12"/>
    <mergeCell ref="AL12:AS12"/>
    <mergeCell ref="AT12:BA12"/>
    <mergeCell ref="BB12:BI12"/>
    <mergeCell ref="BJ12:BQ12"/>
    <mergeCell ref="BJ14:BQ14"/>
    <mergeCell ref="V15:AC15"/>
    <mergeCell ref="AD15:AK15"/>
    <mergeCell ref="AL15:AS15"/>
    <mergeCell ref="AT15:BA15"/>
    <mergeCell ref="BB15:BI15"/>
    <mergeCell ref="BJ15:BQ15"/>
    <mergeCell ref="B14:U14"/>
    <mergeCell ref="V14:AC14"/>
    <mergeCell ref="AD14:AK14"/>
    <mergeCell ref="AL14:AS14"/>
    <mergeCell ref="AT14:BA14"/>
    <mergeCell ref="BB14:BI14"/>
    <mergeCell ref="V17:AC17"/>
    <mergeCell ref="AD17:AK17"/>
    <mergeCell ref="AL17:AS17"/>
    <mergeCell ref="AT17:BA17"/>
    <mergeCell ref="BB17:BI17"/>
    <mergeCell ref="BJ17:BQ17"/>
    <mergeCell ref="V16:AC16"/>
    <mergeCell ref="AD16:AK16"/>
    <mergeCell ref="AL16:AS16"/>
    <mergeCell ref="AT16:BA16"/>
    <mergeCell ref="BB16:BI16"/>
    <mergeCell ref="BJ16:BQ16"/>
    <mergeCell ref="V19:AC19"/>
    <mergeCell ref="AD19:AK19"/>
    <mergeCell ref="AL19:AS19"/>
    <mergeCell ref="AT19:BA19"/>
    <mergeCell ref="BB19:BI19"/>
    <mergeCell ref="BJ19:BQ19"/>
    <mergeCell ref="V18:AC18"/>
    <mergeCell ref="AD18:AK18"/>
    <mergeCell ref="AL18:AS18"/>
    <mergeCell ref="AT18:BA18"/>
    <mergeCell ref="BB18:BI18"/>
    <mergeCell ref="BJ18:BQ18"/>
    <mergeCell ref="V21:AC21"/>
    <mergeCell ref="AD21:AK21"/>
    <mergeCell ref="AL21:AS21"/>
    <mergeCell ref="AT21:BA21"/>
    <mergeCell ref="BB21:BI21"/>
    <mergeCell ref="BJ21:BQ21"/>
    <mergeCell ref="V20:AC20"/>
    <mergeCell ref="AD20:AK20"/>
    <mergeCell ref="AL20:AS20"/>
    <mergeCell ref="AT20:BA20"/>
    <mergeCell ref="BB20:BI20"/>
    <mergeCell ref="BJ20:BQ20"/>
    <mergeCell ref="BJ22:BQ22"/>
    <mergeCell ref="B23:U23"/>
    <mergeCell ref="V23:AC23"/>
    <mergeCell ref="AD23:AK23"/>
    <mergeCell ref="AL23:AS23"/>
    <mergeCell ref="AT23:BA23"/>
    <mergeCell ref="BB23:BI23"/>
    <mergeCell ref="BJ23:BQ23"/>
    <mergeCell ref="B22:U22"/>
    <mergeCell ref="V22:AC22"/>
    <mergeCell ref="AD22:AK22"/>
    <mergeCell ref="AL22:AS22"/>
    <mergeCell ref="AT22:BA22"/>
    <mergeCell ref="BB22:BI22"/>
    <mergeCell ref="BJ30:BQ30"/>
    <mergeCell ref="B31:U31"/>
    <mergeCell ref="V31:AC31"/>
    <mergeCell ref="AD31:AK31"/>
    <mergeCell ref="AL31:AS31"/>
    <mergeCell ref="AT31:BA31"/>
    <mergeCell ref="BB31:BI31"/>
    <mergeCell ref="BJ31:BQ31"/>
    <mergeCell ref="BJ24:BQ24"/>
    <mergeCell ref="B29:U30"/>
    <mergeCell ref="V29:AK29"/>
    <mergeCell ref="AL29:BA29"/>
    <mergeCell ref="BB29:BQ29"/>
    <mergeCell ref="V30:AC30"/>
    <mergeCell ref="AD30:AK30"/>
    <mergeCell ref="AL30:AS30"/>
    <mergeCell ref="AT30:BA30"/>
    <mergeCell ref="BB30:BI30"/>
    <mergeCell ref="B24:U24"/>
    <mergeCell ref="V24:AC24"/>
    <mergeCell ref="AD24:AK24"/>
    <mergeCell ref="AL24:AS24"/>
    <mergeCell ref="AT24:BA24"/>
    <mergeCell ref="BB24:BI24"/>
    <mergeCell ref="V33:AC33"/>
    <mergeCell ref="AD33:AK33"/>
    <mergeCell ref="AL33:AS33"/>
    <mergeCell ref="AT33:BA33"/>
    <mergeCell ref="BB33:BI33"/>
    <mergeCell ref="BJ33:BQ33"/>
    <mergeCell ref="V32:AC32"/>
    <mergeCell ref="AD32:AK32"/>
    <mergeCell ref="AL32:AS32"/>
    <mergeCell ref="AT32:BA32"/>
    <mergeCell ref="BB32:BI32"/>
    <mergeCell ref="BJ32:BQ32"/>
    <mergeCell ref="BJ36:BQ36"/>
    <mergeCell ref="BJ34:BQ34"/>
    <mergeCell ref="V35:AC35"/>
    <mergeCell ref="AD35:AK35"/>
    <mergeCell ref="AL35:AS35"/>
    <mergeCell ref="AT35:BA35"/>
    <mergeCell ref="BB35:BI35"/>
    <mergeCell ref="BJ35:BQ35"/>
    <mergeCell ref="B34:U34"/>
    <mergeCell ref="V34:AC34"/>
    <mergeCell ref="AD34:AK34"/>
    <mergeCell ref="AL34:AS34"/>
    <mergeCell ref="AT34:BA34"/>
    <mergeCell ref="BB34:BI34"/>
    <mergeCell ref="B37:U37"/>
    <mergeCell ref="V37:AC37"/>
    <mergeCell ref="AD37:AK37"/>
    <mergeCell ref="AL37:AS37"/>
    <mergeCell ref="AT37:BA37"/>
    <mergeCell ref="BB37:BI37"/>
    <mergeCell ref="V36:AC36"/>
    <mergeCell ref="AD36:AK36"/>
    <mergeCell ref="AL36:AS36"/>
    <mergeCell ref="AT36:BA36"/>
    <mergeCell ref="BB36:BI36"/>
    <mergeCell ref="V39:AC39"/>
    <mergeCell ref="AD39:AK39"/>
    <mergeCell ref="AL39:AS39"/>
    <mergeCell ref="AT39:BA39"/>
    <mergeCell ref="BB39:BI39"/>
    <mergeCell ref="BJ39:BQ39"/>
    <mergeCell ref="BJ37:BQ37"/>
    <mergeCell ref="V38:AC38"/>
    <mergeCell ref="AD38:AK38"/>
    <mergeCell ref="AL38:AS38"/>
    <mergeCell ref="AT38:BA38"/>
    <mergeCell ref="BB38:BI38"/>
    <mergeCell ref="BJ38:BQ38"/>
    <mergeCell ref="BJ41:BQ41"/>
    <mergeCell ref="B41:U41"/>
    <mergeCell ref="V41:AC41"/>
    <mergeCell ref="AD41:AK41"/>
    <mergeCell ref="AL41:AS41"/>
    <mergeCell ref="AT41:BA41"/>
    <mergeCell ref="BB41:BI41"/>
    <mergeCell ref="V40:AC40"/>
    <mergeCell ref="AD40:AK40"/>
    <mergeCell ref="AL40:AS40"/>
    <mergeCell ref="AT40:BA40"/>
    <mergeCell ref="BB40:BI40"/>
    <mergeCell ref="BJ40:BQ40"/>
  </mergeCells>
  <printOptions/>
  <pageMargins left="0.7874015748031497" right="0.7874015748031497" top="0.7086614173228347" bottom="0.3937007874015748" header="0.5118110236220472" footer="0.39"/>
  <pageSetup horizontalDpi="300" verticalDpi="3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203"/>
  <sheetViews>
    <sheetView zoomScalePageLayoutView="0" workbookViewId="0" topLeftCell="A1">
      <selection activeCell="A1" sqref="A1"/>
    </sheetView>
  </sheetViews>
  <sheetFormatPr defaultColWidth="1.28515625" defaultRowHeight="15" customHeight="1"/>
  <cols>
    <col min="1" max="16384" width="1.28515625" style="3" customWidth="1"/>
  </cols>
  <sheetData>
    <row r="1" spans="1:11" s="2" customFormat="1" ht="18.7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37" ht="15" customHeight="1">
      <c r="A3" s="3" t="s">
        <v>69</v>
      </c>
      <c r="AK3" s="5" t="s">
        <v>70</v>
      </c>
    </row>
    <row r="4" ht="3.75" customHeight="1"/>
    <row r="5" spans="2:67" ht="15" customHeight="1">
      <c r="B5" s="118" t="s">
        <v>12</v>
      </c>
      <c r="C5" s="118"/>
      <c r="D5" s="118"/>
      <c r="E5" s="118"/>
      <c r="F5" s="118"/>
      <c r="G5" s="118"/>
      <c r="H5" s="118"/>
      <c r="I5" s="118"/>
      <c r="J5" s="118" t="s">
        <v>71</v>
      </c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22"/>
      <c r="AE5" s="181" t="s">
        <v>72</v>
      </c>
      <c r="AF5" s="182"/>
      <c r="AG5" s="182"/>
      <c r="AH5" s="182"/>
      <c r="AI5" s="182"/>
      <c r="AJ5" s="182"/>
      <c r="AK5" s="183"/>
      <c r="AL5" s="20"/>
      <c r="AM5" s="20"/>
      <c r="AN5" s="20"/>
      <c r="AO5" s="20"/>
      <c r="AP5" s="20"/>
      <c r="AQ5" s="20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9"/>
    </row>
    <row r="6" spans="2:67" ht="15" customHeight="1">
      <c r="B6" s="118"/>
      <c r="C6" s="118"/>
      <c r="D6" s="118"/>
      <c r="E6" s="118"/>
      <c r="F6" s="118"/>
      <c r="G6" s="118"/>
      <c r="H6" s="118"/>
      <c r="I6" s="118"/>
      <c r="J6" s="172" t="s">
        <v>73</v>
      </c>
      <c r="K6" s="172"/>
      <c r="L6" s="172"/>
      <c r="M6" s="172"/>
      <c r="N6" s="172"/>
      <c r="O6" s="172"/>
      <c r="P6" s="172"/>
      <c r="Q6" s="172" t="s">
        <v>74</v>
      </c>
      <c r="R6" s="172"/>
      <c r="S6" s="172"/>
      <c r="T6" s="172"/>
      <c r="U6" s="172"/>
      <c r="V6" s="172"/>
      <c r="W6" s="172"/>
      <c r="X6" s="172" t="s">
        <v>75</v>
      </c>
      <c r="Y6" s="172"/>
      <c r="Z6" s="172"/>
      <c r="AA6" s="172"/>
      <c r="AB6" s="172"/>
      <c r="AC6" s="172"/>
      <c r="AD6" s="187"/>
      <c r="AE6" s="184"/>
      <c r="AF6" s="185"/>
      <c r="AG6" s="185"/>
      <c r="AH6" s="185"/>
      <c r="AI6" s="185"/>
      <c r="AJ6" s="185"/>
      <c r="AK6" s="186"/>
      <c r="AL6" s="20"/>
      <c r="AM6" s="20"/>
      <c r="AN6" s="20"/>
      <c r="AO6" s="20"/>
      <c r="AP6" s="20"/>
      <c r="AQ6" s="20"/>
      <c r="AR6" s="20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9"/>
    </row>
    <row r="7" spans="2:67" ht="15" customHeight="1">
      <c r="B7" s="118" t="s">
        <v>76</v>
      </c>
      <c r="C7" s="118"/>
      <c r="D7" s="118"/>
      <c r="E7" s="118"/>
      <c r="F7" s="118"/>
      <c r="G7" s="118"/>
      <c r="H7" s="118"/>
      <c r="I7" s="118"/>
      <c r="J7" s="150">
        <f>Q7+X7</f>
        <v>52129</v>
      </c>
      <c r="K7" s="150"/>
      <c r="L7" s="150"/>
      <c r="M7" s="150"/>
      <c r="N7" s="150"/>
      <c r="O7" s="150"/>
      <c r="P7" s="150"/>
      <c r="Q7" s="150">
        <v>24667</v>
      </c>
      <c r="R7" s="150"/>
      <c r="S7" s="150"/>
      <c r="T7" s="150"/>
      <c r="U7" s="150"/>
      <c r="V7" s="150"/>
      <c r="W7" s="150"/>
      <c r="X7" s="150">
        <v>27462</v>
      </c>
      <c r="Y7" s="150"/>
      <c r="Z7" s="150"/>
      <c r="AA7" s="150"/>
      <c r="AB7" s="150"/>
      <c r="AC7" s="150"/>
      <c r="AD7" s="179"/>
      <c r="AE7" s="180">
        <v>16863</v>
      </c>
      <c r="AF7" s="177"/>
      <c r="AG7" s="177"/>
      <c r="AH7" s="177"/>
      <c r="AI7" s="177"/>
      <c r="AJ7" s="177"/>
      <c r="AK7" s="178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9"/>
    </row>
    <row r="8" spans="2:67" ht="15" customHeight="1">
      <c r="B8" s="118" t="s">
        <v>77</v>
      </c>
      <c r="C8" s="118"/>
      <c r="D8" s="118"/>
      <c r="E8" s="118"/>
      <c r="F8" s="118"/>
      <c r="G8" s="118"/>
      <c r="H8" s="118"/>
      <c r="I8" s="118"/>
      <c r="J8" s="150">
        <f>Q8+X8</f>
        <v>51826</v>
      </c>
      <c r="K8" s="150"/>
      <c r="L8" s="150"/>
      <c r="M8" s="150"/>
      <c r="N8" s="150"/>
      <c r="O8" s="150"/>
      <c r="P8" s="150"/>
      <c r="Q8" s="150">
        <v>24528</v>
      </c>
      <c r="R8" s="150"/>
      <c r="S8" s="150"/>
      <c r="T8" s="150"/>
      <c r="U8" s="150"/>
      <c r="V8" s="150"/>
      <c r="W8" s="150"/>
      <c r="X8" s="150">
        <v>27298</v>
      </c>
      <c r="Y8" s="150"/>
      <c r="Z8" s="150"/>
      <c r="AA8" s="150"/>
      <c r="AB8" s="150"/>
      <c r="AC8" s="150"/>
      <c r="AD8" s="179"/>
      <c r="AE8" s="180">
        <v>16906</v>
      </c>
      <c r="AF8" s="177"/>
      <c r="AG8" s="177"/>
      <c r="AH8" s="177"/>
      <c r="AI8" s="177"/>
      <c r="AJ8" s="177"/>
      <c r="AK8" s="178"/>
      <c r="AL8" s="17"/>
      <c r="AM8" s="17"/>
      <c r="AN8" s="17"/>
      <c r="AO8" s="17"/>
      <c r="AP8" s="17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</row>
    <row r="9" spans="2:67" ht="15" customHeight="1">
      <c r="B9" s="118" t="s">
        <v>78</v>
      </c>
      <c r="C9" s="118"/>
      <c r="D9" s="118"/>
      <c r="E9" s="118"/>
      <c r="F9" s="118"/>
      <c r="G9" s="118"/>
      <c r="H9" s="118"/>
      <c r="I9" s="118"/>
      <c r="J9" s="150">
        <f>Q9+X9</f>
        <v>51558</v>
      </c>
      <c r="K9" s="150"/>
      <c r="L9" s="150"/>
      <c r="M9" s="150"/>
      <c r="N9" s="150"/>
      <c r="O9" s="150"/>
      <c r="P9" s="150"/>
      <c r="Q9" s="150">
        <v>24444</v>
      </c>
      <c r="R9" s="150"/>
      <c r="S9" s="150"/>
      <c r="T9" s="150"/>
      <c r="U9" s="150"/>
      <c r="V9" s="150"/>
      <c r="W9" s="150"/>
      <c r="X9" s="150">
        <v>27114</v>
      </c>
      <c r="Y9" s="150"/>
      <c r="Z9" s="150"/>
      <c r="AA9" s="150"/>
      <c r="AB9" s="150"/>
      <c r="AC9" s="150"/>
      <c r="AD9" s="179"/>
      <c r="AE9" s="180">
        <v>17036</v>
      </c>
      <c r="AF9" s="177"/>
      <c r="AG9" s="177"/>
      <c r="AH9" s="177"/>
      <c r="AI9" s="177"/>
      <c r="AJ9" s="177"/>
      <c r="AK9" s="178"/>
      <c r="AL9" s="17"/>
      <c r="AM9" s="17"/>
      <c r="AN9" s="17"/>
      <c r="AO9" s="17"/>
      <c r="AP9" s="17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</row>
    <row r="10" spans="2:67" ht="15" customHeight="1">
      <c r="B10" s="118" t="s">
        <v>79</v>
      </c>
      <c r="C10" s="118"/>
      <c r="D10" s="118"/>
      <c r="E10" s="118"/>
      <c r="F10" s="118"/>
      <c r="G10" s="118"/>
      <c r="H10" s="118"/>
      <c r="I10" s="118"/>
      <c r="J10" s="150">
        <f>Q10+X10</f>
        <v>51453</v>
      </c>
      <c r="K10" s="150"/>
      <c r="L10" s="150"/>
      <c r="M10" s="150"/>
      <c r="N10" s="150"/>
      <c r="O10" s="150"/>
      <c r="P10" s="150"/>
      <c r="Q10" s="150">
        <v>24396</v>
      </c>
      <c r="R10" s="150"/>
      <c r="S10" s="150"/>
      <c r="T10" s="150"/>
      <c r="U10" s="150"/>
      <c r="V10" s="150"/>
      <c r="W10" s="150"/>
      <c r="X10" s="150">
        <v>27057</v>
      </c>
      <c r="Y10" s="150"/>
      <c r="Z10" s="150"/>
      <c r="AA10" s="150"/>
      <c r="AB10" s="150"/>
      <c r="AC10" s="150"/>
      <c r="AD10" s="179"/>
      <c r="AE10" s="180">
        <v>17150</v>
      </c>
      <c r="AF10" s="177"/>
      <c r="AG10" s="177"/>
      <c r="AH10" s="177"/>
      <c r="AI10" s="177"/>
      <c r="AJ10" s="177"/>
      <c r="AK10" s="178"/>
      <c r="AL10" s="17"/>
      <c r="AM10" s="17"/>
      <c r="AN10" s="17"/>
      <c r="AO10" s="17"/>
      <c r="AP10" s="17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</row>
    <row r="11" spans="2:67" ht="15" customHeight="1">
      <c r="B11" s="118" t="s">
        <v>40</v>
      </c>
      <c r="C11" s="118"/>
      <c r="D11" s="118"/>
      <c r="E11" s="118"/>
      <c r="F11" s="118"/>
      <c r="G11" s="118"/>
      <c r="H11" s="118"/>
      <c r="I11" s="118"/>
      <c r="J11" s="150">
        <f>Q11+X11</f>
        <v>51198</v>
      </c>
      <c r="K11" s="150"/>
      <c r="L11" s="150"/>
      <c r="M11" s="150"/>
      <c r="N11" s="150"/>
      <c r="O11" s="150"/>
      <c r="P11" s="150"/>
      <c r="Q11" s="150">
        <v>24272</v>
      </c>
      <c r="R11" s="150"/>
      <c r="S11" s="150"/>
      <c r="T11" s="150"/>
      <c r="U11" s="150"/>
      <c r="V11" s="150"/>
      <c r="W11" s="150"/>
      <c r="X11" s="150">
        <v>26926</v>
      </c>
      <c r="Y11" s="150"/>
      <c r="Z11" s="150"/>
      <c r="AA11" s="150"/>
      <c r="AB11" s="150"/>
      <c r="AC11" s="150"/>
      <c r="AD11" s="179"/>
      <c r="AE11" s="180">
        <v>17292</v>
      </c>
      <c r="AF11" s="177"/>
      <c r="AG11" s="177"/>
      <c r="AH11" s="177"/>
      <c r="AI11" s="177"/>
      <c r="AJ11" s="177"/>
      <c r="AK11" s="178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9"/>
    </row>
    <row r="12" ht="15" customHeight="1">
      <c r="AK12" s="5" t="s">
        <v>80</v>
      </c>
    </row>
    <row r="14" spans="1:50" ht="15" customHeight="1">
      <c r="A14" s="3" t="s">
        <v>81</v>
      </c>
      <c r="AD14" s="21"/>
      <c r="AE14" s="21"/>
      <c r="AF14" s="21"/>
      <c r="AG14" s="21"/>
      <c r="AH14" s="21"/>
      <c r="AX14" s="5" t="s">
        <v>82</v>
      </c>
    </row>
    <row r="15" ht="3.75" customHeight="1"/>
    <row r="16" spans="2:50" ht="18.75" customHeight="1">
      <c r="B16" s="174" t="s">
        <v>12</v>
      </c>
      <c r="C16" s="175"/>
      <c r="D16" s="175"/>
      <c r="E16" s="175"/>
      <c r="F16" s="175"/>
      <c r="G16" s="175"/>
      <c r="H16" s="123"/>
      <c r="I16" s="174" t="s">
        <v>83</v>
      </c>
      <c r="J16" s="175"/>
      <c r="K16" s="175"/>
      <c r="L16" s="175"/>
      <c r="M16" s="175"/>
      <c r="N16" s="175"/>
      <c r="O16" s="123"/>
      <c r="P16" s="174" t="s">
        <v>84</v>
      </c>
      <c r="Q16" s="175"/>
      <c r="R16" s="175"/>
      <c r="S16" s="175"/>
      <c r="T16" s="175"/>
      <c r="U16" s="175"/>
      <c r="V16" s="123"/>
      <c r="W16" s="174" t="s">
        <v>85</v>
      </c>
      <c r="X16" s="175"/>
      <c r="Y16" s="175"/>
      <c r="Z16" s="175"/>
      <c r="AA16" s="175"/>
      <c r="AB16" s="175"/>
      <c r="AC16" s="123"/>
      <c r="AD16" s="174" t="s">
        <v>86</v>
      </c>
      <c r="AE16" s="175"/>
      <c r="AF16" s="175"/>
      <c r="AG16" s="175"/>
      <c r="AH16" s="175"/>
      <c r="AI16" s="175"/>
      <c r="AJ16" s="123"/>
      <c r="AK16" s="174" t="s">
        <v>87</v>
      </c>
      <c r="AL16" s="175"/>
      <c r="AM16" s="175"/>
      <c r="AN16" s="175"/>
      <c r="AO16" s="175"/>
      <c r="AP16" s="175"/>
      <c r="AQ16" s="123"/>
      <c r="AR16" s="174" t="s">
        <v>88</v>
      </c>
      <c r="AS16" s="175"/>
      <c r="AT16" s="175"/>
      <c r="AU16" s="175"/>
      <c r="AV16" s="175"/>
      <c r="AW16" s="175"/>
      <c r="AX16" s="123"/>
    </row>
    <row r="17" spans="2:50" ht="15" customHeight="1">
      <c r="B17" s="174" t="s">
        <v>78</v>
      </c>
      <c r="C17" s="175"/>
      <c r="D17" s="175"/>
      <c r="E17" s="175"/>
      <c r="F17" s="175"/>
      <c r="G17" s="175"/>
      <c r="H17" s="123"/>
      <c r="I17" s="150">
        <v>452</v>
      </c>
      <c r="J17" s="150"/>
      <c r="K17" s="150"/>
      <c r="L17" s="150"/>
      <c r="M17" s="150"/>
      <c r="N17" s="150"/>
      <c r="O17" s="150"/>
      <c r="P17" s="150">
        <v>580</v>
      </c>
      <c r="Q17" s="150"/>
      <c r="R17" s="150"/>
      <c r="S17" s="150"/>
      <c r="T17" s="150"/>
      <c r="U17" s="150"/>
      <c r="V17" s="150"/>
      <c r="W17" s="150">
        <v>1720</v>
      </c>
      <c r="X17" s="150"/>
      <c r="Y17" s="150"/>
      <c r="Z17" s="150"/>
      <c r="AA17" s="150"/>
      <c r="AB17" s="150"/>
      <c r="AC17" s="150"/>
      <c r="AD17" s="150">
        <v>1849</v>
      </c>
      <c r="AE17" s="150"/>
      <c r="AF17" s="150"/>
      <c r="AG17" s="150"/>
      <c r="AH17" s="150"/>
      <c r="AI17" s="150"/>
      <c r="AJ17" s="150"/>
      <c r="AK17" s="150">
        <v>253</v>
      </c>
      <c r="AL17" s="150"/>
      <c r="AM17" s="150"/>
      <c r="AN17" s="150"/>
      <c r="AO17" s="150"/>
      <c r="AP17" s="150"/>
      <c r="AQ17" s="150"/>
      <c r="AR17" s="150">
        <v>83</v>
      </c>
      <c r="AS17" s="150"/>
      <c r="AT17" s="150"/>
      <c r="AU17" s="150"/>
      <c r="AV17" s="150"/>
      <c r="AW17" s="150"/>
      <c r="AX17" s="150"/>
    </row>
    <row r="18" spans="2:50" ht="15" customHeight="1">
      <c r="B18" s="118" t="s">
        <v>79</v>
      </c>
      <c r="C18" s="118"/>
      <c r="D18" s="118"/>
      <c r="E18" s="118"/>
      <c r="F18" s="118"/>
      <c r="G18" s="118"/>
      <c r="H18" s="118"/>
      <c r="I18" s="150">
        <v>475</v>
      </c>
      <c r="J18" s="150"/>
      <c r="K18" s="150"/>
      <c r="L18" s="150"/>
      <c r="M18" s="150"/>
      <c r="N18" s="150"/>
      <c r="O18" s="150"/>
      <c r="P18" s="150">
        <v>561</v>
      </c>
      <c r="Q18" s="150"/>
      <c r="R18" s="150"/>
      <c r="S18" s="150"/>
      <c r="T18" s="150"/>
      <c r="U18" s="150"/>
      <c r="V18" s="150"/>
      <c r="W18" s="150">
        <v>1630</v>
      </c>
      <c r="X18" s="150"/>
      <c r="Y18" s="150"/>
      <c r="Z18" s="150"/>
      <c r="AA18" s="150"/>
      <c r="AB18" s="150"/>
      <c r="AC18" s="150"/>
      <c r="AD18" s="150">
        <v>1641</v>
      </c>
      <c r="AE18" s="150"/>
      <c r="AF18" s="150"/>
      <c r="AG18" s="150"/>
      <c r="AH18" s="150"/>
      <c r="AI18" s="150"/>
      <c r="AJ18" s="150"/>
      <c r="AK18" s="150">
        <v>244</v>
      </c>
      <c r="AL18" s="150"/>
      <c r="AM18" s="150"/>
      <c r="AN18" s="150"/>
      <c r="AO18" s="150"/>
      <c r="AP18" s="150"/>
      <c r="AQ18" s="150"/>
      <c r="AR18" s="150">
        <v>83</v>
      </c>
      <c r="AS18" s="150"/>
      <c r="AT18" s="150"/>
      <c r="AU18" s="150"/>
      <c r="AV18" s="150"/>
      <c r="AW18" s="150"/>
      <c r="AX18" s="150"/>
    </row>
    <row r="19" spans="2:50" ht="15" customHeight="1">
      <c r="B19" s="174" t="s">
        <v>40</v>
      </c>
      <c r="C19" s="175"/>
      <c r="D19" s="175"/>
      <c r="E19" s="175"/>
      <c r="F19" s="175"/>
      <c r="G19" s="175"/>
      <c r="H19" s="123"/>
      <c r="I19" s="176">
        <v>433</v>
      </c>
      <c r="J19" s="177"/>
      <c r="K19" s="177"/>
      <c r="L19" s="177"/>
      <c r="M19" s="177"/>
      <c r="N19" s="177"/>
      <c r="O19" s="178"/>
      <c r="P19" s="176">
        <v>621</v>
      </c>
      <c r="Q19" s="177"/>
      <c r="R19" s="177"/>
      <c r="S19" s="177"/>
      <c r="T19" s="177"/>
      <c r="U19" s="177"/>
      <c r="V19" s="178"/>
      <c r="W19" s="176">
        <v>1703</v>
      </c>
      <c r="X19" s="177"/>
      <c r="Y19" s="177"/>
      <c r="Z19" s="177"/>
      <c r="AA19" s="177"/>
      <c r="AB19" s="177"/>
      <c r="AC19" s="178"/>
      <c r="AD19" s="176">
        <v>1757</v>
      </c>
      <c r="AE19" s="177"/>
      <c r="AF19" s="177"/>
      <c r="AG19" s="177"/>
      <c r="AH19" s="177"/>
      <c r="AI19" s="177"/>
      <c r="AJ19" s="178"/>
      <c r="AK19" s="176">
        <v>249</v>
      </c>
      <c r="AL19" s="177"/>
      <c r="AM19" s="177"/>
      <c r="AN19" s="177"/>
      <c r="AO19" s="177"/>
      <c r="AP19" s="177"/>
      <c r="AQ19" s="178"/>
      <c r="AR19" s="176">
        <v>91</v>
      </c>
      <c r="AS19" s="177"/>
      <c r="AT19" s="177"/>
      <c r="AU19" s="177"/>
      <c r="AV19" s="177"/>
      <c r="AW19" s="177"/>
      <c r="AX19" s="178"/>
    </row>
    <row r="20" ht="13.5" customHeight="1">
      <c r="AX20" s="5" t="s">
        <v>89</v>
      </c>
    </row>
    <row r="21" ht="13.5" customHeight="1"/>
    <row r="22" spans="1:46" ht="15" customHeight="1">
      <c r="A22" s="3" t="s">
        <v>90</v>
      </c>
      <c r="AT22" s="5" t="s">
        <v>91</v>
      </c>
    </row>
    <row r="23" ht="3.75" customHeight="1"/>
    <row r="24" spans="2:46" ht="15" customHeight="1">
      <c r="B24" s="118" t="s">
        <v>12</v>
      </c>
      <c r="C24" s="118"/>
      <c r="D24" s="118"/>
      <c r="E24" s="118"/>
      <c r="F24" s="118"/>
      <c r="G24" s="118"/>
      <c r="H24" s="118"/>
      <c r="I24" s="118"/>
      <c r="J24" s="118"/>
      <c r="K24" s="118" t="s">
        <v>92</v>
      </c>
      <c r="L24" s="118"/>
      <c r="M24" s="118"/>
      <c r="N24" s="118"/>
      <c r="O24" s="118"/>
      <c r="P24" s="118"/>
      <c r="Q24" s="118"/>
      <c r="R24" s="118"/>
      <c r="S24" s="118"/>
      <c r="T24" s="118" t="s">
        <v>72</v>
      </c>
      <c r="U24" s="118"/>
      <c r="V24" s="118"/>
      <c r="W24" s="118"/>
      <c r="X24" s="118"/>
      <c r="Y24" s="118"/>
      <c r="Z24" s="118"/>
      <c r="AA24" s="118"/>
      <c r="AB24" s="118"/>
      <c r="AC24" s="118" t="s">
        <v>93</v>
      </c>
      <c r="AD24" s="118"/>
      <c r="AE24" s="118"/>
      <c r="AF24" s="118"/>
      <c r="AG24" s="118"/>
      <c r="AH24" s="118"/>
      <c r="AI24" s="118"/>
      <c r="AJ24" s="118"/>
      <c r="AK24" s="118"/>
      <c r="AL24" s="118" t="s">
        <v>94</v>
      </c>
      <c r="AM24" s="118"/>
      <c r="AN24" s="118"/>
      <c r="AO24" s="118"/>
      <c r="AP24" s="118"/>
      <c r="AQ24" s="118"/>
      <c r="AR24" s="118"/>
      <c r="AS24" s="118"/>
      <c r="AT24" s="118"/>
    </row>
    <row r="25" spans="2:46" ht="15" customHeight="1">
      <c r="B25" s="118" t="s">
        <v>95</v>
      </c>
      <c r="C25" s="118"/>
      <c r="D25" s="118"/>
      <c r="E25" s="118"/>
      <c r="F25" s="118"/>
      <c r="G25" s="118"/>
      <c r="H25" s="118"/>
      <c r="I25" s="118"/>
      <c r="J25" s="118"/>
      <c r="K25" s="172">
        <v>54319</v>
      </c>
      <c r="L25" s="172"/>
      <c r="M25" s="172"/>
      <c r="N25" s="172"/>
      <c r="O25" s="172"/>
      <c r="P25" s="172"/>
      <c r="Q25" s="172"/>
      <c r="R25" s="172"/>
      <c r="S25" s="172"/>
      <c r="T25" s="172">
        <v>14264</v>
      </c>
      <c r="U25" s="172"/>
      <c r="V25" s="172"/>
      <c r="W25" s="172"/>
      <c r="X25" s="172"/>
      <c r="Y25" s="172"/>
      <c r="Z25" s="172"/>
      <c r="AA25" s="172"/>
      <c r="AB25" s="172"/>
      <c r="AC25" s="172">
        <v>51246</v>
      </c>
      <c r="AD25" s="172"/>
      <c r="AE25" s="172"/>
      <c r="AF25" s="172"/>
      <c r="AG25" s="172"/>
      <c r="AH25" s="172"/>
      <c r="AI25" s="172"/>
      <c r="AJ25" s="172"/>
      <c r="AK25" s="172"/>
      <c r="AL25" s="172">
        <v>54319</v>
      </c>
      <c r="AM25" s="172"/>
      <c r="AN25" s="172"/>
      <c r="AO25" s="172"/>
      <c r="AP25" s="172"/>
      <c r="AQ25" s="172"/>
      <c r="AR25" s="172"/>
      <c r="AS25" s="172"/>
      <c r="AT25" s="172"/>
    </row>
    <row r="26" spans="2:46" ht="15" customHeight="1">
      <c r="B26" s="118" t="s">
        <v>96</v>
      </c>
      <c r="C26" s="118"/>
      <c r="D26" s="118"/>
      <c r="E26" s="118"/>
      <c r="F26" s="118"/>
      <c r="G26" s="118"/>
      <c r="H26" s="118"/>
      <c r="I26" s="118"/>
      <c r="J26" s="118"/>
      <c r="K26" s="172">
        <v>54004</v>
      </c>
      <c r="L26" s="172"/>
      <c r="M26" s="172"/>
      <c r="N26" s="172"/>
      <c r="O26" s="172"/>
      <c r="P26" s="172"/>
      <c r="Q26" s="172"/>
      <c r="R26" s="172"/>
      <c r="S26" s="172"/>
      <c r="T26" s="172">
        <v>14759</v>
      </c>
      <c r="U26" s="172"/>
      <c r="V26" s="172"/>
      <c r="W26" s="172"/>
      <c r="X26" s="172"/>
      <c r="Y26" s="172"/>
      <c r="Z26" s="172"/>
      <c r="AA26" s="172"/>
      <c r="AB26" s="172"/>
      <c r="AC26" s="172">
        <v>51579</v>
      </c>
      <c r="AD26" s="172"/>
      <c r="AE26" s="172"/>
      <c r="AF26" s="172"/>
      <c r="AG26" s="172"/>
      <c r="AH26" s="172"/>
      <c r="AI26" s="172"/>
      <c r="AJ26" s="172"/>
      <c r="AK26" s="172"/>
      <c r="AL26" s="172">
        <v>54001</v>
      </c>
      <c r="AM26" s="172"/>
      <c r="AN26" s="172"/>
      <c r="AO26" s="172"/>
      <c r="AP26" s="172"/>
      <c r="AQ26" s="172"/>
      <c r="AR26" s="172"/>
      <c r="AS26" s="172"/>
      <c r="AT26" s="172"/>
    </row>
    <row r="27" spans="2:46" ht="15" customHeight="1">
      <c r="B27" s="118" t="s">
        <v>97</v>
      </c>
      <c r="C27" s="118"/>
      <c r="D27" s="118"/>
      <c r="E27" s="118"/>
      <c r="F27" s="118"/>
      <c r="G27" s="118"/>
      <c r="H27" s="118"/>
      <c r="I27" s="118"/>
      <c r="J27" s="118"/>
      <c r="K27" s="172">
        <v>53943</v>
      </c>
      <c r="L27" s="172"/>
      <c r="M27" s="172"/>
      <c r="N27" s="172"/>
      <c r="O27" s="172"/>
      <c r="P27" s="172"/>
      <c r="Q27" s="172"/>
      <c r="R27" s="172"/>
      <c r="S27" s="172"/>
      <c r="T27" s="172">
        <v>15438</v>
      </c>
      <c r="U27" s="172"/>
      <c r="V27" s="172"/>
      <c r="W27" s="172"/>
      <c r="X27" s="172"/>
      <c r="Y27" s="172"/>
      <c r="Z27" s="172"/>
      <c r="AA27" s="172"/>
      <c r="AB27" s="172"/>
      <c r="AC27" s="172">
        <v>51716</v>
      </c>
      <c r="AD27" s="172"/>
      <c r="AE27" s="172"/>
      <c r="AF27" s="172"/>
      <c r="AG27" s="172"/>
      <c r="AH27" s="172"/>
      <c r="AI27" s="172"/>
      <c r="AJ27" s="172"/>
      <c r="AK27" s="172"/>
      <c r="AL27" s="172">
        <v>53943</v>
      </c>
      <c r="AM27" s="172"/>
      <c r="AN27" s="172"/>
      <c r="AO27" s="172"/>
      <c r="AP27" s="172"/>
      <c r="AQ27" s="172"/>
      <c r="AR27" s="172"/>
      <c r="AS27" s="172"/>
      <c r="AT27" s="172"/>
    </row>
    <row r="28" spans="2:46" ht="15" customHeight="1">
      <c r="B28" s="118" t="s">
        <v>98</v>
      </c>
      <c r="C28" s="118"/>
      <c r="D28" s="118"/>
      <c r="E28" s="118"/>
      <c r="F28" s="118"/>
      <c r="G28" s="118"/>
      <c r="H28" s="118"/>
      <c r="I28" s="118"/>
      <c r="J28" s="118"/>
      <c r="K28" s="172">
        <v>53071</v>
      </c>
      <c r="L28" s="172"/>
      <c r="M28" s="172"/>
      <c r="N28" s="172"/>
      <c r="O28" s="172"/>
      <c r="P28" s="172"/>
      <c r="Q28" s="172"/>
      <c r="R28" s="172"/>
      <c r="S28" s="172"/>
      <c r="T28" s="172">
        <v>15910</v>
      </c>
      <c r="U28" s="172"/>
      <c r="V28" s="172"/>
      <c r="W28" s="172"/>
      <c r="X28" s="172"/>
      <c r="Y28" s="172"/>
      <c r="Z28" s="172"/>
      <c r="AA28" s="172"/>
      <c r="AB28" s="172"/>
      <c r="AC28" s="172">
        <v>51419</v>
      </c>
      <c r="AD28" s="172"/>
      <c r="AE28" s="172"/>
      <c r="AF28" s="172"/>
      <c r="AG28" s="172"/>
      <c r="AH28" s="172"/>
      <c r="AI28" s="172"/>
      <c r="AJ28" s="172"/>
      <c r="AK28" s="172"/>
      <c r="AL28" s="172">
        <v>53067</v>
      </c>
      <c r="AM28" s="172"/>
      <c r="AN28" s="172"/>
      <c r="AO28" s="172"/>
      <c r="AP28" s="172"/>
      <c r="AQ28" s="172"/>
      <c r="AR28" s="172"/>
      <c r="AS28" s="172"/>
      <c r="AT28" s="172"/>
    </row>
    <row r="29" spans="2:46" ht="15" customHeight="1">
      <c r="B29" s="118" t="s">
        <v>99</v>
      </c>
      <c r="C29" s="118"/>
      <c r="D29" s="118"/>
      <c r="E29" s="118"/>
      <c r="F29" s="118"/>
      <c r="G29" s="118"/>
      <c r="H29" s="118"/>
      <c r="I29" s="118"/>
      <c r="J29" s="118"/>
      <c r="K29" s="172">
        <v>51497</v>
      </c>
      <c r="L29" s="172"/>
      <c r="M29" s="172"/>
      <c r="N29" s="172"/>
      <c r="O29" s="172"/>
      <c r="P29" s="172"/>
      <c r="Q29" s="172"/>
      <c r="R29" s="172"/>
      <c r="S29" s="172"/>
      <c r="T29" s="172">
        <v>16098</v>
      </c>
      <c r="U29" s="172"/>
      <c r="V29" s="172"/>
      <c r="W29" s="172"/>
      <c r="X29" s="172"/>
      <c r="Y29" s="172"/>
      <c r="Z29" s="172"/>
      <c r="AA29" s="172"/>
      <c r="AB29" s="172"/>
      <c r="AC29" s="172">
        <v>50116</v>
      </c>
      <c r="AD29" s="172"/>
      <c r="AE29" s="172"/>
      <c r="AF29" s="172"/>
      <c r="AG29" s="172"/>
      <c r="AH29" s="172"/>
      <c r="AI29" s="172"/>
      <c r="AJ29" s="172"/>
      <c r="AK29" s="172"/>
      <c r="AL29" s="172">
        <v>51495</v>
      </c>
      <c r="AM29" s="172"/>
      <c r="AN29" s="172"/>
      <c r="AO29" s="172"/>
      <c r="AP29" s="172"/>
      <c r="AQ29" s="172"/>
      <c r="AR29" s="172"/>
      <c r="AS29" s="172"/>
      <c r="AT29" s="172"/>
    </row>
    <row r="30" spans="2:46" ht="15" customHeight="1">
      <c r="B30" s="118" t="s">
        <v>79</v>
      </c>
      <c r="C30" s="118"/>
      <c r="D30" s="118"/>
      <c r="E30" s="118"/>
      <c r="F30" s="118"/>
      <c r="G30" s="118"/>
      <c r="H30" s="118"/>
      <c r="I30" s="118"/>
      <c r="J30" s="118"/>
      <c r="K30" s="172">
        <v>50715</v>
      </c>
      <c r="L30" s="172"/>
      <c r="M30" s="172"/>
      <c r="N30" s="172"/>
      <c r="O30" s="172"/>
      <c r="P30" s="172"/>
      <c r="Q30" s="172"/>
      <c r="R30" s="172"/>
      <c r="S30" s="172"/>
      <c r="T30" s="172">
        <v>16670</v>
      </c>
      <c r="U30" s="172"/>
      <c r="V30" s="172"/>
      <c r="W30" s="172"/>
      <c r="X30" s="172"/>
      <c r="Y30" s="172"/>
      <c r="Z30" s="172"/>
      <c r="AA30" s="172"/>
      <c r="AB30" s="172"/>
      <c r="AC30" s="172" t="s">
        <v>100</v>
      </c>
      <c r="AD30" s="172"/>
      <c r="AE30" s="172"/>
      <c r="AF30" s="172"/>
      <c r="AG30" s="172"/>
      <c r="AH30" s="172"/>
      <c r="AI30" s="172"/>
      <c r="AJ30" s="172"/>
      <c r="AK30" s="172"/>
      <c r="AL30" s="172" t="s">
        <v>100</v>
      </c>
      <c r="AM30" s="172"/>
      <c r="AN30" s="172"/>
      <c r="AO30" s="172"/>
      <c r="AP30" s="172"/>
      <c r="AQ30" s="172"/>
      <c r="AR30" s="172"/>
      <c r="AS30" s="172"/>
      <c r="AT30" s="172"/>
    </row>
    <row r="31" ht="15" customHeight="1">
      <c r="AT31" s="5" t="s">
        <v>101</v>
      </c>
    </row>
    <row r="33" spans="1:46" ht="15" customHeight="1">
      <c r="A33" s="3" t="s">
        <v>102</v>
      </c>
      <c r="AT33" s="22" t="s">
        <v>103</v>
      </c>
    </row>
    <row r="34" ht="3.75" customHeight="1"/>
    <row r="35" spans="2:84" ht="15" customHeight="1">
      <c r="B35" s="118" t="s">
        <v>12</v>
      </c>
      <c r="C35" s="118"/>
      <c r="D35" s="118"/>
      <c r="E35" s="118"/>
      <c r="F35" s="118"/>
      <c r="G35" s="118"/>
      <c r="H35" s="118"/>
      <c r="I35" s="118"/>
      <c r="J35" s="118"/>
      <c r="K35" s="118" t="s">
        <v>104</v>
      </c>
      <c r="L35" s="118"/>
      <c r="M35" s="118"/>
      <c r="N35" s="118"/>
      <c r="O35" s="118"/>
      <c r="P35" s="118"/>
      <c r="Q35" s="118"/>
      <c r="R35" s="118"/>
      <c r="S35" s="118"/>
      <c r="T35" s="118" t="s">
        <v>72</v>
      </c>
      <c r="U35" s="118"/>
      <c r="V35" s="118"/>
      <c r="W35" s="118"/>
      <c r="X35" s="118"/>
      <c r="Y35" s="118"/>
      <c r="Z35" s="118"/>
      <c r="AA35" s="118"/>
      <c r="AB35" s="118"/>
      <c r="AC35" s="173" t="s">
        <v>105</v>
      </c>
      <c r="AD35" s="173"/>
      <c r="AE35" s="173"/>
      <c r="AF35" s="173"/>
      <c r="AG35" s="173"/>
      <c r="AH35" s="173"/>
      <c r="AI35" s="173"/>
      <c r="AJ35" s="173"/>
      <c r="AK35" s="173"/>
      <c r="AL35" s="118" t="s">
        <v>106</v>
      </c>
      <c r="AM35" s="118"/>
      <c r="AN35" s="118"/>
      <c r="AO35" s="118"/>
      <c r="AP35" s="118"/>
      <c r="AQ35" s="118"/>
      <c r="AR35" s="118"/>
      <c r="AS35" s="118"/>
      <c r="AT35" s="11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</row>
    <row r="36" spans="2:84" ht="15" customHeight="1">
      <c r="B36" s="118" t="s">
        <v>107</v>
      </c>
      <c r="C36" s="118"/>
      <c r="D36" s="118"/>
      <c r="E36" s="118"/>
      <c r="F36" s="118"/>
      <c r="G36" s="118"/>
      <c r="H36" s="118"/>
      <c r="I36" s="118"/>
      <c r="J36" s="118"/>
      <c r="K36" s="168">
        <f>SUM(K37:S45)</f>
        <v>51198</v>
      </c>
      <c r="L36" s="168"/>
      <c r="M36" s="168"/>
      <c r="N36" s="168"/>
      <c r="O36" s="168"/>
      <c r="P36" s="168"/>
      <c r="Q36" s="168"/>
      <c r="R36" s="168"/>
      <c r="S36" s="168"/>
      <c r="T36" s="169">
        <f>SUM(T37:AB45)</f>
        <v>17292</v>
      </c>
      <c r="U36" s="169"/>
      <c r="V36" s="169"/>
      <c r="W36" s="169"/>
      <c r="X36" s="169"/>
      <c r="Y36" s="169"/>
      <c r="Z36" s="169"/>
      <c r="AA36" s="169"/>
      <c r="AB36" s="169"/>
      <c r="AC36" s="170">
        <f>K36/T36</f>
        <v>2.960791117279667</v>
      </c>
      <c r="AD36" s="170"/>
      <c r="AE36" s="170"/>
      <c r="AF36" s="170"/>
      <c r="AG36" s="170"/>
      <c r="AH36" s="170"/>
      <c r="AI36" s="170"/>
      <c r="AJ36" s="170"/>
      <c r="AK36" s="170"/>
      <c r="AL36" s="171">
        <v>261.9627507163324</v>
      </c>
      <c r="AM36" s="171"/>
      <c r="AN36" s="171"/>
      <c r="AO36" s="171"/>
      <c r="AP36" s="171"/>
      <c r="AQ36" s="171"/>
      <c r="AR36" s="171"/>
      <c r="AS36" s="171"/>
      <c r="AT36" s="171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23"/>
      <c r="BU36" s="23"/>
      <c r="BV36" s="23"/>
      <c r="BW36" s="23"/>
      <c r="BX36" s="23"/>
      <c r="BY36" s="23"/>
      <c r="BZ36" s="24"/>
      <c r="CA36" s="24"/>
      <c r="CB36" s="24"/>
      <c r="CC36" s="24"/>
      <c r="CD36" s="24"/>
      <c r="CE36" s="24"/>
      <c r="CF36" s="9"/>
    </row>
    <row r="37" spans="2:84" ht="15" customHeight="1">
      <c r="B37" s="118" t="s">
        <v>13</v>
      </c>
      <c r="C37" s="118"/>
      <c r="D37" s="118"/>
      <c r="E37" s="118"/>
      <c r="F37" s="118"/>
      <c r="G37" s="118"/>
      <c r="H37" s="118"/>
      <c r="I37" s="118"/>
      <c r="J37" s="118"/>
      <c r="K37" s="168">
        <v>16324</v>
      </c>
      <c r="L37" s="168"/>
      <c r="M37" s="168"/>
      <c r="N37" s="168"/>
      <c r="O37" s="168"/>
      <c r="P37" s="168"/>
      <c r="Q37" s="168"/>
      <c r="R37" s="168"/>
      <c r="S37" s="168"/>
      <c r="T37" s="169">
        <v>6113</v>
      </c>
      <c r="U37" s="169"/>
      <c r="V37" s="169"/>
      <c r="W37" s="169"/>
      <c r="X37" s="169"/>
      <c r="Y37" s="169"/>
      <c r="Z37" s="169"/>
      <c r="AA37" s="169"/>
      <c r="AB37" s="169"/>
      <c r="AC37" s="170">
        <f aca="true" t="shared" si="0" ref="AC37:AC45">K37/T37</f>
        <v>2.670374611483723</v>
      </c>
      <c r="AD37" s="170"/>
      <c r="AE37" s="170"/>
      <c r="AF37" s="170"/>
      <c r="AG37" s="170"/>
      <c r="AH37" s="170"/>
      <c r="AI37" s="170"/>
      <c r="AJ37" s="170"/>
      <c r="AK37" s="170"/>
      <c r="AL37" s="171">
        <v>843.1818181818182</v>
      </c>
      <c r="AM37" s="171"/>
      <c r="AN37" s="171"/>
      <c r="AO37" s="171"/>
      <c r="AP37" s="171"/>
      <c r="AQ37" s="171"/>
      <c r="AR37" s="171"/>
      <c r="AS37" s="171"/>
      <c r="AT37" s="171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23"/>
      <c r="BU37" s="23"/>
      <c r="BV37" s="23"/>
      <c r="BW37" s="23"/>
      <c r="BX37" s="23"/>
      <c r="BY37" s="23"/>
      <c r="BZ37" s="24"/>
      <c r="CA37" s="24"/>
      <c r="CB37" s="24"/>
      <c r="CC37" s="24"/>
      <c r="CD37" s="24"/>
      <c r="CE37" s="24"/>
      <c r="CF37" s="9"/>
    </row>
    <row r="38" spans="2:84" ht="15" customHeight="1">
      <c r="B38" s="118" t="s">
        <v>14</v>
      </c>
      <c r="C38" s="118"/>
      <c r="D38" s="118"/>
      <c r="E38" s="118"/>
      <c r="F38" s="118"/>
      <c r="G38" s="118"/>
      <c r="H38" s="118"/>
      <c r="I38" s="118"/>
      <c r="J38" s="118"/>
      <c r="K38" s="168">
        <v>2705</v>
      </c>
      <c r="L38" s="168"/>
      <c r="M38" s="168"/>
      <c r="N38" s="168"/>
      <c r="O38" s="168"/>
      <c r="P38" s="168"/>
      <c r="Q38" s="168"/>
      <c r="R38" s="168"/>
      <c r="S38" s="168"/>
      <c r="T38" s="169">
        <v>793</v>
      </c>
      <c r="U38" s="169"/>
      <c r="V38" s="169"/>
      <c r="W38" s="169"/>
      <c r="X38" s="169"/>
      <c r="Y38" s="169"/>
      <c r="Z38" s="169"/>
      <c r="AA38" s="169"/>
      <c r="AB38" s="169"/>
      <c r="AC38" s="170">
        <f t="shared" si="0"/>
        <v>3.41109709962169</v>
      </c>
      <c r="AD38" s="170"/>
      <c r="AE38" s="170"/>
      <c r="AF38" s="170"/>
      <c r="AG38" s="170"/>
      <c r="AH38" s="170"/>
      <c r="AI38" s="170"/>
      <c r="AJ38" s="170"/>
      <c r="AK38" s="170"/>
      <c r="AL38" s="171">
        <v>197.87856620336504</v>
      </c>
      <c r="AM38" s="171"/>
      <c r="AN38" s="171"/>
      <c r="AO38" s="171"/>
      <c r="AP38" s="171"/>
      <c r="AQ38" s="171"/>
      <c r="AR38" s="171"/>
      <c r="AS38" s="171"/>
      <c r="AT38" s="171"/>
      <c r="BB38" s="17"/>
      <c r="BC38" s="17"/>
      <c r="BD38" s="17"/>
      <c r="BE38" s="17"/>
      <c r="BF38" s="17"/>
      <c r="BG38" s="17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6"/>
      <c r="BU38" s="26"/>
      <c r="BV38" s="26"/>
      <c r="BW38" s="26"/>
      <c r="BX38" s="26"/>
      <c r="BY38" s="26"/>
      <c r="BZ38" s="27"/>
      <c r="CA38" s="27"/>
      <c r="CB38" s="27"/>
      <c r="CC38" s="27"/>
      <c r="CD38" s="27"/>
      <c r="CE38" s="27"/>
      <c r="CF38" s="9"/>
    </row>
    <row r="39" spans="2:84" ht="15" customHeight="1">
      <c r="B39" s="118" t="s">
        <v>108</v>
      </c>
      <c r="C39" s="118"/>
      <c r="D39" s="118"/>
      <c r="E39" s="118"/>
      <c r="F39" s="118"/>
      <c r="G39" s="118"/>
      <c r="H39" s="118"/>
      <c r="I39" s="118"/>
      <c r="J39" s="118"/>
      <c r="K39" s="168">
        <v>5722</v>
      </c>
      <c r="L39" s="168"/>
      <c r="M39" s="168"/>
      <c r="N39" s="168"/>
      <c r="O39" s="168"/>
      <c r="P39" s="168"/>
      <c r="Q39" s="168"/>
      <c r="R39" s="168"/>
      <c r="S39" s="168"/>
      <c r="T39" s="169">
        <v>1981</v>
      </c>
      <c r="U39" s="169"/>
      <c r="V39" s="169"/>
      <c r="W39" s="169"/>
      <c r="X39" s="169"/>
      <c r="Y39" s="169"/>
      <c r="Z39" s="169"/>
      <c r="AA39" s="169"/>
      <c r="AB39" s="169"/>
      <c r="AC39" s="170">
        <f t="shared" si="0"/>
        <v>2.8884401817264007</v>
      </c>
      <c r="AD39" s="170"/>
      <c r="AE39" s="170"/>
      <c r="AF39" s="170"/>
      <c r="AG39" s="170"/>
      <c r="AH39" s="170"/>
      <c r="AI39" s="170"/>
      <c r="AJ39" s="170"/>
      <c r="AK39" s="170"/>
      <c r="AL39" s="171">
        <v>477.6293823038397</v>
      </c>
      <c r="AM39" s="171"/>
      <c r="AN39" s="171"/>
      <c r="AO39" s="171"/>
      <c r="AP39" s="171"/>
      <c r="AQ39" s="171"/>
      <c r="AR39" s="171"/>
      <c r="AS39" s="171"/>
      <c r="AT39" s="171"/>
      <c r="BB39" s="17"/>
      <c r="BC39" s="17"/>
      <c r="BD39" s="17"/>
      <c r="BE39" s="17"/>
      <c r="BF39" s="17"/>
      <c r="BG39" s="17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6"/>
      <c r="BU39" s="26"/>
      <c r="BV39" s="26"/>
      <c r="BW39" s="26"/>
      <c r="BX39" s="26"/>
      <c r="BY39" s="26"/>
      <c r="BZ39" s="27"/>
      <c r="CA39" s="27"/>
      <c r="CB39" s="27"/>
      <c r="CC39" s="27"/>
      <c r="CD39" s="27"/>
      <c r="CE39" s="27"/>
      <c r="CF39" s="9"/>
    </row>
    <row r="40" spans="2:84" ht="15" customHeight="1">
      <c r="B40" s="118" t="s">
        <v>16</v>
      </c>
      <c r="C40" s="118"/>
      <c r="D40" s="118"/>
      <c r="E40" s="118"/>
      <c r="F40" s="118"/>
      <c r="G40" s="118"/>
      <c r="H40" s="118"/>
      <c r="I40" s="118"/>
      <c r="J40" s="118"/>
      <c r="K40" s="168">
        <v>1861</v>
      </c>
      <c r="L40" s="168"/>
      <c r="M40" s="168"/>
      <c r="N40" s="168"/>
      <c r="O40" s="168"/>
      <c r="P40" s="168"/>
      <c r="Q40" s="168"/>
      <c r="R40" s="168"/>
      <c r="S40" s="168"/>
      <c r="T40" s="169">
        <v>542</v>
      </c>
      <c r="U40" s="169"/>
      <c r="V40" s="169"/>
      <c r="W40" s="169"/>
      <c r="X40" s="169"/>
      <c r="Y40" s="169"/>
      <c r="Z40" s="169"/>
      <c r="AA40" s="169"/>
      <c r="AB40" s="169"/>
      <c r="AC40" s="170">
        <f t="shared" si="0"/>
        <v>3.433579335793358</v>
      </c>
      <c r="AD40" s="170"/>
      <c r="AE40" s="170"/>
      <c r="AF40" s="170"/>
      <c r="AG40" s="170"/>
      <c r="AH40" s="170"/>
      <c r="AI40" s="170"/>
      <c r="AJ40" s="170"/>
      <c r="AK40" s="170"/>
      <c r="AL40" s="171">
        <v>83.64044943820225</v>
      </c>
      <c r="AM40" s="171"/>
      <c r="AN40" s="171"/>
      <c r="AO40" s="171"/>
      <c r="AP40" s="171"/>
      <c r="AQ40" s="171"/>
      <c r="AR40" s="171"/>
      <c r="AS40" s="171"/>
      <c r="AT40" s="171"/>
      <c r="BB40" s="17"/>
      <c r="BC40" s="17"/>
      <c r="BD40" s="17"/>
      <c r="BE40" s="17"/>
      <c r="BF40" s="17"/>
      <c r="BG40" s="17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6"/>
      <c r="BU40" s="26"/>
      <c r="BV40" s="26"/>
      <c r="BW40" s="26"/>
      <c r="BX40" s="26"/>
      <c r="BY40" s="26"/>
      <c r="BZ40" s="27"/>
      <c r="CA40" s="27"/>
      <c r="CB40" s="27"/>
      <c r="CC40" s="27"/>
      <c r="CD40" s="27"/>
      <c r="CE40" s="27"/>
      <c r="CF40" s="9"/>
    </row>
    <row r="41" spans="2:84" ht="15" customHeight="1">
      <c r="B41" s="118" t="s">
        <v>109</v>
      </c>
      <c r="C41" s="118"/>
      <c r="D41" s="118"/>
      <c r="E41" s="118"/>
      <c r="F41" s="118"/>
      <c r="G41" s="118"/>
      <c r="H41" s="118"/>
      <c r="I41" s="118"/>
      <c r="J41" s="118"/>
      <c r="K41" s="168">
        <v>2614</v>
      </c>
      <c r="L41" s="168"/>
      <c r="M41" s="168"/>
      <c r="N41" s="168"/>
      <c r="O41" s="168"/>
      <c r="P41" s="168"/>
      <c r="Q41" s="168"/>
      <c r="R41" s="168"/>
      <c r="S41" s="168"/>
      <c r="T41" s="169">
        <v>768</v>
      </c>
      <c r="U41" s="169"/>
      <c r="V41" s="169"/>
      <c r="W41" s="169"/>
      <c r="X41" s="169"/>
      <c r="Y41" s="169"/>
      <c r="Z41" s="169"/>
      <c r="AA41" s="169"/>
      <c r="AB41" s="169"/>
      <c r="AC41" s="170">
        <f t="shared" si="0"/>
        <v>3.4036458333333335</v>
      </c>
      <c r="AD41" s="170"/>
      <c r="AE41" s="170"/>
      <c r="AF41" s="170"/>
      <c r="AG41" s="170"/>
      <c r="AH41" s="170"/>
      <c r="AI41" s="170"/>
      <c r="AJ41" s="170"/>
      <c r="AK41" s="170"/>
      <c r="AL41" s="171">
        <v>105.40322580645162</v>
      </c>
      <c r="AM41" s="171"/>
      <c r="AN41" s="171"/>
      <c r="AO41" s="171"/>
      <c r="AP41" s="171"/>
      <c r="AQ41" s="171"/>
      <c r="AR41" s="171"/>
      <c r="AS41" s="171"/>
      <c r="AT41" s="171"/>
      <c r="BB41" s="17"/>
      <c r="BC41" s="17"/>
      <c r="BD41" s="17"/>
      <c r="BE41" s="17"/>
      <c r="BF41" s="17"/>
      <c r="BG41" s="17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6"/>
      <c r="BU41" s="26"/>
      <c r="BV41" s="26"/>
      <c r="BW41" s="26"/>
      <c r="BX41" s="26"/>
      <c r="BY41" s="26"/>
      <c r="BZ41" s="27"/>
      <c r="CA41" s="27"/>
      <c r="CB41" s="27"/>
      <c r="CC41" s="27"/>
      <c r="CD41" s="27"/>
      <c r="CE41" s="27"/>
      <c r="CF41" s="9"/>
    </row>
    <row r="42" spans="2:84" ht="15" customHeight="1">
      <c r="B42" s="118" t="s">
        <v>18</v>
      </c>
      <c r="C42" s="118"/>
      <c r="D42" s="118"/>
      <c r="E42" s="118"/>
      <c r="F42" s="118"/>
      <c r="G42" s="118"/>
      <c r="H42" s="118"/>
      <c r="I42" s="118"/>
      <c r="J42" s="118"/>
      <c r="K42" s="168">
        <v>2472</v>
      </c>
      <c r="L42" s="168"/>
      <c r="M42" s="168"/>
      <c r="N42" s="168"/>
      <c r="O42" s="168"/>
      <c r="P42" s="168"/>
      <c r="Q42" s="168"/>
      <c r="R42" s="168"/>
      <c r="S42" s="168"/>
      <c r="T42" s="169">
        <v>748</v>
      </c>
      <c r="U42" s="169"/>
      <c r="V42" s="169"/>
      <c r="W42" s="169"/>
      <c r="X42" s="169"/>
      <c r="Y42" s="169"/>
      <c r="Z42" s="169"/>
      <c r="AA42" s="169"/>
      <c r="AB42" s="169"/>
      <c r="AC42" s="170">
        <f t="shared" si="0"/>
        <v>3.304812834224599</v>
      </c>
      <c r="AD42" s="170"/>
      <c r="AE42" s="170"/>
      <c r="AF42" s="170"/>
      <c r="AG42" s="170"/>
      <c r="AH42" s="170"/>
      <c r="AI42" s="170"/>
      <c r="AJ42" s="170"/>
      <c r="AK42" s="170"/>
      <c r="AL42" s="171">
        <v>143.63742010459035</v>
      </c>
      <c r="AM42" s="171"/>
      <c r="AN42" s="171"/>
      <c r="AO42" s="171"/>
      <c r="AP42" s="171"/>
      <c r="AQ42" s="171"/>
      <c r="AR42" s="171"/>
      <c r="AS42" s="171"/>
      <c r="AT42" s="171"/>
      <c r="BB42" s="17"/>
      <c r="BC42" s="17"/>
      <c r="BD42" s="17"/>
      <c r="BE42" s="17"/>
      <c r="BF42" s="17"/>
      <c r="BG42" s="17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6"/>
      <c r="BU42" s="26"/>
      <c r="BV42" s="26"/>
      <c r="BW42" s="26"/>
      <c r="BX42" s="26"/>
      <c r="BY42" s="26"/>
      <c r="BZ42" s="27"/>
      <c r="CA42" s="27"/>
      <c r="CB42" s="27"/>
      <c r="CC42" s="27"/>
      <c r="CD42" s="27"/>
      <c r="CE42" s="27"/>
      <c r="CF42" s="9"/>
    </row>
    <row r="43" spans="2:84" ht="15" customHeight="1">
      <c r="B43" s="118" t="s">
        <v>19</v>
      </c>
      <c r="C43" s="118"/>
      <c r="D43" s="118"/>
      <c r="E43" s="118"/>
      <c r="F43" s="118"/>
      <c r="G43" s="118"/>
      <c r="H43" s="118"/>
      <c r="I43" s="118"/>
      <c r="J43" s="118"/>
      <c r="K43" s="168">
        <v>2089</v>
      </c>
      <c r="L43" s="168"/>
      <c r="M43" s="168"/>
      <c r="N43" s="168"/>
      <c r="O43" s="168"/>
      <c r="P43" s="168"/>
      <c r="Q43" s="168"/>
      <c r="R43" s="168"/>
      <c r="S43" s="168"/>
      <c r="T43" s="169">
        <v>588</v>
      </c>
      <c r="U43" s="169"/>
      <c r="V43" s="169"/>
      <c r="W43" s="169"/>
      <c r="X43" s="169"/>
      <c r="Y43" s="169"/>
      <c r="Z43" s="169"/>
      <c r="AA43" s="169"/>
      <c r="AB43" s="169"/>
      <c r="AC43" s="170">
        <f t="shared" si="0"/>
        <v>3.552721088435374</v>
      </c>
      <c r="AD43" s="170"/>
      <c r="AE43" s="170"/>
      <c r="AF43" s="170"/>
      <c r="AG43" s="170"/>
      <c r="AH43" s="170"/>
      <c r="AI43" s="170"/>
      <c r="AJ43" s="170"/>
      <c r="AK43" s="170"/>
      <c r="AL43" s="171">
        <v>115.99111604664074</v>
      </c>
      <c r="AM43" s="171"/>
      <c r="AN43" s="171"/>
      <c r="AO43" s="171"/>
      <c r="AP43" s="171"/>
      <c r="AQ43" s="171"/>
      <c r="AR43" s="171"/>
      <c r="AS43" s="171"/>
      <c r="AT43" s="171"/>
      <c r="BB43" s="17"/>
      <c r="BC43" s="17"/>
      <c r="BD43" s="17"/>
      <c r="BE43" s="17"/>
      <c r="BF43" s="17"/>
      <c r="BG43" s="17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6"/>
      <c r="BU43" s="26"/>
      <c r="BV43" s="26"/>
      <c r="BW43" s="26"/>
      <c r="BX43" s="26"/>
      <c r="BY43" s="26"/>
      <c r="BZ43" s="27"/>
      <c r="CA43" s="27"/>
      <c r="CB43" s="27"/>
      <c r="CC43" s="27"/>
      <c r="CD43" s="27"/>
      <c r="CE43" s="27"/>
      <c r="CF43" s="9"/>
    </row>
    <row r="44" spans="2:84" ht="15" customHeight="1">
      <c r="B44" s="118" t="s">
        <v>20</v>
      </c>
      <c r="C44" s="118"/>
      <c r="D44" s="118"/>
      <c r="E44" s="118"/>
      <c r="F44" s="118"/>
      <c r="G44" s="118"/>
      <c r="H44" s="118"/>
      <c r="I44" s="118"/>
      <c r="J44" s="118"/>
      <c r="K44" s="168">
        <v>9273</v>
      </c>
      <c r="L44" s="168"/>
      <c r="M44" s="168"/>
      <c r="N44" s="168"/>
      <c r="O44" s="168"/>
      <c r="P44" s="168"/>
      <c r="Q44" s="168"/>
      <c r="R44" s="168"/>
      <c r="S44" s="168"/>
      <c r="T44" s="169">
        <v>2920</v>
      </c>
      <c r="U44" s="169"/>
      <c r="V44" s="169"/>
      <c r="W44" s="169"/>
      <c r="X44" s="169"/>
      <c r="Y44" s="169"/>
      <c r="Z44" s="169"/>
      <c r="AA44" s="169"/>
      <c r="AB44" s="169"/>
      <c r="AC44" s="170">
        <f t="shared" si="0"/>
        <v>3.1756849315068494</v>
      </c>
      <c r="AD44" s="170"/>
      <c r="AE44" s="170"/>
      <c r="AF44" s="170"/>
      <c r="AG44" s="170"/>
      <c r="AH44" s="170"/>
      <c r="AI44" s="170"/>
      <c r="AJ44" s="170"/>
      <c r="AK44" s="170"/>
      <c r="AL44" s="171">
        <v>226.66829626008314</v>
      </c>
      <c r="AM44" s="171"/>
      <c r="AN44" s="171"/>
      <c r="AO44" s="171"/>
      <c r="AP44" s="171"/>
      <c r="AQ44" s="171"/>
      <c r="AR44" s="171"/>
      <c r="AS44" s="171"/>
      <c r="AT44" s="171"/>
      <c r="BB44" s="17"/>
      <c r="BC44" s="17"/>
      <c r="BD44" s="17"/>
      <c r="BE44" s="17"/>
      <c r="BF44" s="17"/>
      <c r="BG44" s="17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6"/>
      <c r="BU44" s="26"/>
      <c r="BV44" s="26"/>
      <c r="BW44" s="26"/>
      <c r="BX44" s="26"/>
      <c r="BY44" s="26"/>
      <c r="BZ44" s="27"/>
      <c r="CA44" s="27"/>
      <c r="CB44" s="27"/>
      <c r="CC44" s="27"/>
      <c r="CD44" s="27"/>
      <c r="CE44" s="27"/>
      <c r="CF44" s="9"/>
    </row>
    <row r="45" spans="2:84" ht="15" customHeight="1">
      <c r="B45" s="118" t="s">
        <v>110</v>
      </c>
      <c r="C45" s="118"/>
      <c r="D45" s="118"/>
      <c r="E45" s="118"/>
      <c r="F45" s="118"/>
      <c r="G45" s="118"/>
      <c r="H45" s="118"/>
      <c r="I45" s="118"/>
      <c r="J45" s="118"/>
      <c r="K45" s="168">
        <v>8138</v>
      </c>
      <c r="L45" s="168"/>
      <c r="M45" s="168"/>
      <c r="N45" s="168"/>
      <c r="O45" s="168"/>
      <c r="P45" s="168"/>
      <c r="Q45" s="168"/>
      <c r="R45" s="168"/>
      <c r="S45" s="168"/>
      <c r="T45" s="169">
        <v>2839</v>
      </c>
      <c r="U45" s="169"/>
      <c r="V45" s="169"/>
      <c r="W45" s="169"/>
      <c r="X45" s="169"/>
      <c r="Y45" s="169"/>
      <c r="Z45" s="169"/>
      <c r="AA45" s="169"/>
      <c r="AB45" s="169"/>
      <c r="AC45" s="170">
        <f t="shared" si="0"/>
        <v>2.86650228953857</v>
      </c>
      <c r="AD45" s="170"/>
      <c r="AE45" s="170"/>
      <c r="AF45" s="170"/>
      <c r="AG45" s="170"/>
      <c r="AH45" s="170"/>
      <c r="AI45" s="170"/>
      <c r="AJ45" s="170"/>
      <c r="AK45" s="170"/>
      <c r="AL45" s="171">
        <v>298.64220183486236</v>
      </c>
      <c r="AM45" s="171"/>
      <c r="AN45" s="171"/>
      <c r="AO45" s="171"/>
      <c r="AP45" s="171"/>
      <c r="AQ45" s="171"/>
      <c r="AR45" s="171"/>
      <c r="AS45" s="171"/>
      <c r="AT45" s="171"/>
      <c r="BB45" s="17"/>
      <c r="BC45" s="17"/>
      <c r="BD45" s="17"/>
      <c r="BE45" s="17"/>
      <c r="BF45" s="17"/>
      <c r="BG45" s="17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6"/>
      <c r="BU45" s="26"/>
      <c r="BV45" s="26"/>
      <c r="BW45" s="26"/>
      <c r="BX45" s="26"/>
      <c r="BY45" s="26"/>
      <c r="BZ45" s="27"/>
      <c r="CA45" s="27"/>
      <c r="CB45" s="27"/>
      <c r="CC45" s="27"/>
      <c r="CD45" s="27"/>
      <c r="CE45" s="27"/>
      <c r="CF45" s="9"/>
    </row>
    <row r="46" spans="46:84" ht="15" customHeight="1">
      <c r="AT46" s="5" t="s">
        <v>111</v>
      </c>
      <c r="BB46" s="17"/>
      <c r="BC46" s="17"/>
      <c r="BD46" s="17"/>
      <c r="BE46" s="17"/>
      <c r="BF46" s="17"/>
      <c r="BG46" s="17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6"/>
      <c r="BU46" s="26"/>
      <c r="BV46" s="26"/>
      <c r="BW46" s="26"/>
      <c r="BX46" s="26"/>
      <c r="BY46" s="26"/>
      <c r="BZ46" s="27"/>
      <c r="CA46" s="27"/>
      <c r="CB46" s="27"/>
      <c r="CC46" s="27"/>
      <c r="CD46" s="27"/>
      <c r="CE46" s="27"/>
      <c r="CF46" s="9"/>
    </row>
    <row r="47" spans="54:84" ht="15" customHeight="1">
      <c r="BB47" s="17"/>
      <c r="BC47" s="17"/>
      <c r="BD47" s="17"/>
      <c r="BE47" s="17"/>
      <c r="BF47" s="17"/>
      <c r="BG47" s="17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6"/>
      <c r="BU47" s="26"/>
      <c r="BV47" s="26"/>
      <c r="BW47" s="26"/>
      <c r="BX47" s="26"/>
      <c r="BY47" s="26"/>
      <c r="BZ47" s="27"/>
      <c r="CA47" s="27"/>
      <c r="CB47" s="27"/>
      <c r="CC47" s="27"/>
      <c r="CD47" s="27"/>
      <c r="CE47" s="27"/>
      <c r="CF47" s="9"/>
    </row>
    <row r="48" spans="1:69" ht="15" customHeight="1">
      <c r="A48" s="3" t="s">
        <v>112</v>
      </c>
      <c r="BQ48" s="5" t="s">
        <v>113</v>
      </c>
    </row>
    <row r="49" ht="3.75" customHeight="1"/>
    <row r="50" spans="2:69" ht="15" customHeight="1">
      <c r="B50" s="118" t="s">
        <v>114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 t="s">
        <v>115</v>
      </c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 t="s">
        <v>116</v>
      </c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 t="s">
        <v>117</v>
      </c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</row>
    <row r="51" spans="2:69" ht="15" customHeight="1"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 t="s">
        <v>118</v>
      </c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 t="s">
        <v>23</v>
      </c>
      <c r="AE51" s="167"/>
      <c r="AF51" s="167"/>
      <c r="AG51" s="167"/>
      <c r="AH51" s="167"/>
      <c r="AI51" s="167"/>
      <c r="AJ51" s="167" t="s">
        <v>118</v>
      </c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 t="s">
        <v>23</v>
      </c>
      <c r="AV51" s="167"/>
      <c r="AW51" s="167"/>
      <c r="AX51" s="167"/>
      <c r="AY51" s="167"/>
      <c r="AZ51" s="167"/>
      <c r="BA51" s="167" t="s">
        <v>118</v>
      </c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 t="s">
        <v>23</v>
      </c>
      <c r="BM51" s="167"/>
      <c r="BN51" s="167"/>
      <c r="BO51" s="167"/>
      <c r="BP51" s="167"/>
      <c r="BQ51" s="167"/>
    </row>
    <row r="52" spans="2:69" ht="15" customHeight="1">
      <c r="B52" s="118" t="s">
        <v>119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50">
        <v>26278</v>
      </c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05">
        <v>100</v>
      </c>
      <c r="AE52" s="105"/>
      <c r="AF52" s="105"/>
      <c r="AG52" s="105"/>
      <c r="AH52" s="105"/>
      <c r="AI52" s="105"/>
      <c r="AJ52" s="150">
        <v>25645</v>
      </c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05">
        <v>100</v>
      </c>
      <c r="AV52" s="105"/>
      <c r="AW52" s="105"/>
      <c r="AX52" s="105"/>
      <c r="AY52" s="105"/>
      <c r="AZ52" s="105"/>
      <c r="BA52" s="150">
        <f>BA53+BA57+BA61+BA69</f>
        <v>24892</v>
      </c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05">
        <f>BL53+BL57+BL61+BL69</f>
        <v>99.94684235899084</v>
      </c>
      <c r="BM52" s="105"/>
      <c r="BN52" s="105"/>
      <c r="BO52" s="105"/>
      <c r="BP52" s="105"/>
      <c r="BQ52" s="105"/>
    </row>
    <row r="53" spans="2:69" ht="15" customHeight="1">
      <c r="B53" s="149" t="s">
        <v>120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50">
        <v>2521</v>
      </c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05">
        <v>9.6</v>
      </c>
      <c r="AE53" s="105"/>
      <c r="AF53" s="105"/>
      <c r="AG53" s="105"/>
      <c r="AH53" s="105"/>
      <c r="AI53" s="105"/>
      <c r="AJ53" s="150">
        <v>2483</v>
      </c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05">
        <v>9.7</v>
      </c>
      <c r="AV53" s="105"/>
      <c r="AW53" s="105"/>
      <c r="AX53" s="105"/>
      <c r="AY53" s="105"/>
      <c r="AZ53" s="105"/>
      <c r="BA53" s="150">
        <f>SUM(BA54:BK56)</f>
        <v>1658</v>
      </c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05">
        <f>BA53/BA52*100</f>
        <v>6.660774546038888</v>
      </c>
      <c r="BM53" s="105"/>
      <c r="BN53" s="105"/>
      <c r="BO53" s="105"/>
      <c r="BP53" s="105"/>
      <c r="BQ53" s="105"/>
    </row>
    <row r="54" spans="2:69" ht="15" customHeight="1">
      <c r="B54" s="157" t="s">
        <v>121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8">
        <v>2478</v>
      </c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6">
        <v>9.4</v>
      </c>
      <c r="AE54" s="156"/>
      <c r="AF54" s="156"/>
      <c r="AG54" s="156"/>
      <c r="AH54" s="156"/>
      <c r="AI54" s="156"/>
      <c r="AJ54" s="158">
        <v>2459</v>
      </c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6">
        <v>9.6</v>
      </c>
      <c r="AV54" s="156"/>
      <c r="AW54" s="156"/>
      <c r="AX54" s="156"/>
      <c r="AY54" s="156"/>
      <c r="AZ54" s="156"/>
      <c r="BA54" s="158">
        <v>1611</v>
      </c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6">
        <f>BA54/BA52*100</f>
        <v>6.471958862285071</v>
      </c>
      <c r="BM54" s="156"/>
      <c r="BN54" s="156"/>
      <c r="BO54" s="156"/>
      <c r="BP54" s="156"/>
      <c r="BQ54" s="156"/>
    </row>
    <row r="55" spans="2:69" ht="15" customHeight="1">
      <c r="B55" s="164" t="s">
        <v>122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5">
        <v>41</v>
      </c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6">
        <v>0.2</v>
      </c>
      <c r="AE55" s="166"/>
      <c r="AF55" s="166"/>
      <c r="AG55" s="166"/>
      <c r="AH55" s="166"/>
      <c r="AI55" s="166"/>
      <c r="AJ55" s="165">
        <v>24</v>
      </c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6">
        <v>0.1</v>
      </c>
      <c r="AV55" s="166"/>
      <c r="AW55" s="166"/>
      <c r="AX55" s="166"/>
      <c r="AY55" s="166"/>
      <c r="AZ55" s="166"/>
      <c r="BA55" s="165">
        <v>44</v>
      </c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6">
        <f>BA55/BA52*100</f>
        <v>0.17676361883336011</v>
      </c>
      <c r="BM55" s="166"/>
      <c r="BN55" s="166"/>
      <c r="BO55" s="166"/>
      <c r="BP55" s="166"/>
      <c r="BQ55" s="166"/>
    </row>
    <row r="56" spans="1:69" ht="15" customHeight="1">
      <c r="A56" s="28"/>
      <c r="B56" s="161" t="s">
        <v>123</v>
      </c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3">
        <v>2</v>
      </c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0">
        <v>0</v>
      </c>
      <c r="AE56" s="160"/>
      <c r="AF56" s="160"/>
      <c r="AG56" s="160"/>
      <c r="AH56" s="160"/>
      <c r="AI56" s="160"/>
      <c r="AJ56" s="163" t="s">
        <v>124</v>
      </c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0" t="s">
        <v>125</v>
      </c>
      <c r="AV56" s="160"/>
      <c r="AW56" s="160"/>
      <c r="AX56" s="160"/>
      <c r="AY56" s="160"/>
      <c r="AZ56" s="160"/>
      <c r="BA56" s="163">
        <v>3</v>
      </c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0">
        <f>BA56/BA52*100</f>
        <v>0.012052064920456372</v>
      </c>
      <c r="BM56" s="160"/>
      <c r="BN56" s="160"/>
      <c r="BO56" s="160"/>
      <c r="BP56" s="160"/>
      <c r="BQ56" s="160"/>
    </row>
    <row r="57" spans="2:69" ht="15" customHeight="1">
      <c r="B57" s="149" t="s">
        <v>126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50">
        <v>8699</v>
      </c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05">
        <v>33.1</v>
      </c>
      <c r="AE57" s="105"/>
      <c r="AF57" s="105"/>
      <c r="AG57" s="105"/>
      <c r="AH57" s="105"/>
      <c r="AI57" s="105"/>
      <c r="AJ57" s="150">
        <v>7391</v>
      </c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05">
        <v>28.8</v>
      </c>
      <c r="AV57" s="105"/>
      <c r="AW57" s="105"/>
      <c r="AX57" s="105"/>
      <c r="AY57" s="105"/>
      <c r="AZ57" s="105"/>
      <c r="BA57" s="150">
        <f>SUM(BA58:BK60)</f>
        <v>6904</v>
      </c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05">
        <f>BA57/BA52*100</f>
        <v>27.735818736943596</v>
      </c>
      <c r="BM57" s="105"/>
      <c r="BN57" s="105"/>
      <c r="BO57" s="105"/>
      <c r="BP57" s="105"/>
      <c r="BQ57" s="105"/>
    </row>
    <row r="58" spans="2:69" ht="15" customHeight="1">
      <c r="B58" s="157" t="s">
        <v>127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8">
        <v>28</v>
      </c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6">
        <v>0.1</v>
      </c>
      <c r="AE58" s="156"/>
      <c r="AF58" s="156"/>
      <c r="AG58" s="156"/>
      <c r="AH58" s="156"/>
      <c r="AI58" s="156"/>
      <c r="AJ58" s="158">
        <v>16</v>
      </c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9">
        <v>0</v>
      </c>
      <c r="AV58" s="159"/>
      <c r="AW58" s="159"/>
      <c r="AX58" s="159"/>
      <c r="AY58" s="159"/>
      <c r="AZ58" s="159"/>
      <c r="BA58" s="158">
        <v>8</v>
      </c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9">
        <f>BA58/BA52*100</f>
        <v>0.032138839787883657</v>
      </c>
      <c r="BM58" s="159"/>
      <c r="BN58" s="159"/>
      <c r="BO58" s="159"/>
      <c r="BP58" s="159"/>
      <c r="BQ58" s="159"/>
    </row>
    <row r="59" spans="2:69" ht="15" customHeight="1">
      <c r="B59" s="154" t="s">
        <v>128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5">
        <v>3115</v>
      </c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3">
        <v>11.9</v>
      </c>
      <c r="AE59" s="153"/>
      <c r="AF59" s="153"/>
      <c r="AG59" s="153"/>
      <c r="AH59" s="153"/>
      <c r="AI59" s="153"/>
      <c r="AJ59" s="155">
        <v>2607</v>
      </c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3">
        <v>10.2</v>
      </c>
      <c r="AV59" s="153"/>
      <c r="AW59" s="153"/>
      <c r="AX59" s="153"/>
      <c r="AY59" s="153"/>
      <c r="AZ59" s="153"/>
      <c r="BA59" s="155">
        <v>2205</v>
      </c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3">
        <f>BA59/BA52*100</f>
        <v>8.858267716535433</v>
      </c>
      <c r="BM59" s="153"/>
      <c r="BN59" s="153"/>
      <c r="BO59" s="153"/>
      <c r="BP59" s="153"/>
      <c r="BQ59" s="153"/>
    </row>
    <row r="60" spans="2:69" ht="15" customHeight="1">
      <c r="B60" s="151" t="s">
        <v>129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2">
        <v>5556</v>
      </c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48">
        <v>21.1</v>
      </c>
      <c r="AE60" s="148"/>
      <c r="AF60" s="148"/>
      <c r="AG60" s="148"/>
      <c r="AH60" s="148"/>
      <c r="AI60" s="148"/>
      <c r="AJ60" s="152">
        <v>4768</v>
      </c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48">
        <v>18.6</v>
      </c>
      <c r="AV60" s="148"/>
      <c r="AW60" s="148"/>
      <c r="AX60" s="148"/>
      <c r="AY60" s="148"/>
      <c r="AZ60" s="148"/>
      <c r="BA60" s="152">
        <v>4691</v>
      </c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48">
        <f>BA60/BA52*100</f>
        <v>18.84541218062028</v>
      </c>
      <c r="BM60" s="148"/>
      <c r="BN60" s="148"/>
      <c r="BO60" s="148"/>
      <c r="BP60" s="148"/>
      <c r="BQ60" s="148"/>
    </row>
    <row r="61" spans="2:69" ht="15" customHeight="1">
      <c r="B61" s="149" t="s">
        <v>130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50">
        <v>15038</v>
      </c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05">
        <v>57.2</v>
      </c>
      <c r="AE61" s="105"/>
      <c r="AF61" s="105"/>
      <c r="AG61" s="105"/>
      <c r="AH61" s="105"/>
      <c r="AI61" s="105"/>
      <c r="AJ61" s="150">
        <v>15722</v>
      </c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05">
        <v>61.3</v>
      </c>
      <c r="AV61" s="105"/>
      <c r="AW61" s="105"/>
      <c r="AX61" s="105"/>
      <c r="AY61" s="105"/>
      <c r="AZ61" s="105"/>
      <c r="BA61" s="150">
        <f>SUM(BA62:BK68)</f>
        <v>15048</v>
      </c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05">
        <v>60.4</v>
      </c>
      <c r="BM61" s="105"/>
      <c r="BN61" s="105"/>
      <c r="BO61" s="105"/>
      <c r="BP61" s="105"/>
      <c r="BQ61" s="105"/>
    </row>
    <row r="62" spans="2:69" ht="15" customHeight="1">
      <c r="B62" s="157" t="s">
        <v>131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>
        <v>155</v>
      </c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6">
        <v>0.6</v>
      </c>
      <c r="AE62" s="156"/>
      <c r="AF62" s="156"/>
      <c r="AG62" s="156"/>
      <c r="AH62" s="156"/>
      <c r="AI62" s="156"/>
      <c r="AJ62" s="158">
        <v>115</v>
      </c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6">
        <v>0.4</v>
      </c>
      <c r="AV62" s="156"/>
      <c r="AW62" s="156"/>
      <c r="AX62" s="156"/>
      <c r="AY62" s="156"/>
      <c r="AZ62" s="156"/>
      <c r="BA62" s="158">
        <v>110</v>
      </c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6">
        <f>BA62/BA52*100</f>
        <v>0.44190904708340023</v>
      </c>
      <c r="BM62" s="156"/>
      <c r="BN62" s="156"/>
      <c r="BO62" s="156"/>
      <c r="BP62" s="156"/>
      <c r="BQ62" s="156"/>
    </row>
    <row r="63" spans="2:69" ht="15" customHeight="1">
      <c r="B63" s="154" t="s">
        <v>132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5">
        <v>1121</v>
      </c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3">
        <v>4.3</v>
      </c>
      <c r="AE63" s="153"/>
      <c r="AF63" s="153"/>
      <c r="AG63" s="153"/>
      <c r="AH63" s="153"/>
      <c r="AI63" s="153"/>
      <c r="AJ63" s="155">
        <v>1057</v>
      </c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3">
        <v>4.1</v>
      </c>
      <c r="AV63" s="153"/>
      <c r="AW63" s="153"/>
      <c r="AX63" s="153"/>
      <c r="AY63" s="153"/>
      <c r="AZ63" s="153"/>
      <c r="BA63" s="155">
        <v>1052</v>
      </c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3">
        <f>BA63/BA52*100</f>
        <v>4.226257432106701</v>
      </c>
      <c r="BM63" s="153"/>
      <c r="BN63" s="153"/>
      <c r="BO63" s="153"/>
      <c r="BP63" s="153"/>
      <c r="BQ63" s="153"/>
    </row>
    <row r="64" spans="2:69" ht="15" customHeight="1">
      <c r="B64" s="154" t="s">
        <v>133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>
        <v>5234</v>
      </c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3">
        <v>19.9</v>
      </c>
      <c r="AE64" s="153"/>
      <c r="AF64" s="153"/>
      <c r="AG64" s="153"/>
      <c r="AH64" s="153"/>
      <c r="AI64" s="153"/>
      <c r="AJ64" s="155">
        <v>4131</v>
      </c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3">
        <v>16.1</v>
      </c>
      <c r="AV64" s="153"/>
      <c r="AW64" s="153"/>
      <c r="AX64" s="153"/>
      <c r="AY64" s="153"/>
      <c r="AZ64" s="153"/>
      <c r="BA64" s="155">
        <v>3552</v>
      </c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3">
        <f>BA64/BA52*100</f>
        <v>14.269644865820345</v>
      </c>
      <c r="BM64" s="153"/>
      <c r="BN64" s="153"/>
      <c r="BO64" s="153"/>
      <c r="BP64" s="153"/>
      <c r="BQ64" s="153"/>
    </row>
    <row r="65" spans="2:69" ht="15" customHeight="1">
      <c r="B65" s="154" t="s">
        <v>134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5">
        <v>518</v>
      </c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3">
        <v>2</v>
      </c>
      <c r="AE65" s="153"/>
      <c r="AF65" s="153"/>
      <c r="AG65" s="153"/>
      <c r="AH65" s="153"/>
      <c r="AI65" s="153"/>
      <c r="AJ65" s="155">
        <v>478</v>
      </c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3">
        <v>1.9</v>
      </c>
      <c r="AV65" s="153"/>
      <c r="AW65" s="153"/>
      <c r="AX65" s="153"/>
      <c r="AY65" s="153"/>
      <c r="AZ65" s="153"/>
      <c r="BA65" s="155">
        <v>470</v>
      </c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3">
        <f>BA65/BA52*100</f>
        <v>1.8881568375381648</v>
      </c>
      <c r="BM65" s="153"/>
      <c r="BN65" s="153"/>
      <c r="BO65" s="153"/>
      <c r="BP65" s="153"/>
      <c r="BQ65" s="153"/>
    </row>
    <row r="66" spans="2:69" ht="15" customHeight="1">
      <c r="B66" s="154" t="s">
        <v>135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5">
        <v>55</v>
      </c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3">
        <v>0.2</v>
      </c>
      <c r="AE66" s="153"/>
      <c r="AF66" s="153"/>
      <c r="AG66" s="153"/>
      <c r="AH66" s="153"/>
      <c r="AI66" s="153"/>
      <c r="AJ66" s="155">
        <v>66</v>
      </c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3">
        <v>0.3</v>
      </c>
      <c r="AV66" s="153"/>
      <c r="AW66" s="153"/>
      <c r="AX66" s="153"/>
      <c r="AY66" s="153"/>
      <c r="AZ66" s="153"/>
      <c r="BA66" s="155">
        <v>157</v>
      </c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3">
        <f>BA66/BA52*100</f>
        <v>0.6307247308372167</v>
      </c>
      <c r="BM66" s="153"/>
      <c r="BN66" s="153"/>
      <c r="BO66" s="153"/>
      <c r="BP66" s="153"/>
      <c r="BQ66" s="153"/>
    </row>
    <row r="67" spans="2:69" ht="15" customHeight="1">
      <c r="B67" s="154" t="s">
        <v>136</v>
      </c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5">
        <v>6999</v>
      </c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3">
        <v>26.6</v>
      </c>
      <c r="AE67" s="153"/>
      <c r="AF67" s="153"/>
      <c r="AG67" s="153"/>
      <c r="AH67" s="153"/>
      <c r="AI67" s="153"/>
      <c r="AJ67" s="155">
        <v>8960</v>
      </c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3">
        <v>34.9</v>
      </c>
      <c r="AV67" s="153"/>
      <c r="AW67" s="153"/>
      <c r="AX67" s="153"/>
      <c r="AY67" s="153"/>
      <c r="AZ67" s="153"/>
      <c r="BA67" s="155">
        <v>8872</v>
      </c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3">
        <f>BA67/BA52*100</f>
        <v>35.64197332476298</v>
      </c>
      <c r="BM67" s="153"/>
      <c r="BN67" s="153"/>
      <c r="BO67" s="153"/>
      <c r="BP67" s="153"/>
      <c r="BQ67" s="153"/>
    </row>
    <row r="68" spans="2:69" ht="15" customHeight="1">
      <c r="B68" s="151" t="s">
        <v>137</v>
      </c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2">
        <v>956</v>
      </c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48">
        <v>3.6</v>
      </c>
      <c r="AE68" s="148"/>
      <c r="AF68" s="148"/>
      <c r="AG68" s="148"/>
      <c r="AH68" s="148"/>
      <c r="AI68" s="148"/>
      <c r="AJ68" s="152">
        <v>915</v>
      </c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48">
        <v>3.6</v>
      </c>
      <c r="AV68" s="148"/>
      <c r="AW68" s="148"/>
      <c r="AX68" s="148"/>
      <c r="AY68" s="148"/>
      <c r="AZ68" s="148"/>
      <c r="BA68" s="152">
        <v>835</v>
      </c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48">
        <f>BA68/BA52*100</f>
        <v>3.3544914028603565</v>
      </c>
      <c r="BM68" s="148"/>
      <c r="BN68" s="148"/>
      <c r="BO68" s="148"/>
      <c r="BP68" s="148"/>
      <c r="BQ68" s="148"/>
    </row>
    <row r="69" spans="2:69" ht="15" customHeight="1">
      <c r="B69" s="149" t="s">
        <v>138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50">
        <v>20</v>
      </c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05">
        <v>0.1</v>
      </c>
      <c r="AE69" s="105"/>
      <c r="AF69" s="105"/>
      <c r="AG69" s="105"/>
      <c r="AH69" s="105"/>
      <c r="AI69" s="105"/>
      <c r="AJ69" s="150">
        <v>49</v>
      </c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05">
        <v>0.2</v>
      </c>
      <c r="AV69" s="105"/>
      <c r="AW69" s="105"/>
      <c r="AX69" s="105"/>
      <c r="AY69" s="105"/>
      <c r="AZ69" s="105"/>
      <c r="BA69" s="150">
        <v>1282</v>
      </c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05">
        <f>BA69/BA52*100</f>
        <v>5.150249076008357</v>
      </c>
      <c r="BM69" s="105"/>
      <c r="BN69" s="105"/>
      <c r="BO69" s="105"/>
      <c r="BP69" s="105"/>
      <c r="BQ69" s="105"/>
    </row>
    <row r="70" spans="35:69" ht="15" customHeight="1">
      <c r="AI70" s="15"/>
      <c r="AJ70" s="15"/>
      <c r="BQ70" s="5" t="s">
        <v>139</v>
      </c>
    </row>
    <row r="72" spans="1:69" ht="15" customHeight="1">
      <c r="A72" s="3" t="s">
        <v>140</v>
      </c>
      <c r="BQ72" s="22" t="s">
        <v>141</v>
      </c>
    </row>
    <row r="73" ht="3.75" customHeight="1"/>
    <row r="74" spans="2:69" ht="15" customHeight="1">
      <c r="B74" s="124" t="s">
        <v>142</v>
      </c>
      <c r="C74" s="124"/>
      <c r="D74" s="124"/>
      <c r="E74" s="124"/>
      <c r="F74" s="124"/>
      <c r="G74" s="124"/>
      <c r="H74" s="124" t="s">
        <v>143</v>
      </c>
      <c r="I74" s="124"/>
      <c r="J74" s="124"/>
      <c r="K74" s="124"/>
      <c r="L74" s="124"/>
      <c r="M74" s="124"/>
      <c r="N74" s="124"/>
      <c r="O74" s="124" t="s">
        <v>144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 t="s">
        <v>72</v>
      </c>
      <c r="AF74" s="124"/>
      <c r="AG74" s="124"/>
      <c r="AH74" s="124"/>
      <c r="AI74" s="147"/>
      <c r="AJ74" s="137" t="s">
        <v>142</v>
      </c>
      <c r="AK74" s="124"/>
      <c r="AL74" s="124"/>
      <c r="AM74" s="124"/>
      <c r="AN74" s="124"/>
      <c r="AO74" s="124"/>
      <c r="AP74" s="124" t="s">
        <v>143</v>
      </c>
      <c r="AQ74" s="124"/>
      <c r="AR74" s="124"/>
      <c r="AS74" s="124"/>
      <c r="AT74" s="124"/>
      <c r="AU74" s="124"/>
      <c r="AV74" s="124"/>
      <c r="AW74" s="124" t="s">
        <v>144</v>
      </c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 t="s">
        <v>72</v>
      </c>
      <c r="BN74" s="124"/>
      <c r="BO74" s="124"/>
      <c r="BP74" s="124"/>
      <c r="BQ74" s="124"/>
    </row>
    <row r="75" spans="2:69" s="29" customFormat="1" ht="15" customHeight="1"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 t="s">
        <v>74</v>
      </c>
      <c r="P75" s="124"/>
      <c r="Q75" s="124"/>
      <c r="R75" s="124"/>
      <c r="S75" s="124"/>
      <c r="T75" s="124" t="s">
        <v>75</v>
      </c>
      <c r="U75" s="124"/>
      <c r="V75" s="124"/>
      <c r="W75" s="124"/>
      <c r="X75" s="124"/>
      <c r="Y75" s="124" t="s">
        <v>145</v>
      </c>
      <c r="Z75" s="124"/>
      <c r="AA75" s="124"/>
      <c r="AB75" s="124"/>
      <c r="AC75" s="124"/>
      <c r="AD75" s="124"/>
      <c r="AE75" s="124"/>
      <c r="AF75" s="124"/>
      <c r="AG75" s="124"/>
      <c r="AH75" s="124"/>
      <c r="AI75" s="147"/>
      <c r="AJ75" s="137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 t="s">
        <v>74</v>
      </c>
      <c r="AX75" s="124"/>
      <c r="AY75" s="124"/>
      <c r="AZ75" s="124"/>
      <c r="BA75" s="124"/>
      <c r="BB75" s="124" t="s">
        <v>75</v>
      </c>
      <c r="BC75" s="124"/>
      <c r="BD75" s="124"/>
      <c r="BE75" s="124"/>
      <c r="BF75" s="124"/>
      <c r="BG75" s="124" t="s">
        <v>145</v>
      </c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</row>
    <row r="76" spans="2:69" s="29" customFormat="1" ht="12" customHeight="1">
      <c r="B76" s="124" t="s">
        <v>13</v>
      </c>
      <c r="C76" s="124"/>
      <c r="D76" s="124"/>
      <c r="E76" s="124"/>
      <c r="F76" s="124"/>
      <c r="G76" s="124"/>
      <c r="H76" s="124" t="s">
        <v>146</v>
      </c>
      <c r="I76" s="124"/>
      <c r="J76" s="124"/>
      <c r="K76" s="124"/>
      <c r="L76" s="124"/>
      <c r="M76" s="124"/>
      <c r="N76" s="124"/>
      <c r="O76" s="125">
        <v>665</v>
      </c>
      <c r="P76" s="125"/>
      <c r="Q76" s="125"/>
      <c r="R76" s="125"/>
      <c r="S76" s="125"/>
      <c r="T76" s="125">
        <v>766</v>
      </c>
      <c r="U76" s="125"/>
      <c r="V76" s="125"/>
      <c r="W76" s="125"/>
      <c r="X76" s="125"/>
      <c r="Y76" s="125">
        <f>O76+T76</f>
        <v>1431</v>
      </c>
      <c r="Z76" s="125"/>
      <c r="AA76" s="125"/>
      <c r="AB76" s="125"/>
      <c r="AC76" s="125"/>
      <c r="AD76" s="125"/>
      <c r="AE76" s="125">
        <v>532</v>
      </c>
      <c r="AF76" s="125"/>
      <c r="AG76" s="125"/>
      <c r="AH76" s="125"/>
      <c r="AI76" s="131"/>
      <c r="AJ76" s="137" t="s">
        <v>17</v>
      </c>
      <c r="AK76" s="124"/>
      <c r="AL76" s="124"/>
      <c r="AM76" s="124"/>
      <c r="AN76" s="124"/>
      <c r="AO76" s="124"/>
      <c r="AP76" s="124" t="s">
        <v>147</v>
      </c>
      <c r="AQ76" s="124"/>
      <c r="AR76" s="124"/>
      <c r="AS76" s="124"/>
      <c r="AT76" s="124"/>
      <c r="AU76" s="124"/>
      <c r="AV76" s="124"/>
      <c r="AW76" s="125">
        <v>159</v>
      </c>
      <c r="AX76" s="125"/>
      <c r="AY76" s="125"/>
      <c r="AZ76" s="125"/>
      <c r="BA76" s="125"/>
      <c r="BB76" s="125">
        <v>165</v>
      </c>
      <c r="BC76" s="125"/>
      <c r="BD76" s="125"/>
      <c r="BE76" s="125"/>
      <c r="BF76" s="125"/>
      <c r="BG76" s="125">
        <f>AW76+BB76</f>
        <v>324</v>
      </c>
      <c r="BH76" s="125"/>
      <c r="BI76" s="125"/>
      <c r="BJ76" s="125"/>
      <c r="BK76" s="125"/>
      <c r="BL76" s="125"/>
      <c r="BM76" s="125">
        <v>90</v>
      </c>
      <c r="BN76" s="125"/>
      <c r="BO76" s="125"/>
      <c r="BP76" s="125"/>
      <c r="BQ76" s="125"/>
    </row>
    <row r="77" spans="2:69" s="29" customFormat="1" ht="12" customHeight="1">
      <c r="B77" s="124"/>
      <c r="C77" s="124"/>
      <c r="D77" s="124"/>
      <c r="E77" s="124"/>
      <c r="F77" s="124"/>
      <c r="G77" s="124"/>
      <c r="H77" s="124" t="s">
        <v>148</v>
      </c>
      <c r="I77" s="124"/>
      <c r="J77" s="124"/>
      <c r="K77" s="124"/>
      <c r="L77" s="124"/>
      <c r="M77" s="124"/>
      <c r="N77" s="124"/>
      <c r="O77" s="125">
        <v>887</v>
      </c>
      <c r="P77" s="125"/>
      <c r="Q77" s="125"/>
      <c r="R77" s="125"/>
      <c r="S77" s="125"/>
      <c r="T77" s="125">
        <v>978</v>
      </c>
      <c r="U77" s="125"/>
      <c r="V77" s="125"/>
      <c r="W77" s="125"/>
      <c r="X77" s="125"/>
      <c r="Y77" s="125">
        <f aca="true" t="shared" si="1" ref="Y77:Y97">O77+T77</f>
        <v>1865</v>
      </c>
      <c r="Z77" s="125"/>
      <c r="AA77" s="125"/>
      <c r="AB77" s="125"/>
      <c r="AC77" s="125"/>
      <c r="AD77" s="125"/>
      <c r="AE77" s="125">
        <v>635</v>
      </c>
      <c r="AF77" s="125"/>
      <c r="AG77" s="125"/>
      <c r="AH77" s="125"/>
      <c r="AI77" s="131"/>
      <c r="AJ77" s="137"/>
      <c r="AK77" s="124"/>
      <c r="AL77" s="124"/>
      <c r="AM77" s="124"/>
      <c r="AN77" s="124"/>
      <c r="AO77" s="124"/>
      <c r="AP77" s="124" t="s">
        <v>149</v>
      </c>
      <c r="AQ77" s="124"/>
      <c r="AR77" s="124"/>
      <c r="AS77" s="124"/>
      <c r="AT77" s="124"/>
      <c r="AU77" s="124"/>
      <c r="AV77" s="124"/>
      <c r="AW77" s="125">
        <v>109</v>
      </c>
      <c r="AX77" s="125"/>
      <c r="AY77" s="125"/>
      <c r="AZ77" s="125"/>
      <c r="BA77" s="125"/>
      <c r="BB77" s="125">
        <v>143</v>
      </c>
      <c r="BC77" s="125"/>
      <c r="BD77" s="125"/>
      <c r="BE77" s="125"/>
      <c r="BF77" s="125"/>
      <c r="BG77" s="125">
        <f aca="true" t="shared" si="2" ref="BG77:BG82">AW77+BB77</f>
        <v>252</v>
      </c>
      <c r="BH77" s="125"/>
      <c r="BI77" s="125"/>
      <c r="BJ77" s="125"/>
      <c r="BK77" s="125"/>
      <c r="BL77" s="125"/>
      <c r="BM77" s="125">
        <v>83</v>
      </c>
      <c r="BN77" s="125"/>
      <c r="BO77" s="125"/>
      <c r="BP77" s="125"/>
      <c r="BQ77" s="125"/>
    </row>
    <row r="78" spans="2:69" s="29" customFormat="1" ht="12" customHeight="1">
      <c r="B78" s="124"/>
      <c r="C78" s="124"/>
      <c r="D78" s="124"/>
      <c r="E78" s="124"/>
      <c r="F78" s="124"/>
      <c r="G78" s="124"/>
      <c r="H78" s="124" t="s">
        <v>150</v>
      </c>
      <c r="I78" s="124"/>
      <c r="J78" s="124"/>
      <c r="K78" s="124"/>
      <c r="L78" s="124"/>
      <c r="M78" s="124"/>
      <c r="N78" s="124"/>
      <c r="O78" s="125">
        <v>816</v>
      </c>
      <c r="P78" s="125"/>
      <c r="Q78" s="125"/>
      <c r="R78" s="125"/>
      <c r="S78" s="125"/>
      <c r="T78" s="125">
        <v>898</v>
      </c>
      <c r="U78" s="125"/>
      <c r="V78" s="125"/>
      <c r="W78" s="125"/>
      <c r="X78" s="125"/>
      <c r="Y78" s="125">
        <f t="shared" si="1"/>
        <v>1714</v>
      </c>
      <c r="Z78" s="125"/>
      <c r="AA78" s="125"/>
      <c r="AB78" s="125"/>
      <c r="AC78" s="125"/>
      <c r="AD78" s="125"/>
      <c r="AE78" s="125">
        <v>644</v>
      </c>
      <c r="AF78" s="125"/>
      <c r="AG78" s="125"/>
      <c r="AH78" s="125"/>
      <c r="AI78" s="131"/>
      <c r="AJ78" s="137"/>
      <c r="AK78" s="124"/>
      <c r="AL78" s="124"/>
      <c r="AM78" s="124"/>
      <c r="AN78" s="124"/>
      <c r="AO78" s="124"/>
      <c r="AP78" s="124" t="s">
        <v>151</v>
      </c>
      <c r="AQ78" s="124"/>
      <c r="AR78" s="124"/>
      <c r="AS78" s="124"/>
      <c r="AT78" s="124"/>
      <c r="AU78" s="124"/>
      <c r="AV78" s="124"/>
      <c r="AW78" s="125">
        <v>145</v>
      </c>
      <c r="AX78" s="125"/>
      <c r="AY78" s="125"/>
      <c r="AZ78" s="125"/>
      <c r="BA78" s="125"/>
      <c r="BB78" s="125">
        <v>150</v>
      </c>
      <c r="BC78" s="125"/>
      <c r="BD78" s="125"/>
      <c r="BE78" s="125"/>
      <c r="BF78" s="125"/>
      <c r="BG78" s="125">
        <f t="shared" si="2"/>
        <v>295</v>
      </c>
      <c r="BH78" s="125"/>
      <c r="BI78" s="125"/>
      <c r="BJ78" s="125"/>
      <c r="BK78" s="125"/>
      <c r="BL78" s="125"/>
      <c r="BM78" s="125">
        <v>72</v>
      </c>
      <c r="BN78" s="125"/>
      <c r="BO78" s="125"/>
      <c r="BP78" s="125"/>
      <c r="BQ78" s="125"/>
    </row>
    <row r="79" spans="2:69" s="29" customFormat="1" ht="12" customHeight="1">
      <c r="B79" s="124"/>
      <c r="C79" s="124"/>
      <c r="D79" s="124"/>
      <c r="E79" s="124"/>
      <c r="F79" s="124"/>
      <c r="G79" s="124"/>
      <c r="H79" s="124" t="s">
        <v>152</v>
      </c>
      <c r="I79" s="124"/>
      <c r="J79" s="124"/>
      <c r="K79" s="124"/>
      <c r="L79" s="124"/>
      <c r="M79" s="124"/>
      <c r="N79" s="124"/>
      <c r="O79" s="125">
        <v>104</v>
      </c>
      <c r="P79" s="125"/>
      <c r="Q79" s="125"/>
      <c r="R79" s="125"/>
      <c r="S79" s="125"/>
      <c r="T79" s="125">
        <v>129</v>
      </c>
      <c r="U79" s="125"/>
      <c r="V79" s="125"/>
      <c r="W79" s="125"/>
      <c r="X79" s="125"/>
      <c r="Y79" s="125">
        <f t="shared" si="1"/>
        <v>233</v>
      </c>
      <c r="Z79" s="125"/>
      <c r="AA79" s="125"/>
      <c r="AB79" s="125"/>
      <c r="AC79" s="125"/>
      <c r="AD79" s="125"/>
      <c r="AE79" s="125">
        <v>96</v>
      </c>
      <c r="AF79" s="125"/>
      <c r="AG79" s="125"/>
      <c r="AH79" s="125"/>
      <c r="AI79" s="131"/>
      <c r="AJ79" s="137"/>
      <c r="AK79" s="124"/>
      <c r="AL79" s="124"/>
      <c r="AM79" s="124"/>
      <c r="AN79" s="124"/>
      <c r="AO79" s="124"/>
      <c r="AP79" s="124" t="s">
        <v>153</v>
      </c>
      <c r="AQ79" s="124"/>
      <c r="AR79" s="124"/>
      <c r="AS79" s="124"/>
      <c r="AT79" s="124"/>
      <c r="AU79" s="124"/>
      <c r="AV79" s="124"/>
      <c r="AW79" s="125">
        <v>373</v>
      </c>
      <c r="AX79" s="125"/>
      <c r="AY79" s="125"/>
      <c r="AZ79" s="125"/>
      <c r="BA79" s="125"/>
      <c r="BB79" s="125">
        <v>387</v>
      </c>
      <c r="BC79" s="125"/>
      <c r="BD79" s="125"/>
      <c r="BE79" s="125"/>
      <c r="BF79" s="125"/>
      <c r="BG79" s="125">
        <f t="shared" si="2"/>
        <v>760</v>
      </c>
      <c r="BH79" s="125"/>
      <c r="BI79" s="125"/>
      <c r="BJ79" s="125"/>
      <c r="BK79" s="125"/>
      <c r="BL79" s="125"/>
      <c r="BM79" s="125">
        <v>223</v>
      </c>
      <c r="BN79" s="125"/>
      <c r="BO79" s="125"/>
      <c r="BP79" s="125"/>
      <c r="BQ79" s="125"/>
    </row>
    <row r="80" spans="2:69" s="29" customFormat="1" ht="12" customHeight="1">
      <c r="B80" s="124"/>
      <c r="C80" s="124"/>
      <c r="D80" s="124"/>
      <c r="E80" s="124"/>
      <c r="F80" s="124"/>
      <c r="G80" s="124"/>
      <c r="H80" s="124" t="s">
        <v>154</v>
      </c>
      <c r="I80" s="124"/>
      <c r="J80" s="124"/>
      <c r="K80" s="124"/>
      <c r="L80" s="124"/>
      <c r="M80" s="124"/>
      <c r="N80" s="124"/>
      <c r="O80" s="125">
        <v>64</v>
      </c>
      <c r="P80" s="125"/>
      <c r="Q80" s="125"/>
      <c r="R80" s="125"/>
      <c r="S80" s="125"/>
      <c r="T80" s="125">
        <v>68</v>
      </c>
      <c r="U80" s="125"/>
      <c r="V80" s="125"/>
      <c r="W80" s="125"/>
      <c r="X80" s="125"/>
      <c r="Y80" s="125">
        <f t="shared" si="1"/>
        <v>132</v>
      </c>
      <c r="Z80" s="125"/>
      <c r="AA80" s="125"/>
      <c r="AB80" s="125"/>
      <c r="AC80" s="125"/>
      <c r="AD80" s="125"/>
      <c r="AE80" s="125">
        <v>59</v>
      </c>
      <c r="AF80" s="125"/>
      <c r="AG80" s="125"/>
      <c r="AH80" s="125"/>
      <c r="AI80" s="131"/>
      <c r="AJ80" s="137"/>
      <c r="AK80" s="124"/>
      <c r="AL80" s="124"/>
      <c r="AM80" s="124"/>
      <c r="AN80" s="124"/>
      <c r="AO80" s="124"/>
      <c r="AP80" s="124" t="s">
        <v>155</v>
      </c>
      <c r="AQ80" s="124"/>
      <c r="AR80" s="124"/>
      <c r="AS80" s="124"/>
      <c r="AT80" s="124"/>
      <c r="AU80" s="124"/>
      <c r="AV80" s="124"/>
      <c r="AW80" s="125">
        <v>211</v>
      </c>
      <c r="AX80" s="125"/>
      <c r="AY80" s="125"/>
      <c r="AZ80" s="125"/>
      <c r="BA80" s="125"/>
      <c r="BB80" s="125">
        <v>250</v>
      </c>
      <c r="BC80" s="125"/>
      <c r="BD80" s="125"/>
      <c r="BE80" s="125"/>
      <c r="BF80" s="125"/>
      <c r="BG80" s="125">
        <f t="shared" si="2"/>
        <v>461</v>
      </c>
      <c r="BH80" s="125"/>
      <c r="BI80" s="125"/>
      <c r="BJ80" s="125"/>
      <c r="BK80" s="125"/>
      <c r="BL80" s="125"/>
      <c r="BM80" s="125">
        <v>154</v>
      </c>
      <c r="BN80" s="125"/>
      <c r="BO80" s="125"/>
      <c r="BP80" s="125"/>
      <c r="BQ80" s="125"/>
    </row>
    <row r="81" spans="2:69" s="29" customFormat="1" ht="12" customHeight="1">
      <c r="B81" s="124"/>
      <c r="C81" s="124"/>
      <c r="D81" s="124"/>
      <c r="E81" s="124"/>
      <c r="F81" s="124"/>
      <c r="G81" s="124"/>
      <c r="H81" s="124" t="s">
        <v>156</v>
      </c>
      <c r="I81" s="124"/>
      <c r="J81" s="124"/>
      <c r="K81" s="124"/>
      <c r="L81" s="124"/>
      <c r="M81" s="124"/>
      <c r="N81" s="124"/>
      <c r="O81" s="125">
        <v>95</v>
      </c>
      <c r="P81" s="125"/>
      <c r="Q81" s="125"/>
      <c r="R81" s="125"/>
      <c r="S81" s="125"/>
      <c r="T81" s="125">
        <v>108</v>
      </c>
      <c r="U81" s="125"/>
      <c r="V81" s="125"/>
      <c r="W81" s="125"/>
      <c r="X81" s="125"/>
      <c r="Y81" s="125">
        <f t="shared" si="1"/>
        <v>203</v>
      </c>
      <c r="Z81" s="125"/>
      <c r="AA81" s="125"/>
      <c r="AB81" s="125"/>
      <c r="AC81" s="125"/>
      <c r="AD81" s="125"/>
      <c r="AE81" s="125">
        <v>75</v>
      </c>
      <c r="AF81" s="125"/>
      <c r="AG81" s="125"/>
      <c r="AH81" s="125"/>
      <c r="AI81" s="131"/>
      <c r="AJ81" s="137"/>
      <c r="AK81" s="124"/>
      <c r="AL81" s="124"/>
      <c r="AM81" s="124"/>
      <c r="AN81" s="124"/>
      <c r="AO81" s="124"/>
      <c r="AP81" s="124" t="s">
        <v>157</v>
      </c>
      <c r="AQ81" s="124"/>
      <c r="AR81" s="124"/>
      <c r="AS81" s="124"/>
      <c r="AT81" s="124"/>
      <c r="AU81" s="124"/>
      <c r="AV81" s="124"/>
      <c r="AW81" s="125">
        <v>122</v>
      </c>
      <c r="AX81" s="125"/>
      <c r="AY81" s="125"/>
      <c r="AZ81" s="125"/>
      <c r="BA81" s="125"/>
      <c r="BB81" s="125">
        <v>155</v>
      </c>
      <c r="BC81" s="125"/>
      <c r="BD81" s="125"/>
      <c r="BE81" s="125"/>
      <c r="BF81" s="125"/>
      <c r="BG81" s="125">
        <f t="shared" si="2"/>
        <v>277</v>
      </c>
      <c r="BH81" s="125"/>
      <c r="BI81" s="125"/>
      <c r="BJ81" s="125"/>
      <c r="BK81" s="125"/>
      <c r="BL81" s="125"/>
      <c r="BM81" s="125">
        <v>80</v>
      </c>
      <c r="BN81" s="125"/>
      <c r="BO81" s="125"/>
      <c r="BP81" s="125"/>
      <c r="BQ81" s="125"/>
    </row>
    <row r="82" spans="2:69" s="29" customFormat="1" ht="12" customHeight="1">
      <c r="B82" s="124"/>
      <c r="C82" s="124"/>
      <c r="D82" s="124"/>
      <c r="E82" s="124"/>
      <c r="F82" s="124"/>
      <c r="G82" s="124"/>
      <c r="H82" s="124" t="s">
        <v>158</v>
      </c>
      <c r="I82" s="124"/>
      <c r="J82" s="124"/>
      <c r="K82" s="124"/>
      <c r="L82" s="124"/>
      <c r="M82" s="124"/>
      <c r="N82" s="124"/>
      <c r="O82" s="125">
        <v>114</v>
      </c>
      <c r="P82" s="125"/>
      <c r="Q82" s="125"/>
      <c r="R82" s="125"/>
      <c r="S82" s="125"/>
      <c r="T82" s="125">
        <v>139</v>
      </c>
      <c r="U82" s="125"/>
      <c r="V82" s="125"/>
      <c r="W82" s="125"/>
      <c r="X82" s="125"/>
      <c r="Y82" s="125">
        <f t="shared" si="1"/>
        <v>253</v>
      </c>
      <c r="Z82" s="125"/>
      <c r="AA82" s="125"/>
      <c r="AB82" s="125"/>
      <c r="AC82" s="125"/>
      <c r="AD82" s="125"/>
      <c r="AE82" s="125">
        <v>109</v>
      </c>
      <c r="AF82" s="125"/>
      <c r="AG82" s="125"/>
      <c r="AH82" s="125"/>
      <c r="AI82" s="131"/>
      <c r="AJ82" s="137"/>
      <c r="AK82" s="124"/>
      <c r="AL82" s="124"/>
      <c r="AM82" s="124"/>
      <c r="AN82" s="124"/>
      <c r="AO82" s="124"/>
      <c r="AP82" s="124" t="s">
        <v>159</v>
      </c>
      <c r="AQ82" s="124"/>
      <c r="AR82" s="124"/>
      <c r="AS82" s="124"/>
      <c r="AT82" s="124"/>
      <c r="AU82" s="124"/>
      <c r="AV82" s="124"/>
      <c r="AW82" s="125">
        <v>111</v>
      </c>
      <c r="AX82" s="125"/>
      <c r="AY82" s="125"/>
      <c r="AZ82" s="125"/>
      <c r="BA82" s="125"/>
      <c r="BB82" s="125">
        <v>134</v>
      </c>
      <c r="BC82" s="125"/>
      <c r="BD82" s="125"/>
      <c r="BE82" s="125"/>
      <c r="BF82" s="125"/>
      <c r="BG82" s="125">
        <f t="shared" si="2"/>
        <v>245</v>
      </c>
      <c r="BH82" s="125"/>
      <c r="BI82" s="125"/>
      <c r="BJ82" s="125"/>
      <c r="BK82" s="125"/>
      <c r="BL82" s="125"/>
      <c r="BM82" s="125">
        <v>66</v>
      </c>
      <c r="BN82" s="125"/>
      <c r="BO82" s="125"/>
      <c r="BP82" s="125"/>
      <c r="BQ82" s="125"/>
    </row>
    <row r="83" spans="2:69" s="29" customFormat="1" ht="12" customHeight="1" thickBot="1">
      <c r="B83" s="124"/>
      <c r="C83" s="124"/>
      <c r="D83" s="124"/>
      <c r="E83" s="124"/>
      <c r="F83" s="124"/>
      <c r="G83" s="124"/>
      <c r="H83" s="124" t="s">
        <v>160</v>
      </c>
      <c r="I83" s="124"/>
      <c r="J83" s="124"/>
      <c r="K83" s="124"/>
      <c r="L83" s="124"/>
      <c r="M83" s="124"/>
      <c r="N83" s="124"/>
      <c r="O83" s="125">
        <v>12</v>
      </c>
      <c r="P83" s="125"/>
      <c r="Q83" s="125"/>
      <c r="R83" s="125"/>
      <c r="S83" s="125"/>
      <c r="T83" s="125">
        <v>18</v>
      </c>
      <c r="U83" s="125"/>
      <c r="V83" s="125"/>
      <c r="W83" s="125"/>
      <c r="X83" s="125"/>
      <c r="Y83" s="125">
        <f t="shared" si="1"/>
        <v>30</v>
      </c>
      <c r="Z83" s="125"/>
      <c r="AA83" s="125"/>
      <c r="AB83" s="125"/>
      <c r="AC83" s="125"/>
      <c r="AD83" s="125"/>
      <c r="AE83" s="125">
        <v>18</v>
      </c>
      <c r="AF83" s="125"/>
      <c r="AG83" s="125"/>
      <c r="AH83" s="125"/>
      <c r="AI83" s="131"/>
      <c r="AJ83" s="144"/>
      <c r="AK83" s="133"/>
      <c r="AL83" s="133"/>
      <c r="AM83" s="133"/>
      <c r="AN83" s="133"/>
      <c r="AO83" s="133"/>
      <c r="AP83" s="133" t="s">
        <v>145</v>
      </c>
      <c r="AQ83" s="133"/>
      <c r="AR83" s="133"/>
      <c r="AS83" s="133"/>
      <c r="AT83" s="133"/>
      <c r="AU83" s="133"/>
      <c r="AV83" s="133"/>
      <c r="AW83" s="134">
        <f>SUM(AW76:AW82)</f>
        <v>1230</v>
      </c>
      <c r="AX83" s="134"/>
      <c r="AY83" s="134"/>
      <c r="AZ83" s="134"/>
      <c r="BA83" s="134"/>
      <c r="BB83" s="134">
        <f>SUM(BB76:BB82)</f>
        <v>1384</v>
      </c>
      <c r="BC83" s="134"/>
      <c r="BD83" s="134"/>
      <c r="BE83" s="134"/>
      <c r="BF83" s="134"/>
      <c r="BG83" s="134">
        <f>SUM(BG76:BG82)</f>
        <v>2614</v>
      </c>
      <c r="BH83" s="134"/>
      <c r="BI83" s="134"/>
      <c r="BJ83" s="134"/>
      <c r="BK83" s="134"/>
      <c r="BL83" s="134"/>
      <c r="BM83" s="134">
        <f>SUM(BM76:BM82)</f>
        <v>768</v>
      </c>
      <c r="BN83" s="134"/>
      <c r="BO83" s="134"/>
      <c r="BP83" s="134"/>
      <c r="BQ83" s="134"/>
    </row>
    <row r="84" spans="2:69" s="29" customFormat="1" ht="12" customHeight="1" thickTop="1">
      <c r="B84" s="124"/>
      <c r="C84" s="124"/>
      <c r="D84" s="124"/>
      <c r="E84" s="124"/>
      <c r="F84" s="124"/>
      <c r="G84" s="124"/>
      <c r="H84" s="124" t="s">
        <v>161</v>
      </c>
      <c r="I84" s="124"/>
      <c r="J84" s="124"/>
      <c r="K84" s="124"/>
      <c r="L84" s="124"/>
      <c r="M84" s="124"/>
      <c r="N84" s="124"/>
      <c r="O84" s="125">
        <v>84</v>
      </c>
      <c r="P84" s="125"/>
      <c r="Q84" s="125"/>
      <c r="R84" s="125"/>
      <c r="S84" s="125"/>
      <c r="T84" s="125">
        <v>97</v>
      </c>
      <c r="U84" s="125"/>
      <c r="V84" s="125"/>
      <c r="W84" s="125"/>
      <c r="X84" s="125"/>
      <c r="Y84" s="125">
        <f t="shared" si="1"/>
        <v>181</v>
      </c>
      <c r="Z84" s="125"/>
      <c r="AA84" s="125"/>
      <c r="AB84" s="125"/>
      <c r="AC84" s="125"/>
      <c r="AD84" s="125"/>
      <c r="AE84" s="125">
        <v>78</v>
      </c>
      <c r="AF84" s="125"/>
      <c r="AG84" s="125"/>
      <c r="AH84" s="125"/>
      <c r="AI84" s="131"/>
      <c r="AJ84" s="136" t="s">
        <v>18</v>
      </c>
      <c r="AK84" s="128"/>
      <c r="AL84" s="128"/>
      <c r="AM84" s="128"/>
      <c r="AN84" s="128"/>
      <c r="AO84" s="128"/>
      <c r="AP84" s="128" t="s">
        <v>162</v>
      </c>
      <c r="AQ84" s="128"/>
      <c r="AR84" s="128"/>
      <c r="AS84" s="128"/>
      <c r="AT84" s="128"/>
      <c r="AU84" s="128"/>
      <c r="AV84" s="128"/>
      <c r="AW84" s="126">
        <v>91</v>
      </c>
      <c r="AX84" s="126"/>
      <c r="AY84" s="126"/>
      <c r="AZ84" s="126"/>
      <c r="BA84" s="126"/>
      <c r="BB84" s="126">
        <v>83</v>
      </c>
      <c r="BC84" s="126"/>
      <c r="BD84" s="126"/>
      <c r="BE84" s="126"/>
      <c r="BF84" s="126"/>
      <c r="BG84" s="126">
        <f>BB84+AW84</f>
        <v>174</v>
      </c>
      <c r="BH84" s="126"/>
      <c r="BI84" s="126"/>
      <c r="BJ84" s="126"/>
      <c r="BK84" s="126"/>
      <c r="BL84" s="126"/>
      <c r="BM84" s="126">
        <v>61</v>
      </c>
      <c r="BN84" s="126"/>
      <c r="BO84" s="126"/>
      <c r="BP84" s="126"/>
      <c r="BQ84" s="126"/>
    </row>
    <row r="85" spans="2:69" s="29" customFormat="1" ht="12" customHeight="1">
      <c r="B85" s="124"/>
      <c r="C85" s="124"/>
      <c r="D85" s="124"/>
      <c r="E85" s="124"/>
      <c r="F85" s="124"/>
      <c r="G85" s="124"/>
      <c r="H85" s="124" t="s">
        <v>163</v>
      </c>
      <c r="I85" s="124"/>
      <c r="J85" s="124"/>
      <c r="K85" s="124"/>
      <c r="L85" s="124"/>
      <c r="M85" s="124"/>
      <c r="N85" s="124"/>
      <c r="O85" s="125">
        <v>58</v>
      </c>
      <c r="P85" s="125"/>
      <c r="Q85" s="125"/>
      <c r="R85" s="125"/>
      <c r="S85" s="125"/>
      <c r="T85" s="125">
        <v>70</v>
      </c>
      <c r="U85" s="125"/>
      <c r="V85" s="125"/>
      <c r="W85" s="125"/>
      <c r="X85" s="125"/>
      <c r="Y85" s="125">
        <f t="shared" si="1"/>
        <v>128</v>
      </c>
      <c r="Z85" s="125"/>
      <c r="AA85" s="125"/>
      <c r="AB85" s="125"/>
      <c r="AC85" s="125"/>
      <c r="AD85" s="125"/>
      <c r="AE85" s="125">
        <v>61</v>
      </c>
      <c r="AF85" s="125"/>
      <c r="AG85" s="125"/>
      <c r="AH85" s="125"/>
      <c r="AI85" s="131"/>
      <c r="AJ85" s="137"/>
      <c r="AK85" s="124"/>
      <c r="AL85" s="124"/>
      <c r="AM85" s="124"/>
      <c r="AN85" s="124"/>
      <c r="AO85" s="124"/>
      <c r="AP85" s="124" t="s">
        <v>164</v>
      </c>
      <c r="AQ85" s="124"/>
      <c r="AR85" s="124"/>
      <c r="AS85" s="124"/>
      <c r="AT85" s="124"/>
      <c r="AU85" s="124"/>
      <c r="AV85" s="124"/>
      <c r="AW85" s="125">
        <v>213</v>
      </c>
      <c r="AX85" s="125"/>
      <c r="AY85" s="125"/>
      <c r="AZ85" s="125"/>
      <c r="BA85" s="125"/>
      <c r="BB85" s="125">
        <v>277</v>
      </c>
      <c r="BC85" s="125"/>
      <c r="BD85" s="125"/>
      <c r="BE85" s="125"/>
      <c r="BF85" s="125"/>
      <c r="BG85" s="126">
        <f>BB85+AW85</f>
        <v>490</v>
      </c>
      <c r="BH85" s="126"/>
      <c r="BI85" s="126"/>
      <c r="BJ85" s="126"/>
      <c r="BK85" s="126"/>
      <c r="BL85" s="126"/>
      <c r="BM85" s="125">
        <v>182</v>
      </c>
      <c r="BN85" s="125"/>
      <c r="BO85" s="125"/>
      <c r="BP85" s="125"/>
      <c r="BQ85" s="125"/>
    </row>
    <row r="86" spans="2:69" s="29" customFormat="1" ht="12" customHeight="1">
      <c r="B86" s="124"/>
      <c r="C86" s="124"/>
      <c r="D86" s="124"/>
      <c r="E86" s="124"/>
      <c r="F86" s="124"/>
      <c r="G86" s="124"/>
      <c r="H86" s="124" t="s">
        <v>165</v>
      </c>
      <c r="I86" s="124"/>
      <c r="J86" s="124"/>
      <c r="K86" s="124"/>
      <c r="L86" s="124"/>
      <c r="M86" s="124"/>
      <c r="N86" s="124"/>
      <c r="O86" s="125">
        <v>154</v>
      </c>
      <c r="P86" s="125"/>
      <c r="Q86" s="125"/>
      <c r="R86" s="125"/>
      <c r="S86" s="125"/>
      <c r="T86" s="125">
        <v>186</v>
      </c>
      <c r="U86" s="125"/>
      <c r="V86" s="125"/>
      <c r="W86" s="125"/>
      <c r="X86" s="125"/>
      <c r="Y86" s="125">
        <f t="shared" si="1"/>
        <v>340</v>
      </c>
      <c r="Z86" s="125"/>
      <c r="AA86" s="125"/>
      <c r="AB86" s="125"/>
      <c r="AC86" s="125"/>
      <c r="AD86" s="125"/>
      <c r="AE86" s="125">
        <v>135</v>
      </c>
      <c r="AF86" s="125"/>
      <c r="AG86" s="125"/>
      <c r="AH86" s="125"/>
      <c r="AI86" s="131"/>
      <c r="AJ86" s="137"/>
      <c r="AK86" s="124"/>
      <c r="AL86" s="124"/>
      <c r="AM86" s="124"/>
      <c r="AN86" s="124"/>
      <c r="AO86" s="124"/>
      <c r="AP86" s="124" t="s">
        <v>166</v>
      </c>
      <c r="AQ86" s="124"/>
      <c r="AR86" s="124"/>
      <c r="AS86" s="124"/>
      <c r="AT86" s="124"/>
      <c r="AU86" s="124"/>
      <c r="AV86" s="124"/>
      <c r="AW86" s="125">
        <v>404</v>
      </c>
      <c r="AX86" s="125"/>
      <c r="AY86" s="125"/>
      <c r="AZ86" s="125"/>
      <c r="BA86" s="125"/>
      <c r="BB86" s="125">
        <v>416</v>
      </c>
      <c r="BC86" s="125"/>
      <c r="BD86" s="125"/>
      <c r="BE86" s="125"/>
      <c r="BF86" s="125"/>
      <c r="BG86" s="126">
        <f>BB86+AW86</f>
        <v>820</v>
      </c>
      <c r="BH86" s="126"/>
      <c r="BI86" s="126"/>
      <c r="BJ86" s="126"/>
      <c r="BK86" s="126"/>
      <c r="BL86" s="126"/>
      <c r="BM86" s="125">
        <v>240</v>
      </c>
      <c r="BN86" s="125"/>
      <c r="BO86" s="125"/>
      <c r="BP86" s="125"/>
      <c r="BQ86" s="125"/>
    </row>
    <row r="87" spans="2:69" s="29" customFormat="1" ht="12" customHeight="1">
      <c r="B87" s="124"/>
      <c r="C87" s="124"/>
      <c r="D87" s="124"/>
      <c r="E87" s="124"/>
      <c r="F87" s="124"/>
      <c r="G87" s="124"/>
      <c r="H87" s="124" t="s">
        <v>167</v>
      </c>
      <c r="I87" s="124"/>
      <c r="J87" s="124"/>
      <c r="K87" s="124"/>
      <c r="L87" s="124"/>
      <c r="M87" s="124"/>
      <c r="N87" s="124"/>
      <c r="O87" s="125">
        <v>129</v>
      </c>
      <c r="P87" s="125"/>
      <c r="Q87" s="125"/>
      <c r="R87" s="125"/>
      <c r="S87" s="125"/>
      <c r="T87" s="125">
        <v>139</v>
      </c>
      <c r="U87" s="125"/>
      <c r="V87" s="125"/>
      <c r="W87" s="125"/>
      <c r="X87" s="125"/>
      <c r="Y87" s="125">
        <f t="shared" si="1"/>
        <v>268</v>
      </c>
      <c r="Z87" s="125"/>
      <c r="AA87" s="125"/>
      <c r="AB87" s="125"/>
      <c r="AC87" s="125"/>
      <c r="AD87" s="125"/>
      <c r="AE87" s="125">
        <v>125</v>
      </c>
      <c r="AF87" s="125"/>
      <c r="AG87" s="125"/>
      <c r="AH87" s="125"/>
      <c r="AI87" s="131"/>
      <c r="AJ87" s="137"/>
      <c r="AK87" s="124"/>
      <c r="AL87" s="124"/>
      <c r="AM87" s="124"/>
      <c r="AN87" s="124"/>
      <c r="AO87" s="124"/>
      <c r="AP87" s="124" t="s">
        <v>168</v>
      </c>
      <c r="AQ87" s="124"/>
      <c r="AR87" s="124"/>
      <c r="AS87" s="124"/>
      <c r="AT87" s="124"/>
      <c r="AU87" s="124"/>
      <c r="AV87" s="124"/>
      <c r="AW87" s="125">
        <v>218</v>
      </c>
      <c r="AX87" s="125"/>
      <c r="AY87" s="125"/>
      <c r="AZ87" s="125"/>
      <c r="BA87" s="125"/>
      <c r="BB87" s="125">
        <v>221</v>
      </c>
      <c r="BC87" s="125"/>
      <c r="BD87" s="125"/>
      <c r="BE87" s="125"/>
      <c r="BF87" s="125"/>
      <c r="BG87" s="126">
        <f>BB87+AW87</f>
        <v>439</v>
      </c>
      <c r="BH87" s="126"/>
      <c r="BI87" s="126"/>
      <c r="BJ87" s="126"/>
      <c r="BK87" s="126"/>
      <c r="BL87" s="126"/>
      <c r="BM87" s="125">
        <v>105</v>
      </c>
      <c r="BN87" s="125"/>
      <c r="BO87" s="125"/>
      <c r="BP87" s="125"/>
      <c r="BQ87" s="125"/>
    </row>
    <row r="88" spans="2:69" s="29" customFormat="1" ht="12" customHeight="1">
      <c r="B88" s="124"/>
      <c r="C88" s="124"/>
      <c r="D88" s="124"/>
      <c r="E88" s="124"/>
      <c r="F88" s="124"/>
      <c r="G88" s="124"/>
      <c r="H88" s="124" t="s">
        <v>169</v>
      </c>
      <c r="I88" s="124"/>
      <c r="J88" s="124"/>
      <c r="K88" s="124"/>
      <c r="L88" s="124"/>
      <c r="M88" s="124"/>
      <c r="N88" s="124"/>
      <c r="O88" s="125">
        <v>61</v>
      </c>
      <c r="P88" s="125"/>
      <c r="Q88" s="125"/>
      <c r="R88" s="125"/>
      <c r="S88" s="125"/>
      <c r="T88" s="125">
        <v>71</v>
      </c>
      <c r="U88" s="125"/>
      <c r="V88" s="125"/>
      <c r="W88" s="125"/>
      <c r="X88" s="125"/>
      <c r="Y88" s="125">
        <f t="shared" si="1"/>
        <v>132</v>
      </c>
      <c r="Z88" s="125"/>
      <c r="AA88" s="125"/>
      <c r="AB88" s="125"/>
      <c r="AC88" s="125"/>
      <c r="AD88" s="125"/>
      <c r="AE88" s="125">
        <v>52</v>
      </c>
      <c r="AF88" s="125"/>
      <c r="AG88" s="125"/>
      <c r="AH88" s="125"/>
      <c r="AI88" s="131"/>
      <c r="AJ88" s="137"/>
      <c r="AK88" s="124"/>
      <c r="AL88" s="124"/>
      <c r="AM88" s="124"/>
      <c r="AN88" s="124"/>
      <c r="AO88" s="124"/>
      <c r="AP88" s="124" t="s">
        <v>170</v>
      </c>
      <c r="AQ88" s="124"/>
      <c r="AR88" s="124"/>
      <c r="AS88" s="124"/>
      <c r="AT88" s="124"/>
      <c r="AU88" s="124"/>
      <c r="AV88" s="124"/>
      <c r="AW88" s="125">
        <v>256</v>
      </c>
      <c r="AX88" s="125"/>
      <c r="AY88" s="125"/>
      <c r="AZ88" s="125"/>
      <c r="BA88" s="125"/>
      <c r="BB88" s="125">
        <v>293</v>
      </c>
      <c r="BC88" s="125"/>
      <c r="BD88" s="125"/>
      <c r="BE88" s="125"/>
      <c r="BF88" s="125"/>
      <c r="BG88" s="126">
        <f>BB88+AW88</f>
        <v>549</v>
      </c>
      <c r="BH88" s="126"/>
      <c r="BI88" s="126"/>
      <c r="BJ88" s="126"/>
      <c r="BK88" s="126"/>
      <c r="BL88" s="126"/>
      <c r="BM88" s="125">
        <v>160</v>
      </c>
      <c r="BN88" s="125"/>
      <c r="BO88" s="125"/>
      <c r="BP88" s="125"/>
      <c r="BQ88" s="125"/>
    </row>
    <row r="89" spans="2:69" s="29" customFormat="1" ht="12" customHeight="1" thickBot="1">
      <c r="B89" s="124"/>
      <c r="C89" s="124"/>
      <c r="D89" s="124"/>
      <c r="E89" s="124"/>
      <c r="F89" s="124"/>
      <c r="G89" s="124"/>
      <c r="H89" s="124" t="s">
        <v>171</v>
      </c>
      <c r="I89" s="124"/>
      <c r="J89" s="124"/>
      <c r="K89" s="124"/>
      <c r="L89" s="124"/>
      <c r="M89" s="124"/>
      <c r="N89" s="124"/>
      <c r="O89" s="125">
        <v>71</v>
      </c>
      <c r="P89" s="125"/>
      <c r="Q89" s="125"/>
      <c r="R89" s="125"/>
      <c r="S89" s="125"/>
      <c r="T89" s="125">
        <v>87</v>
      </c>
      <c r="U89" s="125"/>
      <c r="V89" s="125"/>
      <c r="W89" s="125"/>
      <c r="X89" s="125"/>
      <c r="Y89" s="125">
        <f t="shared" si="1"/>
        <v>158</v>
      </c>
      <c r="Z89" s="125"/>
      <c r="AA89" s="125"/>
      <c r="AB89" s="125"/>
      <c r="AC89" s="125"/>
      <c r="AD89" s="125"/>
      <c r="AE89" s="125">
        <v>70</v>
      </c>
      <c r="AF89" s="125"/>
      <c r="AG89" s="125"/>
      <c r="AH89" s="125"/>
      <c r="AI89" s="131"/>
      <c r="AJ89" s="144"/>
      <c r="AK89" s="133"/>
      <c r="AL89" s="133"/>
      <c r="AM89" s="133"/>
      <c r="AN89" s="133"/>
      <c r="AO89" s="133"/>
      <c r="AP89" s="133" t="s">
        <v>145</v>
      </c>
      <c r="AQ89" s="133"/>
      <c r="AR89" s="133"/>
      <c r="AS89" s="133"/>
      <c r="AT89" s="133"/>
      <c r="AU89" s="133"/>
      <c r="AV89" s="133"/>
      <c r="AW89" s="145">
        <f>SUM(AW84:AW88)</f>
        <v>1182</v>
      </c>
      <c r="AX89" s="146"/>
      <c r="AY89" s="146"/>
      <c r="AZ89" s="146"/>
      <c r="BA89" s="146"/>
      <c r="BB89" s="145">
        <f>SUM(BB84:BB88)</f>
        <v>1290</v>
      </c>
      <c r="BC89" s="146"/>
      <c r="BD89" s="146"/>
      <c r="BE89" s="146"/>
      <c r="BF89" s="146"/>
      <c r="BG89" s="145">
        <f>SUM(BG84:BG88)</f>
        <v>2472</v>
      </c>
      <c r="BH89" s="146"/>
      <c r="BI89" s="146"/>
      <c r="BJ89" s="146"/>
      <c r="BK89" s="146"/>
      <c r="BL89" s="146"/>
      <c r="BM89" s="145">
        <f>SUM(BM84:BM88)</f>
        <v>748</v>
      </c>
      <c r="BN89" s="146"/>
      <c r="BO89" s="146"/>
      <c r="BP89" s="146"/>
      <c r="BQ89" s="146"/>
    </row>
    <row r="90" spans="2:69" s="29" customFormat="1" ht="12" customHeight="1" thickTop="1">
      <c r="B90" s="124"/>
      <c r="C90" s="124"/>
      <c r="D90" s="124"/>
      <c r="E90" s="124"/>
      <c r="F90" s="124"/>
      <c r="G90" s="124"/>
      <c r="H90" s="124" t="s">
        <v>172</v>
      </c>
      <c r="I90" s="124"/>
      <c r="J90" s="124"/>
      <c r="K90" s="124"/>
      <c r="L90" s="124"/>
      <c r="M90" s="124"/>
      <c r="N90" s="124"/>
      <c r="O90" s="125">
        <v>407</v>
      </c>
      <c r="P90" s="125"/>
      <c r="Q90" s="125"/>
      <c r="R90" s="125"/>
      <c r="S90" s="125"/>
      <c r="T90" s="125">
        <v>461</v>
      </c>
      <c r="U90" s="125"/>
      <c r="V90" s="125"/>
      <c r="W90" s="125"/>
      <c r="X90" s="125"/>
      <c r="Y90" s="125">
        <f t="shared" si="1"/>
        <v>868</v>
      </c>
      <c r="Z90" s="125"/>
      <c r="AA90" s="125"/>
      <c r="AB90" s="125"/>
      <c r="AC90" s="125"/>
      <c r="AD90" s="125"/>
      <c r="AE90" s="125">
        <v>337</v>
      </c>
      <c r="AF90" s="125"/>
      <c r="AG90" s="125"/>
      <c r="AH90" s="125"/>
      <c r="AI90" s="131"/>
      <c r="AJ90" s="136" t="s">
        <v>19</v>
      </c>
      <c r="AK90" s="128"/>
      <c r="AL90" s="128"/>
      <c r="AM90" s="128"/>
      <c r="AN90" s="128"/>
      <c r="AO90" s="128"/>
      <c r="AP90" s="128" t="s">
        <v>173</v>
      </c>
      <c r="AQ90" s="128"/>
      <c r="AR90" s="128"/>
      <c r="AS90" s="128"/>
      <c r="AT90" s="128"/>
      <c r="AU90" s="128"/>
      <c r="AV90" s="128"/>
      <c r="AW90" s="126">
        <v>100</v>
      </c>
      <c r="AX90" s="126"/>
      <c r="AY90" s="126"/>
      <c r="AZ90" s="126"/>
      <c r="BA90" s="126"/>
      <c r="BB90" s="126">
        <v>94</v>
      </c>
      <c r="BC90" s="126"/>
      <c r="BD90" s="126"/>
      <c r="BE90" s="126"/>
      <c r="BF90" s="126"/>
      <c r="BG90" s="126">
        <f aca="true" t="shared" si="3" ref="BG90:BG95">AW90+BB90</f>
        <v>194</v>
      </c>
      <c r="BH90" s="126"/>
      <c r="BI90" s="126"/>
      <c r="BJ90" s="126"/>
      <c r="BK90" s="126"/>
      <c r="BL90" s="126"/>
      <c r="BM90" s="126">
        <v>49</v>
      </c>
      <c r="BN90" s="126"/>
      <c r="BO90" s="126"/>
      <c r="BP90" s="126"/>
      <c r="BQ90" s="126"/>
    </row>
    <row r="91" spans="2:69" s="29" customFormat="1" ht="12" customHeight="1">
      <c r="B91" s="124"/>
      <c r="C91" s="124"/>
      <c r="D91" s="124"/>
      <c r="E91" s="124"/>
      <c r="F91" s="124"/>
      <c r="G91" s="124"/>
      <c r="H91" s="124" t="s">
        <v>174</v>
      </c>
      <c r="I91" s="124"/>
      <c r="J91" s="124"/>
      <c r="K91" s="124"/>
      <c r="L91" s="124"/>
      <c r="M91" s="124"/>
      <c r="N91" s="124"/>
      <c r="O91" s="125">
        <v>1553</v>
      </c>
      <c r="P91" s="125"/>
      <c r="Q91" s="125"/>
      <c r="R91" s="125"/>
      <c r="S91" s="125"/>
      <c r="T91" s="125">
        <v>1706</v>
      </c>
      <c r="U91" s="125"/>
      <c r="V91" s="125"/>
      <c r="W91" s="125"/>
      <c r="X91" s="125"/>
      <c r="Y91" s="125">
        <f t="shared" si="1"/>
        <v>3259</v>
      </c>
      <c r="Z91" s="125"/>
      <c r="AA91" s="125"/>
      <c r="AB91" s="125"/>
      <c r="AC91" s="125"/>
      <c r="AD91" s="125"/>
      <c r="AE91" s="125">
        <v>1161</v>
      </c>
      <c r="AF91" s="125"/>
      <c r="AG91" s="125"/>
      <c r="AH91" s="125"/>
      <c r="AI91" s="131"/>
      <c r="AJ91" s="137"/>
      <c r="AK91" s="124"/>
      <c r="AL91" s="124"/>
      <c r="AM91" s="124"/>
      <c r="AN91" s="124"/>
      <c r="AO91" s="124"/>
      <c r="AP91" s="124" t="s">
        <v>175</v>
      </c>
      <c r="AQ91" s="124"/>
      <c r="AR91" s="124"/>
      <c r="AS91" s="124"/>
      <c r="AT91" s="124"/>
      <c r="AU91" s="124"/>
      <c r="AV91" s="124"/>
      <c r="AW91" s="125">
        <v>92</v>
      </c>
      <c r="AX91" s="125"/>
      <c r="AY91" s="125"/>
      <c r="AZ91" s="125"/>
      <c r="BA91" s="125"/>
      <c r="BB91" s="125">
        <v>106</v>
      </c>
      <c r="BC91" s="125"/>
      <c r="BD91" s="125"/>
      <c r="BE91" s="125"/>
      <c r="BF91" s="125"/>
      <c r="BG91" s="126">
        <f t="shared" si="3"/>
        <v>198</v>
      </c>
      <c r="BH91" s="126"/>
      <c r="BI91" s="126"/>
      <c r="BJ91" s="126"/>
      <c r="BK91" s="126"/>
      <c r="BL91" s="126"/>
      <c r="BM91" s="125">
        <v>54</v>
      </c>
      <c r="BN91" s="125"/>
      <c r="BO91" s="125"/>
      <c r="BP91" s="125"/>
      <c r="BQ91" s="125"/>
    </row>
    <row r="92" spans="2:69" s="29" customFormat="1" ht="12" customHeight="1">
      <c r="B92" s="124"/>
      <c r="C92" s="124"/>
      <c r="D92" s="124"/>
      <c r="E92" s="124"/>
      <c r="F92" s="124"/>
      <c r="G92" s="124"/>
      <c r="H92" s="124" t="s">
        <v>176</v>
      </c>
      <c r="I92" s="124"/>
      <c r="J92" s="124"/>
      <c r="K92" s="124"/>
      <c r="L92" s="124"/>
      <c r="M92" s="124"/>
      <c r="N92" s="124"/>
      <c r="O92" s="125">
        <v>550</v>
      </c>
      <c r="P92" s="125"/>
      <c r="Q92" s="125"/>
      <c r="R92" s="125"/>
      <c r="S92" s="125"/>
      <c r="T92" s="125">
        <v>599</v>
      </c>
      <c r="U92" s="125"/>
      <c r="V92" s="125"/>
      <c r="W92" s="125"/>
      <c r="X92" s="125"/>
      <c r="Y92" s="125">
        <f t="shared" si="1"/>
        <v>1149</v>
      </c>
      <c r="Z92" s="125"/>
      <c r="AA92" s="125"/>
      <c r="AB92" s="125"/>
      <c r="AC92" s="125"/>
      <c r="AD92" s="125"/>
      <c r="AE92" s="125">
        <v>472</v>
      </c>
      <c r="AF92" s="125"/>
      <c r="AG92" s="125"/>
      <c r="AH92" s="125"/>
      <c r="AI92" s="131"/>
      <c r="AJ92" s="137"/>
      <c r="AK92" s="124"/>
      <c r="AL92" s="124"/>
      <c r="AM92" s="124"/>
      <c r="AN92" s="124"/>
      <c r="AO92" s="124"/>
      <c r="AP92" s="124" t="s">
        <v>177</v>
      </c>
      <c r="AQ92" s="124"/>
      <c r="AR92" s="124"/>
      <c r="AS92" s="124"/>
      <c r="AT92" s="124"/>
      <c r="AU92" s="124"/>
      <c r="AV92" s="124"/>
      <c r="AW92" s="125">
        <v>213</v>
      </c>
      <c r="AX92" s="125"/>
      <c r="AY92" s="125"/>
      <c r="AZ92" s="125"/>
      <c r="BA92" s="125"/>
      <c r="BB92" s="125">
        <v>251</v>
      </c>
      <c r="BC92" s="125"/>
      <c r="BD92" s="125"/>
      <c r="BE92" s="125"/>
      <c r="BF92" s="125"/>
      <c r="BG92" s="126">
        <f t="shared" si="3"/>
        <v>464</v>
      </c>
      <c r="BH92" s="126"/>
      <c r="BI92" s="126"/>
      <c r="BJ92" s="126"/>
      <c r="BK92" s="126"/>
      <c r="BL92" s="126"/>
      <c r="BM92" s="125">
        <v>125</v>
      </c>
      <c r="BN92" s="125"/>
      <c r="BO92" s="125"/>
      <c r="BP92" s="125"/>
      <c r="BQ92" s="125"/>
    </row>
    <row r="93" spans="2:69" s="29" customFormat="1" ht="12" customHeight="1">
      <c r="B93" s="124"/>
      <c r="C93" s="124"/>
      <c r="D93" s="124"/>
      <c r="E93" s="124"/>
      <c r="F93" s="124"/>
      <c r="G93" s="124"/>
      <c r="H93" s="124" t="s">
        <v>178</v>
      </c>
      <c r="I93" s="124"/>
      <c r="J93" s="124"/>
      <c r="K93" s="124"/>
      <c r="L93" s="124"/>
      <c r="M93" s="124"/>
      <c r="N93" s="124"/>
      <c r="O93" s="125">
        <v>462</v>
      </c>
      <c r="P93" s="125"/>
      <c r="Q93" s="125"/>
      <c r="R93" s="125"/>
      <c r="S93" s="125"/>
      <c r="T93" s="125">
        <v>529</v>
      </c>
      <c r="U93" s="125"/>
      <c r="V93" s="125"/>
      <c r="W93" s="125"/>
      <c r="X93" s="125"/>
      <c r="Y93" s="125">
        <f t="shared" si="1"/>
        <v>991</v>
      </c>
      <c r="Z93" s="125"/>
      <c r="AA93" s="125"/>
      <c r="AB93" s="125"/>
      <c r="AC93" s="125"/>
      <c r="AD93" s="125"/>
      <c r="AE93" s="125">
        <v>351</v>
      </c>
      <c r="AF93" s="125"/>
      <c r="AG93" s="125"/>
      <c r="AH93" s="125"/>
      <c r="AI93" s="131"/>
      <c r="AJ93" s="137"/>
      <c r="AK93" s="124"/>
      <c r="AL93" s="124"/>
      <c r="AM93" s="124"/>
      <c r="AN93" s="124"/>
      <c r="AO93" s="124"/>
      <c r="AP93" s="124" t="s">
        <v>179</v>
      </c>
      <c r="AQ93" s="124"/>
      <c r="AR93" s="124"/>
      <c r="AS93" s="124"/>
      <c r="AT93" s="124"/>
      <c r="AU93" s="124"/>
      <c r="AV93" s="124"/>
      <c r="AW93" s="125">
        <v>249</v>
      </c>
      <c r="AX93" s="125"/>
      <c r="AY93" s="125"/>
      <c r="AZ93" s="125"/>
      <c r="BA93" s="125"/>
      <c r="BB93" s="125">
        <v>272</v>
      </c>
      <c r="BC93" s="125"/>
      <c r="BD93" s="125"/>
      <c r="BE93" s="125"/>
      <c r="BF93" s="125"/>
      <c r="BG93" s="126">
        <f t="shared" si="3"/>
        <v>521</v>
      </c>
      <c r="BH93" s="126"/>
      <c r="BI93" s="126"/>
      <c r="BJ93" s="126"/>
      <c r="BK93" s="126"/>
      <c r="BL93" s="126"/>
      <c r="BM93" s="125">
        <v>142</v>
      </c>
      <c r="BN93" s="125"/>
      <c r="BO93" s="125"/>
      <c r="BP93" s="125"/>
      <c r="BQ93" s="125"/>
    </row>
    <row r="94" spans="2:69" s="29" customFormat="1" ht="12" customHeight="1">
      <c r="B94" s="124"/>
      <c r="C94" s="124"/>
      <c r="D94" s="124"/>
      <c r="E94" s="124"/>
      <c r="F94" s="124"/>
      <c r="G94" s="124"/>
      <c r="H94" s="124" t="s">
        <v>180</v>
      </c>
      <c r="I94" s="124"/>
      <c r="J94" s="124"/>
      <c r="K94" s="124"/>
      <c r="L94" s="124"/>
      <c r="M94" s="124"/>
      <c r="N94" s="124"/>
      <c r="O94" s="125">
        <v>911</v>
      </c>
      <c r="P94" s="125"/>
      <c r="Q94" s="125"/>
      <c r="R94" s="125"/>
      <c r="S94" s="125"/>
      <c r="T94" s="125">
        <v>908</v>
      </c>
      <c r="U94" s="125"/>
      <c r="V94" s="125"/>
      <c r="W94" s="125"/>
      <c r="X94" s="125"/>
      <c r="Y94" s="125">
        <f t="shared" si="1"/>
        <v>1819</v>
      </c>
      <c r="Z94" s="125"/>
      <c r="AA94" s="125"/>
      <c r="AB94" s="125"/>
      <c r="AC94" s="125"/>
      <c r="AD94" s="125"/>
      <c r="AE94" s="125">
        <v>628</v>
      </c>
      <c r="AF94" s="125"/>
      <c r="AG94" s="125"/>
      <c r="AH94" s="125"/>
      <c r="AI94" s="131"/>
      <c r="AJ94" s="137"/>
      <c r="AK94" s="124"/>
      <c r="AL94" s="124"/>
      <c r="AM94" s="124"/>
      <c r="AN94" s="124"/>
      <c r="AO94" s="124"/>
      <c r="AP94" s="124" t="s">
        <v>181</v>
      </c>
      <c r="AQ94" s="124"/>
      <c r="AR94" s="124"/>
      <c r="AS94" s="124"/>
      <c r="AT94" s="124"/>
      <c r="AU94" s="124"/>
      <c r="AV94" s="124"/>
      <c r="AW94" s="125">
        <v>106</v>
      </c>
      <c r="AX94" s="125"/>
      <c r="AY94" s="125"/>
      <c r="AZ94" s="125"/>
      <c r="BA94" s="125"/>
      <c r="BB94" s="125">
        <v>111</v>
      </c>
      <c r="BC94" s="125"/>
      <c r="BD94" s="125"/>
      <c r="BE94" s="125"/>
      <c r="BF94" s="125"/>
      <c r="BG94" s="126">
        <f t="shared" si="3"/>
        <v>217</v>
      </c>
      <c r="BH94" s="126"/>
      <c r="BI94" s="126"/>
      <c r="BJ94" s="126"/>
      <c r="BK94" s="126"/>
      <c r="BL94" s="126"/>
      <c r="BM94" s="125">
        <v>68</v>
      </c>
      <c r="BN94" s="125"/>
      <c r="BO94" s="125"/>
      <c r="BP94" s="125"/>
      <c r="BQ94" s="125"/>
    </row>
    <row r="95" spans="2:69" s="29" customFormat="1" ht="12" customHeight="1">
      <c r="B95" s="124"/>
      <c r="C95" s="124"/>
      <c r="D95" s="124"/>
      <c r="E95" s="124"/>
      <c r="F95" s="124"/>
      <c r="G95" s="124"/>
      <c r="H95" s="124" t="s">
        <v>182</v>
      </c>
      <c r="I95" s="124"/>
      <c r="J95" s="124"/>
      <c r="K95" s="124"/>
      <c r="L95" s="124"/>
      <c r="M95" s="124"/>
      <c r="N95" s="124"/>
      <c r="O95" s="125">
        <v>52</v>
      </c>
      <c r="P95" s="125"/>
      <c r="Q95" s="125"/>
      <c r="R95" s="125"/>
      <c r="S95" s="125"/>
      <c r="T95" s="125">
        <v>58</v>
      </c>
      <c r="U95" s="125"/>
      <c r="V95" s="125"/>
      <c r="W95" s="125"/>
      <c r="X95" s="125"/>
      <c r="Y95" s="125">
        <f t="shared" si="1"/>
        <v>110</v>
      </c>
      <c r="Z95" s="125"/>
      <c r="AA95" s="125"/>
      <c r="AB95" s="125"/>
      <c r="AC95" s="125"/>
      <c r="AD95" s="125"/>
      <c r="AE95" s="125">
        <v>35</v>
      </c>
      <c r="AF95" s="125"/>
      <c r="AG95" s="125"/>
      <c r="AH95" s="125"/>
      <c r="AI95" s="131"/>
      <c r="AJ95" s="137"/>
      <c r="AK95" s="124"/>
      <c r="AL95" s="124"/>
      <c r="AM95" s="124"/>
      <c r="AN95" s="124"/>
      <c r="AO95" s="124"/>
      <c r="AP95" s="124" t="s">
        <v>183</v>
      </c>
      <c r="AQ95" s="124"/>
      <c r="AR95" s="124"/>
      <c r="AS95" s="124"/>
      <c r="AT95" s="124"/>
      <c r="AU95" s="124"/>
      <c r="AV95" s="124"/>
      <c r="AW95" s="125">
        <v>250</v>
      </c>
      <c r="AX95" s="125"/>
      <c r="AY95" s="125"/>
      <c r="AZ95" s="125"/>
      <c r="BA95" s="125"/>
      <c r="BB95" s="125">
        <v>245</v>
      </c>
      <c r="BC95" s="125"/>
      <c r="BD95" s="125"/>
      <c r="BE95" s="125"/>
      <c r="BF95" s="125"/>
      <c r="BG95" s="126">
        <f t="shared" si="3"/>
        <v>495</v>
      </c>
      <c r="BH95" s="126"/>
      <c r="BI95" s="126"/>
      <c r="BJ95" s="126"/>
      <c r="BK95" s="126"/>
      <c r="BL95" s="126"/>
      <c r="BM95" s="125">
        <v>150</v>
      </c>
      <c r="BN95" s="125"/>
      <c r="BO95" s="125"/>
      <c r="BP95" s="125"/>
      <c r="BQ95" s="125"/>
    </row>
    <row r="96" spans="2:69" s="29" customFormat="1" ht="12" customHeight="1" thickBot="1">
      <c r="B96" s="124"/>
      <c r="C96" s="124"/>
      <c r="D96" s="124"/>
      <c r="E96" s="124"/>
      <c r="F96" s="124"/>
      <c r="G96" s="124"/>
      <c r="H96" s="124" t="s">
        <v>184</v>
      </c>
      <c r="I96" s="124"/>
      <c r="J96" s="124"/>
      <c r="K96" s="124"/>
      <c r="L96" s="124"/>
      <c r="M96" s="124"/>
      <c r="N96" s="124"/>
      <c r="O96" s="125">
        <v>248</v>
      </c>
      <c r="P96" s="125"/>
      <c r="Q96" s="125"/>
      <c r="R96" s="125"/>
      <c r="S96" s="125"/>
      <c r="T96" s="125">
        <v>293</v>
      </c>
      <c r="U96" s="125"/>
      <c r="V96" s="125"/>
      <c r="W96" s="125"/>
      <c r="X96" s="125"/>
      <c r="Y96" s="125">
        <f t="shared" si="1"/>
        <v>541</v>
      </c>
      <c r="Z96" s="125"/>
      <c r="AA96" s="125"/>
      <c r="AB96" s="125"/>
      <c r="AC96" s="125"/>
      <c r="AD96" s="125"/>
      <c r="AE96" s="125">
        <v>217</v>
      </c>
      <c r="AF96" s="125"/>
      <c r="AG96" s="125"/>
      <c r="AH96" s="125"/>
      <c r="AI96" s="131"/>
      <c r="AJ96" s="144"/>
      <c r="AK96" s="133"/>
      <c r="AL96" s="133"/>
      <c r="AM96" s="133"/>
      <c r="AN96" s="133"/>
      <c r="AO96" s="133"/>
      <c r="AP96" s="133" t="s">
        <v>145</v>
      </c>
      <c r="AQ96" s="133"/>
      <c r="AR96" s="133"/>
      <c r="AS96" s="133"/>
      <c r="AT96" s="133"/>
      <c r="AU96" s="133"/>
      <c r="AV96" s="133"/>
      <c r="AW96" s="134">
        <f>SUM(AW90:AW95)</f>
        <v>1010</v>
      </c>
      <c r="AX96" s="134"/>
      <c r="AY96" s="134"/>
      <c r="AZ96" s="134"/>
      <c r="BA96" s="134"/>
      <c r="BB96" s="134">
        <f>SUM(BB90:BB95)</f>
        <v>1079</v>
      </c>
      <c r="BC96" s="134"/>
      <c r="BD96" s="134"/>
      <c r="BE96" s="134"/>
      <c r="BF96" s="134"/>
      <c r="BG96" s="134">
        <f>SUM(BG90:BG95)</f>
        <v>2089</v>
      </c>
      <c r="BH96" s="134"/>
      <c r="BI96" s="134"/>
      <c r="BJ96" s="134"/>
      <c r="BK96" s="134"/>
      <c r="BL96" s="134"/>
      <c r="BM96" s="134">
        <f>SUM(BM90:BM95)</f>
        <v>588</v>
      </c>
      <c r="BN96" s="134"/>
      <c r="BO96" s="134"/>
      <c r="BP96" s="134"/>
      <c r="BQ96" s="134"/>
    </row>
    <row r="97" spans="2:69" s="29" customFormat="1" ht="12" customHeight="1" thickTop="1">
      <c r="B97" s="124"/>
      <c r="C97" s="124"/>
      <c r="D97" s="124"/>
      <c r="E97" s="124"/>
      <c r="F97" s="124"/>
      <c r="G97" s="124"/>
      <c r="H97" s="124" t="s">
        <v>185</v>
      </c>
      <c r="I97" s="124"/>
      <c r="J97" s="124"/>
      <c r="K97" s="124"/>
      <c r="L97" s="124"/>
      <c r="M97" s="124"/>
      <c r="N97" s="124"/>
      <c r="O97" s="125">
        <v>253</v>
      </c>
      <c r="P97" s="125"/>
      <c r="Q97" s="125"/>
      <c r="R97" s="125"/>
      <c r="S97" s="125"/>
      <c r="T97" s="125">
        <v>266</v>
      </c>
      <c r="U97" s="125"/>
      <c r="V97" s="125"/>
      <c r="W97" s="125"/>
      <c r="X97" s="125"/>
      <c r="Y97" s="125">
        <f t="shared" si="1"/>
        <v>519</v>
      </c>
      <c r="Z97" s="125"/>
      <c r="AA97" s="125"/>
      <c r="AB97" s="125"/>
      <c r="AC97" s="125"/>
      <c r="AD97" s="125"/>
      <c r="AE97" s="125">
        <v>223</v>
      </c>
      <c r="AF97" s="125"/>
      <c r="AG97" s="125"/>
      <c r="AH97" s="125"/>
      <c r="AI97" s="131"/>
      <c r="AJ97" s="136" t="s">
        <v>186</v>
      </c>
      <c r="AK97" s="128"/>
      <c r="AL97" s="128"/>
      <c r="AM97" s="128"/>
      <c r="AN97" s="128"/>
      <c r="AO97" s="128"/>
      <c r="AP97" s="128" t="s">
        <v>187</v>
      </c>
      <c r="AQ97" s="128"/>
      <c r="AR97" s="128"/>
      <c r="AS97" s="128"/>
      <c r="AT97" s="128"/>
      <c r="AU97" s="128"/>
      <c r="AV97" s="128"/>
      <c r="AW97" s="126">
        <v>278</v>
      </c>
      <c r="AX97" s="126"/>
      <c r="AY97" s="126"/>
      <c r="AZ97" s="126"/>
      <c r="BA97" s="126"/>
      <c r="BB97" s="126">
        <v>273</v>
      </c>
      <c r="BC97" s="126"/>
      <c r="BD97" s="126"/>
      <c r="BE97" s="126"/>
      <c r="BF97" s="126"/>
      <c r="BG97" s="126">
        <f>AW97+BB97</f>
        <v>551</v>
      </c>
      <c r="BH97" s="126"/>
      <c r="BI97" s="126"/>
      <c r="BJ97" s="126"/>
      <c r="BK97" s="126"/>
      <c r="BL97" s="126"/>
      <c r="BM97" s="126">
        <v>141</v>
      </c>
      <c r="BN97" s="126"/>
      <c r="BO97" s="126"/>
      <c r="BP97" s="126"/>
      <c r="BQ97" s="126"/>
    </row>
    <row r="98" spans="2:69" s="29" customFormat="1" ht="12" customHeight="1" thickBot="1">
      <c r="B98" s="133"/>
      <c r="C98" s="133"/>
      <c r="D98" s="133"/>
      <c r="E98" s="133"/>
      <c r="F98" s="133"/>
      <c r="G98" s="133"/>
      <c r="H98" s="133" t="s">
        <v>145</v>
      </c>
      <c r="I98" s="133"/>
      <c r="J98" s="133"/>
      <c r="K98" s="133"/>
      <c r="L98" s="133"/>
      <c r="M98" s="133"/>
      <c r="N98" s="133"/>
      <c r="O98" s="134">
        <f>SUM(O76:O97)</f>
        <v>7750</v>
      </c>
      <c r="P98" s="134"/>
      <c r="Q98" s="134"/>
      <c r="R98" s="134"/>
      <c r="S98" s="134"/>
      <c r="T98" s="134">
        <f>SUM(T76:T97)</f>
        <v>8574</v>
      </c>
      <c r="U98" s="134"/>
      <c r="V98" s="134"/>
      <c r="W98" s="134"/>
      <c r="X98" s="134"/>
      <c r="Y98" s="139">
        <f>SUM(Y76:AD97)</f>
        <v>16324</v>
      </c>
      <c r="Z98" s="139"/>
      <c r="AA98" s="139"/>
      <c r="AB98" s="139"/>
      <c r="AC98" s="139"/>
      <c r="AD98" s="139"/>
      <c r="AE98" s="141">
        <f>SUM(AE76:AE97)</f>
        <v>6113</v>
      </c>
      <c r="AF98" s="142"/>
      <c r="AG98" s="142"/>
      <c r="AH98" s="142"/>
      <c r="AI98" s="143"/>
      <c r="AJ98" s="137"/>
      <c r="AK98" s="124"/>
      <c r="AL98" s="124"/>
      <c r="AM98" s="124"/>
      <c r="AN98" s="124"/>
      <c r="AO98" s="124"/>
      <c r="AP98" s="124" t="s">
        <v>188</v>
      </c>
      <c r="AQ98" s="124"/>
      <c r="AR98" s="124"/>
      <c r="AS98" s="124"/>
      <c r="AT98" s="124"/>
      <c r="AU98" s="124"/>
      <c r="AV98" s="124"/>
      <c r="AW98" s="125">
        <v>121</v>
      </c>
      <c r="AX98" s="125"/>
      <c r="AY98" s="125"/>
      <c r="AZ98" s="125"/>
      <c r="BA98" s="125"/>
      <c r="BB98" s="125">
        <v>136</v>
      </c>
      <c r="BC98" s="125"/>
      <c r="BD98" s="125"/>
      <c r="BE98" s="125"/>
      <c r="BF98" s="125"/>
      <c r="BG98" s="126">
        <f aca="true" t="shared" si="4" ref="BG98:BG109">AW98+BB98</f>
        <v>257</v>
      </c>
      <c r="BH98" s="126"/>
      <c r="BI98" s="126"/>
      <c r="BJ98" s="126"/>
      <c r="BK98" s="126"/>
      <c r="BL98" s="126"/>
      <c r="BM98" s="125">
        <v>76</v>
      </c>
      <c r="BN98" s="125"/>
      <c r="BO98" s="125"/>
      <c r="BP98" s="125"/>
      <c r="BQ98" s="125"/>
    </row>
    <row r="99" spans="2:69" s="29" customFormat="1" ht="12" customHeight="1" thickTop="1">
      <c r="B99" s="128" t="s">
        <v>189</v>
      </c>
      <c r="C99" s="128"/>
      <c r="D99" s="128"/>
      <c r="E99" s="128"/>
      <c r="F99" s="128"/>
      <c r="G99" s="128"/>
      <c r="H99" s="128" t="s">
        <v>190</v>
      </c>
      <c r="I99" s="128"/>
      <c r="J99" s="128"/>
      <c r="K99" s="128"/>
      <c r="L99" s="128"/>
      <c r="M99" s="128"/>
      <c r="N99" s="128"/>
      <c r="O99" s="126">
        <v>41</v>
      </c>
      <c r="P99" s="126"/>
      <c r="Q99" s="126"/>
      <c r="R99" s="126"/>
      <c r="S99" s="126"/>
      <c r="T99" s="126">
        <v>46</v>
      </c>
      <c r="U99" s="126"/>
      <c r="V99" s="126"/>
      <c r="W99" s="126"/>
      <c r="X99" s="126"/>
      <c r="Y99" s="140">
        <f>O99+T99</f>
        <v>87</v>
      </c>
      <c r="Z99" s="140"/>
      <c r="AA99" s="140"/>
      <c r="AB99" s="140"/>
      <c r="AC99" s="140"/>
      <c r="AD99" s="140"/>
      <c r="AE99" s="126">
        <v>28</v>
      </c>
      <c r="AF99" s="126"/>
      <c r="AG99" s="126"/>
      <c r="AH99" s="126"/>
      <c r="AI99" s="132"/>
      <c r="AJ99" s="137"/>
      <c r="AK99" s="124"/>
      <c r="AL99" s="124"/>
      <c r="AM99" s="124"/>
      <c r="AN99" s="124"/>
      <c r="AO99" s="124"/>
      <c r="AP99" s="124" t="s">
        <v>191</v>
      </c>
      <c r="AQ99" s="124"/>
      <c r="AR99" s="124"/>
      <c r="AS99" s="124"/>
      <c r="AT99" s="124"/>
      <c r="AU99" s="124"/>
      <c r="AV99" s="124"/>
      <c r="AW99" s="125">
        <v>157</v>
      </c>
      <c r="AX99" s="125"/>
      <c r="AY99" s="125"/>
      <c r="AZ99" s="125"/>
      <c r="BA99" s="125"/>
      <c r="BB99" s="125">
        <v>160</v>
      </c>
      <c r="BC99" s="125"/>
      <c r="BD99" s="125"/>
      <c r="BE99" s="125"/>
      <c r="BF99" s="125"/>
      <c r="BG99" s="126">
        <f t="shared" si="4"/>
        <v>317</v>
      </c>
      <c r="BH99" s="126"/>
      <c r="BI99" s="126"/>
      <c r="BJ99" s="126"/>
      <c r="BK99" s="126"/>
      <c r="BL99" s="126"/>
      <c r="BM99" s="125">
        <v>96</v>
      </c>
      <c r="BN99" s="125"/>
      <c r="BO99" s="125"/>
      <c r="BP99" s="125"/>
      <c r="BQ99" s="125"/>
    </row>
    <row r="100" spans="2:69" s="29" customFormat="1" ht="12" customHeight="1">
      <c r="B100" s="124"/>
      <c r="C100" s="124"/>
      <c r="D100" s="124"/>
      <c r="E100" s="124"/>
      <c r="F100" s="124"/>
      <c r="G100" s="124"/>
      <c r="H100" s="124" t="s">
        <v>192</v>
      </c>
      <c r="I100" s="124"/>
      <c r="J100" s="124"/>
      <c r="K100" s="124"/>
      <c r="L100" s="124"/>
      <c r="M100" s="124"/>
      <c r="N100" s="124"/>
      <c r="O100" s="125">
        <v>73</v>
      </c>
      <c r="P100" s="125"/>
      <c r="Q100" s="125"/>
      <c r="R100" s="125"/>
      <c r="S100" s="125"/>
      <c r="T100" s="125">
        <v>79</v>
      </c>
      <c r="U100" s="125"/>
      <c r="V100" s="125"/>
      <c r="W100" s="125"/>
      <c r="X100" s="125"/>
      <c r="Y100" s="125">
        <f aca="true" t="shared" si="5" ref="Y100:Y111">O100+T100</f>
        <v>152</v>
      </c>
      <c r="Z100" s="125"/>
      <c r="AA100" s="125"/>
      <c r="AB100" s="125"/>
      <c r="AC100" s="125"/>
      <c r="AD100" s="125"/>
      <c r="AE100" s="125">
        <v>39</v>
      </c>
      <c r="AF100" s="125"/>
      <c r="AG100" s="125"/>
      <c r="AH100" s="125"/>
      <c r="AI100" s="131"/>
      <c r="AJ100" s="137"/>
      <c r="AK100" s="124"/>
      <c r="AL100" s="124"/>
      <c r="AM100" s="124"/>
      <c r="AN100" s="124"/>
      <c r="AO100" s="124"/>
      <c r="AP100" s="124" t="s">
        <v>193</v>
      </c>
      <c r="AQ100" s="124"/>
      <c r="AR100" s="124"/>
      <c r="AS100" s="124"/>
      <c r="AT100" s="124"/>
      <c r="AU100" s="124"/>
      <c r="AV100" s="124"/>
      <c r="AW100" s="125">
        <v>321</v>
      </c>
      <c r="AX100" s="125"/>
      <c r="AY100" s="125"/>
      <c r="AZ100" s="125"/>
      <c r="BA100" s="125"/>
      <c r="BB100" s="125">
        <v>384</v>
      </c>
      <c r="BC100" s="125"/>
      <c r="BD100" s="125"/>
      <c r="BE100" s="125"/>
      <c r="BF100" s="125"/>
      <c r="BG100" s="126">
        <f t="shared" si="4"/>
        <v>705</v>
      </c>
      <c r="BH100" s="126"/>
      <c r="BI100" s="126"/>
      <c r="BJ100" s="126"/>
      <c r="BK100" s="126"/>
      <c r="BL100" s="126"/>
      <c r="BM100" s="125">
        <v>203</v>
      </c>
      <c r="BN100" s="125"/>
      <c r="BO100" s="125"/>
      <c r="BP100" s="125"/>
      <c r="BQ100" s="125"/>
    </row>
    <row r="101" spans="2:69" s="29" customFormat="1" ht="12" customHeight="1">
      <c r="B101" s="124"/>
      <c r="C101" s="124"/>
      <c r="D101" s="124"/>
      <c r="E101" s="124"/>
      <c r="F101" s="124"/>
      <c r="G101" s="124"/>
      <c r="H101" s="124" t="s">
        <v>194</v>
      </c>
      <c r="I101" s="124"/>
      <c r="J101" s="124"/>
      <c r="K101" s="124"/>
      <c r="L101" s="124"/>
      <c r="M101" s="124"/>
      <c r="N101" s="124"/>
      <c r="O101" s="125">
        <v>91</v>
      </c>
      <c r="P101" s="125"/>
      <c r="Q101" s="125"/>
      <c r="R101" s="125"/>
      <c r="S101" s="125"/>
      <c r="T101" s="125">
        <v>116</v>
      </c>
      <c r="U101" s="125"/>
      <c r="V101" s="125"/>
      <c r="W101" s="125"/>
      <c r="X101" s="125"/>
      <c r="Y101" s="125">
        <f t="shared" si="5"/>
        <v>207</v>
      </c>
      <c r="Z101" s="125"/>
      <c r="AA101" s="125"/>
      <c r="AB101" s="125"/>
      <c r="AC101" s="125"/>
      <c r="AD101" s="125"/>
      <c r="AE101" s="125">
        <v>68</v>
      </c>
      <c r="AF101" s="125"/>
      <c r="AG101" s="125"/>
      <c r="AH101" s="125"/>
      <c r="AI101" s="131"/>
      <c r="AJ101" s="137"/>
      <c r="AK101" s="124"/>
      <c r="AL101" s="124"/>
      <c r="AM101" s="124"/>
      <c r="AN101" s="124"/>
      <c r="AO101" s="124"/>
      <c r="AP101" s="124" t="s">
        <v>195</v>
      </c>
      <c r="AQ101" s="124"/>
      <c r="AR101" s="124"/>
      <c r="AS101" s="124"/>
      <c r="AT101" s="124"/>
      <c r="AU101" s="124"/>
      <c r="AV101" s="124"/>
      <c r="AW101" s="125">
        <v>1010</v>
      </c>
      <c r="AX101" s="125"/>
      <c r="AY101" s="125"/>
      <c r="AZ101" s="125"/>
      <c r="BA101" s="125"/>
      <c r="BB101" s="125">
        <v>1127</v>
      </c>
      <c r="BC101" s="125"/>
      <c r="BD101" s="125"/>
      <c r="BE101" s="125"/>
      <c r="BF101" s="125"/>
      <c r="BG101" s="126">
        <f t="shared" si="4"/>
        <v>2137</v>
      </c>
      <c r="BH101" s="126"/>
      <c r="BI101" s="126"/>
      <c r="BJ101" s="126"/>
      <c r="BK101" s="126"/>
      <c r="BL101" s="126"/>
      <c r="BM101" s="125">
        <v>688</v>
      </c>
      <c r="BN101" s="125"/>
      <c r="BO101" s="125"/>
      <c r="BP101" s="125"/>
      <c r="BQ101" s="125"/>
    </row>
    <row r="102" spans="2:69" s="29" customFormat="1" ht="12" customHeight="1">
      <c r="B102" s="124"/>
      <c r="C102" s="124"/>
      <c r="D102" s="124"/>
      <c r="E102" s="124"/>
      <c r="F102" s="124"/>
      <c r="G102" s="124"/>
      <c r="H102" s="124" t="s">
        <v>196</v>
      </c>
      <c r="I102" s="124"/>
      <c r="J102" s="124"/>
      <c r="K102" s="124"/>
      <c r="L102" s="124"/>
      <c r="M102" s="124"/>
      <c r="N102" s="124"/>
      <c r="O102" s="125">
        <v>71</v>
      </c>
      <c r="P102" s="125"/>
      <c r="Q102" s="125"/>
      <c r="R102" s="125"/>
      <c r="S102" s="125"/>
      <c r="T102" s="125">
        <v>70</v>
      </c>
      <c r="U102" s="125"/>
      <c r="V102" s="125"/>
      <c r="W102" s="125"/>
      <c r="X102" s="125"/>
      <c r="Y102" s="138">
        <f t="shared" si="5"/>
        <v>141</v>
      </c>
      <c r="Z102" s="138"/>
      <c r="AA102" s="138"/>
      <c r="AB102" s="138"/>
      <c r="AC102" s="138"/>
      <c r="AD102" s="138"/>
      <c r="AE102" s="125">
        <v>41</v>
      </c>
      <c r="AF102" s="125"/>
      <c r="AG102" s="125"/>
      <c r="AH102" s="125"/>
      <c r="AI102" s="131"/>
      <c r="AJ102" s="137"/>
      <c r="AK102" s="124"/>
      <c r="AL102" s="124"/>
      <c r="AM102" s="124"/>
      <c r="AN102" s="124"/>
      <c r="AO102" s="124"/>
      <c r="AP102" s="124" t="s">
        <v>197</v>
      </c>
      <c r="AQ102" s="124"/>
      <c r="AR102" s="124"/>
      <c r="AS102" s="124"/>
      <c r="AT102" s="124"/>
      <c r="AU102" s="124"/>
      <c r="AV102" s="124"/>
      <c r="AW102" s="125">
        <v>282</v>
      </c>
      <c r="AX102" s="125"/>
      <c r="AY102" s="125"/>
      <c r="AZ102" s="125"/>
      <c r="BA102" s="125"/>
      <c r="BB102" s="125">
        <v>321</v>
      </c>
      <c r="BC102" s="125"/>
      <c r="BD102" s="125"/>
      <c r="BE102" s="125"/>
      <c r="BF102" s="125"/>
      <c r="BG102" s="126">
        <f t="shared" si="4"/>
        <v>603</v>
      </c>
      <c r="BH102" s="126"/>
      <c r="BI102" s="126"/>
      <c r="BJ102" s="126"/>
      <c r="BK102" s="126"/>
      <c r="BL102" s="126"/>
      <c r="BM102" s="125">
        <v>172</v>
      </c>
      <c r="BN102" s="125"/>
      <c r="BO102" s="125"/>
      <c r="BP102" s="125"/>
      <c r="BQ102" s="125"/>
    </row>
    <row r="103" spans="2:69" s="29" customFormat="1" ht="12" customHeight="1">
      <c r="B103" s="124"/>
      <c r="C103" s="124"/>
      <c r="D103" s="124"/>
      <c r="E103" s="124"/>
      <c r="F103" s="124"/>
      <c r="G103" s="124"/>
      <c r="H103" s="124" t="s">
        <v>198</v>
      </c>
      <c r="I103" s="124"/>
      <c r="J103" s="124"/>
      <c r="K103" s="124"/>
      <c r="L103" s="124"/>
      <c r="M103" s="124"/>
      <c r="N103" s="124"/>
      <c r="O103" s="125">
        <v>79</v>
      </c>
      <c r="P103" s="125"/>
      <c r="Q103" s="125"/>
      <c r="R103" s="125"/>
      <c r="S103" s="125"/>
      <c r="T103" s="125">
        <v>88</v>
      </c>
      <c r="U103" s="125"/>
      <c r="V103" s="125"/>
      <c r="W103" s="125"/>
      <c r="X103" s="125"/>
      <c r="Y103" s="139">
        <f t="shared" si="5"/>
        <v>167</v>
      </c>
      <c r="Z103" s="139"/>
      <c r="AA103" s="139"/>
      <c r="AB103" s="139"/>
      <c r="AC103" s="139"/>
      <c r="AD103" s="139"/>
      <c r="AE103" s="125">
        <v>50</v>
      </c>
      <c r="AF103" s="125"/>
      <c r="AG103" s="125"/>
      <c r="AH103" s="125"/>
      <c r="AI103" s="131"/>
      <c r="AJ103" s="137"/>
      <c r="AK103" s="124"/>
      <c r="AL103" s="124"/>
      <c r="AM103" s="124"/>
      <c r="AN103" s="124"/>
      <c r="AO103" s="124"/>
      <c r="AP103" s="124" t="s">
        <v>199</v>
      </c>
      <c r="AQ103" s="124"/>
      <c r="AR103" s="124"/>
      <c r="AS103" s="124"/>
      <c r="AT103" s="124"/>
      <c r="AU103" s="124"/>
      <c r="AV103" s="124"/>
      <c r="AW103" s="125">
        <v>196</v>
      </c>
      <c r="AX103" s="125"/>
      <c r="AY103" s="125"/>
      <c r="AZ103" s="125"/>
      <c r="BA103" s="125"/>
      <c r="BB103" s="125">
        <v>220</v>
      </c>
      <c r="BC103" s="125"/>
      <c r="BD103" s="125"/>
      <c r="BE103" s="125"/>
      <c r="BF103" s="125"/>
      <c r="BG103" s="126">
        <f t="shared" si="4"/>
        <v>416</v>
      </c>
      <c r="BH103" s="126"/>
      <c r="BI103" s="126"/>
      <c r="BJ103" s="126"/>
      <c r="BK103" s="126"/>
      <c r="BL103" s="126"/>
      <c r="BM103" s="125">
        <v>118</v>
      </c>
      <c r="BN103" s="125"/>
      <c r="BO103" s="125"/>
      <c r="BP103" s="125"/>
      <c r="BQ103" s="125"/>
    </row>
    <row r="104" spans="2:69" s="29" customFormat="1" ht="12" customHeight="1">
      <c r="B104" s="124"/>
      <c r="C104" s="124"/>
      <c r="D104" s="124"/>
      <c r="E104" s="124"/>
      <c r="F104" s="124"/>
      <c r="G104" s="124"/>
      <c r="H104" s="124" t="s">
        <v>200</v>
      </c>
      <c r="I104" s="124"/>
      <c r="J104" s="124"/>
      <c r="K104" s="124"/>
      <c r="L104" s="124"/>
      <c r="M104" s="124"/>
      <c r="N104" s="124"/>
      <c r="O104" s="125">
        <v>163</v>
      </c>
      <c r="P104" s="125"/>
      <c r="Q104" s="125"/>
      <c r="R104" s="125"/>
      <c r="S104" s="125"/>
      <c r="T104" s="125">
        <v>174</v>
      </c>
      <c r="U104" s="125"/>
      <c r="V104" s="125"/>
      <c r="W104" s="125"/>
      <c r="X104" s="125"/>
      <c r="Y104" s="125">
        <f t="shared" si="5"/>
        <v>337</v>
      </c>
      <c r="Z104" s="125"/>
      <c r="AA104" s="125"/>
      <c r="AB104" s="125"/>
      <c r="AC104" s="125"/>
      <c r="AD104" s="125"/>
      <c r="AE104" s="125">
        <v>88</v>
      </c>
      <c r="AF104" s="125"/>
      <c r="AG104" s="125"/>
      <c r="AH104" s="125"/>
      <c r="AI104" s="131"/>
      <c r="AJ104" s="137"/>
      <c r="AK104" s="124"/>
      <c r="AL104" s="124"/>
      <c r="AM104" s="124"/>
      <c r="AN104" s="124"/>
      <c r="AO104" s="124"/>
      <c r="AP104" s="124" t="s">
        <v>201</v>
      </c>
      <c r="AQ104" s="124"/>
      <c r="AR104" s="124"/>
      <c r="AS104" s="124"/>
      <c r="AT104" s="124"/>
      <c r="AU104" s="124"/>
      <c r="AV104" s="124"/>
      <c r="AW104" s="125">
        <v>128</v>
      </c>
      <c r="AX104" s="125"/>
      <c r="AY104" s="125"/>
      <c r="AZ104" s="125"/>
      <c r="BA104" s="125"/>
      <c r="BB104" s="125">
        <v>155</v>
      </c>
      <c r="BC104" s="125"/>
      <c r="BD104" s="125"/>
      <c r="BE104" s="125"/>
      <c r="BF104" s="125"/>
      <c r="BG104" s="126">
        <f t="shared" si="4"/>
        <v>283</v>
      </c>
      <c r="BH104" s="126"/>
      <c r="BI104" s="126"/>
      <c r="BJ104" s="126"/>
      <c r="BK104" s="126"/>
      <c r="BL104" s="126"/>
      <c r="BM104" s="125">
        <v>74</v>
      </c>
      <c r="BN104" s="125"/>
      <c r="BO104" s="125"/>
      <c r="BP104" s="125"/>
      <c r="BQ104" s="125"/>
    </row>
    <row r="105" spans="2:69" s="29" customFormat="1" ht="12" customHeight="1">
      <c r="B105" s="124"/>
      <c r="C105" s="124"/>
      <c r="D105" s="124"/>
      <c r="E105" s="124"/>
      <c r="F105" s="124"/>
      <c r="G105" s="124"/>
      <c r="H105" s="124" t="s">
        <v>202</v>
      </c>
      <c r="I105" s="124"/>
      <c r="J105" s="124"/>
      <c r="K105" s="124"/>
      <c r="L105" s="124"/>
      <c r="M105" s="124"/>
      <c r="N105" s="124"/>
      <c r="O105" s="125">
        <v>53</v>
      </c>
      <c r="P105" s="125"/>
      <c r="Q105" s="125"/>
      <c r="R105" s="125"/>
      <c r="S105" s="125"/>
      <c r="T105" s="125">
        <v>72</v>
      </c>
      <c r="U105" s="125"/>
      <c r="V105" s="125"/>
      <c r="W105" s="125"/>
      <c r="X105" s="125"/>
      <c r="Y105" s="138">
        <f t="shared" si="5"/>
        <v>125</v>
      </c>
      <c r="Z105" s="138"/>
      <c r="AA105" s="138"/>
      <c r="AB105" s="138"/>
      <c r="AC105" s="138"/>
      <c r="AD105" s="138"/>
      <c r="AE105" s="125">
        <v>35</v>
      </c>
      <c r="AF105" s="125"/>
      <c r="AG105" s="125"/>
      <c r="AH105" s="125"/>
      <c r="AI105" s="131"/>
      <c r="AJ105" s="137"/>
      <c r="AK105" s="124"/>
      <c r="AL105" s="124"/>
      <c r="AM105" s="124"/>
      <c r="AN105" s="124"/>
      <c r="AO105" s="124"/>
      <c r="AP105" s="124" t="s">
        <v>203</v>
      </c>
      <c r="AQ105" s="124"/>
      <c r="AR105" s="124"/>
      <c r="AS105" s="124"/>
      <c r="AT105" s="124"/>
      <c r="AU105" s="124"/>
      <c r="AV105" s="124"/>
      <c r="AW105" s="125">
        <v>421</v>
      </c>
      <c r="AX105" s="125"/>
      <c r="AY105" s="125"/>
      <c r="AZ105" s="125"/>
      <c r="BA105" s="125"/>
      <c r="BB105" s="125">
        <v>463</v>
      </c>
      <c r="BC105" s="125"/>
      <c r="BD105" s="125"/>
      <c r="BE105" s="125"/>
      <c r="BF105" s="125"/>
      <c r="BG105" s="126">
        <f t="shared" si="4"/>
        <v>884</v>
      </c>
      <c r="BH105" s="126"/>
      <c r="BI105" s="126"/>
      <c r="BJ105" s="126"/>
      <c r="BK105" s="126"/>
      <c r="BL105" s="126"/>
      <c r="BM105" s="125">
        <v>368</v>
      </c>
      <c r="BN105" s="125"/>
      <c r="BO105" s="125"/>
      <c r="BP105" s="125"/>
      <c r="BQ105" s="125"/>
    </row>
    <row r="106" spans="2:69" s="29" customFormat="1" ht="12" customHeight="1">
      <c r="B106" s="124"/>
      <c r="C106" s="124"/>
      <c r="D106" s="124"/>
      <c r="E106" s="124"/>
      <c r="F106" s="124"/>
      <c r="G106" s="124"/>
      <c r="H106" s="124" t="s">
        <v>204</v>
      </c>
      <c r="I106" s="124"/>
      <c r="J106" s="124"/>
      <c r="K106" s="124"/>
      <c r="L106" s="124"/>
      <c r="M106" s="124"/>
      <c r="N106" s="124"/>
      <c r="O106" s="125">
        <v>86</v>
      </c>
      <c r="P106" s="125"/>
      <c r="Q106" s="125"/>
      <c r="R106" s="125"/>
      <c r="S106" s="125"/>
      <c r="T106" s="125">
        <v>84</v>
      </c>
      <c r="U106" s="125"/>
      <c r="V106" s="125"/>
      <c r="W106" s="125"/>
      <c r="X106" s="125"/>
      <c r="Y106" s="139">
        <f t="shared" si="5"/>
        <v>170</v>
      </c>
      <c r="Z106" s="139"/>
      <c r="AA106" s="139"/>
      <c r="AB106" s="139"/>
      <c r="AC106" s="139"/>
      <c r="AD106" s="139"/>
      <c r="AE106" s="125">
        <v>46</v>
      </c>
      <c r="AF106" s="125"/>
      <c r="AG106" s="125"/>
      <c r="AH106" s="125"/>
      <c r="AI106" s="131"/>
      <c r="AJ106" s="137"/>
      <c r="AK106" s="124"/>
      <c r="AL106" s="124"/>
      <c r="AM106" s="124"/>
      <c r="AN106" s="124"/>
      <c r="AO106" s="124"/>
      <c r="AP106" s="124" t="s">
        <v>205</v>
      </c>
      <c r="AQ106" s="124"/>
      <c r="AR106" s="124"/>
      <c r="AS106" s="124"/>
      <c r="AT106" s="124"/>
      <c r="AU106" s="124"/>
      <c r="AV106" s="124"/>
      <c r="AW106" s="125">
        <v>737</v>
      </c>
      <c r="AX106" s="125"/>
      <c r="AY106" s="125"/>
      <c r="AZ106" s="125"/>
      <c r="BA106" s="125"/>
      <c r="BB106" s="125">
        <v>835</v>
      </c>
      <c r="BC106" s="125"/>
      <c r="BD106" s="125"/>
      <c r="BE106" s="125"/>
      <c r="BF106" s="125"/>
      <c r="BG106" s="126">
        <f t="shared" si="4"/>
        <v>1572</v>
      </c>
      <c r="BH106" s="126"/>
      <c r="BI106" s="126"/>
      <c r="BJ106" s="126"/>
      <c r="BK106" s="126"/>
      <c r="BL106" s="126"/>
      <c r="BM106" s="125">
        <v>494</v>
      </c>
      <c r="BN106" s="125"/>
      <c r="BO106" s="125"/>
      <c r="BP106" s="125"/>
      <c r="BQ106" s="125"/>
    </row>
    <row r="107" spans="2:69" s="29" customFormat="1" ht="12" customHeight="1">
      <c r="B107" s="124"/>
      <c r="C107" s="124"/>
      <c r="D107" s="124"/>
      <c r="E107" s="124"/>
      <c r="F107" s="124"/>
      <c r="G107" s="124"/>
      <c r="H107" s="124" t="s">
        <v>206</v>
      </c>
      <c r="I107" s="124"/>
      <c r="J107" s="124"/>
      <c r="K107" s="124"/>
      <c r="L107" s="124"/>
      <c r="M107" s="124"/>
      <c r="N107" s="124"/>
      <c r="O107" s="125">
        <v>49</v>
      </c>
      <c r="P107" s="125"/>
      <c r="Q107" s="125"/>
      <c r="R107" s="125"/>
      <c r="S107" s="125"/>
      <c r="T107" s="125">
        <v>52</v>
      </c>
      <c r="U107" s="125"/>
      <c r="V107" s="125"/>
      <c r="W107" s="125"/>
      <c r="X107" s="125"/>
      <c r="Y107" s="139">
        <f t="shared" si="5"/>
        <v>101</v>
      </c>
      <c r="Z107" s="139"/>
      <c r="AA107" s="139"/>
      <c r="AB107" s="139"/>
      <c r="AC107" s="139"/>
      <c r="AD107" s="139"/>
      <c r="AE107" s="125">
        <v>31</v>
      </c>
      <c r="AF107" s="125"/>
      <c r="AG107" s="125"/>
      <c r="AH107" s="125"/>
      <c r="AI107" s="131"/>
      <c r="AJ107" s="137"/>
      <c r="AK107" s="124"/>
      <c r="AL107" s="124"/>
      <c r="AM107" s="124"/>
      <c r="AN107" s="124"/>
      <c r="AO107" s="124"/>
      <c r="AP107" s="124" t="s">
        <v>207</v>
      </c>
      <c r="AQ107" s="124"/>
      <c r="AR107" s="124"/>
      <c r="AS107" s="124"/>
      <c r="AT107" s="124"/>
      <c r="AU107" s="124"/>
      <c r="AV107" s="124"/>
      <c r="AW107" s="125">
        <v>723</v>
      </c>
      <c r="AX107" s="125"/>
      <c r="AY107" s="125"/>
      <c r="AZ107" s="125"/>
      <c r="BA107" s="125"/>
      <c r="BB107" s="125">
        <v>756</v>
      </c>
      <c r="BC107" s="125"/>
      <c r="BD107" s="125"/>
      <c r="BE107" s="125"/>
      <c r="BF107" s="125"/>
      <c r="BG107" s="126">
        <f>AW107+BB107</f>
        <v>1479</v>
      </c>
      <c r="BH107" s="126"/>
      <c r="BI107" s="126"/>
      <c r="BJ107" s="126"/>
      <c r="BK107" s="126"/>
      <c r="BL107" s="126"/>
      <c r="BM107" s="125">
        <v>452</v>
      </c>
      <c r="BN107" s="125"/>
      <c r="BO107" s="125"/>
      <c r="BP107" s="125"/>
      <c r="BQ107" s="125"/>
    </row>
    <row r="108" spans="2:69" s="29" customFormat="1" ht="12" customHeight="1">
      <c r="B108" s="124"/>
      <c r="C108" s="124"/>
      <c r="D108" s="124"/>
      <c r="E108" s="124"/>
      <c r="F108" s="124"/>
      <c r="G108" s="124"/>
      <c r="H108" s="124" t="s">
        <v>208</v>
      </c>
      <c r="I108" s="124"/>
      <c r="J108" s="124"/>
      <c r="K108" s="124"/>
      <c r="L108" s="124"/>
      <c r="M108" s="124"/>
      <c r="N108" s="124"/>
      <c r="O108" s="125">
        <v>252</v>
      </c>
      <c r="P108" s="125"/>
      <c r="Q108" s="125"/>
      <c r="R108" s="125"/>
      <c r="S108" s="125"/>
      <c r="T108" s="125">
        <v>293</v>
      </c>
      <c r="U108" s="125"/>
      <c r="V108" s="125"/>
      <c r="W108" s="125"/>
      <c r="X108" s="125"/>
      <c r="Y108" s="139">
        <f t="shared" si="5"/>
        <v>545</v>
      </c>
      <c r="Z108" s="139"/>
      <c r="AA108" s="139"/>
      <c r="AB108" s="139"/>
      <c r="AC108" s="139"/>
      <c r="AD108" s="139"/>
      <c r="AE108" s="125">
        <v>171</v>
      </c>
      <c r="AF108" s="125"/>
      <c r="AG108" s="125"/>
      <c r="AH108" s="125"/>
      <c r="AI108" s="131"/>
      <c r="AJ108" s="137"/>
      <c r="AK108" s="124"/>
      <c r="AL108" s="124"/>
      <c r="AM108" s="124"/>
      <c r="AN108" s="124"/>
      <c r="AO108" s="124"/>
      <c r="AP108" s="124" t="s">
        <v>209</v>
      </c>
      <c r="AQ108" s="124"/>
      <c r="AR108" s="124"/>
      <c r="AS108" s="124"/>
      <c r="AT108" s="124"/>
      <c r="AU108" s="124"/>
      <c r="AV108" s="124"/>
      <c r="AW108" s="125">
        <v>14</v>
      </c>
      <c r="AX108" s="125"/>
      <c r="AY108" s="125"/>
      <c r="AZ108" s="125"/>
      <c r="BA108" s="125"/>
      <c r="BB108" s="125">
        <v>23</v>
      </c>
      <c r="BC108" s="125"/>
      <c r="BD108" s="125"/>
      <c r="BE108" s="125"/>
      <c r="BF108" s="125"/>
      <c r="BG108" s="126">
        <f t="shared" si="4"/>
        <v>37</v>
      </c>
      <c r="BH108" s="126"/>
      <c r="BI108" s="126"/>
      <c r="BJ108" s="126"/>
      <c r="BK108" s="126"/>
      <c r="BL108" s="126"/>
      <c r="BM108" s="125">
        <v>12</v>
      </c>
      <c r="BN108" s="125"/>
      <c r="BO108" s="125"/>
      <c r="BP108" s="125"/>
      <c r="BQ108" s="125"/>
    </row>
    <row r="109" spans="2:69" s="29" customFormat="1" ht="12" customHeight="1">
      <c r="B109" s="124"/>
      <c r="C109" s="124"/>
      <c r="D109" s="124"/>
      <c r="E109" s="124"/>
      <c r="F109" s="124"/>
      <c r="G109" s="124"/>
      <c r="H109" s="124" t="s">
        <v>210</v>
      </c>
      <c r="I109" s="124"/>
      <c r="J109" s="124"/>
      <c r="K109" s="124"/>
      <c r="L109" s="124"/>
      <c r="M109" s="124"/>
      <c r="N109" s="124"/>
      <c r="O109" s="125">
        <v>109</v>
      </c>
      <c r="P109" s="125"/>
      <c r="Q109" s="125"/>
      <c r="R109" s="125"/>
      <c r="S109" s="125"/>
      <c r="T109" s="125">
        <v>109</v>
      </c>
      <c r="U109" s="125"/>
      <c r="V109" s="125"/>
      <c r="W109" s="125"/>
      <c r="X109" s="125"/>
      <c r="Y109" s="125">
        <f t="shared" si="5"/>
        <v>218</v>
      </c>
      <c r="Z109" s="125"/>
      <c r="AA109" s="125"/>
      <c r="AB109" s="125"/>
      <c r="AC109" s="125"/>
      <c r="AD109" s="125"/>
      <c r="AE109" s="125">
        <v>62</v>
      </c>
      <c r="AF109" s="125"/>
      <c r="AG109" s="125"/>
      <c r="AH109" s="125"/>
      <c r="AI109" s="131"/>
      <c r="AJ109" s="137"/>
      <c r="AK109" s="124"/>
      <c r="AL109" s="124"/>
      <c r="AM109" s="124"/>
      <c r="AN109" s="124"/>
      <c r="AO109" s="124"/>
      <c r="AP109" s="124" t="s">
        <v>211</v>
      </c>
      <c r="AQ109" s="124"/>
      <c r="AR109" s="124"/>
      <c r="AS109" s="124"/>
      <c r="AT109" s="124"/>
      <c r="AU109" s="124"/>
      <c r="AV109" s="124"/>
      <c r="AW109" s="125">
        <v>19</v>
      </c>
      <c r="AX109" s="125"/>
      <c r="AY109" s="125"/>
      <c r="AZ109" s="125"/>
      <c r="BA109" s="125"/>
      <c r="BB109" s="125">
        <v>13</v>
      </c>
      <c r="BC109" s="125"/>
      <c r="BD109" s="125"/>
      <c r="BE109" s="125"/>
      <c r="BF109" s="125"/>
      <c r="BG109" s="126">
        <f t="shared" si="4"/>
        <v>32</v>
      </c>
      <c r="BH109" s="126"/>
      <c r="BI109" s="126"/>
      <c r="BJ109" s="126"/>
      <c r="BK109" s="126"/>
      <c r="BL109" s="126"/>
      <c r="BM109" s="125">
        <v>26</v>
      </c>
      <c r="BN109" s="125"/>
      <c r="BO109" s="125"/>
      <c r="BP109" s="125"/>
      <c r="BQ109" s="125"/>
    </row>
    <row r="110" spans="2:69" s="29" customFormat="1" ht="12" customHeight="1" thickBot="1">
      <c r="B110" s="124"/>
      <c r="C110" s="124"/>
      <c r="D110" s="124"/>
      <c r="E110" s="124"/>
      <c r="F110" s="124"/>
      <c r="G110" s="124"/>
      <c r="H110" s="124" t="s">
        <v>212</v>
      </c>
      <c r="I110" s="124"/>
      <c r="J110" s="124"/>
      <c r="K110" s="124"/>
      <c r="L110" s="124"/>
      <c r="M110" s="124"/>
      <c r="N110" s="124"/>
      <c r="O110" s="125">
        <v>129</v>
      </c>
      <c r="P110" s="125"/>
      <c r="Q110" s="125"/>
      <c r="R110" s="125"/>
      <c r="S110" s="125"/>
      <c r="T110" s="125">
        <v>129</v>
      </c>
      <c r="U110" s="125"/>
      <c r="V110" s="125"/>
      <c r="W110" s="125"/>
      <c r="X110" s="125"/>
      <c r="Y110" s="138">
        <f t="shared" si="5"/>
        <v>258</v>
      </c>
      <c r="Z110" s="138"/>
      <c r="AA110" s="138"/>
      <c r="AB110" s="138"/>
      <c r="AC110" s="138"/>
      <c r="AD110" s="138"/>
      <c r="AE110" s="125">
        <v>78</v>
      </c>
      <c r="AF110" s="125"/>
      <c r="AG110" s="125"/>
      <c r="AH110" s="125"/>
      <c r="AI110" s="131"/>
      <c r="AJ110" s="144"/>
      <c r="AK110" s="133"/>
      <c r="AL110" s="133"/>
      <c r="AM110" s="133"/>
      <c r="AN110" s="133"/>
      <c r="AO110" s="133"/>
      <c r="AP110" s="133" t="s">
        <v>145</v>
      </c>
      <c r="AQ110" s="133"/>
      <c r="AR110" s="133"/>
      <c r="AS110" s="133"/>
      <c r="AT110" s="133"/>
      <c r="AU110" s="133"/>
      <c r="AV110" s="133"/>
      <c r="AW110" s="134">
        <f>SUM(AW97:AW109)</f>
        <v>4407</v>
      </c>
      <c r="AX110" s="134"/>
      <c r="AY110" s="134"/>
      <c r="AZ110" s="134"/>
      <c r="BA110" s="134"/>
      <c r="BB110" s="134">
        <f>SUM(BB97:BB109)</f>
        <v>4866</v>
      </c>
      <c r="BC110" s="134"/>
      <c r="BD110" s="134"/>
      <c r="BE110" s="134"/>
      <c r="BF110" s="134"/>
      <c r="BG110" s="134">
        <f>SUM(BG97:BG109)</f>
        <v>9273</v>
      </c>
      <c r="BH110" s="134"/>
      <c r="BI110" s="134"/>
      <c r="BJ110" s="134"/>
      <c r="BK110" s="134"/>
      <c r="BL110" s="134"/>
      <c r="BM110" s="134">
        <f>SUM(BM97:BQ109)</f>
        <v>2920</v>
      </c>
      <c r="BN110" s="134"/>
      <c r="BO110" s="134"/>
      <c r="BP110" s="134"/>
      <c r="BQ110" s="134"/>
    </row>
    <row r="111" spans="2:69" s="29" customFormat="1" ht="12" customHeight="1" thickTop="1">
      <c r="B111" s="124"/>
      <c r="C111" s="124"/>
      <c r="D111" s="124"/>
      <c r="E111" s="124"/>
      <c r="F111" s="124"/>
      <c r="G111" s="124"/>
      <c r="H111" s="124" t="s">
        <v>213</v>
      </c>
      <c r="I111" s="124"/>
      <c r="J111" s="124"/>
      <c r="K111" s="124"/>
      <c r="L111" s="124"/>
      <c r="M111" s="124"/>
      <c r="N111" s="124"/>
      <c r="O111" s="125">
        <v>95</v>
      </c>
      <c r="P111" s="125"/>
      <c r="Q111" s="125"/>
      <c r="R111" s="125"/>
      <c r="S111" s="125"/>
      <c r="T111" s="125">
        <v>102</v>
      </c>
      <c r="U111" s="125"/>
      <c r="V111" s="125"/>
      <c r="W111" s="125"/>
      <c r="X111" s="125"/>
      <c r="Y111" s="125">
        <f t="shared" si="5"/>
        <v>197</v>
      </c>
      <c r="Z111" s="125"/>
      <c r="AA111" s="125"/>
      <c r="AB111" s="125"/>
      <c r="AC111" s="125"/>
      <c r="AD111" s="125"/>
      <c r="AE111" s="125">
        <v>56</v>
      </c>
      <c r="AF111" s="125"/>
      <c r="AG111" s="125"/>
      <c r="AH111" s="125"/>
      <c r="AI111" s="131"/>
      <c r="AJ111" s="136" t="s">
        <v>21</v>
      </c>
      <c r="AK111" s="128"/>
      <c r="AL111" s="128"/>
      <c r="AM111" s="128"/>
      <c r="AN111" s="128"/>
      <c r="AO111" s="128"/>
      <c r="AP111" s="128" t="s">
        <v>214</v>
      </c>
      <c r="AQ111" s="128"/>
      <c r="AR111" s="128"/>
      <c r="AS111" s="128"/>
      <c r="AT111" s="128"/>
      <c r="AU111" s="128"/>
      <c r="AV111" s="128"/>
      <c r="AW111" s="126">
        <v>248</v>
      </c>
      <c r="AX111" s="126"/>
      <c r="AY111" s="126"/>
      <c r="AZ111" s="126"/>
      <c r="BA111" s="126"/>
      <c r="BB111" s="126">
        <v>280</v>
      </c>
      <c r="BC111" s="126"/>
      <c r="BD111" s="126"/>
      <c r="BE111" s="126"/>
      <c r="BF111" s="126"/>
      <c r="BG111" s="126">
        <f>AW111+BB111</f>
        <v>528</v>
      </c>
      <c r="BH111" s="126"/>
      <c r="BI111" s="126"/>
      <c r="BJ111" s="126"/>
      <c r="BK111" s="126"/>
      <c r="BL111" s="126"/>
      <c r="BM111" s="126">
        <v>176</v>
      </c>
      <c r="BN111" s="126"/>
      <c r="BO111" s="126"/>
      <c r="BP111" s="126"/>
      <c r="BQ111" s="126"/>
    </row>
    <row r="112" spans="2:69" s="29" customFormat="1" ht="12" customHeight="1" thickBot="1">
      <c r="B112" s="133"/>
      <c r="C112" s="133"/>
      <c r="D112" s="133"/>
      <c r="E112" s="133"/>
      <c r="F112" s="133"/>
      <c r="G112" s="133"/>
      <c r="H112" s="133" t="s">
        <v>145</v>
      </c>
      <c r="I112" s="133"/>
      <c r="J112" s="133"/>
      <c r="K112" s="133"/>
      <c r="L112" s="133"/>
      <c r="M112" s="133"/>
      <c r="N112" s="133"/>
      <c r="O112" s="134">
        <f>SUM(O99:O111)</f>
        <v>1291</v>
      </c>
      <c r="P112" s="134"/>
      <c r="Q112" s="134"/>
      <c r="R112" s="134"/>
      <c r="S112" s="134"/>
      <c r="T112" s="134">
        <f>SUM(T99:T111)</f>
        <v>1414</v>
      </c>
      <c r="U112" s="134"/>
      <c r="V112" s="134"/>
      <c r="W112" s="134"/>
      <c r="X112" s="134"/>
      <c r="Y112" s="134">
        <f>SUM(Y99:Y111)</f>
        <v>2705</v>
      </c>
      <c r="Z112" s="134"/>
      <c r="AA112" s="134"/>
      <c r="AB112" s="134"/>
      <c r="AC112" s="134"/>
      <c r="AD112" s="134"/>
      <c r="AE112" s="134">
        <f>SUM(AE99:AE111)</f>
        <v>793</v>
      </c>
      <c r="AF112" s="134"/>
      <c r="AG112" s="134"/>
      <c r="AH112" s="134"/>
      <c r="AI112" s="135"/>
      <c r="AJ112" s="137"/>
      <c r="AK112" s="124"/>
      <c r="AL112" s="124"/>
      <c r="AM112" s="124"/>
      <c r="AN112" s="124"/>
      <c r="AO112" s="124"/>
      <c r="AP112" s="124" t="s">
        <v>215</v>
      </c>
      <c r="AQ112" s="124"/>
      <c r="AR112" s="124"/>
      <c r="AS112" s="124"/>
      <c r="AT112" s="124"/>
      <c r="AU112" s="124"/>
      <c r="AV112" s="124"/>
      <c r="AW112" s="125">
        <v>339</v>
      </c>
      <c r="AX112" s="125"/>
      <c r="AY112" s="125"/>
      <c r="AZ112" s="125"/>
      <c r="BA112" s="125"/>
      <c r="BB112" s="125">
        <v>409</v>
      </c>
      <c r="BC112" s="125"/>
      <c r="BD112" s="125"/>
      <c r="BE112" s="125"/>
      <c r="BF112" s="125"/>
      <c r="BG112" s="126">
        <f aca="true" t="shared" si="6" ref="BG112:BG130">AW112+BB112</f>
        <v>748</v>
      </c>
      <c r="BH112" s="126"/>
      <c r="BI112" s="126"/>
      <c r="BJ112" s="126"/>
      <c r="BK112" s="126"/>
      <c r="BL112" s="126"/>
      <c r="BM112" s="125">
        <v>294</v>
      </c>
      <c r="BN112" s="125"/>
      <c r="BO112" s="125"/>
      <c r="BP112" s="125"/>
      <c r="BQ112" s="125"/>
    </row>
    <row r="113" spans="2:69" s="29" customFormat="1" ht="12" customHeight="1" thickTop="1">
      <c r="B113" s="128" t="s">
        <v>15</v>
      </c>
      <c r="C113" s="128"/>
      <c r="D113" s="128"/>
      <c r="E113" s="128"/>
      <c r="F113" s="128"/>
      <c r="G113" s="128"/>
      <c r="H113" s="128" t="s">
        <v>216</v>
      </c>
      <c r="I113" s="128"/>
      <c r="J113" s="128"/>
      <c r="K113" s="128"/>
      <c r="L113" s="128"/>
      <c r="M113" s="128"/>
      <c r="N113" s="128"/>
      <c r="O113" s="126">
        <v>859</v>
      </c>
      <c r="P113" s="126"/>
      <c r="Q113" s="126"/>
      <c r="R113" s="126"/>
      <c r="S113" s="126"/>
      <c r="T113" s="126">
        <v>969</v>
      </c>
      <c r="U113" s="126"/>
      <c r="V113" s="126"/>
      <c r="W113" s="126"/>
      <c r="X113" s="126"/>
      <c r="Y113" s="126">
        <f>O113+T113</f>
        <v>1828</v>
      </c>
      <c r="Z113" s="126"/>
      <c r="AA113" s="126"/>
      <c r="AB113" s="126"/>
      <c r="AC113" s="126"/>
      <c r="AD113" s="126"/>
      <c r="AE113" s="126">
        <v>644</v>
      </c>
      <c r="AF113" s="126"/>
      <c r="AG113" s="126"/>
      <c r="AH113" s="126"/>
      <c r="AI113" s="132"/>
      <c r="AJ113" s="137"/>
      <c r="AK113" s="124"/>
      <c r="AL113" s="124"/>
      <c r="AM113" s="124"/>
      <c r="AN113" s="124"/>
      <c r="AO113" s="124"/>
      <c r="AP113" s="124" t="s">
        <v>217</v>
      </c>
      <c r="AQ113" s="124"/>
      <c r="AR113" s="124"/>
      <c r="AS113" s="124"/>
      <c r="AT113" s="124"/>
      <c r="AU113" s="124"/>
      <c r="AV113" s="124"/>
      <c r="AW113" s="125">
        <v>355</v>
      </c>
      <c r="AX113" s="125"/>
      <c r="AY113" s="125"/>
      <c r="AZ113" s="125"/>
      <c r="BA113" s="125"/>
      <c r="BB113" s="125">
        <v>399</v>
      </c>
      <c r="BC113" s="125"/>
      <c r="BD113" s="125"/>
      <c r="BE113" s="125"/>
      <c r="BF113" s="125"/>
      <c r="BG113" s="126">
        <f t="shared" si="6"/>
        <v>754</v>
      </c>
      <c r="BH113" s="126"/>
      <c r="BI113" s="126"/>
      <c r="BJ113" s="126"/>
      <c r="BK113" s="126"/>
      <c r="BL113" s="126"/>
      <c r="BM113" s="125">
        <v>261</v>
      </c>
      <c r="BN113" s="125"/>
      <c r="BO113" s="125"/>
      <c r="BP113" s="125"/>
      <c r="BQ113" s="125"/>
    </row>
    <row r="114" spans="2:69" s="29" customFormat="1" ht="12" customHeight="1">
      <c r="B114" s="124"/>
      <c r="C114" s="124"/>
      <c r="D114" s="124"/>
      <c r="E114" s="124"/>
      <c r="F114" s="124"/>
      <c r="G114" s="124"/>
      <c r="H114" s="124" t="s">
        <v>218</v>
      </c>
      <c r="I114" s="124"/>
      <c r="J114" s="124"/>
      <c r="K114" s="124"/>
      <c r="L114" s="124"/>
      <c r="M114" s="124"/>
      <c r="N114" s="124"/>
      <c r="O114" s="125">
        <v>170</v>
      </c>
      <c r="P114" s="125"/>
      <c r="Q114" s="125"/>
      <c r="R114" s="125"/>
      <c r="S114" s="125"/>
      <c r="T114" s="125">
        <v>210</v>
      </c>
      <c r="U114" s="125"/>
      <c r="V114" s="125"/>
      <c r="W114" s="125"/>
      <c r="X114" s="125"/>
      <c r="Y114" s="126">
        <f aca="true" t="shared" si="7" ref="Y114:Y120">O114+T114</f>
        <v>380</v>
      </c>
      <c r="Z114" s="126"/>
      <c r="AA114" s="126"/>
      <c r="AB114" s="126"/>
      <c r="AC114" s="126"/>
      <c r="AD114" s="126"/>
      <c r="AE114" s="125">
        <v>145</v>
      </c>
      <c r="AF114" s="125"/>
      <c r="AG114" s="125"/>
      <c r="AH114" s="125"/>
      <c r="AI114" s="131"/>
      <c r="AJ114" s="137"/>
      <c r="AK114" s="124"/>
      <c r="AL114" s="124"/>
      <c r="AM114" s="124"/>
      <c r="AN114" s="124"/>
      <c r="AO114" s="124"/>
      <c r="AP114" s="124" t="s">
        <v>219</v>
      </c>
      <c r="AQ114" s="124"/>
      <c r="AR114" s="124"/>
      <c r="AS114" s="124"/>
      <c r="AT114" s="124"/>
      <c r="AU114" s="124"/>
      <c r="AV114" s="124"/>
      <c r="AW114" s="125">
        <v>346</v>
      </c>
      <c r="AX114" s="125"/>
      <c r="AY114" s="125"/>
      <c r="AZ114" s="125"/>
      <c r="BA114" s="125"/>
      <c r="BB114" s="125">
        <v>421</v>
      </c>
      <c r="BC114" s="125"/>
      <c r="BD114" s="125"/>
      <c r="BE114" s="125"/>
      <c r="BF114" s="125"/>
      <c r="BG114" s="126">
        <f t="shared" si="6"/>
        <v>767</v>
      </c>
      <c r="BH114" s="126"/>
      <c r="BI114" s="126"/>
      <c r="BJ114" s="126"/>
      <c r="BK114" s="126"/>
      <c r="BL114" s="126"/>
      <c r="BM114" s="125">
        <v>274</v>
      </c>
      <c r="BN114" s="125"/>
      <c r="BO114" s="125"/>
      <c r="BP114" s="125"/>
      <c r="BQ114" s="125"/>
    </row>
    <row r="115" spans="2:69" s="29" customFormat="1" ht="12" customHeight="1">
      <c r="B115" s="124"/>
      <c r="C115" s="124"/>
      <c r="D115" s="124"/>
      <c r="E115" s="124"/>
      <c r="F115" s="124"/>
      <c r="G115" s="124"/>
      <c r="H115" s="124" t="s">
        <v>220</v>
      </c>
      <c r="I115" s="124"/>
      <c r="J115" s="124"/>
      <c r="K115" s="124"/>
      <c r="L115" s="124"/>
      <c r="M115" s="124"/>
      <c r="N115" s="124"/>
      <c r="O115" s="125">
        <v>333</v>
      </c>
      <c r="P115" s="125"/>
      <c r="Q115" s="125"/>
      <c r="R115" s="125"/>
      <c r="S115" s="125"/>
      <c r="T115" s="125">
        <v>393</v>
      </c>
      <c r="U115" s="125"/>
      <c r="V115" s="125"/>
      <c r="W115" s="125"/>
      <c r="X115" s="125"/>
      <c r="Y115" s="126">
        <f t="shared" si="7"/>
        <v>726</v>
      </c>
      <c r="Z115" s="126"/>
      <c r="AA115" s="126"/>
      <c r="AB115" s="126"/>
      <c r="AC115" s="126"/>
      <c r="AD115" s="126"/>
      <c r="AE115" s="125">
        <v>300</v>
      </c>
      <c r="AF115" s="125"/>
      <c r="AG115" s="125"/>
      <c r="AH115" s="125"/>
      <c r="AI115" s="131"/>
      <c r="AJ115" s="137"/>
      <c r="AK115" s="124"/>
      <c r="AL115" s="124"/>
      <c r="AM115" s="124"/>
      <c r="AN115" s="124"/>
      <c r="AO115" s="124"/>
      <c r="AP115" s="124" t="s">
        <v>221</v>
      </c>
      <c r="AQ115" s="124"/>
      <c r="AR115" s="124"/>
      <c r="AS115" s="124"/>
      <c r="AT115" s="124"/>
      <c r="AU115" s="124"/>
      <c r="AV115" s="124"/>
      <c r="AW115" s="125">
        <v>546</v>
      </c>
      <c r="AX115" s="125"/>
      <c r="AY115" s="125"/>
      <c r="AZ115" s="125"/>
      <c r="BA115" s="125"/>
      <c r="BB115" s="125">
        <v>619</v>
      </c>
      <c r="BC115" s="125"/>
      <c r="BD115" s="125"/>
      <c r="BE115" s="125"/>
      <c r="BF115" s="125"/>
      <c r="BG115" s="126">
        <f t="shared" si="6"/>
        <v>1165</v>
      </c>
      <c r="BH115" s="126"/>
      <c r="BI115" s="126"/>
      <c r="BJ115" s="126"/>
      <c r="BK115" s="126"/>
      <c r="BL115" s="126"/>
      <c r="BM115" s="125">
        <v>396</v>
      </c>
      <c r="BN115" s="125"/>
      <c r="BO115" s="125"/>
      <c r="BP115" s="125"/>
      <c r="BQ115" s="125"/>
    </row>
    <row r="116" spans="2:69" s="29" customFormat="1" ht="12" customHeight="1">
      <c r="B116" s="124"/>
      <c r="C116" s="124"/>
      <c r="D116" s="124"/>
      <c r="E116" s="124"/>
      <c r="F116" s="124"/>
      <c r="G116" s="124"/>
      <c r="H116" s="124" t="s">
        <v>222</v>
      </c>
      <c r="I116" s="124"/>
      <c r="J116" s="124"/>
      <c r="K116" s="124"/>
      <c r="L116" s="124"/>
      <c r="M116" s="124"/>
      <c r="N116" s="124"/>
      <c r="O116" s="125">
        <v>153</v>
      </c>
      <c r="P116" s="125"/>
      <c r="Q116" s="125"/>
      <c r="R116" s="125"/>
      <c r="S116" s="125"/>
      <c r="T116" s="125">
        <v>178</v>
      </c>
      <c r="U116" s="125"/>
      <c r="V116" s="125"/>
      <c r="W116" s="125"/>
      <c r="X116" s="125"/>
      <c r="Y116" s="126">
        <f t="shared" si="7"/>
        <v>331</v>
      </c>
      <c r="Z116" s="126"/>
      <c r="AA116" s="126"/>
      <c r="AB116" s="126"/>
      <c r="AC116" s="126"/>
      <c r="AD116" s="126"/>
      <c r="AE116" s="125">
        <v>117</v>
      </c>
      <c r="AF116" s="125"/>
      <c r="AG116" s="125"/>
      <c r="AH116" s="125"/>
      <c r="AI116" s="131"/>
      <c r="AJ116" s="137"/>
      <c r="AK116" s="124"/>
      <c r="AL116" s="124"/>
      <c r="AM116" s="124"/>
      <c r="AN116" s="124"/>
      <c r="AO116" s="124"/>
      <c r="AP116" s="124" t="s">
        <v>223</v>
      </c>
      <c r="AQ116" s="124"/>
      <c r="AR116" s="124"/>
      <c r="AS116" s="124"/>
      <c r="AT116" s="124"/>
      <c r="AU116" s="124"/>
      <c r="AV116" s="124"/>
      <c r="AW116" s="125">
        <v>102</v>
      </c>
      <c r="AX116" s="125"/>
      <c r="AY116" s="125"/>
      <c r="AZ116" s="125"/>
      <c r="BA116" s="125"/>
      <c r="BB116" s="125">
        <v>125</v>
      </c>
      <c r="BC116" s="125"/>
      <c r="BD116" s="125"/>
      <c r="BE116" s="125"/>
      <c r="BF116" s="125"/>
      <c r="BG116" s="126">
        <f t="shared" si="6"/>
        <v>227</v>
      </c>
      <c r="BH116" s="126"/>
      <c r="BI116" s="126"/>
      <c r="BJ116" s="126"/>
      <c r="BK116" s="126"/>
      <c r="BL116" s="126"/>
      <c r="BM116" s="125">
        <v>67</v>
      </c>
      <c r="BN116" s="125"/>
      <c r="BO116" s="125"/>
      <c r="BP116" s="125"/>
      <c r="BQ116" s="125"/>
    </row>
    <row r="117" spans="2:69" s="29" customFormat="1" ht="12" customHeight="1">
      <c r="B117" s="124"/>
      <c r="C117" s="124"/>
      <c r="D117" s="124"/>
      <c r="E117" s="124"/>
      <c r="F117" s="124"/>
      <c r="G117" s="124"/>
      <c r="H117" s="124" t="s">
        <v>224</v>
      </c>
      <c r="I117" s="124"/>
      <c r="J117" s="124"/>
      <c r="K117" s="124"/>
      <c r="L117" s="124"/>
      <c r="M117" s="124"/>
      <c r="N117" s="124"/>
      <c r="O117" s="125">
        <v>675</v>
      </c>
      <c r="P117" s="125"/>
      <c r="Q117" s="125"/>
      <c r="R117" s="125"/>
      <c r="S117" s="125"/>
      <c r="T117" s="125">
        <v>755</v>
      </c>
      <c r="U117" s="125"/>
      <c r="V117" s="125"/>
      <c r="W117" s="125"/>
      <c r="X117" s="125"/>
      <c r="Y117" s="126">
        <f t="shared" si="7"/>
        <v>1430</v>
      </c>
      <c r="Z117" s="126"/>
      <c r="AA117" s="126"/>
      <c r="AB117" s="126"/>
      <c r="AC117" s="126"/>
      <c r="AD117" s="126"/>
      <c r="AE117" s="125">
        <v>462</v>
      </c>
      <c r="AF117" s="125"/>
      <c r="AG117" s="125"/>
      <c r="AH117" s="125"/>
      <c r="AI117" s="131"/>
      <c r="AJ117" s="137"/>
      <c r="AK117" s="124"/>
      <c r="AL117" s="124"/>
      <c r="AM117" s="124"/>
      <c r="AN117" s="124"/>
      <c r="AO117" s="124"/>
      <c r="AP117" s="124" t="s">
        <v>225</v>
      </c>
      <c r="AQ117" s="124"/>
      <c r="AR117" s="124"/>
      <c r="AS117" s="124"/>
      <c r="AT117" s="124"/>
      <c r="AU117" s="124"/>
      <c r="AV117" s="124"/>
      <c r="AW117" s="125">
        <v>336</v>
      </c>
      <c r="AX117" s="125"/>
      <c r="AY117" s="125"/>
      <c r="AZ117" s="125"/>
      <c r="BA117" s="125"/>
      <c r="BB117" s="125">
        <v>394</v>
      </c>
      <c r="BC117" s="125"/>
      <c r="BD117" s="125"/>
      <c r="BE117" s="125"/>
      <c r="BF117" s="125"/>
      <c r="BG117" s="126">
        <f t="shared" si="6"/>
        <v>730</v>
      </c>
      <c r="BH117" s="126"/>
      <c r="BI117" s="126"/>
      <c r="BJ117" s="126"/>
      <c r="BK117" s="126"/>
      <c r="BL117" s="126"/>
      <c r="BM117" s="125">
        <v>284</v>
      </c>
      <c r="BN117" s="125"/>
      <c r="BO117" s="125"/>
      <c r="BP117" s="125"/>
      <c r="BQ117" s="125"/>
    </row>
    <row r="118" spans="2:69" s="29" customFormat="1" ht="12" customHeight="1">
      <c r="B118" s="124"/>
      <c r="C118" s="124"/>
      <c r="D118" s="124"/>
      <c r="E118" s="124"/>
      <c r="F118" s="124"/>
      <c r="G118" s="124"/>
      <c r="H118" s="124" t="s">
        <v>226</v>
      </c>
      <c r="I118" s="124"/>
      <c r="J118" s="124"/>
      <c r="K118" s="124"/>
      <c r="L118" s="124"/>
      <c r="M118" s="124"/>
      <c r="N118" s="124"/>
      <c r="O118" s="125">
        <v>150</v>
      </c>
      <c r="P118" s="125"/>
      <c r="Q118" s="125"/>
      <c r="R118" s="125"/>
      <c r="S118" s="125"/>
      <c r="T118" s="125">
        <v>124</v>
      </c>
      <c r="U118" s="125"/>
      <c r="V118" s="125"/>
      <c r="W118" s="125"/>
      <c r="X118" s="125"/>
      <c r="Y118" s="126">
        <f t="shared" si="7"/>
        <v>274</v>
      </c>
      <c r="Z118" s="126"/>
      <c r="AA118" s="126"/>
      <c r="AB118" s="126"/>
      <c r="AC118" s="126"/>
      <c r="AD118" s="126"/>
      <c r="AE118" s="125">
        <v>70</v>
      </c>
      <c r="AF118" s="125"/>
      <c r="AG118" s="125"/>
      <c r="AH118" s="125"/>
      <c r="AI118" s="131"/>
      <c r="AJ118" s="137"/>
      <c r="AK118" s="124"/>
      <c r="AL118" s="124"/>
      <c r="AM118" s="124"/>
      <c r="AN118" s="124"/>
      <c r="AO118" s="124"/>
      <c r="AP118" s="124" t="s">
        <v>227</v>
      </c>
      <c r="AQ118" s="124"/>
      <c r="AR118" s="124"/>
      <c r="AS118" s="124"/>
      <c r="AT118" s="124"/>
      <c r="AU118" s="124"/>
      <c r="AV118" s="124"/>
      <c r="AW118" s="125">
        <v>132</v>
      </c>
      <c r="AX118" s="125"/>
      <c r="AY118" s="125"/>
      <c r="AZ118" s="125"/>
      <c r="BA118" s="125"/>
      <c r="BB118" s="125">
        <v>149</v>
      </c>
      <c r="BC118" s="125"/>
      <c r="BD118" s="125"/>
      <c r="BE118" s="125"/>
      <c r="BF118" s="125"/>
      <c r="BG118" s="126">
        <f t="shared" si="6"/>
        <v>281</v>
      </c>
      <c r="BH118" s="126"/>
      <c r="BI118" s="126"/>
      <c r="BJ118" s="126"/>
      <c r="BK118" s="126"/>
      <c r="BL118" s="126"/>
      <c r="BM118" s="125">
        <v>92</v>
      </c>
      <c r="BN118" s="125"/>
      <c r="BO118" s="125"/>
      <c r="BP118" s="125"/>
      <c r="BQ118" s="125"/>
    </row>
    <row r="119" spans="2:69" s="29" customFormat="1" ht="12" customHeight="1">
      <c r="B119" s="124"/>
      <c r="C119" s="124"/>
      <c r="D119" s="124"/>
      <c r="E119" s="124"/>
      <c r="F119" s="124"/>
      <c r="G119" s="124"/>
      <c r="H119" s="124" t="s">
        <v>228</v>
      </c>
      <c r="I119" s="124"/>
      <c r="J119" s="124"/>
      <c r="K119" s="124"/>
      <c r="L119" s="124"/>
      <c r="M119" s="124"/>
      <c r="N119" s="124"/>
      <c r="O119" s="125">
        <v>87</v>
      </c>
      <c r="P119" s="125"/>
      <c r="Q119" s="125"/>
      <c r="R119" s="125"/>
      <c r="S119" s="125"/>
      <c r="T119" s="125">
        <v>100</v>
      </c>
      <c r="U119" s="125"/>
      <c r="V119" s="125"/>
      <c r="W119" s="125"/>
      <c r="X119" s="125"/>
      <c r="Y119" s="126">
        <f t="shared" si="7"/>
        <v>187</v>
      </c>
      <c r="Z119" s="126"/>
      <c r="AA119" s="126"/>
      <c r="AB119" s="126"/>
      <c r="AC119" s="126"/>
      <c r="AD119" s="126"/>
      <c r="AE119" s="125">
        <v>53</v>
      </c>
      <c r="AF119" s="125"/>
      <c r="AG119" s="125"/>
      <c r="AH119" s="125"/>
      <c r="AI119" s="131"/>
      <c r="AJ119" s="137"/>
      <c r="AK119" s="124"/>
      <c r="AL119" s="124"/>
      <c r="AM119" s="124"/>
      <c r="AN119" s="124"/>
      <c r="AO119" s="124"/>
      <c r="AP119" s="124" t="s">
        <v>229</v>
      </c>
      <c r="AQ119" s="124"/>
      <c r="AR119" s="124"/>
      <c r="AS119" s="124"/>
      <c r="AT119" s="124"/>
      <c r="AU119" s="124"/>
      <c r="AV119" s="124"/>
      <c r="AW119" s="125">
        <v>139</v>
      </c>
      <c r="AX119" s="125"/>
      <c r="AY119" s="125"/>
      <c r="AZ119" s="125"/>
      <c r="BA119" s="125"/>
      <c r="BB119" s="125">
        <v>153</v>
      </c>
      <c r="BC119" s="125"/>
      <c r="BD119" s="125"/>
      <c r="BE119" s="125"/>
      <c r="BF119" s="125"/>
      <c r="BG119" s="126">
        <f t="shared" si="6"/>
        <v>292</v>
      </c>
      <c r="BH119" s="126"/>
      <c r="BI119" s="126"/>
      <c r="BJ119" s="126"/>
      <c r="BK119" s="126"/>
      <c r="BL119" s="126"/>
      <c r="BM119" s="125">
        <v>123</v>
      </c>
      <c r="BN119" s="125"/>
      <c r="BO119" s="125"/>
      <c r="BP119" s="125"/>
      <c r="BQ119" s="125"/>
    </row>
    <row r="120" spans="2:69" s="29" customFormat="1" ht="12" customHeight="1">
      <c r="B120" s="124"/>
      <c r="C120" s="124"/>
      <c r="D120" s="124"/>
      <c r="E120" s="124"/>
      <c r="F120" s="124"/>
      <c r="G120" s="124"/>
      <c r="H120" s="124" t="s">
        <v>230</v>
      </c>
      <c r="I120" s="124"/>
      <c r="J120" s="124"/>
      <c r="K120" s="124"/>
      <c r="L120" s="124"/>
      <c r="M120" s="124"/>
      <c r="N120" s="124"/>
      <c r="O120" s="125">
        <v>273</v>
      </c>
      <c r="P120" s="125"/>
      <c r="Q120" s="125"/>
      <c r="R120" s="125"/>
      <c r="S120" s="125"/>
      <c r="T120" s="125">
        <v>293</v>
      </c>
      <c r="U120" s="125"/>
      <c r="V120" s="125"/>
      <c r="W120" s="125"/>
      <c r="X120" s="125"/>
      <c r="Y120" s="126">
        <f t="shared" si="7"/>
        <v>566</v>
      </c>
      <c r="Z120" s="126"/>
      <c r="AA120" s="126"/>
      <c r="AB120" s="126"/>
      <c r="AC120" s="126"/>
      <c r="AD120" s="126"/>
      <c r="AE120" s="125">
        <v>190</v>
      </c>
      <c r="AF120" s="125"/>
      <c r="AG120" s="125"/>
      <c r="AH120" s="125"/>
      <c r="AI120" s="131"/>
      <c r="AJ120" s="137"/>
      <c r="AK120" s="124"/>
      <c r="AL120" s="124"/>
      <c r="AM120" s="124"/>
      <c r="AN120" s="124"/>
      <c r="AO120" s="124"/>
      <c r="AP120" s="124" t="s">
        <v>231</v>
      </c>
      <c r="AQ120" s="124"/>
      <c r="AR120" s="124"/>
      <c r="AS120" s="124"/>
      <c r="AT120" s="124"/>
      <c r="AU120" s="124"/>
      <c r="AV120" s="124"/>
      <c r="AW120" s="125">
        <v>407</v>
      </c>
      <c r="AX120" s="125"/>
      <c r="AY120" s="125"/>
      <c r="AZ120" s="125"/>
      <c r="BA120" s="125"/>
      <c r="BB120" s="125">
        <v>525</v>
      </c>
      <c r="BC120" s="125"/>
      <c r="BD120" s="125"/>
      <c r="BE120" s="125"/>
      <c r="BF120" s="125"/>
      <c r="BG120" s="126">
        <f t="shared" si="6"/>
        <v>932</v>
      </c>
      <c r="BH120" s="126"/>
      <c r="BI120" s="126"/>
      <c r="BJ120" s="126"/>
      <c r="BK120" s="126"/>
      <c r="BL120" s="126"/>
      <c r="BM120" s="125">
        <v>361</v>
      </c>
      <c r="BN120" s="125"/>
      <c r="BO120" s="125"/>
      <c r="BP120" s="125"/>
      <c r="BQ120" s="125"/>
    </row>
    <row r="121" spans="2:69" s="29" customFormat="1" ht="12" customHeight="1" thickBot="1">
      <c r="B121" s="133"/>
      <c r="C121" s="133"/>
      <c r="D121" s="133"/>
      <c r="E121" s="133"/>
      <c r="F121" s="133"/>
      <c r="G121" s="133"/>
      <c r="H121" s="133" t="s">
        <v>145</v>
      </c>
      <c r="I121" s="133"/>
      <c r="J121" s="133"/>
      <c r="K121" s="133"/>
      <c r="L121" s="133"/>
      <c r="M121" s="133"/>
      <c r="N121" s="133"/>
      <c r="O121" s="134">
        <f>SUM(O113:O120)</f>
        <v>2700</v>
      </c>
      <c r="P121" s="134"/>
      <c r="Q121" s="134"/>
      <c r="R121" s="134"/>
      <c r="S121" s="134"/>
      <c r="T121" s="134">
        <f>SUM(T113:T120)</f>
        <v>3022</v>
      </c>
      <c r="U121" s="134"/>
      <c r="V121" s="134"/>
      <c r="W121" s="134"/>
      <c r="X121" s="134"/>
      <c r="Y121" s="134">
        <f>SUM(Y113:Y120)</f>
        <v>5722</v>
      </c>
      <c r="Z121" s="134"/>
      <c r="AA121" s="134"/>
      <c r="AB121" s="134"/>
      <c r="AC121" s="134"/>
      <c r="AD121" s="134"/>
      <c r="AE121" s="134">
        <f>SUM(AE113:AE120)</f>
        <v>1981</v>
      </c>
      <c r="AF121" s="134"/>
      <c r="AG121" s="134"/>
      <c r="AH121" s="134"/>
      <c r="AI121" s="135"/>
      <c r="AJ121" s="137"/>
      <c r="AK121" s="124"/>
      <c r="AL121" s="124"/>
      <c r="AM121" s="124"/>
      <c r="AN121" s="124"/>
      <c r="AO121" s="124"/>
      <c r="AP121" s="124" t="s">
        <v>232</v>
      </c>
      <c r="AQ121" s="124"/>
      <c r="AR121" s="124"/>
      <c r="AS121" s="124"/>
      <c r="AT121" s="124"/>
      <c r="AU121" s="124"/>
      <c r="AV121" s="124"/>
      <c r="AW121" s="125">
        <v>138</v>
      </c>
      <c r="AX121" s="125"/>
      <c r="AY121" s="125"/>
      <c r="AZ121" s="125"/>
      <c r="BA121" s="125"/>
      <c r="BB121" s="125">
        <v>133</v>
      </c>
      <c r="BC121" s="125"/>
      <c r="BD121" s="125"/>
      <c r="BE121" s="125"/>
      <c r="BF121" s="125"/>
      <c r="BG121" s="126">
        <f t="shared" si="6"/>
        <v>271</v>
      </c>
      <c r="BH121" s="126"/>
      <c r="BI121" s="126"/>
      <c r="BJ121" s="126"/>
      <c r="BK121" s="126"/>
      <c r="BL121" s="126"/>
      <c r="BM121" s="125">
        <v>81</v>
      </c>
      <c r="BN121" s="125"/>
      <c r="BO121" s="125"/>
      <c r="BP121" s="125"/>
      <c r="BQ121" s="125"/>
    </row>
    <row r="122" spans="2:69" s="29" customFormat="1" ht="12" customHeight="1" thickTop="1">
      <c r="B122" s="128" t="s">
        <v>16</v>
      </c>
      <c r="C122" s="128"/>
      <c r="D122" s="128"/>
      <c r="E122" s="128"/>
      <c r="F122" s="128"/>
      <c r="G122" s="128"/>
      <c r="H122" s="128" t="s">
        <v>233</v>
      </c>
      <c r="I122" s="128"/>
      <c r="J122" s="128"/>
      <c r="K122" s="128"/>
      <c r="L122" s="128"/>
      <c r="M122" s="128"/>
      <c r="N122" s="128"/>
      <c r="O122" s="126">
        <v>50</v>
      </c>
      <c r="P122" s="126"/>
      <c r="Q122" s="126"/>
      <c r="R122" s="126"/>
      <c r="S122" s="126"/>
      <c r="T122" s="126">
        <v>45</v>
      </c>
      <c r="U122" s="126"/>
      <c r="V122" s="126"/>
      <c r="W122" s="126"/>
      <c r="X122" s="126"/>
      <c r="Y122" s="126">
        <f>O122+T122</f>
        <v>95</v>
      </c>
      <c r="Z122" s="126"/>
      <c r="AA122" s="126"/>
      <c r="AB122" s="126"/>
      <c r="AC122" s="126"/>
      <c r="AD122" s="126"/>
      <c r="AE122" s="126">
        <v>26</v>
      </c>
      <c r="AF122" s="126"/>
      <c r="AG122" s="126"/>
      <c r="AH122" s="126"/>
      <c r="AI122" s="132"/>
      <c r="AJ122" s="137"/>
      <c r="AK122" s="124"/>
      <c r="AL122" s="124"/>
      <c r="AM122" s="124"/>
      <c r="AN122" s="124"/>
      <c r="AO122" s="124"/>
      <c r="AP122" s="124" t="s">
        <v>234</v>
      </c>
      <c r="AQ122" s="124"/>
      <c r="AR122" s="124"/>
      <c r="AS122" s="124"/>
      <c r="AT122" s="124"/>
      <c r="AU122" s="124"/>
      <c r="AV122" s="124"/>
      <c r="AW122" s="125">
        <v>144</v>
      </c>
      <c r="AX122" s="125"/>
      <c r="AY122" s="125"/>
      <c r="AZ122" s="125"/>
      <c r="BA122" s="125"/>
      <c r="BB122" s="125">
        <v>160</v>
      </c>
      <c r="BC122" s="125"/>
      <c r="BD122" s="125"/>
      <c r="BE122" s="125"/>
      <c r="BF122" s="125"/>
      <c r="BG122" s="126">
        <f t="shared" si="6"/>
        <v>304</v>
      </c>
      <c r="BH122" s="126"/>
      <c r="BI122" s="126"/>
      <c r="BJ122" s="126"/>
      <c r="BK122" s="126"/>
      <c r="BL122" s="126"/>
      <c r="BM122" s="125">
        <v>107</v>
      </c>
      <c r="BN122" s="125"/>
      <c r="BO122" s="125"/>
      <c r="BP122" s="125"/>
      <c r="BQ122" s="125"/>
    </row>
    <row r="123" spans="2:69" s="29" customFormat="1" ht="12" customHeight="1">
      <c r="B123" s="124"/>
      <c r="C123" s="124"/>
      <c r="D123" s="124"/>
      <c r="E123" s="124"/>
      <c r="F123" s="124"/>
      <c r="G123" s="124"/>
      <c r="H123" s="124" t="s">
        <v>235</v>
      </c>
      <c r="I123" s="124"/>
      <c r="J123" s="124"/>
      <c r="K123" s="124"/>
      <c r="L123" s="124"/>
      <c r="M123" s="124"/>
      <c r="N123" s="124"/>
      <c r="O123" s="125">
        <v>39</v>
      </c>
      <c r="P123" s="125"/>
      <c r="Q123" s="125"/>
      <c r="R123" s="125"/>
      <c r="S123" s="125"/>
      <c r="T123" s="125">
        <v>43</v>
      </c>
      <c r="U123" s="125"/>
      <c r="V123" s="125"/>
      <c r="W123" s="125"/>
      <c r="X123" s="125"/>
      <c r="Y123" s="126">
        <f aca="true" t="shared" si="8" ref="Y123:Y136">O123+T123</f>
        <v>82</v>
      </c>
      <c r="Z123" s="126"/>
      <c r="AA123" s="126"/>
      <c r="AB123" s="126"/>
      <c r="AC123" s="126"/>
      <c r="AD123" s="126"/>
      <c r="AE123" s="125">
        <v>23</v>
      </c>
      <c r="AF123" s="125"/>
      <c r="AG123" s="125"/>
      <c r="AH123" s="125"/>
      <c r="AI123" s="131"/>
      <c r="AJ123" s="137"/>
      <c r="AK123" s="124"/>
      <c r="AL123" s="124"/>
      <c r="AM123" s="124"/>
      <c r="AN123" s="124"/>
      <c r="AO123" s="124"/>
      <c r="AP123" s="124" t="s">
        <v>236</v>
      </c>
      <c r="AQ123" s="124"/>
      <c r="AR123" s="124"/>
      <c r="AS123" s="124"/>
      <c r="AT123" s="124"/>
      <c r="AU123" s="124"/>
      <c r="AV123" s="124"/>
      <c r="AW123" s="125">
        <v>41</v>
      </c>
      <c r="AX123" s="125"/>
      <c r="AY123" s="125"/>
      <c r="AZ123" s="125"/>
      <c r="BA123" s="125"/>
      <c r="BB123" s="125">
        <v>42</v>
      </c>
      <c r="BC123" s="125"/>
      <c r="BD123" s="125"/>
      <c r="BE123" s="125"/>
      <c r="BF123" s="125"/>
      <c r="BG123" s="126">
        <f t="shared" si="6"/>
        <v>83</v>
      </c>
      <c r="BH123" s="126"/>
      <c r="BI123" s="126"/>
      <c r="BJ123" s="126"/>
      <c r="BK123" s="126"/>
      <c r="BL123" s="126"/>
      <c r="BM123" s="125">
        <v>25</v>
      </c>
      <c r="BN123" s="125"/>
      <c r="BO123" s="125"/>
      <c r="BP123" s="125"/>
      <c r="BQ123" s="125"/>
    </row>
    <row r="124" spans="2:69" s="29" customFormat="1" ht="12" customHeight="1">
      <c r="B124" s="124"/>
      <c r="C124" s="124"/>
      <c r="D124" s="124"/>
      <c r="E124" s="124"/>
      <c r="F124" s="124"/>
      <c r="G124" s="124"/>
      <c r="H124" s="124" t="s">
        <v>237</v>
      </c>
      <c r="I124" s="124"/>
      <c r="J124" s="124"/>
      <c r="K124" s="124"/>
      <c r="L124" s="124"/>
      <c r="M124" s="124"/>
      <c r="N124" s="124"/>
      <c r="O124" s="125">
        <v>55</v>
      </c>
      <c r="P124" s="125"/>
      <c r="Q124" s="125"/>
      <c r="R124" s="125"/>
      <c r="S124" s="125"/>
      <c r="T124" s="125">
        <v>68</v>
      </c>
      <c r="U124" s="125"/>
      <c r="V124" s="125"/>
      <c r="W124" s="125"/>
      <c r="X124" s="125"/>
      <c r="Y124" s="126">
        <f t="shared" si="8"/>
        <v>123</v>
      </c>
      <c r="Z124" s="126"/>
      <c r="AA124" s="126"/>
      <c r="AB124" s="126"/>
      <c r="AC124" s="126"/>
      <c r="AD124" s="126"/>
      <c r="AE124" s="125">
        <v>41</v>
      </c>
      <c r="AF124" s="125"/>
      <c r="AG124" s="125"/>
      <c r="AH124" s="125"/>
      <c r="AI124" s="131"/>
      <c r="AJ124" s="137"/>
      <c r="AK124" s="124"/>
      <c r="AL124" s="124"/>
      <c r="AM124" s="124"/>
      <c r="AN124" s="124"/>
      <c r="AO124" s="124"/>
      <c r="AP124" s="124" t="s">
        <v>238</v>
      </c>
      <c r="AQ124" s="124"/>
      <c r="AR124" s="124"/>
      <c r="AS124" s="124"/>
      <c r="AT124" s="124"/>
      <c r="AU124" s="124"/>
      <c r="AV124" s="124"/>
      <c r="AW124" s="125">
        <v>22</v>
      </c>
      <c r="AX124" s="125"/>
      <c r="AY124" s="125"/>
      <c r="AZ124" s="125"/>
      <c r="BA124" s="125"/>
      <c r="BB124" s="125">
        <v>23</v>
      </c>
      <c r="BC124" s="125"/>
      <c r="BD124" s="125"/>
      <c r="BE124" s="125"/>
      <c r="BF124" s="125"/>
      <c r="BG124" s="126">
        <f t="shared" si="6"/>
        <v>45</v>
      </c>
      <c r="BH124" s="126"/>
      <c r="BI124" s="126"/>
      <c r="BJ124" s="126"/>
      <c r="BK124" s="126"/>
      <c r="BL124" s="126"/>
      <c r="BM124" s="125">
        <v>16</v>
      </c>
      <c r="BN124" s="125"/>
      <c r="BO124" s="125"/>
      <c r="BP124" s="125"/>
      <c r="BQ124" s="125"/>
    </row>
    <row r="125" spans="2:69" s="29" customFormat="1" ht="12" customHeight="1">
      <c r="B125" s="124"/>
      <c r="C125" s="124"/>
      <c r="D125" s="124"/>
      <c r="E125" s="124"/>
      <c r="F125" s="124"/>
      <c r="G125" s="124"/>
      <c r="H125" s="124" t="s">
        <v>239</v>
      </c>
      <c r="I125" s="124"/>
      <c r="J125" s="124"/>
      <c r="K125" s="124"/>
      <c r="L125" s="124"/>
      <c r="M125" s="124"/>
      <c r="N125" s="124"/>
      <c r="O125" s="125">
        <v>20</v>
      </c>
      <c r="P125" s="125"/>
      <c r="Q125" s="125"/>
      <c r="R125" s="125"/>
      <c r="S125" s="125"/>
      <c r="T125" s="125">
        <v>21</v>
      </c>
      <c r="U125" s="125"/>
      <c r="V125" s="125"/>
      <c r="W125" s="125"/>
      <c r="X125" s="125"/>
      <c r="Y125" s="126">
        <f t="shared" si="8"/>
        <v>41</v>
      </c>
      <c r="Z125" s="126"/>
      <c r="AA125" s="126"/>
      <c r="AB125" s="126"/>
      <c r="AC125" s="126"/>
      <c r="AD125" s="126"/>
      <c r="AE125" s="125">
        <v>13</v>
      </c>
      <c r="AF125" s="125"/>
      <c r="AG125" s="125"/>
      <c r="AH125" s="125"/>
      <c r="AI125" s="131"/>
      <c r="AJ125" s="137"/>
      <c r="AK125" s="124"/>
      <c r="AL125" s="124"/>
      <c r="AM125" s="124"/>
      <c r="AN125" s="124"/>
      <c r="AO125" s="124"/>
      <c r="AP125" s="124" t="s">
        <v>240</v>
      </c>
      <c r="AQ125" s="124"/>
      <c r="AR125" s="124"/>
      <c r="AS125" s="124"/>
      <c r="AT125" s="124"/>
      <c r="AU125" s="124"/>
      <c r="AV125" s="124"/>
      <c r="AW125" s="125">
        <v>64</v>
      </c>
      <c r="AX125" s="125"/>
      <c r="AY125" s="125"/>
      <c r="AZ125" s="125"/>
      <c r="BA125" s="125"/>
      <c r="BB125" s="125">
        <v>73</v>
      </c>
      <c r="BC125" s="125"/>
      <c r="BD125" s="125"/>
      <c r="BE125" s="125"/>
      <c r="BF125" s="125"/>
      <c r="BG125" s="126">
        <f t="shared" si="6"/>
        <v>137</v>
      </c>
      <c r="BH125" s="126"/>
      <c r="BI125" s="126"/>
      <c r="BJ125" s="126"/>
      <c r="BK125" s="126"/>
      <c r="BL125" s="126"/>
      <c r="BM125" s="125">
        <v>31</v>
      </c>
      <c r="BN125" s="125"/>
      <c r="BO125" s="125"/>
      <c r="BP125" s="125"/>
      <c r="BQ125" s="125"/>
    </row>
    <row r="126" spans="2:69" s="29" customFormat="1" ht="12" customHeight="1">
      <c r="B126" s="124"/>
      <c r="C126" s="124"/>
      <c r="D126" s="124"/>
      <c r="E126" s="124"/>
      <c r="F126" s="124"/>
      <c r="G126" s="124"/>
      <c r="H126" s="124" t="s">
        <v>241</v>
      </c>
      <c r="I126" s="124"/>
      <c r="J126" s="124"/>
      <c r="K126" s="124"/>
      <c r="L126" s="124"/>
      <c r="M126" s="124"/>
      <c r="N126" s="124"/>
      <c r="O126" s="125">
        <v>84</v>
      </c>
      <c r="P126" s="125"/>
      <c r="Q126" s="125"/>
      <c r="R126" s="125"/>
      <c r="S126" s="125"/>
      <c r="T126" s="125">
        <v>97</v>
      </c>
      <c r="U126" s="125"/>
      <c r="V126" s="125"/>
      <c r="W126" s="125"/>
      <c r="X126" s="125"/>
      <c r="Y126" s="126">
        <f t="shared" si="8"/>
        <v>181</v>
      </c>
      <c r="Z126" s="126"/>
      <c r="AA126" s="126"/>
      <c r="AB126" s="126"/>
      <c r="AC126" s="126"/>
      <c r="AD126" s="126"/>
      <c r="AE126" s="125">
        <v>55</v>
      </c>
      <c r="AF126" s="125"/>
      <c r="AG126" s="125"/>
      <c r="AH126" s="125"/>
      <c r="AI126" s="131"/>
      <c r="AJ126" s="137"/>
      <c r="AK126" s="124"/>
      <c r="AL126" s="124"/>
      <c r="AM126" s="124"/>
      <c r="AN126" s="124"/>
      <c r="AO126" s="124"/>
      <c r="AP126" s="124" t="s">
        <v>242</v>
      </c>
      <c r="AQ126" s="124"/>
      <c r="AR126" s="124"/>
      <c r="AS126" s="124"/>
      <c r="AT126" s="124"/>
      <c r="AU126" s="124"/>
      <c r="AV126" s="124"/>
      <c r="AW126" s="125">
        <v>41</v>
      </c>
      <c r="AX126" s="125"/>
      <c r="AY126" s="125"/>
      <c r="AZ126" s="125"/>
      <c r="BA126" s="125"/>
      <c r="BB126" s="125">
        <v>46</v>
      </c>
      <c r="BC126" s="125"/>
      <c r="BD126" s="125"/>
      <c r="BE126" s="125"/>
      <c r="BF126" s="125"/>
      <c r="BG126" s="126">
        <f t="shared" si="6"/>
        <v>87</v>
      </c>
      <c r="BH126" s="126"/>
      <c r="BI126" s="126"/>
      <c r="BJ126" s="126"/>
      <c r="BK126" s="126"/>
      <c r="BL126" s="126"/>
      <c r="BM126" s="125">
        <v>35</v>
      </c>
      <c r="BN126" s="125"/>
      <c r="BO126" s="125"/>
      <c r="BP126" s="125"/>
      <c r="BQ126" s="125"/>
    </row>
    <row r="127" spans="2:69" s="29" customFormat="1" ht="12" customHeight="1">
      <c r="B127" s="124"/>
      <c r="C127" s="124"/>
      <c r="D127" s="124"/>
      <c r="E127" s="124"/>
      <c r="F127" s="124"/>
      <c r="G127" s="124"/>
      <c r="H127" s="124" t="s">
        <v>243</v>
      </c>
      <c r="I127" s="124"/>
      <c r="J127" s="124"/>
      <c r="K127" s="124"/>
      <c r="L127" s="124"/>
      <c r="M127" s="124"/>
      <c r="N127" s="124"/>
      <c r="O127" s="125">
        <v>85</v>
      </c>
      <c r="P127" s="125"/>
      <c r="Q127" s="125"/>
      <c r="R127" s="125"/>
      <c r="S127" s="125"/>
      <c r="T127" s="125">
        <v>96</v>
      </c>
      <c r="U127" s="125"/>
      <c r="V127" s="125"/>
      <c r="W127" s="125"/>
      <c r="X127" s="125"/>
      <c r="Y127" s="126">
        <f t="shared" si="8"/>
        <v>181</v>
      </c>
      <c r="Z127" s="126"/>
      <c r="AA127" s="126"/>
      <c r="AB127" s="126"/>
      <c r="AC127" s="126"/>
      <c r="AD127" s="126"/>
      <c r="AE127" s="125">
        <v>54</v>
      </c>
      <c r="AF127" s="125"/>
      <c r="AG127" s="125"/>
      <c r="AH127" s="125"/>
      <c r="AI127" s="131"/>
      <c r="AJ127" s="137"/>
      <c r="AK127" s="124"/>
      <c r="AL127" s="124"/>
      <c r="AM127" s="124"/>
      <c r="AN127" s="124"/>
      <c r="AO127" s="124"/>
      <c r="AP127" s="124" t="s">
        <v>244</v>
      </c>
      <c r="AQ127" s="124"/>
      <c r="AR127" s="124"/>
      <c r="AS127" s="124"/>
      <c r="AT127" s="124"/>
      <c r="AU127" s="124"/>
      <c r="AV127" s="124"/>
      <c r="AW127" s="125">
        <v>37</v>
      </c>
      <c r="AX127" s="125"/>
      <c r="AY127" s="125"/>
      <c r="AZ127" s="125"/>
      <c r="BA127" s="125"/>
      <c r="BB127" s="125">
        <v>30</v>
      </c>
      <c r="BC127" s="125"/>
      <c r="BD127" s="125"/>
      <c r="BE127" s="125"/>
      <c r="BF127" s="125"/>
      <c r="BG127" s="126">
        <f t="shared" si="6"/>
        <v>67</v>
      </c>
      <c r="BH127" s="126"/>
      <c r="BI127" s="126"/>
      <c r="BJ127" s="126"/>
      <c r="BK127" s="126"/>
      <c r="BL127" s="126"/>
      <c r="BM127" s="125">
        <v>20</v>
      </c>
      <c r="BN127" s="125"/>
      <c r="BO127" s="125"/>
      <c r="BP127" s="125"/>
      <c r="BQ127" s="125"/>
    </row>
    <row r="128" spans="2:69" s="29" customFormat="1" ht="12" customHeight="1">
      <c r="B128" s="124"/>
      <c r="C128" s="124"/>
      <c r="D128" s="124"/>
      <c r="E128" s="124"/>
      <c r="F128" s="124"/>
      <c r="G128" s="124"/>
      <c r="H128" s="124" t="s">
        <v>245</v>
      </c>
      <c r="I128" s="124"/>
      <c r="J128" s="124"/>
      <c r="K128" s="124"/>
      <c r="L128" s="124"/>
      <c r="M128" s="124"/>
      <c r="N128" s="124"/>
      <c r="O128" s="125">
        <v>117</v>
      </c>
      <c r="P128" s="125"/>
      <c r="Q128" s="125"/>
      <c r="R128" s="125"/>
      <c r="S128" s="125"/>
      <c r="T128" s="125">
        <v>114</v>
      </c>
      <c r="U128" s="125"/>
      <c r="V128" s="125"/>
      <c r="W128" s="125"/>
      <c r="X128" s="125"/>
      <c r="Y128" s="126">
        <f t="shared" si="8"/>
        <v>231</v>
      </c>
      <c r="Z128" s="126"/>
      <c r="AA128" s="126"/>
      <c r="AB128" s="126"/>
      <c r="AC128" s="126"/>
      <c r="AD128" s="126"/>
      <c r="AE128" s="125">
        <v>68</v>
      </c>
      <c r="AF128" s="125"/>
      <c r="AG128" s="125"/>
      <c r="AH128" s="125"/>
      <c r="AI128" s="131"/>
      <c r="AJ128" s="137"/>
      <c r="AK128" s="124"/>
      <c r="AL128" s="124"/>
      <c r="AM128" s="124"/>
      <c r="AN128" s="124"/>
      <c r="AO128" s="124"/>
      <c r="AP128" s="124" t="s">
        <v>246</v>
      </c>
      <c r="AQ128" s="124"/>
      <c r="AR128" s="124"/>
      <c r="AS128" s="124"/>
      <c r="AT128" s="124"/>
      <c r="AU128" s="124"/>
      <c r="AV128" s="124"/>
      <c r="AW128" s="125">
        <v>75</v>
      </c>
      <c r="AX128" s="125"/>
      <c r="AY128" s="125"/>
      <c r="AZ128" s="125"/>
      <c r="BA128" s="125"/>
      <c r="BB128" s="125">
        <v>81</v>
      </c>
      <c r="BC128" s="125"/>
      <c r="BD128" s="125"/>
      <c r="BE128" s="125"/>
      <c r="BF128" s="125"/>
      <c r="BG128" s="126">
        <f t="shared" si="6"/>
        <v>156</v>
      </c>
      <c r="BH128" s="126"/>
      <c r="BI128" s="126"/>
      <c r="BJ128" s="126"/>
      <c r="BK128" s="126"/>
      <c r="BL128" s="126"/>
      <c r="BM128" s="125">
        <v>41</v>
      </c>
      <c r="BN128" s="125"/>
      <c r="BO128" s="125"/>
      <c r="BP128" s="125"/>
      <c r="BQ128" s="125"/>
    </row>
    <row r="129" spans="2:69" s="29" customFormat="1" ht="12" customHeight="1">
      <c r="B129" s="124"/>
      <c r="C129" s="124"/>
      <c r="D129" s="124"/>
      <c r="E129" s="124"/>
      <c r="F129" s="124"/>
      <c r="G129" s="124"/>
      <c r="H129" s="124" t="s">
        <v>247</v>
      </c>
      <c r="I129" s="124"/>
      <c r="J129" s="124"/>
      <c r="K129" s="124"/>
      <c r="L129" s="124"/>
      <c r="M129" s="124"/>
      <c r="N129" s="124"/>
      <c r="O129" s="125">
        <v>119</v>
      </c>
      <c r="P129" s="125"/>
      <c r="Q129" s="125"/>
      <c r="R129" s="125"/>
      <c r="S129" s="125"/>
      <c r="T129" s="125">
        <v>103</v>
      </c>
      <c r="U129" s="125"/>
      <c r="V129" s="125"/>
      <c r="W129" s="125"/>
      <c r="X129" s="125"/>
      <c r="Y129" s="126">
        <f t="shared" si="8"/>
        <v>222</v>
      </c>
      <c r="Z129" s="126"/>
      <c r="AA129" s="126"/>
      <c r="AB129" s="126"/>
      <c r="AC129" s="126"/>
      <c r="AD129" s="126"/>
      <c r="AE129" s="125">
        <v>57</v>
      </c>
      <c r="AF129" s="125"/>
      <c r="AG129" s="125"/>
      <c r="AH129" s="125"/>
      <c r="AI129" s="131"/>
      <c r="AJ129" s="137"/>
      <c r="AK129" s="124"/>
      <c r="AL129" s="124"/>
      <c r="AM129" s="124"/>
      <c r="AN129" s="124"/>
      <c r="AO129" s="124"/>
      <c r="AP129" s="124" t="s">
        <v>248</v>
      </c>
      <c r="AQ129" s="124"/>
      <c r="AR129" s="124"/>
      <c r="AS129" s="124"/>
      <c r="AT129" s="124"/>
      <c r="AU129" s="124"/>
      <c r="AV129" s="124"/>
      <c r="AW129" s="125">
        <v>117</v>
      </c>
      <c r="AX129" s="125"/>
      <c r="AY129" s="125"/>
      <c r="AZ129" s="125"/>
      <c r="BA129" s="125"/>
      <c r="BB129" s="125">
        <v>139</v>
      </c>
      <c r="BC129" s="125"/>
      <c r="BD129" s="125"/>
      <c r="BE129" s="125"/>
      <c r="BF129" s="125"/>
      <c r="BG129" s="126">
        <f t="shared" si="6"/>
        <v>256</v>
      </c>
      <c r="BH129" s="126"/>
      <c r="BI129" s="126"/>
      <c r="BJ129" s="126"/>
      <c r="BK129" s="126"/>
      <c r="BL129" s="126"/>
      <c r="BM129" s="125">
        <v>70</v>
      </c>
      <c r="BN129" s="125"/>
      <c r="BO129" s="125"/>
      <c r="BP129" s="125"/>
      <c r="BQ129" s="125"/>
    </row>
    <row r="130" spans="2:69" s="29" customFormat="1" ht="12" customHeight="1">
      <c r="B130" s="124"/>
      <c r="C130" s="124"/>
      <c r="D130" s="124"/>
      <c r="E130" s="124"/>
      <c r="F130" s="124"/>
      <c r="G130" s="124"/>
      <c r="H130" s="124" t="s">
        <v>249</v>
      </c>
      <c r="I130" s="124"/>
      <c r="J130" s="124"/>
      <c r="K130" s="124"/>
      <c r="L130" s="124"/>
      <c r="M130" s="124"/>
      <c r="N130" s="124"/>
      <c r="O130" s="125">
        <v>90</v>
      </c>
      <c r="P130" s="125"/>
      <c r="Q130" s="125"/>
      <c r="R130" s="125"/>
      <c r="S130" s="125"/>
      <c r="T130" s="125">
        <v>79</v>
      </c>
      <c r="U130" s="125"/>
      <c r="V130" s="125"/>
      <c r="W130" s="125"/>
      <c r="X130" s="125"/>
      <c r="Y130" s="126">
        <f t="shared" si="8"/>
        <v>169</v>
      </c>
      <c r="Z130" s="126"/>
      <c r="AA130" s="126"/>
      <c r="AB130" s="126"/>
      <c r="AC130" s="126"/>
      <c r="AD130" s="126"/>
      <c r="AE130" s="125">
        <v>43</v>
      </c>
      <c r="AF130" s="125"/>
      <c r="AG130" s="125"/>
      <c r="AH130" s="125"/>
      <c r="AI130" s="131"/>
      <c r="AJ130" s="137"/>
      <c r="AK130" s="124"/>
      <c r="AL130" s="124"/>
      <c r="AM130" s="124"/>
      <c r="AN130" s="124"/>
      <c r="AO130" s="124"/>
      <c r="AP130" s="124" t="s">
        <v>250</v>
      </c>
      <c r="AQ130" s="124"/>
      <c r="AR130" s="124"/>
      <c r="AS130" s="124"/>
      <c r="AT130" s="124"/>
      <c r="AU130" s="124"/>
      <c r="AV130" s="124"/>
      <c r="AW130" s="125">
        <v>153</v>
      </c>
      <c r="AX130" s="125"/>
      <c r="AY130" s="125"/>
      <c r="AZ130" s="125"/>
      <c r="BA130" s="125"/>
      <c r="BB130" s="125">
        <v>155</v>
      </c>
      <c r="BC130" s="125"/>
      <c r="BD130" s="125"/>
      <c r="BE130" s="125"/>
      <c r="BF130" s="125"/>
      <c r="BG130" s="126">
        <f t="shared" si="6"/>
        <v>308</v>
      </c>
      <c r="BH130" s="126"/>
      <c r="BI130" s="126"/>
      <c r="BJ130" s="126"/>
      <c r="BK130" s="126"/>
      <c r="BL130" s="126"/>
      <c r="BM130" s="125">
        <v>85</v>
      </c>
      <c r="BN130" s="125"/>
      <c r="BO130" s="125"/>
      <c r="BP130" s="125"/>
      <c r="BQ130" s="125"/>
    </row>
    <row r="131" spans="2:69" s="29" customFormat="1" ht="12" customHeight="1">
      <c r="B131" s="124"/>
      <c r="C131" s="124"/>
      <c r="D131" s="124"/>
      <c r="E131" s="124"/>
      <c r="F131" s="124"/>
      <c r="G131" s="124"/>
      <c r="H131" s="124" t="s">
        <v>251</v>
      </c>
      <c r="I131" s="124"/>
      <c r="J131" s="124"/>
      <c r="K131" s="124"/>
      <c r="L131" s="124"/>
      <c r="M131" s="124"/>
      <c r="N131" s="124"/>
      <c r="O131" s="125">
        <v>37</v>
      </c>
      <c r="P131" s="125"/>
      <c r="Q131" s="125"/>
      <c r="R131" s="125"/>
      <c r="S131" s="125"/>
      <c r="T131" s="125">
        <v>35</v>
      </c>
      <c r="U131" s="125"/>
      <c r="V131" s="125"/>
      <c r="W131" s="125"/>
      <c r="X131" s="125"/>
      <c r="Y131" s="126">
        <f t="shared" si="8"/>
        <v>72</v>
      </c>
      <c r="Z131" s="126"/>
      <c r="AA131" s="126"/>
      <c r="AB131" s="126"/>
      <c r="AC131" s="126"/>
      <c r="AD131" s="126"/>
      <c r="AE131" s="125">
        <v>25</v>
      </c>
      <c r="AF131" s="125"/>
      <c r="AG131" s="125"/>
      <c r="AH131" s="125"/>
      <c r="AI131" s="131"/>
      <c r="AJ131" s="137"/>
      <c r="AK131" s="124"/>
      <c r="AL131" s="124"/>
      <c r="AM131" s="124"/>
      <c r="AN131" s="124"/>
      <c r="AO131" s="124"/>
      <c r="AP131" s="124" t="s">
        <v>145</v>
      </c>
      <c r="AQ131" s="124"/>
      <c r="AR131" s="124"/>
      <c r="AS131" s="124"/>
      <c r="AT131" s="124"/>
      <c r="AU131" s="124"/>
      <c r="AV131" s="124"/>
      <c r="AW131" s="125">
        <f>SUM(AW111:AW130)</f>
        <v>3782</v>
      </c>
      <c r="AX131" s="125"/>
      <c r="AY131" s="125"/>
      <c r="AZ131" s="125"/>
      <c r="BA131" s="125"/>
      <c r="BB131" s="125">
        <f>SUM(BB111:BB130)</f>
        <v>4356</v>
      </c>
      <c r="BC131" s="125"/>
      <c r="BD131" s="125"/>
      <c r="BE131" s="125"/>
      <c r="BF131" s="125"/>
      <c r="BG131" s="125">
        <f>SUM(BG111:BG130)</f>
        <v>8138</v>
      </c>
      <c r="BH131" s="125"/>
      <c r="BI131" s="125"/>
      <c r="BJ131" s="125"/>
      <c r="BK131" s="125"/>
      <c r="BL131" s="125"/>
      <c r="BM131" s="125">
        <f>SUM(BM111:BM130)</f>
        <v>2839</v>
      </c>
      <c r="BN131" s="125"/>
      <c r="BO131" s="125"/>
      <c r="BP131" s="125"/>
      <c r="BQ131" s="125"/>
    </row>
    <row r="132" spans="2:69" s="29" customFormat="1" ht="12" customHeight="1">
      <c r="B132" s="124"/>
      <c r="C132" s="124"/>
      <c r="D132" s="124"/>
      <c r="E132" s="124"/>
      <c r="F132" s="124"/>
      <c r="G132" s="124"/>
      <c r="H132" s="124" t="s">
        <v>252</v>
      </c>
      <c r="I132" s="124"/>
      <c r="J132" s="124"/>
      <c r="K132" s="124"/>
      <c r="L132" s="124"/>
      <c r="M132" s="124"/>
      <c r="N132" s="124"/>
      <c r="O132" s="125">
        <v>37</v>
      </c>
      <c r="P132" s="125"/>
      <c r="Q132" s="125"/>
      <c r="R132" s="125"/>
      <c r="S132" s="125"/>
      <c r="T132" s="125">
        <v>33</v>
      </c>
      <c r="U132" s="125"/>
      <c r="V132" s="125"/>
      <c r="W132" s="125"/>
      <c r="X132" s="125"/>
      <c r="Y132" s="126">
        <f t="shared" si="8"/>
        <v>70</v>
      </c>
      <c r="Z132" s="126"/>
      <c r="AA132" s="126"/>
      <c r="AB132" s="126"/>
      <c r="AC132" s="126"/>
      <c r="AD132" s="126"/>
      <c r="AE132" s="125">
        <v>24</v>
      </c>
      <c r="AF132" s="125"/>
      <c r="AG132" s="125"/>
      <c r="AH132" s="125"/>
      <c r="AI132" s="125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</row>
    <row r="133" spans="2:69" s="29" customFormat="1" ht="12" customHeight="1">
      <c r="B133" s="124"/>
      <c r="C133" s="124"/>
      <c r="D133" s="124"/>
      <c r="E133" s="124"/>
      <c r="F133" s="124"/>
      <c r="G133" s="124"/>
      <c r="H133" s="124" t="s">
        <v>253</v>
      </c>
      <c r="I133" s="124"/>
      <c r="J133" s="124"/>
      <c r="K133" s="124"/>
      <c r="L133" s="124"/>
      <c r="M133" s="124"/>
      <c r="N133" s="124"/>
      <c r="O133" s="125">
        <v>40</v>
      </c>
      <c r="P133" s="125"/>
      <c r="Q133" s="125"/>
      <c r="R133" s="125"/>
      <c r="S133" s="125"/>
      <c r="T133" s="125">
        <v>37</v>
      </c>
      <c r="U133" s="125"/>
      <c r="V133" s="125"/>
      <c r="W133" s="125"/>
      <c r="X133" s="125"/>
      <c r="Y133" s="126">
        <f t="shared" si="8"/>
        <v>77</v>
      </c>
      <c r="Z133" s="126"/>
      <c r="AA133" s="126"/>
      <c r="AB133" s="126"/>
      <c r="AC133" s="126"/>
      <c r="AD133" s="126"/>
      <c r="AE133" s="125">
        <v>27</v>
      </c>
      <c r="AF133" s="125"/>
      <c r="AG133" s="125"/>
      <c r="AH133" s="125"/>
      <c r="AI133" s="125"/>
      <c r="AP133" s="31"/>
      <c r="AR133" s="31"/>
      <c r="AS133" s="31"/>
      <c r="AT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</row>
    <row r="134" spans="2:69" s="29" customFormat="1" ht="12" customHeight="1">
      <c r="B134" s="124"/>
      <c r="C134" s="124"/>
      <c r="D134" s="124"/>
      <c r="E134" s="124"/>
      <c r="F134" s="124"/>
      <c r="G134" s="124"/>
      <c r="H134" s="124" t="s">
        <v>254</v>
      </c>
      <c r="I134" s="124"/>
      <c r="J134" s="124"/>
      <c r="K134" s="124"/>
      <c r="L134" s="124"/>
      <c r="M134" s="124"/>
      <c r="N134" s="124"/>
      <c r="O134" s="125">
        <v>47</v>
      </c>
      <c r="P134" s="125"/>
      <c r="Q134" s="125"/>
      <c r="R134" s="125"/>
      <c r="S134" s="125"/>
      <c r="T134" s="125">
        <v>52</v>
      </c>
      <c r="U134" s="125"/>
      <c r="V134" s="125"/>
      <c r="W134" s="125"/>
      <c r="X134" s="125"/>
      <c r="Y134" s="126">
        <f t="shared" si="8"/>
        <v>99</v>
      </c>
      <c r="Z134" s="126"/>
      <c r="AA134" s="126"/>
      <c r="AB134" s="126"/>
      <c r="AC134" s="126"/>
      <c r="AD134" s="126"/>
      <c r="AE134" s="125">
        <v>33</v>
      </c>
      <c r="AF134" s="125"/>
      <c r="AG134" s="125"/>
      <c r="AH134" s="125"/>
      <c r="AI134" s="125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</row>
    <row r="135" spans="2:69" s="29" customFormat="1" ht="12" customHeight="1">
      <c r="B135" s="124"/>
      <c r="C135" s="124"/>
      <c r="D135" s="124"/>
      <c r="E135" s="124"/>
      <c r="F135" s="124"/>
      <c r="G135" s="124"/>
      <c r="H135" s="124" t="s">
        <v>255</v>
      </c>
      <c r="I135" s="124"/>
      <c r="J135" s="124"/>
      <c r="K135" s="124"/>
      <c r="L135" s="124"/>
      <c r="M135" s="124"/>
      <c r="N135" s="124"/>
      <c r="O135" s="125">
        <v>68</v>
      </c>
      <c r="P135" s="125"/>
      <c r="Q135" s="125"/>
      <c r="R135" s="125"/>
      <c r="S135" s="125"/>
      <c r="T135" s="125">
        <v>86</v>
      </c>
      <c r="U135" s="125"/>
      <c r="V135" s="125"/>
      <c r="W135" s="125"/>
      <c r="X135" s="125"/>
      <c r="Y135" s="126">
        <f t="shared" si="8"/>
        <v>154</v>
      </c>
      <c r="Z135" s="126"/>
      <c r="AA135" s="126"/>
      <c r="AB135" s="126"/>
      <c r="AC135" s="126"/>
      <c r="AD135" s="126"/>
      <c r="AE135" s="125">
        <v>37</v>
      </c>
      <c r="AF135" s="125"/>
      <c r="AG135" s="125"/>
      <c r="AH135" s="125"/>
      <c r="AI135" s="125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</row>
    <row r="136" spans="2:69" s="29" customFormat="1" ht="12" customHeight="1">
      <c r="B136" s="124"/>
      <c r="C136" s="124"/>
      <c r="D136" s="124"/>
      <c r="E136" s="124"/>
      <c r="F136" s="124"/>
      <c r="G136" s="124"/>
      <c r="H136" s="124" t="s">
        <v>256</v>
      </c>
      <c r="I136" s="124"/>
      <c r="J136" s="124"/>
      <c r="K136" s="124"/>
      <c r="L136" s="124"/>
      <c r="M136" s="124"/>
      <c r="N136" s="124"/>
      <c r="O136" s="125">
        <v>32</v>
      </c>
      <c r="P136" s="125"/>
      <c r="Q136" s="125"/>
      <c r="R136" s="125"/>
      <c r="S136" s="125"/>
      <c r="T136" s="125">
        <v>32</v>
      </c>
      <c r="U136" s="125"/>
      <c r="V136" s="125"/>
      <c r="W136" s="125"/>
      <c r="X136" s="125"/>
      <c r="Y136" s="126">
        <f t="shared" si="8"/>
        <v>64</v>
      </c>
      <c r="Z136" s="126"/>
      <c r="AA136" s="126"/>
      <c r="AB136" s="126"/>
      <c r="AC136" s="126"/>
      <c r="AD136" s="126"/>
      <c r="AE136" s="125">
        <v>16</v>
      </c>
      <c r="AF136" s="125"/>
      <c r="AG136" s="125"/>
      <c r="AH136" s="125"/>
      <c r="AI136" s="125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</row>
    <row r="137" spans="2:69" s="29" customFormat="1" ht="12" customHeight="1">
      <c r="B137" s="124"/>
      <c r="C137" s="124"/>
      <c r="D137" s="124"/>
      <c r="E137" s="124"/>
      <c r="F137" s="124"/>
      <c r="G137" s="124"/>
      <c r="H137" s="124" t="s">
        <v>145</v>
      </c>
      <c r="I137" s="124"/>
      <c r="J137" s="124"/>
      <c r="K137" s="124"/>
      <c r="L137" s="124"/>
      <c r="M137" s="124"/>
      <c r="N137" s="124"/>
      <c r="O137" s="125">
        <f>SUM(O122:O136)</f>
        <v>920</v>
      </c>
      <c r="P137" s="125"/>
      <c r="Q137" s="125"/>
      <c r="R137" s="125"/>
      <c r="S137" s="125"/>
      <c r="T137" s="125">
        <f>SUM(T122:T136)</f>
        <v>941</v>
      </c>
      <c r="U137" s="125"/>
      <c r="V137" s="125"/>
      <c r="W137" s="125"/>
      <c r="X137" s="125"/>
      <c r="Y137" s="125">
        <f>SUM(Y122:Y136)</f>
        <v>1861</v>
      </c>
      <c r="Z137" s="125"/>
      <c r="AA137" s="125"/>
      <c r="AB137" s="125"/>
      <c r="AC137" s="125"/>
      <c r="AD137" s="125"/>
      <c r="AE137" s="125">
        <f>SUM(AE122:AE136)</f>
        <v>542</v>
      </c>
      <c r="AF137" s="125"/>
      <c r="AG137" s="125"/>
      <c r="AH137" s="125"/>
      <c r="AI137" s="125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</row>
    <row r="138" spans="37:38" s="29" customFormat="1" ht="12" customHeight="1">
      <c r="AK138" s="31">
        <v>3</v>
      </c>
      <c r="AL138" s="31"/>
    </row>
    <row r="139" spans="1:77" ht="11.25" customHeight="1">
      <c r="A139" s="9" t="s">
        <v>257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Y139" s="32" t="s">
        <v>258</v>
      </c>
    </row>
    <row r="140" spans="2:69" s="9" customFormat="1" ht="3.75" customHeight="1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</row>
    <row r="141" spans="2:77" s="34" customFormat="1" ht="10.5" customHeight="1">
      <c r="B141" s="130" t="s">
        <v>12</v>
      </c>
      <c r="C141" s="130"/>
      <c r="D141" s="130"/>
      <c r="E141" s="130"/>
      <c r="F141" s="130"/>
      <c r="G141" s="130"/>
      <c r="H141" s="130"/>
      <c r="I141" s="130"/>
      <c r="J141" s="130"/>
      <c r="K141" s="130"/>
      <c r="L141" s="130" t="s">
        <v>107</v>
      </c>
      <c r="M141" s="130"/>
      <c r="N141" s="130"/>
      <c r="O141" s="130"/>
      <c r="P141" s="130"/>
      <c r="Q141" s="130"/>
      <c r="R141" s="130" t="s">
        <v>259</v>
      </c>
      <c r="S141" s="130"/>
      <c r="T141" s="130"/>
      <c r="U141" s="130"/>
      <c r="V141" s="130"/>
      <c r="W141" s="130"/>
      <c r="X141" s="130" t="s">
        <v>260</v>
      </c>
      <c r="Y141" s="130"/>
      <c r="Z141" s="130"/>
      <c r="AA141" s="130"/>
      <c r="AB141" s="130"/>
      <c r="AC141" s="130"/>
      <c r="AD141" s="130" t="s">
        <v>261</v>
      </c>
      <c r="AE141" s="130"/>
      <c r="AF141" s="130"/>
      <c r="AG141" s="130"/>
      <c r="AH141" s="130"/>
      <c r="AI141" s="130"/>
      <c r="AJ141" s="130" t="s">
        <v>262</v>
      </c>
      <c r="AK141" s="130"/>
      <c r="AL141" s="130"/>
      <c r="AM141" s="130"/>
      <c r="AN141" s="130"/>
      <c r="AO141" s="130"/>
      <c r="AP141" s="130" t="s">
        <v>263</v>
      </c>
      <c r="AQ141" s="130"/>
      <c r="AR141" s="130"/>
      <c r="AS141" s="130"/>
      <c r="AT141" s="130"/>
      <c r="AU141" s="130"/>
      <c r="AV141" s="130" t="s">
        <v>264</v>
      </c>
      <c r="AW141" s="130"/>
      <c r="AX141" s="130"/>
      <c r="AY141" s="130"/>
      <c r="AZ141" s="130"/>
      <c r="BA141" s="130"/>
      <c r="BB141" s="130" t="s">
        <v>265</v>
      </c>
      <c r="BC141" s="130"/>
      <c r="BD141" s="130"/>
      <c r="BE141" s="130"/>
      <c r="BF141" s="130"/>
      <c r="BG141" s="130"/>
      <c r="BH141" s="130" t="s">
        <v>266</v>
      </c>
      <c r="BI141" s="130"/>
      <c r="BJ141" s="130"/>
      <c r="BK141" s="130"/>
      <c r="BL141" s="130"/>
      <c r="BM141" s="130"/>
      <c r="BN141" s="130" t="s">
        <v>267</v>
      </c>
      <c r="BO141" s="130"/>
      <c r="BP141" s="130"/>
      <c r="BQ141" s="130"/>
      <c r="BR141" s="130"/>
      <c r="BS141" s="130"/>
      <c r="BT141" s="130" t="s">
        <v>268</v>
      </c>
      <c r="BU141" s="130"/>
      <c r="BV141" s="130"/>
      <c r="BW141" s="130"/>
      <c r="BX141" s="130"/>
      <c r="BY141" s="130"/>
    </row>
    <row r="142" spans="2:77" s="34" customFormat="1" ht="12.75" customHeight="1">
      <c r="B142" s="124" t="s">
        <v>107</v>
      </c>
      <c r="C142" s="124"/>
      <c r="D142" s="124"/>
      <c r="E142" s="124"/>
      <c r="F142" s="124"/>
      <c r="G142" s="124"/>
      <c r="H142" s="124"/>
      <c r="I142" s="129" t="s">
        <v>74</v>
      </c>
      <c r="J142" s="129"/>
      <c r="K142" s="129"/>
      <c r="L142" s="127">
        <f>SUM(BH174:BY174)</f>
        <v>24272</v>
      </c>
      <c r="M142" s="127"/>
      <c r="N142" s="127"/>
      <c r="O142" s="127"/>
      <c r="P142" s="127"/>
      <c r="Q142" s="127"/>
      <c r="R142" s="127">
        <f>R145+R148+R151+R154+R157+R160+R163+R166+R169</f>
        <v>1222</v>
      </c>
      <c r="S142" s="127"/>
      <c r="T142" s="127"/>
      <c r="U142" s="127"/>
      <c r="V142" s="127"/>
      <c r="W142" s="127"/>
      <c r="X142" s="127">
        <f>X145+X148+X151+X154+X157+X160+X163+X166+X169</f>
        <v>1202</v>
      </c>
      <c r="Y142" s="127"/>
      <c r="Z142" s="127"/>
      <c r="AA142" s="127"/>
      <c r="AB142" s="127"/>
      <c r="AC142" s="127"/>
      <c r="AD142" s="127">
        <f>AD145+AD148+AD151+AD154+AD157+AD160+AD163+AD166+AD169</f>
        <v>1401</v>
      </c>
      <c r="AE142" s="127"/>
      <c r="AF142" s="127"/>
      <c r="AG142" s="127"/>
      <c r="AH142" s="127"/>
      <c r="AI142" s="127"/>
      <c r="AJ142" s="127">
        <f>AJ145+AJ148+AJ151+AJ154+AJ157+AJ160+AJ163+AJ166+AJ169</f>
        <v>1457</v>
      </c>
      <c r="AK142" s="127"/>
      <c r="AL142" s="127"/>
      <c r="AM142" s="127"/>
      <c r="AN142" s="127"/>
      <c r="AO142" s="127"/>
      <c r="AP142" s="127">
        <f>AP145+AP148+AP151+AP154+AP157+AP160+AP163+AP166+AP169</f>
        <v>1160</v>
      </c>
      <c r="AQ142" s="127"/>
      <c r="AR142" s="127"/>
      <c r="AS142" s="127"/>
      <c r="AT142" s="127"/>
      <c r="AU142" s="127"/>
      <c r="AV142" s="127">
        <f>AV145+AV148+AV151+AV154+AV157+AV160+AV163+AV166+AV169</f>
        <v>1351</v>
      </c>
      <c r="AW142" s="127"/>
      <c r="AX142" s="127"/>
      <c r="AY142" s="127"/>
      <c r="AZ142" s="127"/>
      <c r="BA142" s="127"/>
      <c r="BB142" s="127">
        <f>BB145+BB148+BB151+BB154+BB157+BB160+BB163+BB166+BB169</f>
        <v>1467</v>
      </c>
      <c r="BC142" s="127"/>
      <c r="BD142" s="127"/>
      <c r="BE142" s="127"/>
      <c r="BF142" s="127"/>
      <c r="BG142" s="127"/>
      <c r="BH142" s="127">
        <f>BH145+BH148+BH151+BH154+BH157+BH160+BH163+BH166+BH169</f>
        <v>1485</v>
      </c>
      <c r="BI142" s="127"/>
      <c r="BJ142" s="127"/>
      <c r="BK142" s="127"/>
      <c r="BL142" s="127"/>
      <c r="BM142" s="127"/>
      <c r="BN142" s="127">
        <f>BN145+BN148+BN151+BN154+BN157+BN160+BN163+BN166+BN169</f>
        <v>1415</v>
      </c>
      <c r="BO142" s="127"/>
      <c r="BP142" s="127"/>
      <c r="BQ142" s="127"/>
      <c r="BR142" s="127"/>
      <c r="BS142" s="127"/>
      <c r="BT142" s="127">
        <f>BT145+BT148+BT151+BT154+BT157+BT160+BT163+BT166+BT169</f>
        <v>1397</v>
      </c>
      <c r="BU142" s="127"/>
      <c r="BV142" s="127"/>
      <c r="BW142" s="127"/>
      <c r="BX142" s="127"/>
      <c r="BY142" s="127"/>
    </row>
    <row r="143" spans="2:77" s="34" customFormat="1" ht="12.75" customHeight="1">
      <c r="B143" s="124"/>
      <c r="C143" s="124"/>
      <c r="D143" s="124"/>
      <c r="E143" s="124"/>
      <c r="F143" s="124"/>
      <c r="G143" s="124"/>
      <c r="H143" s="124"/>
      <c r="I143" s="128" t="s">
        <v>75</v>
      </c>
      <c r="J143" s="128"/>
      <c r="K143" s="128"/>
      <c r="L143" s="126">
        <f>SUM(BH175:BY175)</f>
        <v>26926</v>
      </c>
      <c r="M143" s="126"/>
      <c r="N143" s="126"/>
      <c r="O143" s="126"/>
      <c r="P143" s="126"/>
      <c r="Q143" s="126"/>
      <c r="R143" s="126">
        <f>R146+R149+R152+R155+R158+R161+R164+R167+R170</f>
        <v>1113</v>
      </c>
      <c r="S143" s="126"/>
      <c r="T143" s="126"/>
      <c r="U143" s="126"/>
      <c r="V143" s="126"/>
      <c r="W143" s="126"/>
      <c r="X143" s="126">
        <f>X146+X149+X152+X155+X158+X161+X164+X167+X170</f>
        <v>1165</v>
      </c>
      <c r="Y143" s="126"/>
      <c r="Z143" s="126"/>
      <c r="AA143" s="126"/>
      <c r="AB143" s="126"/>
      <c r="AC143" s="126"/>
      <c r="AD143" s="126">
        <f>AD146+AD149+AD152+AD155+AD158+AD161+AD164+AD167+AD170</f>
        <v>1295</v>
      </c>
      <c r="AE143" s="126"/>
      <c r="AF143" s="126"/>
      <c r="AG143" s="126"/>
      <c r="AH143" s="126"/>
      <c r="AI143" s="126"/>
      <c r="AJ143" s="126">
        <f>AJ146+AJ149+AJ152+AJ155+AJ158+AJ161+AJ164+AJ167+AJ170</f>
        <v>1336</v>
      </c>
      <c r="AK143" s="126"/>
      <c r="AL143" s="126"/>
      <c r="AM143" s="126"/>
      <c r="AN143" s="126"/>
      <c r="AO143" s="126"/>
      <c r="AP143" s="126">
        <f>AP146+AP149+AP152+AP155+AP158+AP161+AP164+AP167+AP170</f>
        <v>1200</v>
      </c>
      <c r="AQ143" s="126"/>
      <c r="AR143" s="126"/>
      <c r="AS143" s="126"/>
      <c r="AT143" s="126"/>
      <c r="AU143" s="126"/>
      <c r="AV143" s="126">
        <f>AV146+AV149+AV152+AV155+AV158+AV161+AV164+AV167+AV170</f>
        <v>1366</v>
      </c>
      <c r="AW143" s="126"/>
      <c r="AX143" s="126"/>
      <c r="AY143" s="126"/>
      <c r="AZ143" s="126"/>
      <c r="BA143" s="126"/>
      <c r="BB143" s="126">
        <f>BB146+BB149+BB152+BB155+BB158+BB161+BB164+BB167+BB170</f>
        <v>1427</v>
      </c>
      <c r="BC143" s="126"/>
      <c r="BD143" s="126"/>
      <c r="BE143" s="126"/>
      <c r="BF143" s="126"/>
      <c r="BG143" s="126"/>
      <c r="BH143" s="126">
        <f>BH146+BH149+BH152+BH155+BH158+BH161+BH164+BH167+BH170</f>
        <v>1546</v>
      </c>
      <c r="BI143" s="126"/>
      <c r="BJ143" s="126"/>
      <c r="BK143" s="126"/>
      <c r="BL143" s="126"/>
      <c r="BM143" s="126"/>
      <c r="BN143" s="126">
        <f>BN146+BN149+BN152+BN155+BN158+BN161+BN164+BN167+BN170</f>
        <v>1469</v>
      </c>
      <c r="BO143" s="126"/>
      <c r="BP143" s="126"/>
      <c r="BQ143" s="126"/>
      <c r="BR143" s="126"/>
      <c r="BS143" s="126"/>
      <c r="BT143" s="126">
        <f>BT146+BT149+BT152+BT155+BT158+BT161+BT164+BT167+BT170</f>
        <v>1501</v>
      </c>
      <c r="BU143" s="126"/>
      <c r="BV143" s="126"/>
      <c r="BW143" s="126"/>
      <c r="BX143" s="126"/>
      <c r="BY143" s="126"/>
    </row>
    <row r="144" spans="2:77" s="34" customFormat="1" ht="12.75" customHeight="1">
      <c r="B144" s="124"/>
      <c r="C144" s="124"/>
      <c r="D144" s="124"/>
      <c r="E144" s="124"/>
      <c r="F144" s="124"/>
      <c r="G144" s="124"/>
      <c r="H144" s="124"/>
      <c r="I144" s="124" t="s">
        <v>145</v>
      </c>
      <c r="J144" s="124"/>
      <c r="K144" s="124"/>
      <c r="L144" s="125">
        <f>SUM(L142:Q143)</f>
        <v>51198</v>
      </c>
      <c r="M144" s="125"/>
      <c r="N144" s="125"/>
      <c r="O144" s="125"/>
      <c r="P144" s="125"/>
      <c r="Q144" s="125"/>
      <c r="R144" s="125">
        <f>SUM(R142:W143)</f>
        <v>2335</v>
      </c>
      <c r="S144" s="125"/>
      <c r="T144" s="125"/>
      <c r="U144" s="125"/>
      <c r="V144" s="125"/>
      <c r="W144" s="125"/>
      <c r="X144" s="125">
        <f>SUM(X142:AC143)</f>
        <v>2367</v>
      </c>
      <c r="Y144" s="125"/>
      <c r="Z144" s="125"/>
      <c r="AA144" s="125"/>
      <c r="AB144" s="125"/>
      <c r="AC144" s="125"/>
      <c r="AD144" s="125">
        <f>SUM(AD142:AI143)</f>
        <v>2696</v>
      </c>
      <c r="AE144" s="125"/>
      <c r="AF144" s="125"/>
      <c r="AG144" s="125"/>
      <c r="AH144" s="125"/>
      <c r="AI144" s="125"/>
      <c r="AJ144" s="125">
        <f>SUM(AJ142:AO143)</f>
        <v>2793</v>
      </c>
      <c r="AK144" s="125"/>
      <c r="AL144" s="125"/>
      <c r="AM144" s="125"/>
      <c r="AN144" s="125"/>
      <c r="AO144" s="125"/>
      <c r="AP144" s="125">
        <f>SUM(AP142:AU143)</f>
        <v>2360</v>
      </c>
      <c r="AQ144" s="125"/>
      <c r="AR144" s="125"/>
      <c r="AS144" s="125"/>
      <c r="AT144" s="125"/>
      <c r="AU144" s="125"/>
      <c r="AV144" s="125">
        <f>SUM(AV142:BA143)</f>
        <v>2717</v>
      </c>
      <c r="AW144" s="125"/>
      <c r="AX144" s="125"/>
      <c r="AY144" s="125"/>
      <c r="AZ144" s="125"/>
      <c r="BA144" s="125"/>
      <c r="BB144" s="125">
        <f>SUM(BB142:BG143)</f>
        <v>2894</v>
      </c>
      <c r="BC144" s="125"/>
      <c r="BD144" s="125"/>
      <c r="BE144" s="125"/>
      <c r="BF144" s="125"/>
      <c r="BG144" s="125"/>
      <c r="BH144" s="125">
        <f>SUM(BH142:BM143)</f>
        <v>3031</v>
      </c>
      <c r="BI144" s="125"/>
      <c r="BJ144" s="125"/>
      <c r="BK144" s="125"/>
      <c r="BL144" s="125"/>
      <c r="BM144" s="125"/>
      <c r="BN144" s="125">
        <f>SUM(BN142:BS143)</f>
        <v>2884</v>
      </c>
      <c r="BO144" s="125"/>
      <c r="BP144" s="125"/>
      <c r="BQ144" s="125"/>
      <c r="BR144" s="125"/>
      <c r="BS144" s="125"/>
      <c r="BT144" s="125">
        <f>SUM(BT142:BY143)</f>
        <v>2898</v>
      </c>
      <c r="BU144" s="125"/>
      <c r="BV144" s="125"/>
      <c r="BW144" s="125"/>
      <c r="BX144" s="125"/>
      <c r="BY144" s="125"/>
    </row>
    <row r="145" spans="2:77" s="34" customFormat="1" ht="12.75" customHeight="1">
      <c r="B145" s="124" t="s">
        <v>269</v>
      </c>
      <c r="C145" s="124"/>
      <c r="D145" s="124"/>
      <c r="E145" s="124"/>
      <c r="F145" s="124"/>
      <c r="G145" s="124"/>
      <c r="H145" s="124"/>
      <c r="I145" s="129" t="s">
        <v>74</v>
      </c>
      <c r="J145" s="129"/>
      <c r="K145" s="129"/>
      <c r="L145" s="127">
        <f>SUM(BH177:BY177)</f>
        <v>7750</v>
      </c>
      <c r="M145" s="127"/>
      <c r="N145" s="127"/>
      <c r="O145" s="127"/>
      <c r="P145" s="127"/>
      <c r="Q145" s="127"/>
      <c r="R145" s="127">
        <v>469</v>
      </c>
      <c r="S145" s="127"/>
      <c r="T145" s="127"/>
      <c r="U145" s="127"/>
      <c r="V145" s="127"/>
      <c r="W145" s="127"/>
      <c r="X145" s="127">
        <v>396</v>
      </c>
      <c r="Y145" s="127"/>
      <c r="Z145" s="127"/>
      <c r="AA145" s="127"/>
      <c r="AB145" s="127"/>
      <c r="AC145" s="127"/>
      <c r="AD145" s="127">
        <v>510</v>
      </c>
      <c r="AE145" s="127"/>
      <c r="AF145" s="127"/>
      <c r="AG145" s="127"/>
      <c r="AH145" s="127"/>
      <c r="AI145" s="127"/>
      <c r="AJ145" s="127">
        <v>477</v>
      </c>
      <c r="AK145" s="127"/>
      <c r="AL145" s="127"/>
      <c r="AM145" s="127"/>
      <c r="AN145" s="127"/>
      <c r="AO145" s="127"/>
      <c r="AP145" s="127">
        <v>381</v>
      </c>
      <c r="AQ145" s="127"/>
      <c r="AR145" s="127"/>
      <c r="AS145" s="127"/>
      <c r="AT145" s="127"/>
      <c r="AU145" s="127"/>
      <c r="AV145" s="127">
        <v>501</v>
      </c>
      <c r="AW145" s="127"/>
      <c r="AX145" s="127"/>
      <c r="AY145" s="127"/>
      <c r="AZ145" s="127"/>
      <c r="BA145" s="127"/>
      <c r="BB145" s="127">
        <v>510</v>
      </c>
      <c r="BC145" s="127"/>
      <c r="BD145" s="127"/>
      <c r="BE145" s="127"/>
      <c r="BF145" s="127"/>
      <c r="BG145" s="127"/>
      <c r="BH145" s="127">
        <v>564</v>
      </c>
      <c r="BI145" s="127"/>
      <c r="BJ145" s="127"/>
      <c r="BK145" s="127"/>
      <c r="BL145" s="127"/>
      <c r="BM145" s="127"/>
      <c r="BN145" s="127">
        <v>493</v>
      </c>
      <c r="BO145" s="127"/>
      <c r="BP145" s="127"/>
      <c r="BQ145" s="127"/>
      <c r="BR145" s="127"/>
      <c r="BS145" s="127"/>
      <c r="BT145" s="127">
        <v>480</v>
      </c>
      <c r="BU145" s="127"/>
      <c r="BV145" s="127"/>
      <c r="BW145" s="127"/>
      <c r="BX145" s="127"/>
      <c r="BY145" s="127"/>
    </row>
    <row r="146" spans="2:77" s="34" customFormat="1" ht="12.75" customHeight="1">
      <c r="B146" s="124"/>
      <c r="C146" s="124"/>
      <c r="D146" s="124"/>
      <c r="E146" s="124"/>
      <c r="F146" s="124"/>
      <c r="G146" s="124"/>
      <c r="H146" s="124"/>
      <c r="I146" s="128" t="s">
        <v>75</v>
      </c>
      <c r="J146" s="128"/>
      <c r="K146" s="128"/>
      <c r="L146" s="126">
        <f>SUM(BH178:BY178)</f>
        <v>8574</v>
      </c>
      <c r="M146" s="126"/>
      <c r="N146" s="126"/>
      <c r="O146" s="126"/>
      <c r="P146" s="126"/>
      <c r="Q146" s="126"/>
      <c r="R146" s="126">
        <v>409</v>
      </c>
      <c r="S146" s="126"/>
      <c r="T146" s="126"/>
      <c r="U146" s="126"/>
      <c r="V146" s="126"/>
      <c r="W146" s="126"/>
      <c r="X146" s="126">
        <v>426</v>
      </c>
      <c r="Y146" s="126"/>
      <c r="Z146" s="126"/>
      <c r="AA146" s="126"/>
      <c r="AB146" s="126"/>
      <c r="AC146" s="126"/>
      <c r="AD146" s="126">
        <v>443</v>
      </c>
      <c r="AE146" s="126"/>
      <c r="AF146" s="126"/>
      <c r="AG146" s="126"/>
      <c r="AH146" s="126"/>
      <c r="AI146" s="126"/>
      <c r="AJ146" s="126">
        <v>445</v>
      </c>
      <c r="AK146" s="126"/>
      <c r="AL146" s="126"/>
      <c r="AM146" s="126"/>
      <c r="AN146" s="126"/>
      <c r="AO146" s="126"/>
      <c r="AP146" s="126">
        <v>375</v>
      </c>
      <c r="AQ146" s="126"/>
      <c r="AR146" s="126"/>
      <c r="AS146" s="126"/>
      <c r="AT146" s="126"/>
      <c r="AU146" s="126"/>
      <c r="AV146" s="126">
        <v>481</v>
      </c>
      <c r="AW146" s="126"/>
      <c r="AX146" s="126"/>
      <c r="AY146" s="126"/>
      <c r="AZ146" s="126"/>
      <c r="BA146" s="126"/>
      <c r="BB146" s="126">
        <v>564</v>
      </c>
      <c r="BC146" s="126"/>
      <c r="BD146" s="126"/>
      <c r="BE146" s="126"/>
      <c r="BF146" s="126"/>
      <c r="BG146" s="126"/>
      <c r="BH146" s="126">
        <v>587</v>
      </c>
      <c r="BI146" s="126"/>
      <c r="BJ146" s="126"/>
      <c r="BK146" s="126"/>
      <c r="BL146" s="126"/>
      <c r="BM146" s="126"/>
      <c r="BN146" s="126">
        <v>503</v>
      </c>
      <c r="BO146" s="126"/>
      <c r="BP146" s="126"/>
      <c r="BQ146" s="126"/>
      <c r="BR146" s="126"/>
      <c r="BS146" s="126"/>
      <c r="BT146" s="126">
        <v>568</v>
      </c>
      <c r="BU146" s="126"/>
      <c r="BV146" s="126"/>
      <c r="BW146" s="126"/>
      <c r="BX146" s="126"/>
      <c r="BY146" s="126"/>
    </row>
    <row r="147" spans="2:77" s="34" customFormat="1" ht="12.75" customHeight="1">
      <c r="B147" s="124"/>
      <c r="C147" s="124"/>
      <c r="D147" s="124"/>
      <c r="E147" s="124"/>
      <c r="F147" s="124"/>
      <c r="G147" s="124"/>
      <c r="H147" s="124"/>
      <c r="I147" s="124" t="s">
        <v>145</v>
      </c>
      <c r="J147" s="124"/>
      <c r="K147" s="124"/>
      <c r="L147" s="125">
        <f>SUM(L145:Q146)</f>
        <v>16324</v>
      </c>
      <c r="M147" s="125"/>
      <c r="N147" s="125"/>
      <c r="O147" s="125"/>
      <c r="P147" s="125"/>
      <c r="Q147" s="125"/>
      <c r="R147" s="125">
        <f>SUM(R145:W146)</f>
        <v>878</v>
      </c>
      <c r="S147" s="125"/>
      <c r="T147" s="125"/>
      <c r="U147" s="125"/>
      <c r="V147" s="125"/>
      <c r="W147" s="125"/>
      <c r="X147" s="125">
        <f>SUM(X145:AC146)</f>
        <v>822</v>
      </c>
      <c r="Y147" s="125"/>
      <c r="Z147" s="125"/>
      <c r="AA147" s="125"/>
      <c r="AB147" s="125"/>
      <c r="AC147" s="125"/>
      <c r="AD147" s="125">
        <f>SUM(AD145:AI146)</f>
        <v>953</v>
      </c>
      <c r="AE147" s="125"/>
      <c r="AF147" s="125"/>
      <c r="AG147" s="125"/>
      <c r="AH147" s="125"/>
      <c r="AI147" s="125"/>
      <c r="AJ147" s="125">
        <f>SUM(AJ145:AO146)</f>
        <v>922</v>
      </c>
      <c r="AK147" s="125"/>
      <c r="AL147" s="125"/>
      <c r="AM147" s="125"/>
      <c r="AN147" s="125"/>
      <c r="AO147" s="125"/>
      <c r="AP147" s="125">
        <f>SUM(AP145:AU146)</f>
        <v>756</v>
      </c>
      <c r="AQ147" s="125"/>
      <c r="AR147" s="125"/>
      <c r="AS147" s="125"/>
      <c r="AT147" s="125"/>
      <c r="AU147" s="125"/>
      <c r="AV147" s="125">
        <f>SUM(AV145:BA146)</f>
        <v>982</v>
      </c>
      <c r="AW147" s="125"/>
      <c r="AX147" s="125"/>
      <c r="AY147" s="125"/>
      <c r="AZ147" s="125"/>
      <c r="BA147" s="125"/>
      <c r="BB147" s="125">
        <f>SUM(BB145:BG146)</f>
        <v>1074</v>
      </c>
      <c r="BC147" s="125"/>
      <c r="BD147" s="125"/>
      <c r="BE147" s="125"/>
      <c r="BF147" s="125"/>
      <c r="BG147" s="125"/>
      <c r="BH147" s="125">
        <f>SUM(BH145:BM146)</f>
        <v>1151</v>
      </c>
      <c r="BI147" s="125"/>
      <c r="BJ147" s="125"/>
      <c r="BK147" s="125"/>
      <c r="BL147" s="125"/>
      <c r="BM147" s="125"/>
      <c r="BN147" s="125">
        <f>SUM(BN145:BS146)</f>
        <v>996</v>
      </c>
      <c r="BO147" s="125"/>
      <c r="BP147" s="125"/>
      <c r="BQ147" s="125"/>
      <c r="BR147" s="125"/>
      <c r="BS147" s="125"/>
      <c r="BT147" s="125">
        <f>SUM(BT145:BY146)</f>
        <v>1048</v>
      </c>
      <c r="BU147" s="125"/>
      <c r="BV147" s="125"/>
      <c r="BW147" s="125"/>
      <c r="BX147" s="125"/>
      <c r="BY147" s="125"/>
    </row>
    <row r="148" spans="2:77" s="34" customFormat="1" ht="12.75" customHeight="1">
      <c r="B148" s="124" t="s">
        <v>270</v>
      </c>
      <c r="C148" s="124"/>
      <c r="D148" s="124"/>
      <c r="E148" s="124"/>
      <c r="F148" s="124"/>
      <c r="G148" s="124"/>
      <c r="H148" s="124"/>
      <c r="I148" s="129" t="s">
        <v>74</v>
      </c>
      <c r="J148" s="129"/>
      <c r="K148" s="129"/>
      <c r="L148" s="127">
        <f>SUM(BH180:BY180)</f>
        <v>1291</v>
      </c>
      <c r="M148" s="127"/>
      <c r="N148" s="127"/>
      <c r="O148" s="127"/>
      <c r="P148" s="127"/>
      <c r="Q148" s="127"/>
      <c r="R148" s="127">
        <v>65</v>
      </c>
      <c r="S148" s="127"/>
      <c r="T148" s="127"/>
      <c r="U148" s="127"/>
      <c r="V148" s="127"/>
      <c r="W148" s="127"/>
      <c r="X148" s="127">
        <v>53</v>
      </c>
      <c r="Y148" s="127"/>
      <c r="Z148" s="127"/>
      <c r="AA148" s="127"/>
      <c r="AB148" s="127"/>
      <c r="AC148" s="127"/>
      <c r="AD148" s="127">
        <v>51</v>
      </c>
      <c r="AE148" s="127"/>
      <c r="AF148" s="127"/>
      <c r="AG148" s="127"/>
      <c r="AH148" s="127"/>
      <c r="AI148" s="127"/>
      <c r="AJ148" s="127">
        <v>74</v>
      </c>
      <c r="AK148" s="127"/>
      <c r="AL148" s="127"/>
      <c r="AM148" s="127"/>
      <c r="AN148" s="127"/>
      <c r="AO148" s="127"/>
      <c r="AP148" s="127">
        <v>60</v>
      </c>
      <c r="AQ148" s="127"/>
      <c r="AR148" s="127"/>
      <c r="AS148" s="127"/>
      <c r="AT148" s="127"/>
      <c r="AU148" s="127"/>
      <c r="AV148" s="127">
        <v>67</v>
      </c>
      <c r="AW148" s="127"/>
      <c r="AX148" s="127"/>
      <c r="AY148" s="127"/>
      <c r="AZ148" s="127"/>
      <c r="BA148" s="127"/>
      <c r="BB148" s="127">
        <v>88</v>
      </c>
      <c r="BC148" s="127"/>
      <c r="BD148" s="127"/>
      <c r="BE148" s="127"/>
      <c r="BF148" s="127"/>
      <c r="BG148" s="127"/>
      <c r="BH148" s="127">
        <v>63</v>
      </c>
      <c r="BI148" s="127"/>
      <c r="BJ148" s="127"/>
      <c r="BK148" s="127"/>
      <c r="BL148" s="127"/>
      <c r="BM148" s="127"/>
      <c r="BN148" s="127">
        <v>50</v>
      </c>
      <c r="BO148" s="127"/>
      <c r="BP148" s="127"/>
      <c r="BQ148" s="127"/>
      <c r="BR148" s="127"/>
      <c r="BS148" s="127"/>
      <c r="BT148" s="127">
        <v>54</v>
      </c>
      <c r="BU148" s="127"/>
      <c r="BV148" s="127"/>
      <c r="BW148" s="127"/>
      <c r="BX148" s="127"/>
      <c r="BY148" s="127"/>
    </row>
    <row r="149" spans="2:77" s="34" customFormat="1" ht="12.75" customHeight="1">
      <c r="B149" s="124"/>
      <c r="C149" s="124"/>
      <c r="D149" s="124"/>
      <c r="E149" s="124"/>
      <c r="F149" s="124"/>
      <c r="G149" s="124"/>
      <c r="H149" s="124"/>
      <c r="I149" s="128" t="s">
        <v>75</v>
      </c>
      <c r="J149" s="128"/>
      <c r="K149" s="128"/>
      <c r="L149" s="126">
        <f>SUM(BH181:BY181)</f>
        <v>1414</v>
      </c>
      <c r="M149" s="126"/>
      <c r="N149" s="126"/>
      <c r="O149" s="126"/>
      <c r="P149" s="126"/>
      <c r="Q149" s="126"/>
      <c r="R149" s="126">
        <v>44</v>
      </c>
      <c r="S149" s="126"/>
      <c r="T149" s="126"/>
      <c r="U149" s="126"/>
      <c r="V149" s="126"/>
      <c r="W149" s="126"/>
      <c r="X149" s="126">
        <v>47</v>
      </c>
      <c r="Y149" s="126"/>
      <c r="Z149" s="126"/>
      <c r="AA149" s="126"/>
      <c r="AB149" s="126"/>
      <c r="AC149" s="126"/>
      <c r="AD149" s="126">
        <v>45</v>
      </c>
      <c r="AE149" s="126"/>
      <c r="AF149" s="126"/>
      <c r="AG149" s="126"/>
      <c r="AH149" s="126"/>
      <c r="AI149" s="126"/>
      <c r="AJ149" s="126">
        <v>64</v>
      </c>
      <c r="AK149" s="126"/>
      <c r="AL149" s="126"/>
      <c r="AM149" s="126"/>
      <c r="AN149" s="126"/>
      <c r="AO149" s="126"/>
      <c r="AP149" s="126">
        <v>81</v>
      </c>
      <c r="AQ149" s="126"/>
      <c r="AR149" s="126"/>
      <c r="AS149" s="126"/>
      <c r="AT149" s="126"/>
      <c r="AU149" s="126"/>
      <c r="AV149" s="126">
        <v>76</v>
      </c>
      <c r="AW149" s="126"/>
      <c r="AX149" s="126"/>
      <c r="AY149" s="126"/>
      <c r="AZ149" s="126"/>
      <c r="BA149" s="126"/>
      <c r="BB149" s="126">
        <v>71</v>
      </c>
      <c r="BC149" s="126"/>
      <c r="BD149" s="126"/>
      <c r="BE149" s="126"/>
      <c r="BF149" s="126"/>
      <c r="BG149" s="126"/>
      <c r="BH149" s="126">
        <v>52</v>
      </c>
      <c r="BI149" s="126"/>
      <c r="BJ149" s="126"/>
      <c r="BK149" s="126"/>
      <c r="BL149" s="126"/>
      <c r="BM149" s="126"/>
      <c r="BN149" s="126">
        <v>55</v>
      </c>
      <c r="BO149" s="126"/>
      <c r="BP149" s="126"/>
      <c r="BQ149" s="126"/>
      <c r="BR149" s="126"/>
      <c r="BS149" s="126"/>
      <c r="BT149" s="126">
        <v>79</v>
      </c>
      <c r="BU149" s="126"/>
      <c r="BV149" s="126"/>
      <c r="BW149" s="126"/>
      <c r="BX149" s="126"/>
      <c r="BY149" s="126"/>
    </row>
    <row r="150" spans="2:77" s="34" customFormat="1" ht="12.75" customHeight="1">
      <c r="B150" s="124"/>
      <c r="C150" s="124"/>
      <c r="D150" s="124"/>
      <c r="E150" s="124"/>
      <c r="F150" s="124"/>
      <c r="G150" s="124"/>
      <c r="H150" s="124"/>
      <c r="I150" s="124" t="s">
        <v>145</v>
      </c>
      <c r="J150" s="124"/>
      <c r="K150" s="124"/>
      <c r="L150" s="125">
        <f>SUM(L148:Q149)</f>
        <v>2705</v>
      </c>
      <c r="M150" s="125"/>
      <c r="N150" s="125"/>
      <c r="O150" s="125"/>
      <c r="P150" s="125"/>
      <c r="Q150" s="125"/>
      <c r="R150" s="125">
        <f>SUM(R148:W149)</f>
        <v>109</v>
      </c>
      <c r="S150" s="125"/>
      <c r="T150" s="125"/>
      <c r="U150" s="125"/>
      <c r="V150" s="125"/>
      <c r="W150" s="125"/>
      <c r="X150" s="125">
        <f>SUM(X148:AC149)</f>
        <v>100</v>
      </c>
      <c r="Y150" s="125"/>
      <c r="Z150" s="125"/>
      <c r="AA150" s="125"/>
      <c r="AB150" s="125"/>
      <c r="AC150" s="125"/>
      <c r="AD150" s="125">
        <f>SUM(AD148:AI149)</f>
        <v>96</v>
      </c>
      <c r="AE150" s="125"/>
      <c r="AF150" s="125"/>
      <c r="AG150" s="125"/>
      <c r="AH150" s="125"/>
      <c r="AI150" s="125"/>
      <c r="AJ150" s="125">
        <f>SUM(AJ148:AO149)</f>
        <v>138</v>
      </c>
      <c r="AK150" s="125"/>
      <c r="AL150" s="125"/>
      <c r="AM150" s="125"/>
      <c r="AN150" s="125"/>
      <c r="AO150" s="125"/>
      <c r="AP150" s="125">
        <f>SUM(AP148:AU149)</f>
        <v>141</v>
      </c>
      <c r="AQ150" s="125"/>
      <c r="AR150" s="125"/>
      <c r="AS150" s="125"/>
      <c r="AT150" s="125"/>
      <c r="AU150" s="125"/>
      <c r="AV150" s="125">
        <f>SUM(AV148:BA149)</f>
        <v>143</v>
      </c>
      <c r="AW150" s="125"/>
      <c r="AX150" s="125"/>
      <c r="AY150" s="125"/>
      <c r="AZ150" s="125"/>
      <c r="BA150" s="125"/>
      <c r="BB150" s="125">
        <f>SUM(BB148:BG149)</f>
        <v>159</v>
      </c>
      <c r="BC150" s="125"/>
      <c r="BD150" s="125"/>
      <c r="BE150" s="125"/>
      <c r="BF150" s="125"/>
      <c r="BG150" s="125"/>
      <c r="BH150" s="125">
        <f>SUM(BH148:BM149)</f>
        <v>115</v>
      </c>
      <c r="BI150" s="125"/>
      <c r="BJ150" s="125"/>
      <c r="BK150" s="125"/>
      <c r="BL150" s="125"/>
      <c r="BM150" s="125"/>
      <c r="BN150" s="125">
        <f>SUM(BN148:BS149)</f>
        <v>105</v>
      </c>
      <c r="BO150" s="125"/>
      <c r="BP150" s="125"/>
      <c r="BQ150" s="125"/>
      <c r="BR150" s="125"/>
      <c r="BS150" s="125"/>
      <c r="BT150" s="125">
        <f>SUM(BT148:BY149)</f>
        <v>133</v>
      </c>
      <c r="BU150" s="125"/>
      <c r="BV150" s="125"/>
      <c r="BW150" s="125"/>
      <c r="BX150" s="125"/>
      <c r="BY150" s="125"/>
    </row>
    <row r="151" spans="2:77" s="34" customFormat="1" ht="12.75" customHeight="1">
      <c r="B151" s="124" t="s">
        <v>271</v>
      </c>
      <c r="C151" s="124"/>
      <c r="D151" s="124"/>
      <c r="E151" s="124"/>
      <c r="F151" s="124"/>
      <c r="G151" s="124"/>
      <c r="H151" s="124"/>
      <c r="I151" s="129" t="s">
        <v>74</v>
      </c>
      <c r="J151" s="129"/>
      <c r="K151" s="129"/>
      <c r="L151" s="127">
        <f>SUM(BH183:BY183)</f>
        <v>2700</v>
      </c>
      <c r="M151" s="127"/>
      <c r="N151" s="127"/>
      <c r="O151" s="127"/>
      <c r="P151" s="127"/>
      <c r="Q151" s="127"/>
      <c r="R151" s="127">
        <v>165</v>
      </c>
      <c r="S151" s="127"/>
      <c r="T151" s="127"/>
      <c r="U151" s="127"/>
      <c r="V151" s="127"/>
      <c r="W151" s="127"/>
      <c r="X151" s="127">
        <v>185</v>
      </c>
      <c r="Y151" s="127"/>
      <c r="Z151" s="127"/>
      <c r="AA151" s="127"/>
      <c r="AB151" s="127"/>
      <c r="AC151" s="127"/>
      <c r="AD151" s="127">
        <v>167</v>
      </c>
      <c r="AE151" s="127"/>
      <c r="AF151" s="127"/>
      <c r="AG151" s="127"/>
      <c r="AH151" s="127"/>
      <c r="AI151" s="127"/>
      <c r="AJ151" s="127">
        <v>166</v>
      </c>
      <c r="AK151" s="127"/>
      <c r="AL151" s="127"/>
      <c r="AM151" s="127"/>
      <c r="AN151" s="127"/>
      <c r="AO151" s="127"/>
      <c r="AP151" s="127">
        <v>103</v>
      </c>
      <c r="AQ151" s="127"/>
      <c r="AR151" s="127"/>
      <c r="AS151" s="127"/>
      <c r="AT151" s="127"/>
      <c r="AU151" s="127"/>
      <c r="AV151" s="127">
        <v>140</v>
      </c>
      <c r="AW151" s="127"/>
      <c r="AX151" s="127"/>
      <c r="AY151" s="127"/>
      <c r="AZ151" s="127"/>
      <c r="BA151" s="127"/>
      <c r="BB151" s="127">
        <v>194</v>
      </c>
      <c r="BC151" s="127"/>
      <c r="BD151" s="127"/>
      <c r="BE151" s="127"/>
      <c r="BF151" s="127"/>
      <c r="BG151" s="127"/>
      <c r="BH151" s="127">
        <v>183</v>
      </c>
      <c r="BI151" s="127"/>
      <c r="BJ151" s="127"/>
      <c r="BK151" s="127"/>
      <c r="BL151" s="127"/>
      <c r="BM151" s="127"/>
      <c r="BN151" s="127">
        <v>208</v>
      </c>
      <c r="BO151" s="127"/>
      <c r="BP151" s="127"/>
      <c r="BQ151" s="127"/>
      <c r="BR151" s="127"/>
      <c r="BS151" s="127"/>
      <c r="BT151" s="127">
        <v>158</v>
      </c>
      <c r="BU151" s="127"/>
      <c r="BV151" s="127"/>
      <c r="BW151" s="127"/>
      <c r="BX151" s="127"/>
      <c r="BY151" s="127"/>
    </row>
    <row r="152" spans="2:77" s="34" customFormat="1" ht="12.75" customHeight="1">
      <c r="B152" s="124"/>
      <c r="C152" s="124"/>
      <c r="D152" s="124"/>
      <c r="E152" s="124"/>
      <c r="F152" s="124"/>
      <c r="G152" s="124"/>
      <c r="H152" s="124"/>
      <c r="I152" s="128" t="s">
        <v>75</v>
      </c>
      <c r="J152" s="128"/>
      <c r="K152" s="128"/>
      <c r="L152" s="126">
        <f>SUM(BH184:BY184)</f>
        <v>3022</v>
      </c>
      <c r="M152" s="126"/>
      <c r="N152" s="126"/>
      <c r="O152" s="126"/>
      <c r="P152" s="126"/>
      <c r="Q152" s="126"/>
      <c r="R152" s="126">
        <v>159</v>
      </c>
      <c r="S152" s="126"/>
      <c r="T152" s="126"/>
      <c r="U152" s="126"/>
      <c r="V152" s="126"/>
      <c r="W152" s="126"/>
      <c r="X152" s="126">
        <v>164</v>
      </c>
      <c r="Y152" s="126"/>
      <c r="Z152" s="126"/>
      <c r="AA152" s="126"/>
      <c r="AB152" s="126"/>
      <c r="AC152" s="126"/>
      <c r="AD152" s="126">
        <v>175</v>
      </c>
      <c r="AE152" s="126"/>
      <c r="AF152" s="126"/>
      <c r="AG152" s="126"/>
      <c r="AH152" s="126"/>
      <c r="AI152" s="126"/>
      <c r="AJ152" s="126">
        <v>162</v>
      </c>
      <c r="AK152" s="126"/>
      <c r="AL152" s="126"/>
      <c r="AM152" s="126"/>
      <c r="AN152" s="126"/>
      <c r="AO152" s="126"/>
      <c r="AP152" s="126">
        <v>126</v>
      </c>
      <c r="AQ152" s="126"/>
      <c r="AR152" s="126"/>
      <c r="AS152" s="126"/>
      <c r="AT152" s="126"/>
      <c r="AU152" s="126"/>
      <c r="AV152" s="126">
        <v>147</v>
      </c>
      <c r="AW152" s="126"/>
      <c r="AX152" s="126"/>
      <c r="AY152" s="126"/>
      <c r="AZ152" s="126"/>
      <c r="BA152" s="126"/>
      <c r="BB152" s="126">
        <v>168</v>
      </c>
      <c r="BC152" s="126"/>
      <c r="BD152" s="126"/>
      <c r="BE152" s="126"/>
      <c r="BF152" s="126"/>
      <c r="BG152" s="126"/>
      <c r="BH152" s="126">
        <v>228</v>
      </c>
      <c r="BI152" s="126"/>
      <c r="BJ152" s="126"/>
      <c r="BK152" s="126"/>
      <c r="BL152" s="126"/>
      <c r="BM152" s="126"/>
      <c r="BN152" s="126">
        <v>204</v>
      </c>
      <c r="BO152" s="126"/>
      <c r="BP152" s="126"/>
      <c r="BQ152" s="126"/>
      <c r="BR152" s="126"/>
      <c r="BS152" s="126"/>
      <c r="BT152" s="126">
        <v>147</v>
      </c>
      <c r="BU152" s="126"/>
      <c r="BV152" s="126"/>
      <c r="BW152" s="126"/>
      <c r="BX152" s="126"/>
      <c r="BY152" s="126"/>
    </row>
    <row r="153" spans="2:77" s="34" customFormat="1" ht="12.75" customHeight="1">
      <c r="B153" s="124"/>
      <c r="C153" s="124"/>
      <c r="D153" s="124"/>
      <c r="E153" s="124"/>
      <c r="F153" s="124"/>
      <c r="G153" s="124"/>
      <c r="H153" s="124"/>
      <c r="I153" s="124" t="s">
        <v>145</v>
      </c>
      <c r="J153" s="124"/>
      <c r="K153" s="124"/>
      <c r="L153" s="125">
        <f>SUM(L151:Q152)</f>
        <v>5722</v>
      </c>
      <c r="M153" s="125"/>
      <c r="N153" s="125"/>
      <c r="O153" s="125"/>
      <c r="P153" s="125"/>
      <c r="Q153" s="125"/>
      <c r="R153" s="125">
        <f>SUM(R151:W152)</f>
        <v>324</v>
      </c>
      <c r="S153" s="125"/>
      <c r="T153" s="125"/>
      <c r="U153" s="125"/>
      <c r="V153" s="125"/>
      <c r="W153" s="125"/>
      <c r="X153" s="125">
        <f>SUM(X151:AC152)</f>
        <v>349</v>
      </c>
      <c r="Y153" s="125"/>
      <c r="Z153" s="125"/>
      <c r="AA153" s="125"/>
      <c r="AB153" s="125"/>
      <c r="AC153" s="125"/>
      <c r="AD153" s="125">
        <f>SUM(AD151:AI152)</f>
        <v>342</v>
      </c>
      <c r="AE153" s="125"/>
      <c r="AF153" s="125"/>
      <c r="AG153" s="125"/>
      <c r="AH153" s="125"/>
      <c r="AI153" s="125"/>
      <c r="AJ153" s="125">
        <f>SUM(AJ151:AO152)</f>
        <v>328</v>
      </c>
      <c r="AK153" s="125"/>
      <c r="AL153" s="125"/>
      <c r="AM153" s="125"/>
      <c r="AN153" s="125"/>
      <c r="AO153" s="125"/>
      <c r="AP153" s="125">
        <f>SUM(AP151:AU152)</f>
        <v>229</v>
      </c>
      <c r="AQ153" s="125"/>
      <c r="AR153" s="125"/>
      <c r="AS153" s="125"/>
      <c r="AT153" s="125"/>
      <c r="AU153" s="125"/>
      <c r="AV153" s="125">
        <f>SUM(AV151:BA152)</f>
        <v>287</v>
      </c>
      <c r="AW153" s="125"/>
      <c r="AX153" s="125"/>
      <c r="AY153" s="125"/>
      <c r="AZ153" s="125"/>
      <c r="BA153" s="125"/>
      <c r="BB153" s="125">
        <f>SUM(BB151:BG152)</f>
        <v>362</v>
      </c>
      <c r="BC153" s="125"/>
      <c r="BD153" s="125"/>
      <c r="BE153" s="125"/>
      <c r="BF153" s="125"/>
      <c r="BG153" s="125"/>
      <c r="BH153" s="125">
        <f>SUM(BH151:BM152)</f>
        <v>411</v>
      </c>
      <c r="BI153" s="125"/>
      <c r="BJ153" s="125"/>
      <c r="BK153" s="125"/>
      <c r="BL153" s="125"/>
      <c r="BM153" s="125"/>
      <c r="BN153" s="125">
        <f>SUM(BN151:BS152)</f>
        <v>412</v>
      </c>
      <c r="BO153" s="125"/>
      <c r="BP153" s="125"/>
      <c r="BQ153" s="125"/>
      <c r="BR153" s="125"/>
      <c r="BS153" s="125"/>
      <c r="BT153" s="125">
        <f>SUM(BT151:BY152)</f>
        <v>305</v>
      </c>
      <c r="BU153" s="125"/>
      <c r="BV153" s="125"/>
      <c r="BW153" s="125"/>
      <c r="BX153" s="125"/>
      <c r="BY153" s="125"/>
    </row>
    <row r="154" spans="2:77" s="34" customFormat="1" ht="12.75" customHeight="1">
      <c r="B154" s="124" t="s">
        <v>272</v>
      </c>
      <c r="C154" s="124"/>
      <c r="D154" s="124"/>
      <c r="E154" s="124"/>
      <c r="F154" s="124"/>
      <c r="G154" s="124"/>
      <c r="H154" s="124"/>
      <c r="I154" s="129" t="s">
        <v>74</v>
      </c>
      <c r="J154" s="129"/>
      <c r="K154" s="129"/>
      <c r="L154" s="127">
        <f>SUM(BH186:BY186)</f>
        <v>920</v>
      </c>
      <c r="M154" s="127"/>
      <c r="N154" s="127"/>
      <c r="O154" s="127"/>
      <c r="P154" s="127"/>
      <c r="Q154" s="127"/>
      <c r="R154" s="127">
        <v>33</v>
      </c>
      <c r="S154" s="127"/>
      <c r="T154" s="127"/>
      <c r="U154" s="127"/>
      <c r="V154" s="127"/>
      <c r="W154" s="127"/>
      <c r="X154" s="127">
        <v>42</v>
      </c>
      <c r="Y154" s="127"/>
      <c r="Z154" s="127"/>
      <c r="AA154" s="127"/>
      <c r="AB154" s="127"/>
      <c r="AC154" s="127"/>
      <c r="AD154" s="127">
        <v>46</v>
      </c>
      <c r="AE154" s="127"/>
      <c r="AF154" s="127"/>
      <c r="AG154" s="127"/>
      <c r="AH154" s="127"/>
      <c r="AI154" s="127"/>
      <c r="AJ154" s="127">
        <v>64</v>
      </c>
      <c r="AK154" s="127"/>
      <c r="AL154" s="127"/>
      <c r="AM154" s="127"/>
      <c r="AN154" s="127"/>
      <c r="AO154" s="127"/>
      <c r="AP154" s="127">
        <v>51</v>
      </c>
      <c r="AQ154" s="127"/>
      <c r="AR154" s="127"/>
      <c r="AS154" s="127"/>
      <c r="AT154" s="127"/>
      <c r="AU154" s="127"/>
      <c r="AV154" s="127">
        <v>42</v>
      </c>
      <c r="AW154" s="127"/>
      <c r="AX154" s="127"/>
      <c r="AY154" s="127"/>
      <c r="AZ154" s="127"/>
      <c r="BA154" s="127"/>
      <c r="BB154" s="127">
        <v>39</v>
      </c>
      <c r="BC154" s="127"/>
      <c r="BD154" s="127"/>
      <c r="BE154" s="127"/>
      <c r="BF154" s="127"/>
      <c r="BG154" s="127"/>
      <c r="BH154" s="127">
        <v>49</v>
      </c>
      <c r="BI154" s="127"/>
      <c r="BJ154" s="127"/>
      <c r="BK154" s="127"/>
      <c r="BL154" s="127"/>
      <c r="BM154" s="127"/>
      <c r="BN154" s="127">
        <v>41</v>
      </c>
      <c r="BO154" s="127"/>
      <c r="BP154" s="127"/>
      <c r="BQ154" s="127"/>
      <c r="BR154" s="127"/>
      <c r="BS154" s="127"/>
      <c r="BT154" s="127">
        <v>52</v>
      </c>
      <c r="BU154" s="127"/>
      <c r="BV154" s="127"/>
      <c r="BW154" s="127"/>
      <c r="BX154" s="127"/>
      <c r="BY154" s="127"/>
    </row>
    <row r="155" spans="2:77" s="34" customFormat="1" ht="12.75" customHeight="1">
      <c r="B155" s="124"/>
      <c r="C155" s="124"/>
      <c r="D155" s="124"/>
      <c r="E155" s="124"/>
      <c r="F155" s="124"/>
      <c r="G155" s="124"/>
      <c r="H155" s="124"/>
      <c r="I155" s="128" t="s">
        <v>75</v>
      </c>
      <c r="J155" s="128"/>
      <c r="K155" s="128"/>
      <c r="L155" s="126">
        <f>SUM(BH187:BY187)</f>
        <v>941</v>
      </c>
      <c r="M155" s="126"/>
      <c r="N155" s="126"/>
      <c r="O155" s="126"/>
      <c r="P155" s="126"/>
      <c r="Q155" s="126"/>
      <c r="R155" s="126">
        <v>23</v>
      </c>
      <c r="S155" s="126"/>
      <c r="T155" s="126"/>
      <c r="U155" s="126"/>
      <c r="V155" s="126"/>
      <c r="W155" s="126"/>
      <c r="X155" s="126">
        <v>31</v>
      </c>
      <c r="Y155" s="126"/>
      <c r="Z155" s="126"/>
      <c r="AA155" s="126"/>
      <c r="AB155" s="126"/>
      <c r="AC155" s="126"/>
      <c r="AD155" s="126">
        <v>50</v>
      </c>
      <c r="AE155" s="126"/>
      <c r="AF155" s="126"/>
      <c r="AG155" s="126"/>
      <c r="AH155" s="126"/>
      <c r="AI155" s="126"/>
      <c r="AJ155" s="126">
        <v>35</v>
      </c>
      <c r="AK155" s="126"/>
      <c r="AL155" s="126"/>
      <c r="AM155" s="126"/>
      <c r="AN155" s="126"/>
      <c r="AO155" s="126"/>
      <c r="AP155" s="126">
        <v>34</v>
      </c>
      <c r="AQ155" s="126"/>
      <c r="AR155" s="126"/>
      <c r="AS155" s="126"/>
      <c r="AT155" s="126"/>
      <c r="AU155" s="126"/>
      <c r="AV155" s="126">
        <v>41</v>
      </c>
      <c r="AW155" s="126"/>
      <c r="AX155" s="126"/>
      <c r="AY155" s="126"/>
      <c r="AZ155" s="126"/>
      <c r="BA155" s="126"/>
      <c r="BB155" s="126">
        <v>33</v>
      </c>
      <c r="BC155" s="126"/>
      <c r="BD155" s="126"/>
      <c r="BE155" s="126"/>
      <c r="BF155" s="126"/>
      <c r="BG155" s="126"/>
      <c r="BH155" s="126">
        <v>39</v>
      </c>
      <c r="BI155" s="126"/>
      <c r="BJ155" s="126"/>
      <c r="BK155" s="126"/>
      <c r="BL155" s="126"/>
      <c r="BM155" s="126"/>
      <c r="BN155" s="126">
        <v>58</v>
      </c>
      <c r="BO155" s="126"/>
      <c r="BP155" s="126"/>
      <c r="BQ155" s="126"/>
      <c r="BR155" s="126"/>
      <c r="BS155" s="126"/>
      <c r="BT155" s="126">
        <v>62</v>
      </c>
      <c r="BU155" s="126"/>
      <c r="BV155" s="126"/>
      <c r="BW155" s="126"/>
      <c r="BX155" s="126"/>
      <c r="BY155" s="126"/>
    </row>
    <row r="156" spans="2:77" s="34" customFormat="1" ht="12.75" customHeight="1">
      <c r="B156" s="124"/>
      <c r="C156" s="124"/>
      <c r="D156" s="124"/>
      <c r="E156" s="124"/>
      <c r="F156" s="124"/>
      <c r="G156" s="124"/>
      <c r="H156" s="124"/>
      <c r="I156" s="124" t="s">
        <v>145</v>
      </c>
      <c r="J156" s="124"/>
      <c r="K156" s="124"/>
      <c r="L156" s="125">
        <f>SUM(L154:Q155)</f>
        <v>1861</v>
      </c>
      <c r="M156" s="125"/>
      <c r="N156" s="125"/>
      <c r="O156" s="125"/>
      <c r="P156" s="125"/>
      <c r="Q156" s="125"/>
      <c r="R156" s="125">
        <f>SUM(R154:W155)</f>
        <v>56</v>
      </c>
      <c r="S156" s="125"/>
      <c r="T156" s="125"/>
      <c r="U156" s="125"/>
      <c r="V156" s="125"/>
      <c r="W156" s="125"/>
      <c r="X156" s="125">
        <f>SUM(X154:AC155)</f>
        <v>73</v>
      </c>
      <c r="Y156" s="125"/>
      <c r="Z156" s="125"/>
      <c r="AA156" s="125"/>
      <c r="AB156" s="125"/>
      <c r="AC156" s="125"/>
      <c r="AD156" s="125">
        <f>SUM(AD154:AI155)</f>
        <v>96</v>
      </c>
      <c r="AE156" s="125"/>
      <c r="AF156" s="125"/>
      <c r="AG156" s="125"/>
      <c r="AH156" s="125"/>
      <c r="AI156" s="125"/>
      <c r="AJ156" s="125">
        <f>SUM(AJ154:AO155)</f>
        <v>99</v>
      </c>
      <c r="AK156" s="125"/>
      <c r="AL156" s="125"/>
      <c r="AM156" s="125"/>
      <c r="AN156" s="125"/>
      <c r="AO156" s="125"/>
      <c r="AP156" s="125">
        <f>SUM(AP154:AU155)</f>
        <v>85</v>
      </c>
      <c r="AQ156" s="125"/>
      <c r="AR156" s="125"/>
      <c r="AS156" s="125"/>
      <c r="AT156" s="125"/>
      <c r="AU156" s="125"/>
      <c r="AV156" s="125">
        <f>SUM(AV154:BA155)</f>
        <v>83</v>
      </c>
      <c r="AW156" s="125"/>
      <c r="AX156" s="125"/>
      <c r="AY156" s="125"/>
      <c r="AZ156" s="125"/>
      <c r="BA156" s="125"/>
      <c r="BB156" s="125">
        <f>SUM(BB154:BG155)</f>
        <v>72</v>
      </c>
      <c r="BC156" s="125"/>
      <c r="BD156" s="125"/>
      <c r="BE156" s="125"/>
      <c r="BF156" s="125"/>
      <c r="BG156" s="125"/>
      <c r="BH156" s="125">
        <f>SUM(BH154:BM155)</f>
        <v>88</v>
      </c>
      <c r="BI156" s="125"/>
      <c r="BJ156" s="125"/>
      <c r="BK156" s="125"/>
      <c r="BL156" s="125"/>
      <c r="BM156" s="125"/>
      <c r="BN156" s="125">
        <f>SUM(BN154:BS155)</f>
        <v>99</v>
      </c>
      <c r="BO156" s="125"/>
      <c r="BP156" s="125"/>
      <c r="BQ156" s="125"/>
      <c r="BR156" s="125"/>
      <c r="BS156" s="125"/>
      <c r="BT156" s="125">
        <f>SUM(BT154:BY155)</f>
        <v>114</v>
      </c>
      <c r="BU156" s="125"/>
      <c r="BV156" s="125"/>
      <c r="BW156" s="125"/>
      <c r="BX156" s="125"/>
      <c r="BY156" s="125"/>
    </row>
    <row r="157" spans="2:77" s="34" customFormat="1" ht="12.75" customHeight="1">
      <c r="B157" s="124" t="s">
        <v>273</v>
      </c>
      <c r="C157" s="124"/>
      <c r="D157" s="124"/>
      <c r="E157" s="124"/>
      <c r="F157" s="124"/>
      <c r="G157" s="124"/>
      <c r="H157" s="124"/>
      <c r="I157" s="129" t="s">
        <v>74</v>
      </c>
      <c r="J157" s="129"/>
      <c r="K157" s="129"/>
      <c r="L157" s="127">
        <f>SUM(BH189:BY189)</f>
        <v>1230</v>
      </c>
      <c r="M157" s="127"/>
      <c r="N157" s="127"/>
      <c r="O157" s="127"/>
      <c r="P157" s="127"/>
      <c r="Q157" s="127"/>
      <c r="R157" s="127">
        <v>48</v>
      </c>
      <c r="S157" s="127"/>
      <c r="T157" s="127"/>
      <c r="U157" s="127"/>
      <c r="V157" s="127"/>
      <c r="W157" s="127"/>
      <c r="X157" s="127">
        <v>46</v>
      </c>
      <c r="Y157" s="127"/>
      <c r="Z157" s="127"/>
      <c r="AA157" s="127"/>
      <c r="AB157" s="127"/>
      <c r="AC157" s="127"/>
      <c r="AD157" s="127">
        <v>77</v>
      </c>
      <c r="AE157" s="127"/>
      <c r="AF157" s="127"/>
      <c r="AG157" s="127"/>
      <c r="AH157" s="127"/>
      <c r="AI157" s="127"/>
      <c r="AJ157" s="127">
        <v>64</v>
      </c>
      <c r="AK157" s="127"/>
      <c r="AL157" s="127"/>
      <c r="AM157" s="127"/>
      <c r="AN157" s="127"/>
      <c r="AO157" s="127"/>
      <c r="AP157" s="127">
        <v>58</v>
      </c>
      <c r="AQ157" s="127"/>
      <c r="AR157" s="127"/>
      <c r="AS157" s="127"/>
      <c r="AT157" s="127"/>
      <c r="AU157" s="127"/>
      <c r="AV157" s="127">
        <v>53</v>
      </c>
      <c r="AW157" s="127"/>
      <c r="AX157" s="127"/>
      <c r="AY157" s="127"/>
      <c r="AZ157" s="127"/>
      <c r="BA157" s="127"/>
      <c r="BB157" s="127">
        <v>69</v>
      </c>
      <c r="BC157" s="127"/>
      <c r="BD157" s="127"/>
      <c r="BE157" s="127"/>
      <c r="BF157" s="127"/>
      <c r="BG157" s="127"/>
      <c r="BH157" s="127">
        <v>61</v>
      </c>
      <c r="BI157" s="127"/>
      <c r="BJ157" s="127"/>
      <c r="BK157" s="127"/>
      <c r="BL157" s="127"/>
      <c r="BM157" s="127"/>
      <c r="BN157" s="127">
        <v>55</v>
      </c>
      <c r="BO157" s="127"/>
      <c r="BP157" s="127"/>
      <c r="BQ157" s="127"/>
      <c r="BR157" s="127"/>
      <c r="BS157" s="127"/>
      <c r="BT157" s="127">
        <v>76</v>
      </c>
      <c r="BU157" s="127"/>
      <c r="BV157" s="127"/>
      <c r="BW157" s="127"/>
      <c r="BX157" s="127"/>
      <c r="BY157" s="127"/>
    </row>
    <row r="158" spans="2:77" s="34" customFormat="1" ht="12.75" customHeight="1">
      <c r="B158" s="124"/>
      <c r="C158" s="124"/>
      <c r="D158" s="124"/>
      <c r="E158" s="124"/>
      <c r="F158" s="124"/>
      <c r="G158" s="124"/>
      <c r="H158" s="124"/>
      <c r="I158" s="128" t="s">
        <v>75</v>
      </c>
      <c r="J158" s="128"/>
      <c r="K158" s="128"/>
      <c r="L158" s="126">
        <f>SUM(BH190:BY190)</f>
        <v>1384</v>
      </c>
      <c r="M158" s="126"/>
      <c r="N158" s="126"/>
      <c r="O158" s="126"/>
      <c r="P158" s="126"/>
      <c r="Q158" s="126"/>
      <c r="R158" s="126">
        <v>46</v>
      </c>
      <c r="S158" s="126"/>
      <c r="T158" s="126"/>
      <c r="U158" s="126"/>
      <c r="V158" s="126"/>
      <c r="W158" s="126"/>
      <c r="X158" s="126">
        <v>47</v>
      </c>
      <c r="Y158" s="126"/>
      <c r="Z158" s="126"/>
      <c r="AA158" s="126"/>
      <c r="AB158" s="126"/>
      <c r="AC158" s="126"/>
      <c r="AD158" s="126">
        <v>65</v>
      </c>
      <c r="AE158" s="126"/>
      <c r="AF158" s="126"/>
      <c r="AG158" s="126"/>
      <c r="AH158" s="126"/>
      <c r="AI158" s="126"/>
      <c r="AJ158" s="126">
        <v>57</v>
      </c>
      <c r="AK158" s="126"/>
      <c r="AL158" s="126"/>
      <c r="AM158" s="126"/>
      <c r="AN158" s="126"/>
      <c r="AO158" s="126"/>
      <c r="AP158" s="126">
        <v>59</v>
      </c>
      <c r="AQ158" s="126"/>
      <c r="AR158" s="126"/>
      <c r="AS158" s="126"/>
      <c r="AT158" s="126"/>
      <c r="AU158" s="126"/>
      <c r="AV158" s="126">
        <v>51</v>
      </c>
      <c r="AW158" s="126"/>
      <c r="AX158" s="126"/>
      <c r="AY158" s="126"/>
      <c r="AZ158" s="126"/>
      <c r="BA158" s="126"/>
      <c r="BB158" s="126">
        <v>47</v>
      </c>
      <c r="BC158" s="126"/>
      <c r="BD158" s="126"/>
      <c r="BE158" s="126"/>
      <c r="BF158" s="126"/>
      <c r="BG158" s="126"/>
      <c r="BH158" s="126">
        <v>52</v>
      </c>
      <c r="BI158" s="126"/>
      <c r="BJ158" s="126"/>
      <c r="BK158" s="126"/>
      <c r="BL158" s="126"/>
      <c r="BM158" s="126"/>
      <c r="BN158" s="126">
        <v>74</v>
      </c>
      <c r="BO158" s="126"/>
      <c r="BP158" s="126"/>
      <c r="BQ158" s="126"/>
      <c r="BR158" s="126"/>
      <c r="BS158" s="126"/>
      <c r="BT158" s="126">
        <v>69</v>
      </c>
      <c r="BU158" s="126"/>
      <c r="BV158" s="126"/>
      <c r="BW158" s="126"/>
      <c r="BX158" s="126"/>
      <c r="BY158" s="126"/>
    </row>
    <row r="159" spans="2:77" s="34" customFormat="1" ht="12.75" customHeight="1">
      <c r="B159" s="124"/>
      <c r="C159" s="124"/>
      <c r="D159" s="124"/>
      <c r="E159" s="124"/>
      <c r="F159" s="124"/>
      <c r="G159" s="124"/>
      <c r="H159" s="124"/>
      <c r="I159" s="124" t="s">
        <v>145</v>
      </c>
      <c r="J159" s="124"/>
      <c r="K159" s="124"/>
      <c r="L159" s="125">
        <f>SUM(L157:Q158)</f>
        <v>2614</v>
      </c>
      <c r="M159" s="125"/>
      <c r="N159" s="125"/>
      <c r="O159" s="125"/>
      <c r="P159" s="125"/>
      <c r="Q159" s="125"/>
      <c r="R159" s="125">
        <f>SUM(R157:W158)</f>
        <v>94</v>
      </c>
      <c r="S159" s="125"/>
      <c r="T159" s="125"/>
      <c r="U159" s="125"/>
      <c r="V159" s="125"/>
      <c r="W159" s="125"/>
      <c r="X159" s="125">
        <f>SUM(X157:AC158)</f>
        <v>93</v>
      </c>
      <c r="Y159" s="125"/>
      <c r="Z159" s="125"/>
      <c r="AA159" s="125"/>
      <c r="AB159" s="125"/>
      <c r="AC159" s="125"/>
      <c r="AD159" s="125">
        <f>SUM(AD157:AI158)</f>
        <v>142</v>
      </c>
      <c r="AE159" s="125"/>
      <c r="AF159" s="125"/>
      <c r="AG159" s="125"/>
      <c r="AH159" s="125"/>
      <c r="AI159" s="125"/>
      <c r="AJ159" s="125">
        <f>SUM(AJ157:AO158)</f>
        <v>121</v>
      </c>
      <c r="AK159" s="125"/>
      <c r="AL159" s="125"/>
      <c r="AM159" s="125"/>
      <c r="AN159" s="125"/>
      <c r="AO159" s="125"/>
      <c r="AP159" s="125">
        <f>SUM(AP157:AU158)</f>
        <v>117</v>
      </c>
      <c r="AQ159" s="125"/>
      <c r="AR159" s="125"/>
      <c r="AS159" s="125"/>
      <c r="AT159" s="125"/>
      <c r="AU159" s="125"/>
      <c r="AV159" s="125">
        <f>SUM(AV157:BA158)</f>
        <v>104</v>
      </c>
      <c r="AW159" s="125"/>
      <c r="AX159" s="125"/>
      <c r="AY159" s="125"/>
      <c r="AZ159" s="125"/>
      <c r="BA159" s="125"/>
      <c r="BB159" s="125">
        <f>SUM(BB157:BG158)</f>
        <v>116</v>
      </c>
      <c r="BC159" s="125"/>
      <c r="BD159" s="125"/>
      <c r="BE159" s="125"/>
      <c r="BF159" s="125"/>
      <c r="BG159" s="125"/>
      <c r="BH159" s="125">
        <f>SUM(BH157:BM158)</f>
        <v>113</v>
      </c>
      <c r="BI159" s="125"/>
      <c r="BJ159" s="125"/>
      <c r="BK159" s="125"/>
      <c r="BL159" s="125"/>
      <c r="BM159" s="125"/>
      <c r="BN159" s="125">
        <f>SUM(BN157:BS158)</f>
        <v>129</v>
      </c>
      <c r="BO159" s="125"/>
      <c r="BP159" s="125"/>
      <c r="BQ159" s="125"/>
      <c r="BR159" s="125"/>
      <c r="BS159" s="125"/>
      <c r="BT159" s="125">
        <f>SUM(BT157:BY158)</f>
        <v>145</v>
      </c>
      <c r="BU159" s="125"/>
      <c r="BV159" s="125"/>
      <c r="BW159" s="125"/>
      <c r="BX159" s="125"/>
      <c r="BY159" s="125"/>
    </row>
    <row r="160" spans="2:77" s="34" customFormat="1" ht="12.75" customHeight="1">
      <c r="B160" s="124" t="s">
        <v>274</v>
      </c>
      <c r="C160" s="124"/>
      <c r="D160" s="124"/>
      <c r="E160" s="124"/>
      <c r="F160" s="124"/>
      <c r="G160" s="124"/>
      <c r="H160" s="124"/>
      <c r="I160" s="129" t="s">
        <v>74</v>
      </c>
      <c r="J160" s="129"/>
      <c r="K160" s="129"/>
      <c r="L160" s="127">
        <f>SUM(BH192:BY192)</f>
        <v>1182</v>
      </c>
      <c r="M160" s="127"/>
      <c r="N160" s="127"/>
      <c r="O160" s="127"/>
      <c r="P160" s="127"/>
      <c r="Q160" s="127"/>
      <c r="R160" s="127">
        <v>43</v>
      </c>
      <c r="S160" s="127"/>
      <c r="T160" s="127"/>
      <c r="U160" s="127"/>
      <c r="V160" s="127"/>
      <c r="W160" s="127"/>
      <c r="X160" s="127">
        <v>46</v>
      </c>
      <c r="Y160" s="127"/>
      <c r="Z160" s="127"/>
      <c r="AA160" s="127"/>
      <c r="AB160" s="127"/>
      <c r="AC160" s="127"/>
      <c r="AD160" s="127">
        <v>54</v>
      </c>
      <c r="AE160" s="127"/>
      <c r="AF160" s="127"/>
      <c r="AG160" s="127"/>
      <c r="AH160" s="127"/>
      <c r="AI160" s="127"/>
      <c r="AJ160" s="127">
        <v>81</v>
      </c>
      <c r="AK160" s="127"/>
      <c r="AL160" s="127"/>
      <c r="AM160" s="127"/>
      <c r="AN160" s="127"/>
      <c r="AO160" s="127"/>
      <c r="AP160" s="127">
        <v>61</v>
      </c>
      <c r="AQ160" s="127"/>
      <c r="AR160" s="127"/>
      <c r="AS160" s="127"/>
      <c r="AT160" s="127"/>
      <c r="AU160" s="127"/>
      <c r="AV160" s="127">
        <v>62</v>
      </c>
      <c r="AW160" s="127"/>
      <c r="AX160" s="127"/>
      <c r="AY160" s="127"/>
      <c r="AZ160" s="127"/>
      <c r="BA160" s="127"/>
      <c r="BB160" s="127">
        <v>54</v>
      </c>
      <c r="BC160" s="127"/>
      <c r="BD160" s="127"/>
      <c r="BE160" s="127"/>
      <c r="BF160" s="127"/>
      <c r="BG160" s="127"/>
      <c r="BH160" s="127">
        <v>58</v>
      </c>
      <c r="BI160" s="127"/>
      <c r="BJ160" s="127"/>
      <c r="BK160" s="127"/>
      <c r="BL160" s="127"/>
      <c r="BM160" s="127"/>
      <c r="BN160" s="127">
        <v>63</v>
      </c>
      <c r="BO160" s="127"/>
      <c r="BP160" s="127"/>
      <c r="BQ160" s="127"/>
      <c r="BR160" s="127"/>
      <c r="BS160" s="127"/>
      <c r="BT160" s="127">
        <v>73</v>
      </c>
      <c r="BU160" s="127"/>
      <c r="BV160" s="127"/>
      <c r="BW160" s="127"/>
      <c r="BX160" s="127"/>
      <c r="BY160" s="127"/>
    </row>
    <row r="161" spans="2:77" s="34" customFormat="1" ht="12.75" customHeight="1">
      <c r="B161" s="124"/>
      <c r="C161" s="124"/>
      <c r="D161" s="124"/>
      <c r="E161" s="124"/>
      <c r="F161" s="124"/>
      <c r="G161" s="124"/>
      <c r="H161" s="124"/>
      <c r="I161" s="128" t="s">
        <v>75</v>
      </c>
      <c r="J161" s="128"/>
      <c r="K161" s="128"/>
      <c r="L161" s="126">
        <f>SUM(BH193:BY193)</f>
        <v>1290</v>
      </c>
      <c r="M161" s="126"/>
      <c r="N161" s="126"/>
      <c r="O161" s="126"/>
      <c r="P161" s="126"/>
      <c r="Q161" s="126"/>
      <c r="R161" s="126">
        <v>37</v>
      </c>
      <c r="S161" s="126"/>
      <c r="T161" s="126"/>
      <c r="U161" s="126"/>
      <c r="V161" s="126"/>
      <c r="W161" s="126"/>
      <c r="X161" s="126">
        <v>41</v>
      </c>
      <c r="Y161" s="126"/>
      <c r="Z161" s="126"/>
      <c r="AA161" s="126"/>
      <c r="AB161" s="126"/>
      <c r="AC161" s="126"/>
      <c r="AD161" s="126">
        <v>68</v>
      </c>
      <c r="AE161" s="126"/>
      <c r="AF161" s="126"/>
      <c r="AG161" s="126"/>
      <c r="AH161" s="126"/>
      <c r="AI161" s="126"/>
      <c r="AJ161" s="126">
        <v>60</v>
      </c>
      <c r="AK161" s="126"/>
      <c r="AL161" s="126"/>
      <c r="AM161" s="126"/>
      <c r="AN161" s="126"/>
      <c r="AO161" s="126"/>
      <c r="AP161" s="126">
        <v>51</v>
      </c>
      <c r="AQ161" s="126"/>
      <c r="AR161" s="126"/>
      <c r="AS161" s="126"/>
      <c r="AT161" s="126"/>
      <c r="AU161" s="126"/>
      <c r="AV161" s="126">
        <v>63</v>
      </c>
      <c r="AW161" s="126"/>
      <c r="AX161" s="126"/>
      <c r="AY161" s="126"/>
      <c r="AZ161" s="126"/>
      <c r="BA161" s="126"/>
      <c r="BB161" s="126">
        <v>45</v>
      </c>
      <c r="BC161" s="126"/>
      <c r="BD161" s="126"/>
      <c r="BE161" s="126"/>
      <c r="BF161" s="126"/>
      <c r="BG161" s="126"/>
      <c r="BH161" s="126">
        <v>62</v>
      </c>
      <c r="BI161" s="126"/>
      <c r="BJ161" s="126"/>
      <c r="BK161" s="126"/>
      <c r="BL161" s="126"/>
      <c r="BM161" s="126"/>
      <c r="BN161" s="126">
        <v>59</v>
      </c>
      <c r="BO161" s="126"/>
      <c r="BP161" s="126"/>
      <c r="BQ161" s="126"/>
      <c r="BR161" s="126"/>
      <c r="BS161" s="126"/>
      <c r="BT161" s="126">
        <v>69</v>
      </c>
      <c r="BU161" s="126"/>
      <c r="BV161" s="126"/>
      <c r="BW161" s="126"/>
      <c r="BX161" s="126"/>
      <c r="BY161" s="126"/>
    </row>
    <row r="162" spans="2:77" s="34" customFormat="1" ht="12.75" customHeight="1">
      <c r="B162" s="124"/>
      <c r="C162" s="124"/>
      <c r="D162" s="124"/>
      <c r="E162" s="124"/>
      <c r="F162" s="124"/>
      <c r="G162" s="124"/>
      <c r="H162" s="124"/>
      <c r="I162" s="124" t="s">
        <v>145</v>
      </c>
      <c r="J162" s="124"/>
      <c r="K162" s="124"/>
      <c r="L162" s="125">
        <f>SUM(L160:Q161)</f>
        <v>2472</v>
      </c>
      <c r="M162" s="125"/>
      <c r="N162" s="125"/>
      <c r="O162" s="125"/>
      <c r="P162" s="125"/>
      <c r="Q162" s="125"/>
      <c r="R162" s="125">
        <f>SUM(R160:W161)</f>
        <v>80</v>
      </c>
      <c r="S162" s="125"/>
      <c r="T162" s="125"/>
      <c r="U162" s="125"/>
      <c r="V162" s="125"/>
      <c r="W162" s="125"/>
      <c r="X162" s="125">
        <f>SUM(X160:AC161)</f>
        <v>87</v>
      </c>
      <c r="Y162" s="125"/>
      <c r="Z162" s="125"/>
      <c r="AA162" s="125"/>
      <c r="AB162" s="125"/>
      <c r="AC162" s="125"/>
      <c r="AD162" s="125">
        <f>SUM(AD160:AI161)</f>
        <v>122</v>
      </c>
      <c r="AE162" s="125"/>
      <c r="AF162" s="125"/>
      <c r="AG162" s="125"/>
      <c r="AH162" s="125"/>
      <c r="AI162" s="125"/>
      <c r="AJ162" s="125">
        <f>SUM(AJ160:AO161)</f>
        <v>141</v>
      </c>
      <c r="AK162" s="125"/>
      <c r="AL162" s="125"/>
      <c r="AM162" s="125"/>
      <c r="AN162" s="125"/>
      <c r="AO162" s="125"/>
      <c r="AP162" s="125">
        <f>SUM(AP160:AU161)</f>
        <v>112</v>
      </c>
      <c r="AQ162" s="125"/>
      <c r="AR162" s="125"/>
      <c r="AS162" s="125"/>
      <c r="AT162" s="125"/>
      <c r="AU162" s="125"/>
      <c r="AV162" s="125">
        <f>SUM(AV160:BA161)</f>
        <v>125</v>
      </c>
      <c r="AW162" s="125"/>
      <c r="AX162" s="125"/>
      <c r="AY162" s="125"/>
      <c r="AZ162" s="125"/>
      <c r="BA162" s="125"/>
      <c r="BB162" s="125">
        <f>SUM(BB160:BG161)</f>
        <v>99</v>
      </c>
      <c r="BC162" s="125"/>
      <c r="BD162" s="125"/>
      <c r="BE162" s="125"/>
      <c r="BF162" s="125"/>
      <c r="BG162" s="125"/>
      <c r="BH162" s="125">
        <f>SUM(BH160:BM161)</f>
        <v>120</v>
      </c>
      <c r="BI162" s="125"/>
      <c r="BJ162" s="125"/>
      <c r="BK162" s="125"/>
      <c r="BL162" s="125"/>
      <c r="BM162" s="125"/>
      <c r="BN162" s="125">
        <f>SUM(BN160:BS161)</f>
        <v>122</v>
      </c>
      <c r="BO162" s="125"/>
      <c r="BP162" s="125"/>
      <c r="BQ162" s="125"/>
      <c r="BR162" s="125"/>
      <c r="BS162" s="125"/>
      <c r="BT162" s="125">
        <f>SUM(BT160:BY161)</f>
        <v>142</v>
      </c>
      <c r="BU162" s="125"/>
      <c r="BV162" s="125"/>
      <c r="BW162" s="125"/>
      <c r="BX162" s="125"/>
      <c r="BY162" s="125"/>
    </row>
    <row r="163" spans="2:77" s="34" customFormat="1" ht="12.75" customHeight="1">
      <c r="B163" s="124" t="s">
        <v>275</v>
      </c>
      <c r="C163" s="124"/>
      <c r="D163" s="124"/>
      <c r="E163" s="124"/>
      <c r="F163" s="124"/>
      <c r="G163" s="124"/>
      <c r="H163" s="124"/>
      <c r="I163" s="129" t="s">
        <v>74</v>
      </c>
      <c r="J163" s="129"/>
      <c r="K163" s="129"/>
      <c r="L163" s="127">
        <f>SUM(BH195:BY195)</f>
        <v>1010</v>
      </c>
      <c r="M163" s="127"/>
      <c r="N163" s="127"/>
      <c r="O163" s="127"/>
      <c r="P163" s="127"/>
      <c r="Q163" s="127"/>
      <c r="R163" s="127">
        <v>43</v>
      </c>
      <c r="S163" s="127"/>
      <c r="T163" s="127"/>
      <c r="U163" s="127"/>
      <c r="V163" s="127"/>
      <c r="W163" s="127"/>
      <c r="X163" s="127">
        <v>42</v>
      </c>
      <c r="Y163" s="127"/>
      <c r="Z163" s="127"/>
      <c r="AA163" s="127"/>
      <c r="AB163" s="127"/>
      <c r="AC163" s="127"/>
      <c r="AD163" s="127">
        <v>42</v>
      </c>
      <c r="AE163" s="127"/>
      <c r="AF163" s="127"/>
      <c r="AG163" s="127"/>
      <c r="AH163" s="127"/>
      <c r="AI163" s="127"/>
      <c r="AJ163" s="127">
        <v>76</v>
      </c>
      <c r="AK163" s="127"/>
      <c r="AL163" s="127"/>
      <c r="AM163" s="127"/>
      <c r="AN163" s="127"/>
      <c r="AO163" s="127"/>
      <c r="AP163" s="127">
        <v>56</v>
      </c>
      <c r="AQ163" s="127"/>
      <c r="AR163" s="127"/>
      <c r="AS163" s="127"/>
      <c r="AT163" s="127"/>
      <c r="AU163" s="127"/>
      <c r="AV163" s="127">
        <v>34</v>
      </c>
      <c r="AW163" s="127"/>
      <c r="AX163" s="127"/>
      <c r="AY163" s="127"/>
      <c r="AZ163" s="127"/>
      <c r="BA163" s="127"/>
      <c r="BB163" s="127">
        <v>47</v>
      </c>
      <c r="BC163" s="127"/>
      <c r="BD163" s="127"/>
      <c r="BE163" s="127"/>
      <c r="BF163" s="127"/>
      <c r="BG163" s="127"/>
      <c r="BH163" s="127">
        <v>42</v>
      </c>
      <c r="BI163" s="127"/>
      <c r="BJ163" s="127"/>
      <c r="BK163" s="127"/>
      <c r="BL163" s="127"/>
      <c r="BM163" s="127"/>
      <c r="BN163" s="127">
        <v>49</v>
      </c>
      <c r="BO163" s="127"/>
      <c r="BP163" s="127"/>
      <c r="BQ163" s="127"/>
      <c r="BR163" s="127"/>
      <c r="BS163" s="127"/>
      <c r="BT163" s="127">
        <v>67</v>
      </c>
      <c r="BU163" s="127"/>
      <c r="BV163" s="127"/>
      <c r="BW163" s="127"/>
      <c r="BX163" s="127"/>
      <c r="BY163" s="127"/>
    </row>
    <row r="164" spans="2:77" s="34" customFormat="1" ht="12.75" customHeight="1">
      <c r="B164" s="124"/>
      <c r="C164" s="124"/>
      <c r="D164" s="124"/>
      <c r="E164" s="124"/>
      <c r="F164" s="124"/>
      <c r="G164" s="124"/>
      <c r="H164" s="124"/>
      <c r="I164" s="128" t="s">
        <v>75</v>
      </c>
      <c r="J164" s="128"/>
      <c r="K164" s="128"/>
      <c r="L164" s="126">
        <f>SUM(BH196:BY196)</f>
        <v>1079</v>
      </c>
      <c r="M164" s="126"/>
      <c r="N164" s="126"/>
      <c r="O164" s="126"/>
      <c r="P164" s="126"/>
      <c r="Q164" s="126"/>
      <c r="R164" s="126">
        <v>30</v>
      </c>
      <c r="S164" s="126"/>
      <c r="T164" s="126"/>
      <c r="U164" s="126"/>
      <c r="V164" s="126"/>
      <c r="W164" s="126"/>
      <c r="X164" s="126">
        <v>45</v>
      </c>
      <c r="Y164" s="126"/>
      <c r="Z164" s="126"/>
      <c r="AA164" s="126"/>
      <c r="AB164" s="126"/>
      <c r="AC164" s="126"/>
      <c r="AD164" s="126">
        <v>38</v>
      </c>
      <c r="AE164" s="126"/>
      <c r="AF164" s="126"/>
      <c r="AG164" s="126"/>
      <c r="AH164" s="126"/>
      <c r="AI164" s="126"/>
      <c r="AJ164" s="126">
        <v>53</v>
      </c>
      <c r="AK164" s="126"/>
      <c r="AL164" s="126"/>
      <c r="AM164" s="126"/>
      <c r="AN164" s="126"/>
      <c r="AO164" s="126"/>
      <c r="AP164" s="126">
        <v>48</v>
      </c>
      <c r="AQ164" s="126"/>
      <c r="AR164" s="126"/>
      <c r="AS164" s="126"/>
      <c r="AT164" s="126"/>
      <c r="AU164" s="126"/>
      <c r="AV164" s="126">
        <v>58</v>
      </c>
      <c r="AW164" s="126"/>
      <c r="AX164" s="126"/>
      <c r="AY164" s="126"/>
      <c r="AZ164" s="126"/>
      <c r="BA164" s="126"/>
      <c r="BB164" s="126">
        <v>38</v>
      </c>
      <c r="BC164" s="126"/>
      <c r="BD164" s="126"/>
      <c r="BE164" s="126"/>
      <c r="BF164" s="126"/>
      <c r="BG164" s="126"/>
      <c r="BH164" s="126">
        <v>47</v>
      </c>
      <c r="BI164" s="126"/>
      <c r="BJ164" s="126"/>
      <c r="BK164" s="126"/>
      <c r="BL164" s="126"/>
      <c r="BM164" s="126"/>
      <c r="BN164" s="126">
        <v>51</v>
      </c>
      <c r="BO164" s="126"/>
      <c r="BP164" s="126"/>
      <c r="BQ164" s="126"/>
      <c r="BR164" s="126"/>
      <c r="BS164" s="126"/>
      <c r="BT164" s="126">
        <v>58</v>
      </c>
      <c r="BU164" s="126"/>
      <c r="BV164" s="126"/>
      <c r="BW164" s="126"/>
      <c r="BX164" s="126"/>
      <c r="BY164" s="126"/>
    </row>
    <row r="165" spans="2:77" s="34" customFormat="1" ht="12.75" customHeight="1">
      <c r="B165" s="124"/>
      <c r="C165" s="124"/>
      <c r="D165" s="124"/>
      <c r="E165" s="124"/>
      <c r="F165" s="124"/>
      <c r="G165" s="124"/>
      <c r="H165" s="124"/>
      <c r="I165" s="124" t="s">
        <v>145</v>
      </c>
      <c r="J165" s="124"/>
      <c r="K165" s="124"/>
      <c r="L165" s="125">
        <f>SUM(L163:Q164)</f>
        <v>2089</v>
      </c>
      <c r="M165" s="125"/>
      <c r="N165" s="125"/>
      <c r="O165" s="125"/>
      <c r="P165" s="125"/>
      <c r="Q165" s="125"/>
      <c r="R165" s="125">
        <f>SUM(R163:W164)</f>
        <v>73</v>
      </c>
      <c r="S165" s="125"/>
      <c r="T165" s="125"/>
      <c r="U165" s="125"/>
      <c r="V165" s="125"/>
      <c r="W165" s="125"/>
      <c r="X165" s="125">
        <f>SUM(X163:AC164)</f>
        <v>87</v>
      </c>
      <c r="Y165" s="125"/>
      <c r="Z165" s="125"/>
      <c r="AA165" s="125"/>
      <c r="AB165" s="125"/>
      <c r="AC165" s="125"/>
      <c r="AD165" s="125">
        <f>SUM(AD163:AI164)</f>
        <v>80</v>
      </c>
      <c r="AE165" s="125"/>
      <c r="AF165" s="125"/>
      <c r="AG165" s="125"/>
      <c r="AH165" s="125"/>
      <c r="AI165" s="125"/>
      <c r="AJ165" s="125">
        <f>SUM(AJ163:AO164)</f>
        <v>129</v>
      </c>
      <c r="AK165" s="125"/>
      <c r="AL165" s="125"/>
      <c r="AM165" s="125"/>
      <c r="AN165" s="125"/>
      <c r="AO165" s="125"/>
      <c r="AP165" s="125">
        <f>SUM(AP163:AU164)</f>
        <v>104</v>
      </c>
      <c r="AQ165" s="125"/>
      <c r="AR165" s="125"/>
      <c r="AS165" s="125"/>
      <c r="AT165" s="125"/>
      <c r="AU165" s="125"/>
      <c r="AV165" s="125">
        <f>SUM(AV163:BA164)</f>
        <v>92</v>
      </c>
      <c r="AW165" s="125"/>
      <c r="AX165" s="125"/>
      <c r="AY165" s="125"/>
      <c r="AZ165" s="125"/>
      <c r="BA165" s="125"/>
      <c r="BB165" s="125">
        <f>SUM(BB163:BG164)</f>
        <v>85</v>
      </c>
      <c r="BC165" s="125"/>
      <c r="BD165" s="125"/>
      <c r="BE165" s="125"/>
      <c r="BF165" s="125"/>
      <c r="BG165" s="125"/>
      <c r="BH165" s="125">
        <f>SUM(BH163:BM164)</f>
        <v>89</v>
      </c>
      <c r="BI165" s="125"/>
      <c r="BJ165" s="125"/>
      <c r="BK165" s="125"/>
      <c r="BL165" s="125"/>
      <c r="BM165" s="125"/>
      <c r="BN165" s="125">
        <f>SUM(BN163:BS164)</f>
        <v>100</v>
      </c>
      <c r="BO165" s="125"/>
      <c r="BP165" s="125"/>
      <c r="BQ165" s="125"/>
      <c r="BR165" s="125"/>
      <c r="BS165" s="125"/>
      <c r="BT165" s="125">
        <f>SUM(BT163:BY164)</f>
        <v>125</v>
      </c>
      <c r="BU165" s="125"/>
      <c r="BV165" s="125"/>
      <c r="BW165" s="125"/>
      <c r="BX165" s="125"/>
      <c r="BY165" s="125"/>
    </row>
    <row r="166" spans="2:77" s="34" customFormat="1" ht="12.75" customHeight="1">
      <c r="B166" s="124" t="s">
        <v>276</v>
      </c>
      <c r="C166" s="124"/>
      <c r="D166" s="124"/>
      <c r="E166" s="124"/>
      <c r="F166" s="124"/>
      <c r="G166" s="124"/>
      <c r="H166" s="124"/>
      <c r="I166" s="129" t="s">
        <v>74</v>
      </c>
      <c r="J166" s="129"/>
      <c r="K166" s="129"/>
      <c r="L166" s="127">
        <f>SUM(BH198:BY198)</f>
        <v>4407</v>
      </c>
      <c r="M166" s="127"/>
      <c r="N166" s="127"/>
      <c r="O166" s="127"/>
      <c r="P166" s="127"/>
      <c r="Q166" s="127"/>
      <c r="R166" s="127">
        <v>192</v>
      </c>
      <c r="S166" s="127"/>
      <c r="T166" s="127"/>
      <c r="U166" s="127"/>
      <c r="V166" s="127"/>
      <c r="W166" s="127"/>
      <c r="X166" s="127">
        <v>214</v>
      </c>
      <c r="Y166" s="127"/>
      <c r="Z166" s="127"/>
      <c r="AA166" s="127"/>
      <c r="AB166" s="127"/>
      <c r="AC166" s="127"/>
      <c r="AD166" s="127">
        <v>250</v>
      </c>
      <c r="AE166" s="127"/>
      <c r="AF166" s="127"/>
      <c r="AG166" s="127"/>
      <c r="AH166" s="127"/>
      <c r="AI166" s="127"/>
      <c r="AJ166" s="127">
        <v>260</v>
      </c>
      <c r="AK166" s="127"/>
      <c r="AL166" s="127"/>
      <c r="AM166" s="127"/>
      <c r="AN166" s="127"/>
      <c r="AO166" s="127"/>
      <c r="AP166" s="127">
        <v>205</v>
      </c>
      <c r="AQ166" s="127"/>
      <c r="AR166" s="127"/>
      <c r="AS166" s="127"/>
      <c r="AT166" s="127"/>
      <c r="AU166" s="127"/>
      <c r="AV166" s="127">
        <v>247</v>
      </c>
      <c r="AW166" s="127"/>
      <c r="AX166" s="127"/>
      <c r="AY166" s="127"/>
      <c r="AZ166" s="127"/>
      <c r="BA166" s="127"/>
      <c r="BB166" s="127">
        <v>240</v>
      </c>
      <c r="BC166" s="127"/>
      <c r="BD166" s="127"/>
      <c r="BE166" s="127"/>
      <c r="BF166" s="127"/>
      <c r="BG166" s="127"/>
      <c r="BH166" s="127">
        <v>241</v>
      </c>
      <c r="BI166" s="127"/>
      <c r="BJ166" s="127"/>
      <c r="BK166" s="127"/>
      <c r="BL166" s="127"/>
      <c r="BM166" s="127"/>
      <c r="BN166" s="127">
        <v>230</v>
      </c>
      <c r="BO166" s="127"/>
      <c r="BP166" s="127"/>
      <c r="BQ166" s="127"/>
      <c r="BR166" s="127"/>
      <c r="BS166" s="127"/>
      <c r="BT166" s="127">
        <v>255</v>
      </c>
      <c r="BU166" s="127"/>
      <c r="BV166" s="127"/>
      <c r="BW166" s="127"/>
      <c r="BX166" s="127"/>
      <c r="BY166" s="127"/>
    </row>
    <row r="167" spans="2:77" s="34" customFormat="1" ht="12.75" customHeight="1">
      <c r="B167" s="124"/>
      <c r="C167" s="124"/>
      <c r="D167" s="124"/>
      <c r="E167" s="124"/>
      <c r="F167" s="124"/>
      <c r="G167" s="124"/>
      <c r="H167" s="124"/>
      <c r="I167" s="128" t="s">
        <v>75</v>
      </c>
      <c r="J167" s="128"/>
      <c r="K167" s="128"/>
      <c r="L167" s="126">
        <f>SUM(BH199:BY199)</f>
        <v>4866</v>
      </c>
      <c r="M167" s="126"/>
      <c r="N167" s="126"/>
      <c r="O167" s="126"/>
      <c r="P167" s="126"/>
      <c r="Q167" s="126"/>
      <c r="R167" s="126">
        <v>219</v>
      </c>
      <c r="S167" s="126"/>
      <c r="T167" s="126"/>
      <c r="U167" s="126"/>
      <c r="V167" s="126"/>
      <c r="W167" s="126"/>
      <c r="X167" s="126">
        <v>195</v>
      </c>
      <c r="Y167" s="126"/>
      <c r="Z167" s="126"/>
      <c r="AA167" s="126"/>
      <c r="AB167" s="126"/>
      <c r="AC167" s="126"/>
      <c r="AD167" s="126">
        <v>227</v>
      </c>
      <c r="AE167" s="126"/>
      <c r="AF167" s="126"/>
      <c r="AG167" s="126"/>
      <c r="AH167" s="126"/>
      <c r="AI167" s="126"/>
      <c r="AJ167" s="126">
        <v>236</v>
      </c>
      <c r="AK167" s="126"/>
      <c r="AL167" s="126"/>
      <c r="AM167" s="126"/>
      <c r="AN167" s="126"/>
      <c r="AO167" s="126"/>
      <c r="AP167" s="126">
        <v>206</v>
      </c>
      <c r="AQ167" s="126"/>
      <c r="AR167" s="126"/>
      <c r="AS167" s="126"/>
      <c r="AT167" s="126"/>
      <c r="AU167" s="126"/>
      <c r="AV167" s="126">
        <v>241</v>
      </c>
      <c r="AW167" s="126"/>
      <c r="AX167" s="126"/>
      <c r="AY167" s="126"/>
      <c r="AZ167" s="126"/>
      <c r="BA167" s="126"/>
      <c r="BB167" s="126">
        <v>247</v>
      </c>
      <c r="BC167" s="126"/>
      <c r="BD167" s="126"/>
      <c r="BE167" s="126"/>
      <c r="BF167" s="126"/>
      <c r="BG167" s="126"/>
      <c r="BH167" s="126">
        <v>246</v>
      </c>
      <c r="BI167" s="126"/>
      <c r="BJ167" s="126"/>
      <c r="BK167" s="126"/>
      <c r="BL167" s="126"/>
      <c r="BM167" s="126"/>
      <c r="BN167" s="126">
        <v>238</v>
      </c>
      <c r="BO167" s="126"/>
      <c r="BP167" s="126"/>
      <c r="BQ167" s="126"/>
      <c r="BR167" s="126"/>
      <c r="BS167" s="126"/>
      <c r="BT167" s="126">
        <v>254</v>
      </c>
      <c r="BU167" s="126"/>
      <c r="BV167" s="126"/>
      <c r="BW167" s="126"/>
      <c r="BX167" s="126"/>
      <c r="BY167" s="126"/>
    </row>
    <row r="168" spans="2:77" s="34" customFormat="1" ht="12.75" customHeight="1">
      <c r="B168" s="124"/>
      <c r="C168" s="124"/>
      <c r="D168" s="124"/>
      <c r="E168" s="124"/>
      <c r="F168" s="124"/>
      <c r="G168" s="124"/>
      <c r="H168" s="124"/>
      <c r="I168" s="124" t="s">
        <v>145</v>
      </c>
      <c r="J168" s="124"/>
      <c r="K168" s="124"/>
      <c r="L168" s="125">
        <f>SUM(L166:Q167)</f>
        <v>9273</v>
      </c>
      <c r="M168" s="125"/>
      <c r="N168" s="125"/>
      <c r="O168" s="125"/>
      <c r="P168" s="125"/>
      <c r="Q168" s="125"/>
      <c r="R168" s="125">
        <f>SUM(R166:W167)</f>
        <v>411</v>
      </c>
      <c r="S168" s="125"/>
      <c r="T168" s="125"/>
      <c r="U168" s="125"/>
      <c r="V168" s="125"/>
      <c r="W168" s="125"/>
      <c r="X168" s="125">
        <f>SUM(X166:AC167)</f>
        <v>409</v>
      </c>
      <c r="Y168" s="125"/>
      <c r="Z168" s="125"/>
      <c r="AA168" s="125"/>
      <c r="AB168" s="125"/>
      <c r="AC168" s="125"/>
      <c r="AD168" s="125">
        <f>SUM(AD166:AI167)</f>
        <v>477</v>
      </c>
      <c r="AE168" s="125"/>
      <c r="AF168" s="125"/>
      <c r="AG168" s="125"/>
      <c r="AH168" s="125"/>
      <c r="AI168" s="125"/>
      <c r="AJ168" s="125">
        <f>SUM(AJ166:AO167)</f>
        <v>496</v>
      </c>
      <c r="AK168" s="125"/>
      <c r="AL168" s="125"/>
      <c r="AM168" s="125"/>
      <c r="AN168" s="125"/>
      <c r="AO168" s="125"/>
      <c r="AP168" s="125">
        <f>SUM(AP166:AU167)</f>
        <v>411</v>
      </c>
      <c r="AQ168" s="125"/>
      <c r="AR168" s="125"/>
      <c r="AS168" s="125"/>
      <c r="AT168" s="125"/>
      <c r="AU168" s="125"/>
      <c r="AV168" s="125">
        <f>SUM(AV166:BA167)</f>
        <v>488</v>
      </c>
      <c r="AW168" s="125"/>
      <c r="AX168" s="125"/>
      <c r="AY168" s="125"/>
      <c r="AZ168" s="125"/>
      <c r="BA168" s="125"/>
      <c r="BB168" s="125">
        <f>SUM(BB166:BG167)</f>
        <v>487</v>
      </c>
      <c r="BC168" s="125"/>
      <c r="BD168" s="125"/>
      <c r="BE168" s="125"/>
      <c r="BF168" s="125"/>
      <c r="BG168" s="125"/>
      <c r="BH168" s="125">
        <f>SUM(BH166:BM167)</f>
        <v>487</v>
      </c>
      <c r="BI168" s="125"/>
      <c r="BJ168" s="125"/>
      <c r="BK168" s="125"/>
      <c r="BL168" s="125"/>
      <c r="BM168" s="125"/>
      <c r="BN168" s="125">
        <f>SUM(BN166:BS167)</f>
        <v>468</v>
      </c>
      <c r="BO168" s="125"/>
      <c r="BP168" s="125"/>
      <c r="BQ168" s="125"/>
      <c r="BR168" s="125"/>
      <c r="BS168" s="125"/>
      <c r="BT168" s="125">
        <f>SUM(BT166:BY167)</f>
        <v>509</v>
      </c>
      <c r="BU168" s="125"/>
      <c r="BV168" s="125"/>
      <c r="BW168" s="125"/>
      <c r="BX168" s="125"/>
      <c r="BY168" s="125"/>
    </row>
    <row r="169" spans="2:77" s="34" customFormat="1" ht="12.75" customHeight="1">
      <c r="B169" s="124" t="s">
        <v>277</v>
      </c>
      <c r="C169" s="124"/>
      <c r="D169" s="124"/>
      <c r="E169" s="124"/>
      <c r="F169" s="124"/>
      <c r="G169" s="124"/>
      <c r="H169" s="124"/>
      <c r="I169" s="129" t="s">
        <v>74</v>
      </c>
      <c r="J169" s="129"/>
      <c r="K169" s="129"/>
      <c r="L169" s="127">
        <f>SUM(BH201:BY201)</f>
        <v>3782</v>
      </c>
      <c r="M169" s="127"/>
      <c r="N169" s="127"/>
      <c r="O169" s="127"/>
      <c r="P169" s="127"/>
      <c r="Q169" s="127"/>
      <c r="R169" s="127">
        <v>164</v>
      </c>
      <c r="S169" s="127"/>
      <c r="T169" s="127"/>
      <c r="U169" s="127"/>
      <c r="V169" s="127"/>
      <c r="W169" s="127"/>
      <c r="X169" s="127">
        <v>178</v>
      </c>
      <c r="Y169" s="127"/>
      <c r="Z169" s="127"/>
      <c r="AA169" s="127"/>
      <c r="AB169" s="127"/>
      <c r="AC169" s="127"/>
      <c r="AD169" s="127">
        <v>204</v>
      </c>
      <c r="AE169" s="127"/>
      <c r="AF169" s="127"/>
      <c r="AG169" s="127"/>
      <c r="AH169" s="127"/>
      <c r="AI169" s="127"/>
      <c r="AJ169" s="127">
        <v>195</v>
      </c>
      <c r="AK169" s="127"/>
      <c r="AL169" s="127"/>
      <c r="AM169" s="127"/>
      <c r="AN169" s="127"/>
      <c r="AO169" s="127"/>
      <c r="AP169" s="127">
        <v>185</v>
      </c>
      <c r="AQ169" s="127"/>
      <c r="AR169" s="127"/>
      <c r="AS169" s="127"/>
      <c r="AT169" s="127"/>
      <c r="AU169" s="127"/>
      <c r="AV169" s="127">
        <v>205</v>
      </c>
      <c r="AW169" s="127"/>
      <c r="AX169" s="127"/>
      <c r="AY169" s="127"/>
      <c r="AZ169" s="127"/>
      <c r="BA169" s="127"/>
      <c r="BB169" s="127">
        <v>226</v>
      </c>
      <c r="BC169" s="127"/>
      <c r="BD169" s="127"/>
      <c r="BE169" s="127"/>
      <c r="BF169" s="127"/>
      <c r="BG169" s="127"/>
      <c r="BH169" s="127">
        <v>224</v>
      </c>
      <c r="BI169" s="127"/>
      <c r="BJ169" s="127"/>
      <c r="BK169" s="127"/>
      <c r="BL169" s="127"/>
      <c r="BM169" s="127"/>
      <c r="BN169" s="127">
        <v>226</v>
      </c>
      <c r="BO169" s="127"/>
      <c r="BP169" s="127"/>
      <c r="BQ169" s="127"/>
      <c r="BR169" s="127"/>
      <c r="BS169" s="127"/>
      <c r="BT169" s="127">
        <v>182</v>
      </c>
      <c r="BU169" s="127"/>
      <c r="BV169" s="127"/>
      <c r="BW169" s="127"/>
      <c r="BX169" s="127"/>
      <c r="BY169" s="127"/>
    </row>
    <row r="170" spans="2:77" s="34" customFormat="1" ht="12.75" customHeight="1">
      <c r="B170" s="124"/>
      <c r="C170" s="124"/>
      <c r="D170" s="124"/>
      <c r="E170" s="124"/>
      <c r="F170" s="124"/>
      <c r="G170" s="124"/>
      <c r="H170" s="124"/>
      <c r="I170" s="128" t="s">
        <v>75</v>
      </c>
      <c r="J170" s="128"/>
      <c r="K170" s="128"/>
      <c r="L170" s="126">
        <f>SUM(BH202:BY202)</f>
        <v>4356</v>
      </c>
      <c r="M170" s="126"/>
      <c r="N170" s="126"/>
      <c r="O170" s="126"/>
      <c r="P170" s="126"/>
      <c r="Q170" s="126"/>
      <c r="R170" s="126">
        <v>146</v>
      </c>
      <c r="S170" s="126"/>
      <c r="T170" s="126"/>
      <c r="U170" s="126"/>
      <c r="V170" s="126"/>
      <c r="W170" s="126"/>
      <c r="X170" s="126">
        <v>169</v>
      </c>
      <c r="Y170" s="126"/>
      <c r="Z170" s="126"/>
      <c r="AA170" s="126"/>
      <c r="AB170" s="126"/>
      <c r="AC170" s="126"/>
      <c r="AD170" s="126">
        <v>184</v>
      </c>
      <c r="AE170" s="126"/>
      <c r="AF170" s="126"/>
      <c r="AG170" s="126"/>
      <c r="AH170" s="126"/>
      <c r="AI170" s="126"/>
      <c r="AJ170" s="126">
        <v>224</v>
      </c>
      <c r="AK170" s="126"/>
      <c r="AL170" s="126"/>
      <c r="AM170" s="126"/>
      <c r="AN170" s="126"/>
      <c r="AO170" s="126"/>
      <c r="AP170" s="126">
        <v>220</v>
      </c>
      <c r="AQ170" s="126"/>
      <c r="AR170" s="126"/>
      <c r="AS170" s="126"/>
      <c r="AT170" s="126"/>
      <c r="AU170" s="126"/>
      <c r="AV170" s="126">
        <v>208</v>
      </c>
      <c r="AW170" s="126"/>
      <c r="AX170" s="126"/>
      <c r="AY170" s="126"/>
      <c r="AZ170" s="126"/>
      <c r="BA170" s="126"/>
      <c r="BB170" s="126">
        <v>214</v>
      </c>
      <c r="BC170" s="126"/>
      <c r="BD170" s="126"/>
      <c r="BE170" s="126"/>
      <c r="BF170" s="126"/>
      <c r="BG170" s="126"/>
      <c r="BH170" s="126">
        <v>233</v>
      </c>
      <c r="BI170" s="126"/>
      <c r="BJ170" s="126"/>
      <c r="BK170" s="126"/>
      <c r="BL170" s="126"/>
      <c r="BM170" s="126"/>
      <c r="BN170" s="126">
        <v>227</v>
      </c>
      <c r="BO170" s="126"/>
      <c r="BP170" s="126"/>
      <c r="BQ170" s="126"/>
      <c r="BR170" s="126"/>
      <c r="BS170" s="126"/>
      <c r="BT170" s="126">
        <v>195</v>
      </c>
      <c r="BU170" s="126"/>
      <c r="BV170" s="126"/>
      <c r="BW170" s="126"/>
      <c r="BX170" s="126"/>
      <c r="BY170" s="126"/>
    </row>
    <row r="171" spans="2:77" s="34" customFormat="1" ht="12.75" customHeight="1">
      <c r="B171" s="124"/>
      <c r="C171" s="124"/>
      <c r="D171" s="124"/>
      <c r="E171" s="124"/>
      <c r="F171" s="124"/>
      <c r="G171" s="124"/>
      <c r="H171" s="124"/>
      <c r="I171" s="124" t="s">
        <v>145</v>
      </c>
      <c r="J171" s="124"/>
      <c r="K171" s="124"/>
      <c r="L171" s="125">
        <f>SUM(L169:Q170)</f>
        <v>8138</v>
      </c>
      <c r="M171" s="125"/>
      <c r="N171" s="125"/>
      <c r="O171" s="125"/>
      <c r="P171" s="125"/>
      <c r="Q171" s="125"/>
      <c r="R171" s="125">
        <f>SUM(R169:W170)</f>
        <v>310</v>
      </c>
      <c r="S171" s="125"/>
      <c r="T171" s="125"/>
      <c r="U171" s="125"/>
      <c r="V171" s="125"/>
      <c r="W171" s="125"/>
      <c r="X171" s="125">
        <f>SUM(X169:AC170)</f>
        <v>347</v>
      </c>
      <c r="Y171" s="125"/>
      <c r="Z171" s="125"/>
      <c r="AA171" s="125"/>
      <c r="AB171" s="125"/>
      <c r="AC171" s="125"/>
      <c r="AD171" s="125">
        <f>SUM(AD169:AI170)</f>
        <v>388</v>
      </c>
      <c r="AE171" s="125"/>
      <c r="AF171" s="125"/>
      <c r="AG171" s="125"/>
      <c r="AH171" s="125"/>
      <c r="AI171" s="125"/>
      <c r="AJ171" s="125">
        <f>SUM(AJ169:AO170)</f>
        <v>419</v>
      </c>
      <c r="AK171" s="125"/>
      <c r="AL171" s="125"/>
      <c r="AM171" s="125"/>
      <c r="AN171" s="125"/>
      <c r="AO171" s="125"/>
      <c r="AP171" s="125">
        <f>SUM(AP169:AU170)</f>
        <v>405</v>
      </c>
      <c r="AQ171" s="125"/>
      <c r="AR171" s="125"/>
      <c r="AS171" s="125"/>
      <c r="AT171" s="125"/>
      <c r="AU171" s="125"/>
      <c r="AV171" s="125">
        <f>SUM(AV169:BA170)</f>
        <v>413</v>
      </c>
      <c r="AW171" s="125"/>
      <c r="AX171" s="125"/>
      <c r="AY171" s="125"/>
      <c r="AZ171" s="125"/>
      <c r="BA171" s="125"/>
      <c r="BB171" s="125">
        <f>SUM(BB169:BG170)</f>
        <v>440</v>
      </c>
      <c r="BC171" s="125"/>
      <c r="BD171" s="125"/>
      <c r="BE171" s="125"/>
      <c r="BF171" s="125"/>
      <c r="BG171" s="125"/>
      <c r="BH171" s="125">
        <f>SUM(BH169:BM170)</f>
        <v>457</v>
      </c>
      <c r="BI171" s="125"/>
      <c r="BJ171" s="125"/>
      <c r="BK171" s="125"/>
      <c r="BL171" s="125"/>
      <c r="BM171" s="125"/>
      <c r="BN171" s="125">
        <f>SUM(BN169:BS170)</f>
        <v>453</v>
      </c>
      <c r="BO171" s="125"/>
      <c r="BP171" s="125"/>
      <c r="BQ171" s="125"/>
      <c r="BR171" s="125"/>
      <c r="BS171" s="125"/>
      <c r="BT171" s="125">
        <f>SUM(BT169:BY170)</f>
        <v>377</v>
      </c>
      <c r="BU171" s="125"/>
      <c r="BV171" s="125"/>
      <c r="BW171" s="125"/>
      <c r="BX171" s="125"/>
      <c r="BY171" s="125"/>
    </row>
    <row r="172" spans="2:69" s="34" customFormat="1" ht="3.75" customHeight="1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</row>
    <row r="173" spans="2:77" s="34" customFormat="1" ht="10.5" customHeight="1">
      <c r="B173" s="130" t="s">
        <v>12</v>
      </c>
      <c r="C173" s="130"/>
      <c r="D173" s="130"/>
      <c r="E173" s="130"/>
      <c r="F173" s="130"/>
      <c r="G173" s="130"/>
      <c r="H173" s="130"/>
      <c r="I173" s="130"/>
      <c r="J173" s="130"/>
      <c r="K173" s="130"/>
      <c r="L173" s="130" t="s">
        <v>278</v>
      </c>
      <c r="M173" s="130"/>
      <c r="N173" s="130"/>
      <c r="O173" s="130"/>
      <c r="P173" s="130"/>
      <c r="Q173" s="130"/>
      <c r="R173" s="130" t="s">
        <v>279</v>
      </c>
      <c r="S173" s="130"/>
      <c r="T173" s="130"/>
      <c r="U173" s="130"/>
      <c r="V173" s="130"/>
      <c r="W173" s="130"/>
      <c r="X173" s="130" t="s">
        <v>280</v>
      </c>
      <c r="Y173" s="130"/>
      <c r="Z173" s="130"/>
      <c r="AA173" s="130"/>
      <c r="AB173" s="130"/>
      <c r="AC173" s="130"/>
      <c r="AD173" s="130" t="s">
        <v>281</v>
      </c>
      <c r="AE173" s="130"/>
      <c r="AF173" s="130"/>
      <c r="AG173" s="130"/>
      <c r="AH173" s="130"/>
      <c r="AI173" s="130"/>
      <c r="AJ173" s="130" t="s">
        <v>282</v>
      </c>
      <c r="AK173" s="130"/>
      <c r="AL173" s="130"/>
      <c r="AM173" s="130"/>
      <c r="AN173" s="130"/>
      <c r="AO173" s="130"/>
      <c r="AP173" s="130" t="s">
        <v>283</v>
      </c>
      <c r="AQ173" s="130"/>
      <c r="AR173" s="130"/>
      <c r="AS173" s="130"/>
      <c r="AT173" s="130"/>
      <c r="AU173" s="130"/>
      <c r="AV173" s="130" t="s">
        <v>284</v>
      </c>
      <c r="AW173" s="130"/>
      <c r="AX173" s="130"/>
      <c r="AY173" s="130"/>
      <c r="AZ173" s="130"/>
      <c r="BA173" s="130"/>
      <c r="BB173" s="130" t="s">
        <v>285</v>
      </c>
      <c r="BC173" s="130"/>
      <c r="BD173" s="130"/>
      <c r="BE173" s="130"/>
      <c r="BF173" s="130"/>
      <c r="BG173" s="130"/>
      <c r="BH173" s="130" t="s">
        <v>286</v>
      </c>
      <c r="BI173" s="130"/>
      <c r="BJ173" s="130"/>
      <c r="BK173" s="130"/>
      <c r="BL173" s="130"/>
      <c r="BM173" s="130"/>
      <c r="BN173" s="130" t="s">
        <v>287</v>
      </c>
      <c r="BO173" s="130"/>
      <c r="BP173" s="130"/>
      <c r="BQ173" s="130"/>
      <c r="BR173" s="130"/>
      <c r="BS173" s="130"/>
      <c r="BT173" s="130" t="s">
        <v>288</v>
      </c>
      <c r="BU173" s="130"/>
      <c r="BV173" s="130"/>
      <c r="BW173" s="130"/>
      <c r="BX173" s="130"/>
      <c r="BY173" s="130"/>
    </row>
    <row r="174" spans="2:77" s="34" customFormat="1" ht="12.75" customHeight="1">
      <c r="B174" s="124" t="s">
        <v>107</v>
      </c>
      <c r="C174" s="124"/>
      <c r="D174" s="124"/>
      <c r="E174" s="124"/>
      <c r="F174" s="124"/>
      <c r="G174" s="124"/>
      <c r="H174" s="124"/>
      <c r="I174" s="129" t="s">
        <v>74</v>
      </c>
      <c r="J174" s="129"/>
      <c r="K174" s="129"/>
      <c r="L174" s="127">
        <f>L177+L180+L183+L186+L189+L192+L195+L198+L201</f>
        <v>1702</v>
      </c>
      <c r="M174" s="127"/>
      <c r="N174" s="127"/>
      <c r="O174" s="127"/>
      <c r="P174" s="127"/>
      <c r="Q174" s="127"/>
      <c r="R174" s="127">
        <f>R177+R180+R183+R186+R189+R192+R195+R198+R201</f>
        <v>1854</v>
      </c>
      <c r="S174" s="127"/>
      <c r="T174" s="127"/>
      <c r="U174" s="127"/>
      <c r="V174" s="127"/>
      <c r="W174" s="127"/>
      <c r="X174" s="127">
        <f>X177+X180+X183+X186+X189+X192+X195+X198+X201</f>
        <v>2171</v>
      </c>
      <c r="Y174" s="127"/>
      <c r="Z174" s="127"/>
      <c r="AA174" s="127"/>
      <c r="AB174" s="127"/>
      <c r="AC174" s="127"/>
      <c r="AD174" s="127">
        <f>AD177+AD180+AD183+AD186+AD189+AD192+AD195+AD198+AD201</f>
        <v>1255</v>
      </c>
      <c r="AE174" s="127"/>
      <c r="AF174" s="127"/>
      <c r="AG174" s="127"/>
      <c r="AH174" s="127"/>
      <c r="AI174" s="127"/>
      <c r="AJ174" s="127">
        <f>AJ177+AJ180+AJ183+AJ186+AJ189+AJ192+AJ195+AJ198+AJ201</f>
        <v>1202</v>
      </c>
      <c r="AK174" s="127"/>
      <c r="AL174" s="127"/>
      <c r="AM174" s="127"/>
      <c r="AN174" s="127"/>
      <c r="AO174" s="127"/>
      <c r="AP174" s="127">
        <f>AP177+AP180+AP183+AP186+AP189+AP192+AP195+AP198+AP201</f>
        <v>1119</v>
      </c>
      <c r="AQ174" s="127"/>
      <c r="AR174" s="127"/>
      <c r="AS174" s="127"/>
      <c r="AT174" s="127"/>
      <c r="AU174" s="127"/>
      <c r="AV174" s="127">
        <f>AV177+AV180+AV183+AV186+AV189+AV192+AV195+AV198+AV201</f>
        <v>813</v>
      </c>
      <c r="AW174" s="127"/>
      <c r="AX174" s="127"/>
      <c r="AY174" s="127"/>
      <c r="AZ174" s="127"/>
      <c r="BA174" s="127"/>
      <c r="BB174" s="127">
        <f>BB177+BB180+BB183+BB186+BB189+BB192+BB195+BB198+BB201</f>
        <v>599</v>
      </c>
      <c r="BC174" s="127"/>
      <c r="BD174" s="127"/>
      <c r="BE174" s="127"/>
      <c r="BF174" s="127"/>
      <c r="BG174" s="127"/>
      <c r="BH174" s="127">
        <f>BH177+BH180+BH183+BH186+BH189+BH192+BH195+BH198+BH201</f>
        <v>3825</v>
      </c>
      <c r="BI174" s="127"/>
      <c r="BJ174" s="127"/>
      <c r="BK174" s="127"/>
      <c r="BL174" s="127"/>
      <c r="BM174" s="127"/>
      <c r="BN174" s="127">
        <f>BN177+BN180+BN183+BN186+BN189+BN192+BN195+BN198+BN201</f>
        <v>15459</v>
      </c>
      <c r="BO174" s="127"/>
      <c r="BP174" s="127"/>
      <c r="BQ174" s="127"/>
      <c r="BR174" s="127"/>
      <c r="BS174" s="127"/>
      <c r="BT174" s="127">
        <f>BT177+BT180+BT183+BT186+BT189+BT192+BT195+BT198+BT201</f>
        <v>4988</v>
      </c>
      <c r="BU174" s="127"/>
      <c r="BV174" s="127"/>
      <c r="BW174" s="127"/>
      <c r="BX174" s="127"/>
      <c r="BY174" s="127"/>
    </row>
    <row r="175" spans="2:77" s="34" customFormat="1" ht="12.75" customHeight="1">
      <c r="B175" s="124"/>
      <c r="C175" s="124"/>
      <c r="D175" s="124"/>
      <c r="E175" s="124"/>
      <c r="F175" s="124"/>
      <c r="G175" s="124"/>
      <c r="H175" s="124"/>
      <c r="I175" s="128" t="s">
        <v>75</v>
      </c>
      <c r="J175" s="128"/>
      <c r="K175" s="128"/>
      <c r="L175" s="126">
        <f>L178+L181+L184+L187+L190+L193+L196+L199+L202</f>
        <v>1674</v>
      </c>
      <c r="M175" s="126"/>
      <c r="N175" s="126"/>
      <c r="O175" s="126"/>
      <c r="P175" s="126"/>
      <c r="Q175" s="126"/>
      <c r="R175" s="126">
        <f>R178+R181+R184+R187+R190+R193+R196+R199+R202</f>
        <v>1932</v>
      </c>
      <c r="S175" s="126"/>
      <c r="T175" s="126"/>
      <c r="U175" s="126"/>
      <c r="V175" s="126"/>
      <c r="W175" s="126"/>
      <c r="X175" s="126">
        <f>X178+X181+X184+X187+X190+X193+X196+X199+X202</f>
        <v>2135</v>
      </c>
      <c r="Y175" s="126"/>
      <c r="Z175" s="126"/>
      <c r="AA175" s="126"/>
      <c r="AB175" s="126"/>
      <c r="AC175" s="126"/>
      <c r="AD175" s="126">
        <f>AD178+AD181+AD184+AD187+AD190+AD193+AD196+AD199+AD202</f>
        <v>1440</v>
      </c>
      <c r="AE175" s="126"/>
      <c r="AF175" s="126"/>
      <c r="AG175" s="126"/>
      <c r="AH175" s="126"/>
      <c r="AI175" s="126"/>
      <c r="AJ175" s="126">
        <f>AJ178+AJ181+AJ184+AJ187+AJ190+AJ193+AJ196+AJ199+AJ202</f>
        <v>1544</v>
      </c>
      <c r="AK175" s="126"/>
      <c r="AL175" s="126"/>
      <c r="AM175" s="126"/>
      <c r="AN175" s="126"/>
      <c r="AO175" s="126"/>
      <c r="AP175" s="126">
        <f>AP178+AP181+AP184+AP187+AP190+AP193+AP196+AP199+AP202</f>
        <v>1631</v>
      </c>
      <c r="AQ175" s="126"/>
      <c r="AR175" s="126"/>
      <c r="AS175" s="126"/>
      <c r="AT175" s="126"/>
      <c r="AU175" s="126"/>
      <c r="AV175" s="126">
        <f>AV178+AV181+AV184+AV187+AV190+AV193+AV196+AV199+AV202</f>
        <v>1423</v>
      </c>
      <c r="AW175" s="126"/>
      <c r="AX175" s="126"/>
      <c r="AY175" s="126"/>
      <c r="AZ175" s="126"/>
      <c r="BA175" s="126"/>
      <c r="BB175" s="126">
        <f>BB178+BB181+BB184+BB187+BB190+BB193+BB196+BB199+BB202</f>
        <v>1729</v>
      </c>
      <c r="BC175" s="126"/>
      <c r="BD175" s="126"/>
      <c r="BE175" s="126"/>
      <c r="BF175" s="126"/>
      <c r="BG175" s="126"/>
      <c r="BH175" s="126">
        <f>BH178+BH181+BH184+BH187+BH190+BH193+BH196+BH199+BH202</f>
        <v>3573</v>
      </c>
      <c r="BI175" s="126"/>
      <c r="BJ175" s="126"/>
      <c r="BK175" s="126"/>
      <c r="BL175" s="126"/>
      <c r="BM175" s="126"/>
      <c r="BN175" s="126">
        <f>BN178+BN181+BN184+BN187+BN190+BN193+BN196+BN199+BN202</f>
        <v>15586</v>
      </c>
      <c r="BO175" s="126"/>
      <c r="BP175" s="126"/>
      <c r="BQ175" s="126"/>
      <c r="BR175" s="126"/>
      <c r="BS175" s="126"/>
      <c r="BT175" s="126">
        <f>BT178+BT181+BT184+BT187+BT190+BT193+BT196+BT199+BT202</f>
        <v>7767</v>
      </c>
      <c r="BU175" s="126"/>
      <c r="BV175" s="126"/>
      <c r="BW175" s="126"/>
      <c r="BX175" s="126"/>
      <c r="BY175" s="126"/>
    </row>
    <row r="176" spans="2:77" s="34" customFormat="1" ht="12.75" customHeight="1">
      <c r="B176" s="124"/>
      <c r="C176" s="124"/>
      <c r="D176" s="124"/>
      <c r="E176" s="124"/>
      <c r="F176" s="124"/>
      <c r="G176" s="124"/>
      <c r="H176" s="124"/>
      <c r="I176" s="124" t="s">
        <v>145</v>
      </c>
      <c r="J176" s="124"/>
      <c r="K176" s="124"/>
      <c r="L176" s="125">
        <f>SUM(L174:Q175)</f>
        <v>3376</v>
      </c>
      <c r="M176" s="125"/>
      <c r="N176" s="125"/>
      <c r="O176" s="125"/>
      <c r="P176" s="125"/>
      <c r="Q176" s="125"/>
      <c r="R176" s="125">
        <f>SUM(R174:W175)</f>
        <v>3786</v>
      </c>
      <c r="S176" s="125"/>
      <c r="T176" s="125"/>
      <c r="U176" s="125"/>
      <c r="V176" s="125"/>
      <c r="W176" s="125"/>
      <c r="X176" s="125">
        <f>SUM(X174:AC175)</f>
        <v>4306</v>
      </c>
      <c r="Y176" s="125"/>
      <c r="Z176" s="125"/>
      <c r="AA176" s="125"/>
      <c r="AB176" s="125"/>
      <c r="AC176" s="125"/>
      <c r="AD176" s="125">
        <f>SUM(AD174:AI175)</f>
        <v>2695</v>
      </c>
      <c r="AE176" s="125"/>
      <c r="AF176" s="125"/>
      <c r="AG176" s="125"/>
      <c r="AH176" s="125"/>
      <c r="AI176" s="125"/>
      <c r="AJ176" s="125">
        <f>SUM(AJ174:AO175)</f>
        <v>2746</v>
      </c>
      <c r="AK176" s="125"/>
      <c r="AL176" s="125"/>
      <c r="AM176" s="125"/>
      <c r="AN176" s="125"/>
      <c r="AO176" s="125"/>
      <c r="AP176" s="125">
        <f>SUM(AP174:AU175)</f>
        <v>2750</v>
      </c>
      <c r="AQ176" s="125"/>
      <c r="AR176" s="125"/>
      <c r="AS176" s="125"/>
      <c r="AT176" s="125"/>
      <c r="AU176" s="125"/>
      <c r="AV176" s="125">
        <f>SUM(AV174:BA175)</f>
        <v>2236</v>
      </c>
      <c r="AW176" s="125"/>
      <c r="AX176" s="125"/>
      <c r="AY176" s="125"/>
      <c r="AZ176" s="125"/>
      <c r="BA176" s="125"/>
      <c r="BB176" s="125">
        <f>SUM(BB174:BG175)</f>
        <v>2328</v>
      </c>
      <c r="BC176" s="125"/>
      <c r="BD176" s="125"/>
      <c r="BE176" s="125"/>
      <c r="BF176" s="125"/>
      <c r="BG176" s="125"/>
      <c r="BH176" s="125">
        <f>SUM(BH174:BM175)</f>
        <v>7398</v>
      </c>
      <c r="BI176" s="125"/>
      <c r="BJ176" s="125"/>
      <c r="BK176" s="125"/>
      <c r="BL176" s="125"/>
      <c r="BM176" s="125"/>
      <c r="BN176" s="125">
        <f>SUM(BN174:BS175)</f>
        <v>31045</v>
      </c>
      <c r="BO176" s="125"/>
      <c r="BP176" s="125"/>
      <c r="BQ176" s="125"/>
      <c r="BR176" s="125"/>
      <c r="BS176" s="125"/>
      <c r="BT176" s="125">
        <f>SUM(BT174:BY175)</f>
        <v>12755</v>
      </c>
      <c r="BU176" s="125"/>
      <c r="BV176" s="125"/>
      <c r="BW176" s="125"/>
      <c r="BX176" s="125"/>
      <c r="BY176" s="125"/>
    </row>
    <row r="177" spans="2:77" s="34" customFormat="1" ht="12.75" customHeight="1">
      <c r="B177" s="124" t="s">
        <v>269</v>
      </c>
      <c r="C177" s="124"/>
      <c r="D177" s="124"/>
      <c r="E177" s="124"/>
      <c r="F177" s="124"/>
      <c r="G177" s="124"/>
      <c r="H177" s="124"/>
      <c r="I177" s="129" t="s">
        <v>74</v>
      </c>
      <c r="J177" s="129"/>
      <c r="K177" s="129"/>
      <c r="L177" s="127">
        <v>500</v>
      </c>
      <c r="M177" s="127"/>
      <c r="N177" s="127"/>
      <c r="O177" s="127"/>
      <c r="P177" s="127"/>
      <c r="Q177" s="127"/>
      <c r="R177" s="127">
        <v>530</v>
      </c>
      <c r="S177" s="127"/>
      <c r="T177" s="127"/>
      <c r="U177" s="127"/>
      <c r="V177" s="127"/>
      <c r="W177" s="127"/>
      <c r="X177" s="127">
        <v>626</v>
      </c>
      <c r="Y177" s="127"/>
      <c r="Z177" s="127"/>
      <c r="AA177" s="127"/>
      <c r="AB177" s="127"/>
      <c r="AC177" s="127"/>
      <c r="AD177" s="127">
        <v>354</v>
      </c>
      <c r="AE177" s="127"/>
      <c r="AF177" s="127"/>
      <c r="AG177" s="127"/>
      <c r="AH177" s="127"/>
      <c r="AI177" s="127"/>
      <c r="AJ177" s="127">
        <v>321</v>
      </c>
      <c r="AK177" s="127"/>
      <c r="AL177" s="127"/>
      <c r="AM177" s="127"/>
      <c r="AN177" s="127"/>
      <c r="AO177" s="127"/>
      <c r="AP177" s="127">
        <v>281</v>
      </c>
      <c r="AQ177" s="127"/>
      <c r="AR177" s="127"/>
      <c r="AS177" s="127"/>
      <c r="AT177" s="127"/>
      <c r="AU177" s="127"/>
      <c r="AV177" s="127">
        <v>203</v>
      </c>
      <c r="AW177" s="127"/>
      <c r="AX177" s="127"/>
      <c r="AY177" s="127"/>
      <c r="AZ177" s="127"/>
      <c r="BA177" s="127"/>
      <c r="BB177" s="127">
        <v>154</v>
      </c>
      <c r="BC177" s="127"/>
      <c r="BD177" s="127"/>
      <c r="BE177" s="127"/>
      <c r="BF177" s="127"/>
      <c r="BG177" s="127"/>
      <c r="BH177" s="127">
        <v>1375</v>
      </c>
      <c r="BI177" s="127"/>
      <c r="BJ177" s="127"/>
      <c r="BK177" s="127"/>
      <c r="BL177" s="127"/>
      <c r="BM177" s="127"/>
      <c r="BN177" s="127">
        <v>5062</v>
      </c>
      <c r="BO177" s="127"/>
      <c r="BP177" s="127"/>
      <c r="BQ177" s="127"/>
      <c r="BR177" s="127"/>
      <c r="BS177" s="127"/>
      <c r="BT177" s="127">
        <v>1313</v>
      </c>
      <c r="BU177" s="127"/>
      <c r="BV177" s="127"/>
      <c r="BW177" s="127"/>
      <c r="BX177" s="127"/>
      <c r="BY177" s="127"/>
    </row>
    <row r="178" spans="2:77" s="34" customFormat="1" ht="12.75" customHeight="1">
      <c r="B178" s="124"/>
      <c r="C178" s="124"/>
      <c r="D178" s="124"/>
      <c r="E178" s="124"/>
      <c r="F178" s="124"/>
      <c r="G178" s="124"/>
      <c r="H178" s="124"/>
      <c r="I178" s="128" t="s">
        <v>75</v>
      </c>
      <c r="J178" s="128"/>
      <c r="K178" s="128"/>
      <c r="L178" s="126">
        <v>518</v>
      </c>
      <c r="M178" s="126"/>
      <c r="N178" s="126"/>
      <c r="O178" s="126"/>
      <c r="P178" s="126"/>
      <c r="Q178" s="126"/>
      <c r="R178" s="126">
        <v>596</v>
      </c>
      <c r="S178" s="126"/>
      <c r="T178" s="126"/>
      <c r="U178" s="126"/>
      <c r="V178" s="126"/>
      <c r="W178" s="126"/>
      <c r="X178" s="126">
        <v>643</v>
      </c>
      <c r="Y178" s="126"/>
      <c r="Z178" s="126"/>
      <c r="AA178" s="126"/>
      <c r="AB178" s="126"/>
      <c r="AC178" s="126"/>
      <c r="AD178" s="126">
        <v>421</v>
      </c>
      <c r="AE178" s="126"/>
      <c r="AF178" s="126"/>
      <c r="AG178" s="126"/>
      <c r="AH178" s="126"/>
      <c r="AI178" s="126"/>
      <c r="AJ178" s="126">
        <v>434</v>
      </c>
      <c r="AK178" s="126"/>
      <c r="AL178" s="126"/>
      <c r="AM178" s="126"/>
      <c r="AN178" s="126"/>
      <c r="AO178" s="126"/>
      <c r="AP178" s="126">
        <v>421</v>
      </c>
      <c r="AQ178" s="126"/>
      <c r="AR178" s="126"/>
      <c r="AS178" s="126"/>
      <c r="AT178" s="126"/>
      <c r="AU178" s="126"/>
      <c r="AV178" s="126">
        <v>351</v>
      </c>
      <c r="AW178" s="126"/>
      <c r="AX178" s="126"/>
      <c r="AY178" s="126"/>
      <c r="AZ178" s="126"/>
      <c r="BA178" s="126"/>
      <c r="BB178" s="126">
        <v>389</v>
      </c>
      <c r="BC178" s="126"/>
      <c r="BD178" s="126"/>
      <c r="BE178" s="126"/>
      <c r="BF178" s="126"/>
      <c r="BG178" s="126"/>
      <c r="BH178" s="126">
        <v>1278</v>
      </c>
      <c r="BI178" s="126"/>
      <c r="BJ178" s="126"/>
      <c r="BK178" s="126"/>
      <c r="BL178" s="126"/>
      <c r="BM178" s="126"/>
      <c r="BN178" s="126">
        <v>5280</v>
      </c>
      <c r="BO178" s="126"/>
      <c r="BP178" s="126"/>
      <c r="BQ178" s="126"/>
      <c r="BR178" s="126"/>
      <c r="BS178" s="126"/>
      <c r="BT178" s="126">
        <v>2016</v>
      </c>
      <c r="BU178" s="126"/>
      <c r="BV178" s="126"/>
      <c r="BW178" s="126"/>
      <c r="BX178" s="126"/>
      <c r="BY178" s="126"/>
    </row>
    <row r="179" spans="2:77" s="34" customFormat="1" ht="12.75" customHeight="1">
      <c r="B179" s="124"/>
      <c r="C179" s="124"/>
      <c r="D179" s="124"/>
      <c r="E179" s="124"/>
      <c r="F179" s="124"/>
      <c r="G179" s="124"/>
      <c r="H179" s="124"/>
      <c r="I179" s="124" t="s">
        <v>145</v>
      </c>
      <c r="J179" s="124"/>
      <c r="K179" s="124"/>
      <c r="L179" s="125">
        <f>SUM(L177:Q178)</f>
        <v>1018</v>
      </c>
      <c r="M179" s="125"/>
      <c r="N179" s="125"/>
      <c r="O179" s="125"/>
      <c r="P179" s="125"/>
      <c r="Q179" s="125"/>
      <c r="R179" s="125">
        <f>SUM(R177:W178)</f>
        <v>1126</v>
      </c>
      <c r="S179" s="125"/>
      <c r="T179" s="125"/>
      <c r="U179" s="125"/>
      <c r="V179" s="125"/>
      <c r="W179" s="125"/>
      <c r="X179" s="125">
        <f>SUM(X177:AC178)</f>
        <v>1269</v>
      </c>
      <c r="Y179" s="125"/>
      <c r="Z179" s="125"/>
      <c r="AA179" s="125"/>
      <c r="AB179" s="125"/>
      <c r="AC179" s="125"/>
      <c r="AD179" s="125">
        <f>SUM(AD177:AI178)</f>
        <v>775</v>
      </c>
      <c r="AE179" s="125"/>
      <c r="AF179" s="125"/>
      <c r="AG179" s="125"/>
      <c r="AH179" s="125"/>
      <c r="AI179" s="125"/>
      <c r="AJ179" s="125">
        <f>SUM(AJ177:AO178)</f>
        <v>755</v>
      </c>
      <c r="AK179" s="125"/>
      <c r="AL179" s="125"/>
      <c r="AM179" s="125"/>
      <c r="AN179" s="125"/>
      <c r="AO179" s="125"/>
      <c r="AP179" s="125">
        <f>SUM(AP177:AU178)</f>
        <v>702</v>
      </c>
      <c r="AQ179" s="125"/>
      <c r="AR179" s="125"/>
      <c r="AS179" s="125"/>
      <c r="AT179" s="125"/>
      <c r="AU179" s="125"/>
      <c r="AV179" s="125">
        <f>SUM(AV177:BA178)</f>
        <v>554</v>
      </c>
      <c r="AW179" s="125"/>
      <c r="AX179" s="125"/>
      <c r="AY179" s="125"/>
      <c r="AZ179" s="125"/>
      <c r="BA179" s="125"/>
      <c r="BB179" s="125">
        <f>SUM(BB177:BG178)</f>
        <v>543</v>
      </c>
      <c r="BC179" s="125"/>
      <c r="BD179" s="125"/>
      <c r="BE179" s="125"/>
      <c r="BF179" s="125"/>
      <c r="BG179" s="125"/>
      <c r="BH179" s="125">
        <f>SUM(BH177:BM178)</f>
        <v>2653</v>
      </c>
      <c r="BI179" s="125"/>
      <c r="BJ179" s="125"/>
      <c r="BK179" s="125"/>
      <c r="BL179" s="125"/>
      <c r="BM179" s="125"/>
      <c r="BN179" s="125">
        <f>SUM(BN177:BS178)</f>
        <v>10342</v>
      </c>
      <c r="BO179" s="125"/>
      <c r="BP179" s="125"/>
      <c r="BQ179" s="125"/>
      <c r="BR179" s="125"/>
      <c r="BS179" s="125"/>
      <c r="BT179" s="125">
        <f>SUM(BT177:BY178)</f>
        <v>3329</v>
      </c>
      <c r="BU179" s="125"/>
      <c r="BV179" s="125"/>
      <c r="BW179" s="125"/>
      <c r="BX179" s="125"/>
      <c r="BY179" s="125"/>
    </row>
    <row r="180" spans="2:77" s="34" customFormat="1" ht="12.75" customHeight="1">
      <c r="B180" s="124" t="s">
        <v>270</v>
      </c>
      <c r="C180" s="124"/>
      <c r="D180" s="124"/>
      <c r="E180" s="124"/>
      <c r="F180" s="124"/>
      <c r="G180" s="124"/>
      <c r="H180" s="124"/>
      <c r="I180" s="129" t="s">
        <v>74</v>
      </c>
      <c r="J180" s="129"/>
      <c r="K180" s="129"/>
      <c r="L180" s="127">
        <v>99</v>
      </c>
      <c r="M180" s="127"/>
      <c r="N180" s="127"/>
      <c r="O180" s="127"/>
      <c r="P180" s="127"/>
      <c r="Q180" s="127"/>
      <c r="R180" s="127">
        <v>104</v>
      </c>
      <c r="S180" s="127"/>
      <c r="T180" s="127"/>
      <c r="U180" s="127"/>
      <c r="V180" s="127"/>
      <c r="W180" s="127"/>
      <c r="X180" s="127">
        <v>147</v>
      </c>
      <c r="Y180" s="127"/>
      <c r="Z180" s="127"/>
      <c r="AA180" s="127"/>
      <c r="AB180" s="127"/>
      <c r="AC180" s="127"/>
      <c r="AD180" s="127">
        <v>75</v>
      </c>
      <c r="AE180" s="127"/>
      <c r="AF180" s="127"/>
      <c r="AG180" s="127"/>
      <c r="AH180" s="127"/>
      <c r="AI180" s="127"/>
      <c r="AJ180" s="127">
        <v>78</v>
      </c>
      <c r="AK180" s="127"/>
      <c r="AL180" s="127"/>
      <c r="AM180" s="127"/>
      <c r="AN180" s="127"/>
      <c r="AO180" s="127"/>
      <c r="AP180" s="127">
        <v>73</v>
      </c>
      <c r="AQ180" s="127"/>
      <c r="AR180" s="127"/>
      <c r="AS180" s="127"/>
      <c r="AT180" s="127"/>
      <c r="AU180" s="127"/>
      <c r="AV180" s="127">
        <v>52</v>
      </c>
      <c r="AW180" s="127"/>
      <c r="AX180" s="127"/>
      <c r="AY180" s="127"/>
      <c r="AZ180" s="127"/>
      <c r="BA180" s="127"/>
      <c r="BB180" s="127">
        <v>38</v>
      </c>
      <c r="BC180" s="127"/>
      <c r="BD180" s="127"/>
      <c r="BE180" s="127"/>
      <c r="BF180" s="127"/>
      <c r="BG180" s="127"/>
      <c r="BH180" s="127">
        <v>169</v>
      </c>
      <c r="BI180" s="127"/>
      <c r="BJ180" s="127"/>
      <c r="BK180" s="127"/>
      <c r="BL180" s="127"/>
      <c r="BM180" s="127"/>
      <c r="BN180" s="127">
        <v>806</v>
      </c>
      <c r="BO180" s="127"/>
      <c r="BP180" s="127"/>
      <c r="BQ180" s="127"/>
      <c r="BR180" s="127"/>
      <c r="BS180" s="127"/>
      <c r="BT180" s="127">
        <v>316</v>
      </c>
      <c r="BU180" s="127"/>
      <c r="BV180" s="127"/>
      <c r="BW180" s="127"/>
      <c r="BX180" s="127"/>
      <c r="BY180" s="127"/>
    </row>
    <row r="181" spans="2:77" s="34" customFormat="1" ht="12.75" customHeight="1">
      <c r="B181" s="124"/>
      <c r="C181" s="124"/>
      <c r="D181" s="124"/>
      <c r="E181" s="124"/>
      <c r="F181" s="124"/>
      <c r="G181" s="124"/>
      <c r="H181" s="124"/>
      <c r="I181" s="128" t="s">
        <v>75</v>
      </c>
      <c r="J181" s="128"/>
      <c r="K181" s="128"/>
      <c r="L181" s="126">
        <v>97</v>
      </c>
      <c r="M181" s="126"/>
      <c r="N181" s="126"/>
      <c r="O181" s="126"/>
      <c r="P181" s="126"/>
      <c r="Q181" s="126"/>
      <c r="R181" s="126">
        <v>108</v>
      </c>
      <c r="S181" s="126"/>
      <c r="T181" s="126"/>
      <c r="U181" s="126"/>
      <c r="V181" s="126"/>
      <c r="W181" s="126"/>
      <c r="X181" s="126">
        <v>125</v>
      </c>
      <c r="Y181" s="126"/>
      <c r="Z181" s="126"/>
      <c r="AA181" s="126"/>
      <c r="AB181" s="126"/>
      <c r="AC181" s="126"/>
      <c r="AD181" s="126">
        <v>84</v>
      </c>
      <c r="AE181" s="126"/>
      <c r="AF181" s="126"/>
      <c r="AG181" s="126"/>
      <c r="AH181" s="126"/>
      <c r="AI181" s="126"/>
      <c r="AJ181" s="126">
        <v>89</v>
      </c>
      <c r="AK181" s="126"/>
      <c r="AL181" s="126"/>
      <c r="AM181" s="126"/>
      <c r="AN181" s="126"/>
      <c r="AO181" s="126"/>
      <c r="AP181" s="126">
        <v>104</v>
      </c>
      <c r="AQ181" s="126"/>
      <c r="AR181" s="126"/>
      <c r="AS181" s="126"/>
      <c r="AT181" s="126"/>
      <c r="AU181" s="126"/>
      <c r="AV181" s="126">
        <v>86</v>
      </c>
      <c r="AW181" s="126"/>
      <c r="AX181" s="126"/>
      <c r="AY181" s="126"/>
      <c r="AZ181" s="126"/>
      <c r="BA181" s="126"/>
      <c r="BB181" s="126">
        <v>107</v>
      </c>
      <c r="BC181" s="126"/>
      <c r="BD181" s="126"/>
      <c r="BE181" s="126"/>
      <c r="BF181" s="126"/>
      <c r="BG181" s="126"/>
      <c r="BH181" s="126">
        <v>136</v>
      </c>
      <c r="BI181" s="126"/>
      <c r="BJ181" s="126"/>
      <c r="BK181" s="126"/>
      <c r="BL181" s="126"/>
      <c r="BM181" s="126"/>
      <c r="BN181" s="126">
        <v>808</v>
      </c>
      <c r="BO181" s="126"/>
      <c r="BP181" s="126"/>
      <c r="BQ181" s="126"/>
      <c r="BR181" s="126"/>
      <c r="BS181" s="126"/>
      <c r="BT181" s="126">
        <v>470</v>
      </c>
      <c r="BU181" s="126"/>
      <c r="BV181" s="126"/>
      <c r="BW181" s="126"/>
      <c r="BX181" s="126"/>
      <c r="BY181" s="126"/>
    </row>
    <row r="182" spans="2:77" s="34" customFormat="1" ht="12.75" customHeight="1">
      <c r="B182" s="124"/>
      <c r="C182" s="124"/>
      <c r="D182" s="124"/>
      <c r="E182" s="124"/>
      <c r="F182" s="124"/>
      <c r="G182" s="124"/>
      <c r="H182" s="124"/>
      <c r="I182" s="124" t="s">
        <v>145</v>
      </c>
      <c r="J182" s="124"/>
      <c r="K182" s="124"/>
      <c r="L182" s="125">
        <f>SUM(L180:Q181)</f>
        <v>196</v>
      </c>
      <c r="M182" s="125"/>
      <c r="N182" s="125"/>
      <c r="O182" s="125"/>
      <c r="P182" s="125"/>
      <c r="Q182" s="125"/>
      <c r="R182" s="125">
        <f>SUM(R180:W181)</f>
        <v>212</v>
      </c>
      <c r="S182" s="125"/>
      <c r="T182" s="125"/>
      <c r="U182" s="125"/>
      <c r="V182" s="125"/>
      <c r="W182" s="125"/>
      <c r="X182" s="125">
        <f>SUM(X180:AC181)</f>
        <v>272</v>
      </c>
      <c r="Y182" s="125"/>
      <c r="Z182" s="125"/>
      <c r="AA182" s="125"/>
      <c r="AB182" s="125"/>
      <c r="AC182" s="125"/>
      <c r="AD182" s="125">
        <f>SUM(AD180:AI181)</f>
        <v>159</v>
      </c>
      <c r="AE182" s="125"/>
      <c r="AF182" s="125"/>
      <c r="AG182" s="125"/>
      <c r="AH182" s="125"/>
      <c r="AI182" s="125"/>
      <c r="AJ182" s="125">
        <f>SUM(AJ180:AO181)</f>
        <v>167</v>
      </c>
      <c r="AK182" s="125"/>
      <c r="AL182" s="125"/>
      <c r="AM182" s="125"/>
      <c r="AN182" s="125"/>
      <c r="AO182" s="125"/>
      <c r="AP182" s="125">
        <f>SUM(AP180:AU181)</f>
        <v>177</v>
      </c>
      <c r="AQ182" s="125"/>
      <c r="AR182" s="125"/>
      <c r="AS182" s="125"/>
      <c r="AT182" s="125"/>
      <c r="AU182" s="125"/>
      <c r="AV182" s="125">
        <f>SUM(AV180:BA181)</f>
        <v>138</v>
      </c>
      <c r="AW182" s="125"/>
      <c r="AX182" s="125"/>
      <c r="AY182" s="125"/>
      <c r="AZ182" s="125"/>
      <c r="BA182" s="125"/>
      <c r="BB182" s="125">
        <f>SUM(BB180:BG181)</f>
        <v>145</v>
      </c>
      <c r="BC182" s="125"/>
      <c r="BD182" s="125"/>
      <c r="BE182" s="125"/>
      <c r="BF182" s="125"/>
      <c r="BG182" s="125"/>
      <c r="BH182" s="125">
        <f>SUM(BH180:BM181)</f>
        <v>305</v>
      </c>
      <c r="BI182" s="125"/>
      <c r="BJ182" s="125"/>
      <c r="BK182" s="125"/>
      <c r="BL182" s="125"/>
      <c r="BM182" s="125"/>
      <c r="BN182" s="125">
        <f>SUM(BN180:BS181)</f>
        <v>1614</v>
      </c>
      <c r="BO182" s="125"/>
      <c r="BP182" s="125"/>
      <c r="BQ182" s="125"/>
      <c r="BR182" s="125"/>
      <c r="BS182" s="125"/>
      <c r="BT182" s="125">
        <f>SUM(BT180:BY181)</f>
        <v>786</v>
      </c>
      <c r="BU182" s="125"/>
      <c r="BV182" s="125"/>
      <c r="BW182" s="125"/>
      <c r="BX182" s="125"/>
      <c r="BY182" s="125"/>
    </row>
    <row r="183" spans="2:77" s="34" customFormat="1" ht="12.75" customHeight="1">
      <c r="B183" s="124" t="s">
        <v>271</v>
      </c>
      <c r="C183" s="124"/>
      <c r="D183" s="124"/>
      <c r="E183" s="124"/>
      <c r="F183" s="124"/>
      <c r="G183" s="124"/>
      <c r="H183" s="124"/>
      <c r="I183" s="129" t="s">
        <v>74</v>
      </c>
      <c r="J183" s="129"/>
      <c r="K183" s="129"/>
      <c r="L183" s="127">
        <v>158</v>
      </c>
      <c r="M183" s="127"/>
      <c r="N183" s="127"/>
      <c r="O183" s="127"/>
      <c r="P183" s="127"/>
      <c r="Q183" s="127"/>
      <c r="R183" s="127">
        <v>166</v>
      </c>
      <c r="S183" s="127"/>
      <c r="T183" s="127"/>
      <c r="U183" s="127"/>
      <c r="V183" s="127"/>
      <c r="W183" s="127"/>
      <c r="X183" s="127">
        <v>199</v>
      </c>
      <c r="Y183" s="127"/>
      <c r="Z183" s="127"/>
      <c r="AA183" s="127"/>
      <c r="AB183" s="127"/>
      <c r="AC183" s="127"/>
      <c r="AD183" s="127">
        <v>140</v>
      </c>
      <c r="AE183" s="127"/>
      <c r="AF183" s="127"/>
      <c r="AG183" s="127"/>
      <c r="AH183" s="127"/>
      <c r="AI183" s="127"/>
      <c r="AJ183" s="127">
        <v>132</v>
      </c>
      <c r="AK183" s="127"/>
      <c r="AL183" s="127"/>
      <c r="AM183" s="127"/>
      <c r="AN183" s="127"/>
      <c r="AO183" s="127"/>
      <c r="AP183" s="127">
        <v>114</v>
      </c>
      <c r="AQ183" s="127"/>
      <c r="AR183" s="127"/>
      <c r="AS183" s="127"/>
      <c r="AT183" s="127"/>
      <c r="AU183" s="127"/>
      <c r="AV183" s="127">
        <v>77</v>
      </c>
      <c r="AW183" s="127"/>
      <c r="AX183" s="127"/>
      <c r="AY183" s="127"/>
      <c r="AZ183" s="127"/>
      <c r="BA183" s="127"/>
      <c r="BB183" s="127">
        <v>45</v>
      </c>
      <c r="BC183" s="127"/>
      <c r="BD183" s="127"/>
      <c r="BE183" s="127"/>
      <c r="BF183" s="127"/>
      <c r="BG183" s="127"/>
      <c r="BH183" s="127">
        <v>517</v>
      </c>
      <c r="BI183" s="127"/>
      <c r="BJ183" s="127"/>
      <c r="BK183" s="127"/>
      <c r="BL183" s="127"/>
      <c r="BM183" s="127"/>
      <c r="BN183" s="127">
        <v>1675</v>
      </c>
      <c r="BO183" s="127"/>
      <c r="BP183" s="127"/>
      <c r="BQ183" s="127"/>
      <c r="BR183" s="127"/>
      <c r="BS183" s="127"/>
      <c r="BT183" s="127">
        <v>508</v>
      </c>
      <c r="BU183" s="127"/>
      <c r="BV183" s="127"/>
      <c r="BW183" s="127"/>
      <c r="BX183" s="127"/>
      <c r="BY183" s="127"/>
    </row>
    <row r="184" spans="2:77" s="34" customFormat="1" ht="12.75" customHeight="1">
      <c r="B184" s="124"/>
      <c r="C184" s="124"/>
      <c r="D184" s="124"/>
      <c r="E184" s="124"/>
      <c r="F184" s="124"/>
      <c r="G184" s="124"/>
      <c r="H184" s="124"/>
      <c r="I184" s="128" t="s">
        <v>75</v>
      </c>
      <c r="J184" s="128"/>
      <c r="K184" s="128"/>
      <c r="L184" s="126">
        <v>156</v>
      </c>
      <c r="M184" s="126"/>
      <c r="N184" s="126"/>
      <c r="O184" s="126"/>
      <c r="P184" s="126"/>
      <c r="Q184" s="126"/>
      <c r="R184" s="126">
        <v>187</v>
      </c>
      <c r="S184" s="126"/>
      <c r="T184" s="126"/>
      <c r="U184" s="126"/>
      <c r="V184" s="126"/>
      <c r="W184" s="126"/>
      <c r="X184" s="126">
        <v>221</v>
      </c>
      <c r="Y184" s="126"/>
      <c r="Z184" s="126"/>
      <c r="AA184" s="126"/>
      <c r="AB184" s="126"/>
      <c r="AC184" s="126"/>
      <c r="AD184" s="126">
        <v>165</v>
      </c>
      <c r="AE184" s="126"/>
      <c r="AF184" s="126"/>
      <c r="AG184" s="126"/>
      <c r="AH184" s="126"/>
      <c r="AI184" s="126"/>
      <c r="AJ184" s="126">
        <v>172</v>
      </c>
      <c r="AK184" s="126"/>
      <c r="AL184" s="126"/>
      <c r="AM184" s="126"/>
      <c r="AN184" s="126"/>
      <c r="AO184" s="126"/>
      <c r="AP184" s="126">
        <v>166</v>
      </c>
      <c r="AQ184" s="126"/>
      <c r="AR184" s="126"/>
      <c r="AS184" s="126"/>
      <c r="AT184" s="126"/>
      <c r="AU184" s="126"/>
      <c r="AV184" s="126">
        <v>125</v>
      </c>
      <c r="AW184" s="126"/>
      <c r="AX184" s="126"/>
      <c r="AY184" s="126"/>
      <c r="AZ184" s="126"/>
      <c r="BA184" s="126"/>
      <c r="BB184" s="126">
        <v>150</v>
      </c>
      <c r="BC184" s="126"/>
      <c r="BD184" s="126"/>
      <c r="BE184" s="126"/>
      <c r="BF184" s="126"/>
      <c r="BG184" s="126"/>
      <c r="BH184" s="126">
        <v>498</v>
      </c>
      <c r="BI184" s="126"/>
      <c r="BJ184" s="126"/>
      <c r="BK184" s="126"/>
      <c r="BL184" s="126"/>
      <c r="BM184" s="126"/>
      <c r="BN184" s="126">
        <v>1746</v>
      </c>
      <c r="BO184" s="126"/>
      <c r="BP184" s="126"/>
      <c r="BQ184" s="126"/>
      <c r="BR184" s="126"/>
      <c r="BS184" s="126"/>
      <c r="BT184" s="126">
        <v>778</v>
      </c>
      <c r="BU184" s="126"/>
      <c r="BV184" s="126"/>
      <c r="BW184" s="126"/>
      <c r="BX184" s="126"/>
      <c r="BY184" s="126"/>
    </row>
    <row r="185" spans="2:77" s="34" customFormat="1" ht="12.75" customHeight="1">
      <c r="B185" s="124"/>
      <c r="C185" s="124"/>
      <c r="D185" s="124"/>
      <c r="E185" s="124"/>
      <c r="F185" s="124"/>
      <c r="G185" s="124"/>
      <c r="H185" s="124"/>
      <c r="I185" s="124" t="s">
        <v>145</v>
      </c>
      <c r="J185" s="124"/>
      <c r="K185" s="124"/>
      <c r="L185" s="125">
        <f>SUM(L183:Q184)</f>
        <v>314</v>
      </c>
      <c r="M185" s="125"/>
      <c r="N185" s="125"/>
      <c r="O185" s="125"/>
      <c r="P185" s="125"/>
      <c r="Q185" s="125"/>
      <c r="R185" s="125">
        <f>SUM(R183:W184)</f>
        <v>353</v>
      </c>
      <c r="S185" s="125"/>
      <c r="T185" s="125"/>
      <c r="U185" s="125"/>
      <c r="V185" s="125"/>
      <c r="W185" s="125"/>
      <c r="X185" s="125">
        <f>SUM(X183:AC184)</f>
        <v>420</v>
      </c>
      <c r="Y185" s="125"/>
      <c r="Z185" s="125"/>
      <c r="AA185" s="125"/>
      <c r="AB185" s="125"/>
      <c r="AC185" s="125"/>
      <c r="AD185" s="125">
        <f>SUM(AD183:AI184)</f>
        <v>305</v>
      </c>
      <c r="AE185" s="125"/>
      <c r="AF185" s="125"/>
      <c r="AG185" s="125"/>
      <c r="AH185" s="125"/>
      <c r="AI185" s="125"/>
      <c r="AJ185" s="125">
        <f>SUM(AJ183:AO184)</f>
        <v>304</v>
      </c>
      <c r="AK185" s="125"/>
      <c r="AL185" s="125"/>
      <c r="AM185" s="125"/>
      <c r="AN185" s="125"/>
      <c r="AO185" s="125"/>
      <c r="AP185" s="125">
        <f>SUM(AP183:AU184)</f>
        <v>280</v>
      </c>
      <c r="AQ185" s="125"/>
      <c r="AR185" s="125"/>
      <c r="AS185" s="125"/>
      <c r="AT185" s="125"/>
      <c r="AU185" s="125"/>
      <c r="AV185" s="125">
        <f>SUM(AV183:BA184)</f>
        <v>202</v>
      </c>
      <c r="AW185" s="125"/>
      <c r="AX185" s="125"/>
      <c r="AY185" s="125"/>
      <c r="AZ185" s="125"/>
      <c r="BA185" s="125"/>
      <c r="BB185" s="125">
        <f>SUM(BB183:BG184)</f>
        <v>195</v>
      </c>
      <c r="BC185" s="125"/>
      <c r="BD185" s="125"/>
      <c r="BE185" s="125"/>
      <c r="BF185" s="125"/>
      <c r="BG185" s="125"/>
      <c r="BH185" s="125">
        <f>SUM(BH183:BM184)</f>
        <v>1015</v>
      </c>
      <c r="BI185" s="125"/>
      <c r="BJ185" s="125"/>
      <c r="BK185" s="125"/>
      <c r="BL185" s="125"/>
      <c r="BM185" s="125"/>
      <c r="BN185" s="125">
        <f>SUM(BN183:BS184)</f>
        <v>3421</v>
      </c>
      <c r="BO185" s="125"/>
      <c r="BP185" s="125"/>
      <c r="BQ185" s="125"/>
      <c r="BR185" s="125"/>
      <c r="BS185" s="125"/>
      <c r="BT185" s="125">
        <f>SUM(BT183:BY184)</f>
        <v>1286</v>
      </c>
      <c r="BU185" s="125"/>
      <c r="BV185" s="125"/>
      <c r="BW185" s="125"/>
      <c r="BX185" s="125"/>
      <c r="BY185" s="125"/>
    </row>
    <row r="186" spans="2:77" s="34" customFormat="1" ht="12.75" customHeight="1">
      <c r="B186" s="124" t="s">
        <v>272</v>
      </c>
      <c r="C186" s="124"/>
      <c r="D186" s="124"/>
      <c r="E186" s="124"/>
      <c r="F186" s="124"/>
      <c r="G186" s="124"/>
      <c r="H186" s="124"/>
      <c r="I186" s="129" t="s">
        <v>74</v>
      </c>
      <c r="J186" s="129"/>
      <c r="K186" s="129"/>
      <c r="L186" s="127">
        <v>82</v>
      </c>
      <c r="M186" s="127"/>
      <c r="N186" s="127"/>
      <c r="O186" s="127"/>
      <c r="P186" s="127"/>
      <c r="Q186" s="127"/>
      <c r="R186" s="127">
        <v>89</v>
      </c>
      <c r="S186" s="127"/>
      <c r="T186" s="127"/>
      <c r="U186" s="127"/>
      <c r="V186" s="127"/>
      <c r="W186" s="127"/>
      <c r="X186" s="127">
        <v>72</v>
      </c>
      <c r="Y186" s="127"/>
      <c r="Z186" s="127"/>
      <c r="AA186" s="127"/>
      <c r="AB186" s="127"/>
      <c r="AC186" s="127"/>
      <c r="AD186" s="127">
        <v>47</v>
      </c>
      <c r="AE186" s="127"/>
      <c r="AF186" s="127"/>
      <c r="AG186" s="127"/>
      <c r="AH186" s="127"/>
      <c r="AI186" s="127"/>
      <c r="AJ186" s="127">
        <v>44</v>
      </c>
      <c r="AK186" s="127"/>
      <c r="AL186" s="127"/>
      <c r="AM186" s="127"/>
      <c r="AN186" s="127"/>
      <c r="AO186" s="127"/>
      <c r="AP186" s="127">
        <v>46</v>
      </c>
      <c r="AQ186" s="127"/>
      <c r="AR186" s="127"/>
      <c r="AS186" s="127"/>
      <c r="AT186" s="127"/>
      <c r="AU186" s="127"/>
      <c r="AV186" s="127">
        <v>52</v>
      </c>
      <c r="AW186" s="127"/>
      <c r="AX186" s="127"/>
      <c r="AY186" s="127"/>
      <c r="AZ186" s="127"/>
      <c r="BA186" s="127"/>
      <c r="BB186" s="127">
        <v>29</v>
      </c>
      <c r="BC186" s="127"/>
      <c r="BD186" s="127"/>
      <c r="BE186" s="127"/>
      <c r="BF186" s="127"/>
      <c r="BG186" s="127"/>
      <c r="BH186" s="127">
        <v>121</v>
      </c>
      <c r="BI186" s="127"/>
      <c r="BJ186" s="127"/>
      <c r="BK186" s="127"/>
      <c r="BL186" s="127"/>
      <c r="BM186" s="127"/>
      <c r="BN186" s="127">
        <v>581</v>
      </c>
      <c r="BO186" s="127"/>
      <c r="BP186" s="127"/>
      <c r="BQ186" s="127"/>
      <c r="BR186" s="127"/>
      <c r="BS186" s="127"/>
      <c r="BT186" s="127">
        <v>218</v>
      </c>
      <c r="BU186" s="127"/>
      <c r="BV186" s="127"/>
      <c r="BW186" s="127"/>
      <c r="BX186" s="127"/>
      <c r="BY186" s="127"/>
    </row>
    <row r="187" spans="2:77" s="34" customFormat="1" ht="12.75" customHeight="1">
      <c r="B187" s="124"/>
      <c r="C187" s="124"/>
      <c r="D187" s="124"/>
      <c r="E187" s="124"/>
      <c r="F187" s="124"/>
      <c r="G187" s="124"/>
      <c r="H187" s="124"/>
      <c r="I187" s="128" t="s">
        <v>75</v>
      </c>
      <c r="J187" s="128"/>
      <c r="K187" s="128"/>
      <c r="L187" s="126">
        <v>41</v>
      </c>
      <c r="M187" s="126"/>
      <c r="N187" s="126"/>
      <c r="O187" s="126"/>
      <c r="P187" s="126"/>
      <c r="Q187" s="126"/>
      <c r="R187" s="126">
        <v>63</v>
      </c>
      <c r="S187" s="126"/>
      <c r="T187" s="126"/>
      <c r="U187" s="126"/>
      <c r="V187" s="126"/>
      <c r="W187" s="126"/>
      <c r="X187" s="126">
        <v>88</v>
      </c>
      <c r="Y187" s="126"/>
      <c r="Z187" s="126"/>
      <c r="AA187" s="126"/>
      <c r="AB187" s="126"/>
      <c r="AC187" s="126"/>
      <c r="AD187" s="126">
        <v>47</v>
      </c>
      <c r="AE187" s="126"/>
      <c r="AF187" s="126"/>
      <c r="AG187" s="126"/>
      <c r="AH187" s="126"/>
      <c r="AI187" s="126"/>
      <c r="AJ187" s="126">
        <v>47</v>
      </c>
      <c r="AK187" s="126"/>
      <c r="AL187" s="126"/>
      <c r="AM187" s="126"/>
      <c r="AN187" s="126"/>
      <c r="AO187" s="126"/>
      <c r="AP187" s="126">
        <v>74</v>
      </c>
      <c r="AQ187" s="126"/>
      <c r="AR187" s="126"/>
      <c r="AS187" s="126"/>
      <c r="AT187" s="126"/>
      <c r="AU187" s="126"/>
      <c r="AV187" s="126">
        <v>85</v>
      </c>
      <c r="AW187" s="126"/>
      <c r="AX187" s="126"/>
      <c r="AY187" s="126"/>
      <c r="AZ187" s="126"/>
      <c r="BA187" s="126"/>
      <c r="BB187" s="126">
        <v>90</v>
      </c>
      <c r="BC187" s="126"/>
      <c r="BD187" s="126"/>
      <c r="BE187" s="126"/>
      <c r="BF187" s="126"/>
      <c r="BG187" s="126"/>
      <c r="BH187" s="126">
        <v>104</v>
      </c>
      <c r="BI187" s="126"/>
      <c r="BJ187" s="126"/>
      <c r="BK187" s="126"/>
      <c r="BL187" s="126"/>
      <c r="BM187" s="126"/>
      <c r="BN187" s="126">
        <v>494</v>
      </c>
      <c r="BO187" s="126"/>
      <c r="BP187" s="126"/>
      <c r="BQ187" s="126"/>
      <c r="BR187" s="126"/>
      <c r="BS187" s="126"/>
      <c r="BT187" s="126">
        <v>343</v>
      </c>
      <c r="BU187" s="126"/>
      <c r="BV187" s="126"/>
      <c r="BW187" s="126"/>
      <c r="BX187" s="126"/>
      <c r="BY187" s="126"/>
    </row>
    <row r="188" spans="2:77" s="34" customFormat="1" ht="12.75" customHeight="1">
      <c r="B188" s="124"/>
      <c r="C188" s="124"/>
      <c r="D188" s="124"/>
      <c r="E188" s="124"/>
      <c r="F188" s="124"/>
      <c r="G188" s="124"/>
      <c r="H188" s="124"/>
      <c r="I188" s="124" t="s">
        <v>145</v>
      </c>
      <c r="J188" s="124"/>
      <c r="K188" s="124"/>
      <c r="L188" s="125">
        <f>SUM(L186:Q187)</f>
        <v>123</v>
      </c>
      <c r="M188" s="125"/>
      <c r="N188" s="125"/>
      <c r="O188" s="125"/>
      <c r="P188" s="125"/>
      <c r="Q188" s="125"/>
      <c r="R188" s="125">
        <f>SUM(R186:W187)</f>
        <v>152</v>
      </c>
      <c r="S188" s="125"/>
      <c r="T188" s="125"/>
      <c r="U188" s="125"/>
      <c r="V188" s="125"/>
      <c r="W188" s="125"/>
      <c r="X188" s="125">
        <f>SUM(X186:AC187)</f>
        <v>160</v>
      </c>
      <c r="Y188" s="125"/>
      <c r="Z188" s="125"/>
      <c r="AA188" s="125"/>
      <c r="AB188" s="125"/>
      <c r="AC188" s="125"/>
      <c r="AD188" s="125">
        <f>SUM(AD186:AI187)</f>
        <v>94</v>
      </c>
      <c r="AE188" s="125"/>
      <c r="AF188" s="125"/>
      <c r="AG188" s="125"/>
      <c r="AH188" s="125"/>
      <c r="AI188" s="125"/>
      <c r="AJ188" s="125">
        <f>SUM(AJ186:AO187)</f>
        <v>91</v>
      </c>
      <c r="AK188" s="125"/>
      <c r="AL188" s="125"/>
      <c r="AM188" s="125"/>
      <c r="AN188" s="125"/>
      <c r="AO188" s="125"/>
      <c r="AP188" s="125">
        <f>SUM(AP186:AU187)</f>
        <v>120</v>
      </c>
      <c r="AQ188" s="125"/>
      <c r="AR188" s="125"/>
      <c r="AS188" s="125"/>
      <c r="AT188" s="125"/>
      <c r="AU188" s="125"/>
      <c r="AV188" s="125">
        <f>SUM(AV186:BA187)</f>
        <v>137</v>
      </c>
      <c r="AW188" s="125"/>
      <c r="AX188" s="125"/>
      <c r="AY188" s="125"/>
      <c r="AZ188" s="125"/>
      <c r="BA188" s="125"/>
      <c r="BB188" s="125">
        <f>SUM(BB186:BG187)</f>
        <v>119</v>
      </c>
      <c r="BC188" s="125"/>
      <c r="BD188" s="125"/>
      <c r="BE188" s="125"/>
      <c r="BF188" s="125"/>
      <c r="BG188" s="125"/>
      <c r="BH188" s="125">
        <f>SUM(BH186:BM187)</f>
        <v>225</v>
      </c>
      <c r="BI188" s="125"/>
      <c r="BJ188" s="125"/>
      <c r="BK188" s="125"/>
      <c r="BL188" s="125"/>
      <c r="BM188" s="125"/>
      <c r="BN188" s="125">
        <f>SUM(BN186:BS187)</f>
        <v>1075</v>
      </c>
      <c r="BO188" s="125"/>
      <c r="BP188" s="125"/>
      <c r="BQ188" s="125"/>
      <c r="BR188" s="125"/>
      <c r="BS188" s="125"/>
      <c r="BT188" s="125">
        <f>SUM(BT186:BY187)</f>
        <v>561</v>
      </c>
      <c r="BU188" s="125"/>
      <c r="BV188" s="125"/>
      <c r="BW188" s="125"/>
      <c r="BX188" s="125"/>
      <c r="BY188" s="125"/>
    </row>
    <row r="189" spans="2:77" s="34" customFormat="1" ht="12.75" customHeight="1">
      <c r="B189" s="124" t="s">
        <v>273</v>
      </c>
      <c r="C189" s="124"/>
      <c r="D189" s="124"/>
      <c r="E189" s="124"/>
      <c r="F189" s="124"/>
      <c r="G189" s="124"/>
      <c r="H189" s="124"/>
      <c r="I189" s="129" t="s">
        <v>74</v>
      </c>
      <c r="J189" s="129"/>
      <c r="K189" s="129"/>
      <c r="L189" s="127">
        <v>97</v>
      </c>
      <c r="M189" s="127"/>
      <c r="N189" s="127"/>
      <c r="O189" s="127"/>
      <c r="P189" s="127"/>
      <c r="Q189" s="127"/>
      <c r="R189" s="127">
        <v>91</v>
      </c>
      <c r="S189" s="127"/>
      <c r="T189" s="127"/>
      <c r="U189" s="127"/>
      <c r="V189" s="127"/>
      <c r="W189" s="127"/>
      <c r="X189" s="127">
        <v>138</v>
      </c>
      <c r="Y189" s="127"/>
      <c r="Z189" s="127"/>
      <c r="AA189" s="127"/>
      <c r="AB189" s="127"/>
      <c r="AC189" s="127"/>
      <c r="AD189" s="127">
        <v>57</v>
      </c>
      <c r="AE189" s="127"/>
      <c r="AF189" s="127"/>
      <c r="AG189" s="127"/>
      <c r="AH189" s="127"/>
      <c r="AI189" s="127"/>
      <c r="AJ189" s="127">
        <v>67</v>
      </c>
      <c r="AK189" s="127"/>
      <c r="AL189" s="127"/>
      <c r="AM189" s="127"/>
      <c r="AN189" s="127"/>
      <c r="AO189" s="127"/>
      <c r="AP189" s="127">
        <v>81</v>
      </c>
      <c r="AQ189" s="127"/>
      <c r="AR189" s="127"/>
      <c r="AS189" s="127"/>
      <c r="AT189" s="127"/>
      <c r="AU189" s="127"/>
      <c r="AV189" s="127">
        <v>52</v>
      </c>
      <c r="AW189" s="127"/>
      <c r="AX189" s="127"/>
      <c r="AY189" s="127"/>
      <c r="AZ189" s="127"/>
      <c r="BA189" s="127"/>
      <c r="BB189" s="127">
        <v>40</v>
      </c>
      <c r="BC189" s="127"/>
      <c r="BD189" s="127"/>
      <c r="BE189" s="127"/>
      <c r="BF189" s="127"/>
      <c r="BG189" s="127"/>
      <c r="BH189" s="127">
        <v>171</v>
      </c>
      <c r="BI189" s="127"/>
      <c r="BJ189" s="127"/>
      <c r="BK189" s="127"/>
      <c r="BL189" s="127"/>
      <c r="BM189" s="127"/>
      <c r="BN189" s="127">
        <v>762</v>
      </c>
      <c r="BO189" s="127"/>
      <c r="BP189" s="127"/>
      <c r="BQ189" s="127"/>
      <c r="BR189" s="127"/>
      <c r="BS189" s="127"/>
      <c r="BT189" s="127">
        <v>297</v>
      </c>
      <c r="BU189" s="127"/>
      <c r="BV189" s="127"/>
      <c r="BW189" s="127"/>
      <c r="BX189" s="127"/>
      <c r="BY189" s="127"/>
    </row>
    <row r="190" spans="2:77" s="34" customFormat="1" ht="12.75" customHeight="1">
      <c r="B190" s="124"/>
      <c r="C190" s="124"/>
      <c r="D190" s="124"/>
      <c r="E190" s="124"/>
      <c r="F190" s="124"/>
      <c r="G190" s="124"/>
      <c r="H190" s="124"/>
      <c r="I190" s="128" t="s">
        <v>75</v>
      </c>
      <c r="J190" s="128"/>
      <c r="K190" s="128"/>
      <c r="L190" s="126">
        <v>88</v>
      </c>
      <c r="M190" s="126"/>
      <c r="N190" s="126"/>
      <c r="O190" s="126"/>
      <c r="P190" s="126"/>
      <c r="Q190" s="126"/>
      <c r="R190" s="126">
        <v>108</v>
      </c>
      <c r="S190" s="126"/>
      <c r="T190" s="126"/>
      <c r="U190" s="126"/>
      <c r="V190" s="126"/>
      <c r="W190" s="126"/>
      <c r="X190" s="126">
        <v>99</v>
      </c>
      <c r="Y190" s="126"/>
      <c r="Z190" s="126"/>
      <c r="AA190" s="126"/>
      <c r="AB190" s="126"/>
      <c r="AC190" s="126"/>
      <c r="AD190" s="126">
        <v>85</v>
      </c>
      <c r="AE190" s="126"/>
      <c r="AF190" s="126"/>
      <c r="AG190" s="126"/>
      <c r="AH190" s="126"/>
      <c r="AI190" s="126"/>
      <c r="AJ190" s="126">
        <v>95</v>
      </c>
      <c r="AK190" s="126"/>
      <c r="AL190" s="126"/>
      <c r="AM190" s="126"/>
      <c r="AN190" s="126"/>
      <c r="AO190" s="126"/>
      <c r="AP190" s="126">
        <v>108</v>
      </c>
      <c r="AQ190" s="126"/>
      <c r="AR190" s="126"/>
      <c r="AS190" s="126"/>
      <c r="AT190" s="126"/>
      <c r="AU190" s="126"/>
      <c r="AV190" s="126">
        <v>91</v>
      </c>
      <c r="AW190" s="126"/>
      <c r="AX190" s="126"/>
      <c r="AY190" s="126"/>
      <c r="AZ190" s="126"/>
      <c r="BA190" s="126"/>
      <c r="BB190" s="126">
        <v>143</v>
      </c>
      <c r="BC190" s="126"/>
      <c r="BD190" s="126"/>
      <c r="BE190" s="126"/>
      <c r="BF190" s="126"/>
      <c r="BG190" s="126"/>
      <c r="BH190" s="126">
        <v>158</v>
      </c>
      <c r="BI190" s="126"/>
      <c r="BJ190" s="126"/>
      <c r="BK190" s="126"/>
      <c r="BL190" s="126"/>
      <c r="BM190" s="126"/>
      <c r="BN190" s="126">
        <v>704</v>
      </c>
      <c r="BO190" s="126"/>
      <c r="BP190" s="126"/>
      <c r="BQ190" s="126"/>
      <c r="BR190" s="126"/>
      <c r="BS190" s="126"/>
      <c r="BT190" s="126">
        <v>522</v>
      </c>
      <c r="BU190" s="126"/>
      <c r="BV190" s="126"/>
      <c r="BW190" s="126"/>
      <c r="BX190" s="126"/>
      <c r="BY190" s="126"/>
    </row>
    <row r="191" spans="2:77" s="34" customFormat="1" ht="12.75" customHeight="1">
      <c r="B191" s="124"/>
      <c r="C191" s="124"/>
      <c r="D191" s="124"/>
      <c r="E191" s="124"/>
      <c r="F191" s="124"/>
      <c r="G191" s="124"/>
      <c r="H191" s="124"/>
      <c r="I191" s="124" t="s">
        <v>145</v>
      </c>
      <c r="J191" s="124"/>
      <c r="K191" s="124"/>
      <c r="L191" s="125">
        <f>SUM(L189:Q190)</f>
        <v>185</v>
      </c>
      <c r="M191" s="125"/>
      <c r="N191" s="125"/>
      <c r="O191" s="125"/>
      <c r="P191" s="125"/>
      <c r="Q191" s="125"/>
      <c r="R191" s="125">
        <f>SUM(R189:W190)</f>
        <v>199</v>
      </c>
      <c r="S191" s="125"/>
      <c r="T191" s="125"/>
      <c r="U191" s="125"/>
      <c r="V191" s="125"/>
      <c r="W191" s="125"/>
      <c r="X191" s="125">
        <f>SUM(X189:AC190)</f>
        <v>237</v>
      </c>
      <c r="Y191" s="125"/>
      <c r="Z191" s="125"/>
      <c r="AA191" s="125"/>
      <c r="AB191" s="125"/>
      <c r="AC191" s="125"/>
      <c r="AD191" s="125">
        <f>SUM(AD189:AI190)</f>
        <v>142</v>
      </c>
      <c r="AE191" s="125"/>
      <c r="AF191" s="125"/>
      <c r="AG191" s="125"/>
      <c r="AH191" s="125"/>
      <c r="AI191" s="125"/>
      <c r="AJ191" s="125">
        <f>SUM(AJ189:AO190)</f>
        <v>162</v>
      </c>
      <c r="AK191" s="125"/>
      <c r="AL191" s="125"/>
      <c r="AM191" s="125"/>
      <c r="AN191" s="125"/>
      <c r="AO191" s="125"/>
      <c r="AP191" s="125">
        <f>SUM(AP189:AU190)</f>
        <v>189</v>
      </c>
      <c r="AQ191" s="125"/>
      <c r="AR191" s="125"/>
      <c r="AS191" s="125"/>
      <c r="AT191" s="125"/>
      <c r="AU191" s="125"/>
      <c r="AV191" s="125">
        <f>SUM(AV189:BA190)</f>
        <v>143</v>
      </c>
      <c r="AW191" s="125"/>
      <c r="AX191" s="125"/>
      <c r="AY191" s="125"/>
      <c r="AZ191" s="125"/>
      <c r="BA191" s="125"/>
      <c r="BB191" s="125">
        <f>SUM(BB189:BG190)</f>
        <v>183</v>
      </c>
      <c r="BC191" s="125"/>
      <c r="BD191" s="125"/>
      <c r="BE191" s="125"/>
      <c r="BF191" s="125"/>
      <c r="BG191" s="125"/>
      <c r="BH191" s="125">
        <f>SUM(BH189:BM190)</f>
        <v>329</v>
      </c>
      <c r="BI191" s="125"/>
      <c r="BJ191" s="125"/>
      <c r="BK191" s="125"/>
      <c r="BL191" s="125"/>
      <c r="BM191" s="125"/>
      <c r="BN191" s="125">
        <f>SUM(BN189:BS190)</f>
        <v>1466</v>
      </c>
      <c r="BO191" s="125"/>
      <c r="BP191" s="125"/>
      <c r="BQ191" s="125"/>
      <c r="BR191" s="125"/>
      <c r="BS191" s="125"/>
      <c r="BT191" s="125">
        <v>819</v>
      </c>
      <c r="BU191" s="125"/>
      <c r="BV191" s="125"/>
      <c r="BW191" s="125"/>
      <c r="BX191" s="125"/>
      <c r="BY191" s="125"/>
    </row>
    <row r="192" spans="2:77" s="34" customFormat="1" ht="12.75" customHeight="1">
      <c r="B192" s="124" t="s">
        <v>274</v>
      </c>
      <c r="C192" s="124"/>
      <c r="D192" s="124"/>
      <c r="E192" s="124"/>
      <c r="F192" s="124"/>
      <c r="G192" s="124"/>
      <c r="H192" s="124"/>
      <c r="I192" s="129" t="s">
        <v>74</v>
      </c>
      <c r="J192" s="129"/>
      <c r="K192" s="129"/>
      <c r="L192" s="127">
        <v>105</v>
      </c>
      <c r="M192" s="127"/>
      <c r="N192" s="127"/>
      <c r="O192" s="127"/>
      <c r="P192" s="127"/>
      <c r="Q192" s="127"/>
      <c r="R192" s="127">
        <v>93</v>
      </c>
      <c r="S192" s="127"/>
      <c r="T192" s="127"/>
      <c r="U192" s="127"/>
      <c r="V192" s="127"/>
      <c r="W192" s="127"/>
      <c r="X192" s="127">
        <v>101</v>
      </c>
      <c r="Y192" s="127"/>
      <c r="Z192" s="127"/>
      <c r="AA192" s="127"/>
      <c r="AB192" s="127"/>
      <c r="AC192" s="127"/>
      <c r="AD192" s="127">
        <v>57</v>
      </c>
      <c r="AE192" s="127"/>
      <c r="AF192" s="127"/>
      <c r="AG192" s="127"/>
      <c r="AH192" s="127"/>
      <c r="AI192" s="127"/>
      <c r="AJ192" s="127">
        <v>75</v>
      </c>
      <c r="AK192" s="127"/>
      <c r="AL192" s="127"/>
      <c r="AM192" s="127"/>
      <c r="AN192" s="127"/>
      <c r="AO192" s="127"/>
      <c r="AP192" s="127">
        <v>59</v>
      </c>
      <c r="AQ192" s="127"/>
      <c r="AR192" s="127"/>
      <c r="AS192" s="127"/>
      <c r="AT192" s="127"/>
      <c r="AU192" s="127"/>
      <c r="AV192" s="127">
        <v>58</v>
      </c>
      <c r="AW192" s="127"/>
      <c r="AX192" s="127"/>
      <c r="AY192" s="127"/>
      <c r="AZ192" s="127"/>
      <c r="BA192" s="127"/>
      <c r="BB192" s="127">
        <v>39</v>
      </c>
      <c r="BC192" s="127"/>
      <c r="BD192" s="127"/>
      <c r="BE192" s="127"/>
      <c r="BF192" s="127"/>
      <c r="BG192" s="127"/>
      <c r="BH192" s="127">
        <v>143</v>
      </c>
      <c r="BI192" s="127"/>
      <c r="BJ192" s="127"/>
      <c r="BK192" s="127"/>
      <c r="BL192" s="127"/>
      <c r="BM192" s="127"/>
      <c r="BN192" s="127">
        <v>751</v>
      </c>
      <c r="BO192" s="127"/>
      <c r="BP192" s="127"/>
      <c r="BQ192" s="127"/>
      <c r="BR192" s="127"/>
      <c r="BS192" s="127"/>
      <c r="BT192" s="127">
        <v>288</v>
      </c>
      <c r="BU192" s="127"/>
      <c r="BV192" s="127"/>
      <c r="BW192" s="127"/>
      <c r="BX192" s="127"/>
      <c r="BY192" s="127"/>
    </row>
    <row r="193" spans="2:77" s="34" customFormat="1" ht="12.75" customHeight="1">
      <c r="B193" s="124"/>
      <c r="C193" s="124"/>
      <c r="D193" s="124"/>
      <c r="E193" s="124"/>
      <c r="F193" s="124"/>
      <c r="G193" s="124"/>
      <c r="H193" s="124"/>
      <c r="I193" s="128" t="s">
        <v>75</v>
      </c>
      <c r="J193" s="128"/>
      <c r="K193" s="128"/>
      <c r="L193" s="126">
        <v>91</v>
      </c>
      <c r="M193" s="126"/>
      <c r="N193" s="126"/>
      <c r="O193" s="126"/>
      <c r="P193" s="126"/>
      <c r="Q193" s="126"/>
      <c r="R193" s="126">
        <v>87</v>
      </c>
      <c r="S193" s="126"/>
      <c r="T193" s="126"/>
      <c r="U193" s="126"/>
      <c r="V193" s="126"/>
      <c r="W193" s="126"/>
      <c r="X193" s="126">
        <v>95</v>
      </c>
      <c r="Y193" s="126"/>
      <c r="Z193" s="126"/>
      <c r="AA193" s="126"/>
      <c r="AB193" s="126"/>
      <c r="AC193" s="126"/>
      <c r="AD193" s="126">
        <v>72</v>
      </c>
      <c r="AE193" s="126"/>
      <c r="AF193" s="126"/>
      <c r="AG193" s="126"/>
      <c r="AH193" s="126"/>
      <c r="AI193" s="126"/>
      <c r="AJ193" s="126">
        <v>88</v>
      </c>
      <c r="AK193" s="126"/>
      <c r="AL193" s="126"/>
      <c r="AM193" s="126"/>
      <c r="AN193" s="126"/>
      <c r="AO193" s="126"/>
      <c r="AP193" s="126">
        <v>90</v>
      </c>
      <c r="AQ193" s="126"/>
      <c r="AR193" s="126"/>
      <c r="AS193" s="126"/>
      <c r="AT193" s="126"/>
      <c r="AU193" s="126"/>
      <c r="AV193" s="126">
        <v>90</v>
      </c>
      <c r="AW193" s="126"/>
      <c r="AX193" s="126"/>
      <c r="AY193" s="126"/>
      <c r="AZ193" s="126"/>
      <c r="BA193" s="126"/>
      <c r="BB193" s="126">
        <v>122</v>
      </c>
      <c r="BC193" s="126"/>
      <c r="BD193" s="126"/>
      <c r="BE193" s="126"/>
      <c r="BF193" s="126"/>
      <c r="BG193" s="126"/>
      <c r="BH193" s="126">
        <v>146</v>
      </c>
      <c r="BI193" s="126"/>
      <c r="BJ193" s="126"/>
      <c r="BK193" s="126"/>
      <c r="BL193" s="126"/>
      <c r="BM193" s="126"/>
      <c r="BN193" s="126">
        <v>682</v>
      </c>
      <c r="BO193" s="126"/>
      <c r="BP193" s="126"/>
      <c r="BQ193" s="126"/>
      <c r="BR193" s="126"/>
      <c r="BS193" s="126"/>
      <c r="BT193" s="126">
        <v>462</v>
      </c>
      <c r="BU193" s="126"/>
      <c r="BV193" s="126"/>
      <c r="BW193" s="126"/>
      <c r="BX193" s="126"/>
      <c r="BY193" s="126"/>
    </row>
    <row r="194" spans="2:77" s="34" customFormat="1" ht="12.75" customHeight="1">
      <c r="B194" s="124"/>
      <c r="C194" s="124"/>
      <c r="D194" s="124"/>
      <c r="E194" s="124"/>
      <c r="F194" s="124"/>
      <c r="G194" s="124"/>
      <c r="H194" s="124"/>
      <c r="I194" s="124" t="s">
        <v>145</v>
      </c>
      <c r="J194" s="124"/>
      <c r="K194" s="124"/>
      <c r="L194" s="125">
        <f>SUM(L192:Q193)</f>
        <v>196</v>
      </c>
      <c r="M194" s="125"/>
      <c r="N194" s="125"/>
      <c r="O194" s="125"/>
      <c r="P194" s="125"/>
      <c r="Q194" s="125"/>
      <c r="R194" s="125">
        <f>SUM(R192:W193)</f>
        <v>180</v>
      </c>
      <c r="S194" s="125"/>
      <c r="T194" s="125"/>
      <c r="U194" s="125"/>
      <c r="V194" s="125"/>
      <c r="W194" s="125"/>
      <c r="X194" s="125">
        <f>SUM(X192:AC193)</f>
        <v>196</v>
      </c>
      <c r="Y194" s="125"/>
      <c r="Z194" s="125"/>
      <c r="AA194" s="125"/>
      <c r="AB194" s="125"/>
      <c r="AC194" s="125"/>
      <c r="AD194" s="125">
        <f>SUM(AD192:AI193)</f>
        <v>129</v>
      </c>
      <c r="AE194" s="125"/>
      <c r="AF194" s="125"/>
      <c r="AG194" s="125"/>
      <c r="AH194" s="125"/>
      <c r="AI194" s="125"/>
      <c r="AJ194" s="125">
        <f>SUM(AJ192:AO193)</f>
        <v>163</v>
      </c>
      <c r="AK194" s="125"/>
      <c r="AL194" s="125"/>
      <c r="AM194" s="125"/>
      <c r="AN194" s="125"/>
      <c r="AO194" s="125"/>
      <c r="AP194" s="125">
        <f>SUM(AP192:AU193)</f>
        <v>149</v>
      </c>
      <c r="AQ194" s="125"/>
      <c r="AR194" s="125"/>
      <c r="AS194" s="125"/>
      <c r="AT194" s="125"/>
      <c r="AU194" s="125"/>
      <c r="AV194" s="125">
        <f>SUM(AV192:BA193)</f>
        <v>148</v>
      </c>
      <c r="AW194" s="125"/>
      <c r="AX194" s="125"/>
      <c r="AY194" s="125"/>
      <c r="AZ194" s="125"/>
      <c r="BA194" s="125"/>
      <c r="BB194" s="125">
        <f>SUM(BB192:BG193)</f>
        <v>161</v>
      </c>
      <c r="BC194" s="125"/>
      <c r="BD194" s="125"/>
      <c r="BE194" s="125"/>
      <c r="BF194" s="125"/>
      <c r="BG194" s="125"/>
      <c r="BH194" s="125">
        <f>SUM(BH192:BM193)</f>
        <v>289</v>
      </c>
      <c r="BI194" s="125"/>
      <c r="BJ194" s="125"/>
      <c r="BK194" s="125"/>
      <c r="BL194" s="125"/>
      <c r="BM194" s="125"/>
      <c r="BN194" s="125">
        <f>SUM(BN192:BS193)</f>
        <v>1433</v>
      </c>
      <c r="BO194" s="125"/>
      <c r="BP194" s="125"/>
      <c r="BQ194" s="125"/>
      <c r="BR194" s="125"/>
      <c r="BS194" s="125"/>
      <c r="BT194" s="125">
        <f>SUM(BT192:BY193)</f>
        <v>750</v>
      </c>
      <c r="BU194" s="125"/>
      <c r="BV194" s="125"/>
      <c r="BW194" s="125"/>
      <c r="BX194" s="125"/>
      <c r="BY194" s="125"/>
    </row>
    <row r="195" spans="2:77" s="34" customFormat="1" ht="12.75" customHeight="1">
      <c r="B195" s="124" t="s">
        <v>275</v>
      </c>
      <c r="C195" s="124"/>
      <c r="D195" s="124"/>
      <c r="E195" s="124"/>
      <c r="F195" s="124"/>
      <c r="G195" s="124"/>
      <c r="H195" s="124"/>
      <c r="I195" s="129" t="s">
        <v>74</v>
      </c>
      <c r="J195" s="129"/>
      <c r="K195" s="129"/>
      <c r="L195" s="127">
        <v>76</v>
      </c>
      <c r="M195" s="127"/>
      <c r="N195" s="127"/>
      <c r="O195" s="127"/>
      <c r="P195" s="127"/>
      <c r="Q195" s="127"/>
      <c r="R195" s="127">
        <v>96</v>
      </c>
      <c r="S195" s="127"/>
      <c r="T195" s="127"/>
      <c r="U195" s="127"/>
      <c r="V195" s="127"/>
      <c r="W195" s="127"/>
      <c r="X195" s="127">
        <v>82</v>
      </c>
      <c r="Y195" s="127"/>
      <c r="Z195" s="127"/>
      <c r="AA195" s="127"/>
      <c r="AB195" s="127"/>
      <c r="AC195" s="127"/>
      <c r="AD195" s="127">
        <v>57</v>
      </c>
      <c r="AE195" s="127"/>
      <c r="AF195" s="127"/>
      <c r="AG195" s="127"/>
      <c r="AH195" s="127"/>
      <c r="AI195" s="127"/>
      <c r="AJ195" s="127">
        <v>63</v>
      </c>
      <c r="AK195" s="127"/>
      <c r="AL195" s="127"/>
      <c r="AM195" s="127"/>
      <c r="AN195" s="127"/>
      <c r="AO195" s="127"/>
      <c r="AP195" s="127">
        <v>65</v>
      </c>
      <c r="AQ195" s="127"/>
      <c r="AR195" s="127"/>
      <c r="AS195" s="127"/>
      <c r="AT195" s="127"/>
      <c r="AU195" s="127"/>
      <c r="AV195" s="127">
        <v>40</v>
      </c>
      <c r="AW195" s="127"/>
      <c r="AX195" s="127"/>
      <c r="AY195" s="127"/>
      <c r="AZ195" s="127"/>
      <c r="BA195" s="127"/>
      <c r="BB195" s="127">
        <v>33</v>
      </c>
      <c r="BC195" s="127"/>
      <c r="BD195" s="127"/>
      <c r="BE195" s="127"/>
      <c r="BF195" s="127"/>
      <c r="BG195" s="127"/>
      <c r="BH195" s="127">
        <v>127</v>
      </c>
      <c r="BI195" s="127"/>
      <c r="BJ195" s="127"/>
      <c r="BK195" s="127"/>
      <c r="BL195" s="127"/>
      <c r="BM195" s="127"/>
      <c r="BN195" s="127">
        <v>625</v>
      </c>
      <c r="BO195" s="127"/>
      <c r="BP195" s="127"/>
      <c r="BQ195" s="127"/>
      <c r="BR195" s="127"/>
      <c r="BS195" s="127"/>
      <c r="BT195" s="127">
        <v>258</v>
      </c>
      <c r="BU195" s="127"/>
      <c r="BV195" s="127"/>
      <c r="BW195" s="127"/>
      <c r="BX195" s="127"/>
      <c r="BY195" s="127"/>
    </row>
    <row r="196" spans="2:77" s="34" customFormat="1" ht="12.75" customHeight="1">
      <c r="B196" s="124"/>
      <c r="C196" s="124"/>
      <c r="D196" s="124"/>
      <c r="E196" s="124"/>
      <c r="F196" s="124"/>
      <c r="G196" s="124"/>
      <c r="H196" s="124"/>
      <c r="I196" s="128" t="s">
        <v>75</v>
      </c>
      <c r="J196" s="128"/>
      <c r="K196" s="128"/>
      <c r="L196" s="126">
        <v>79</v>
      </c>
      <c r="M196" s="126"/>
      <c r="N196" s="126"/>
      <c r="O196" s="126"/>
      <c r="P196" s="126"/>
      <c r="Q196" s="126"/>
      <c r="R196" s="126">
        <v>96</v>
      </c>
      <c r="S196" s="126"/>
      <c r="T196" s="126"/>
      <c r="U196" s="126"/>
      <c r="V196" s="126"/>
      <c r="W196" s="126"/>
      <c r="X196" s="126">
        <v>68</v>
      </c>
      <c r="Y196" s="126"/>
      <c r="Z196" s="126"/>
      <c r="AA196" s="126"/>
      <c r="AB196" s="126"/>
      <c r="AC196" s="126"/>
      <c r="AD196" s="126">
        <v>61</v>
      </c>
      <c r="AE196" s="126"/>
      <c r="AF196" s="126"/>
      <c r="AG196" s="126"/>
      <c r="AH196" s="126"/>
      <c r="AI196" s="126"/>
      <c r="AJ196" s="126">
        <v>73</v>
      </c>
      <c r="AK196" s="126"/>
      <c r="AL196" s="126"/>
      <c r="AM196" s="126"/>
      <c r="AN196" s="126"/>
      <c r="AO196" s="126"/>
      <c r="AP196" s="126">
        <v>73</v>
      </c>
      <c r="AQ196" s="126"/>
      <c r="AR196" s="126"/>
      <c r="AS196" s="126"/>
      <c r="AT196" s="126"/>
      <c r="AU196" s="126"/>
      <c r="AV196" s="126">
        <v>82</v>
      </c>
      <c r="AW196" s="126"/>
      <c r="AX196" s="126"/>
      <c r="AY196" s="126"/>
      <c r="AZ196" s="126"/>
      <c r="BA196" s="126"/>
      <c r="BB196" s="126">
        <v>81</v>
      </c>
      <c r="BC196" s="126"/>
      <c r="BD196" s="126"/>
      <c r="BE196" s="126"/>
      <c r="BF196" s="126"/>
      <c r="BG196" s="126"/>
      <c r="BH196" s="126">
        <v>113</v>
      </c>
      <c r="BI196" s="126"/>
      <c r="BJ196" s="126"/>
      <c r="BK196" s="126"/>
      <c r="BL196" s="126"/>
      <c r="BM196" s="126"/>
      <c r="BN196" s="126">
        <v>596</v>
      </c>
      <c r="BO196" s="126"/>
      <c r="BP196" s="126"/>
      <c r="BQ196" s="126"/>
      <c r="BR196" s="126"/>
      <c r="BS196" s="126"/>
      <c r="BT196" s="126">
        <v>370</v>
      </c>
      <c r="BU196" s="126"/>
      <c r="BV196" s="126"/>
      <c r="BW196" s="126"/>
      <c r="BX196" s="126"/>
      <c r="BY196" s="126"/>
    </row>
    <row r="197" spans="2:77" s="34" customFormat="1" ht="12.75" customHeight="1">
      <c r="B197" s="124"/>
      <c r="C197" s="124"/>
      <c r="D197" s="124"/>
      <c r="E197" s="124"/>
      <c r="F197" s="124"/>
      <c r="G197" s="124"/>
      <c r="H197" s="124"/>
      <c r="I197" s="124" t="s">
        <v>145</v>
      </c>
      <c r="J197" s="124"/>
      <c r="K197" s="124"/>
      <c r="L197" s="125">
        <f>SUM(L195:Q196)</f>
        <v>155</v>
      </c>
      <c r="M197" s="125"/>
      <c r="N197" s="125"/>
      <c r="O197" s="125"/>
      <c r="P197" s="125"/>
      <c r="Q197" s="125"/>
      <c r="R197" s="125">
        <f>SUM(R195:W196)</f>
        <v>192</v>
      </c>
      <c r="S197" s="125"/>
      <c r="T197" s="125"/>
      <c r="U197" s="125"/>
      <c r="V197" s="125"/>
      <c r="W197" s="125"/>
      <c r="X197" s="125">
        <f>SUM(X195:AC196)</f>
        <v>150</v>
      </c>
      <c r="Y197" s="125"/>
      <c r="Z197" s="125"/>
      <c r="AA197" s="125"/>
      <c r="AB197" s="125"/>
      <c r="AC197" s="125"/>
      <c r="AD197" s="125">
        <f>SUM(AD195:AI196)</f>
        <v>118</v>
      </c>
      <c r="AE197" s="125"/>
      <c r="AF197" s="125"/>
      <c r="AG197" s="125"/>
      <c r="AH197" s="125"/>
      <c r="AI197" s="125"/>
      <c r="AJ197" s="125">
        <f>SUM(AJ195:AO196)</f>
        <v>136</v>
      </c>
      <c r="AK197" s="125"/>
      <c r="AL197" s="125"/>
      <c r="AM197" s="125"/>
      <c r="AN197" s="125"/>
      <c r="AO197" s="125"/>
      <c r="AP197" s="125">
        <f>SUM(AP195:AU196)</f>
        <v>138</v>
      </c>
      <c r="AQ197" s="125"/>
      <c r="AR197" s="125"/>
      <c r="AS197" s="125"/>
      <c r="AT197" s="125"/>
      <c r="AU197" s="125"/>
      <c r="AV197" s="125">
        <f>SUM(AV195:BA196)</f>
        <v>122</v>
      </c>
      <c r="AW197" s="125"/>
      <c r="AX197" s="125"/>
      <c r="AY197" s="125"/>
      <c r="AZ197" s="125"/>
      <c r="BA197" s="125"/>
      <c r="BB197" s="125">
        <f>SUM(BB195:BG196)</f>
        <v>114</v>
      </c>
      <c r="BC197" s="125"/>
      <c r="BD197" s="125"/>
      <c r="BE197" s="125"/>
      <c r="BF197" s="125"/>
      <c r="BG197" s="125"/>
      <c r="BH197" s="125">
        <f>SUM(BH195:BM196)</f>
        <v>240</v>
      </c>
      <c r="BI197" s="125"/>
      <c r="BJ197" s="125"/>
      <c r="BK197" s="125"/>
      <c r="BL197" s="125"/>
      <c r="BM197" s="125"/>
      <c r="BN197" s="125">
        <f>SUM(BN195:BS196)</f>
        <v>1221</v>
      </c>
      <c r="BO197" s="125"/>
      <c r="BP197" s="125"/>
      <c r="BQ197" s="125"/>
      <c r="BR197" s="125"/>
      <c r="BS197" s="125"/>
      <c r="BT197" s="125">
        <f>SUM(BT195:BY196)</f>
        <v>628</v>
      </c>
      <c r="BU197" s="125"/>
      <c r="BV197" s="125"/>
      <c r="BW197" s="125"/>
      <c r="BX197" s="125"/>
      <c r="BY197" s="125"/>
    </row>
    <row r="198" spans="2:77" s="34" customFormat="1" ht="12.75" customHeight="1">
      <c r="B198" s="124" t="s">
        <v>276</v>
      </c>
      <c r="C198" s="124"/>
      <c r="D198" s="124"/>
      <c r="E198" s="124"/>
      <c r="F198" s="124"/>
      <c r="G198" s="124"/>
      <c r="H198" s="124"/>
      <c r="I198" s="129" t="s">
        <v>74</v>
      </c>
      <c r="J198" s="129"/>
      <c r="K198" s="129"/>
      <c r="L198" s="127">
        <v>319</v>
      </c>
      <c r="M198" s="127"/>
      <c r="N198" s="127"/>
      <c r="O198" s="127"/>
      <c r="P198" s="127"/>
      <c r="Q198" s="127"/>
      <c r="R198" s="127">
        <v>364</v>
      </c>
      <c r="S198" s="127"/>
      <c r="T198" s="127"/>
      <c r="U198" s="127"/>
      <c r="V198" s="127"/>
      <c r="W198" s="127"/>
      <c r="X198" s="127">
        <v>426</v>
      </c>
      <c r="Y198" s="127"/>
      <c r="Z198" s="127"/>
      <c r="AA198" s="127"/>
      <c r="AB198" s="127"/>
      <c r="AC198" s="127"/>
      <c r="AD198" s="127">
        <v>252</v>
      </c>
      <c r="AE198" s="127"/>
      <c r="AF198" s="127"/>
      <c r="AG198" s="127"/>
      <c r="AH198" s="127"/>
      <c r="AI198" s="127"/>
      <c r="AJ198" s="127">
        <v>222</v>
      </c>
      <c r="AK198" s="127"/>
      <c r="AL198" s="127"/>
      <c r="AM198" s="127"/>
      <c r="AN198" s="127"/>
      <c r="AO198" s="127"/>
      <c r="AP198" s="127">
        <v>230</v>
      </c>
      <c r="AQ198" s="127"/>
      <c r="AR198" s="127"/>
      <c r="AS198" s="127"/>
      <c r="AT198" s="127"/>
      <c r="AU198" s="127"/>
      <c r="AV198" s="127">
        <v>151</v>
      </c>
      <c r="AW198" s="127"/>
      <c r="AX198" s="127"/>
      <c r="AY198" s="127"/>
      <c r="AZ198" s="127"/>
      <c r="BA198" s="127"/>
      <c r="BB198" s="127">
        <v>109</v>
      </c>
      <c r="BC198" s="127"/>
      <c r="BD198" s="127"/>
      <c r="BE198" s="127"/>
      <c r="BF198" s="127"/>
      <c r="BG198" s="127"/>
      <c r="BH198" s="127">
        <v>656</v>
      </c>
      <c r="BI198" s="127"/>
      <c r="BJ198" s="127"/>
      <c r="BK198" s="127"/>
      <c r="BL198" s="127"/>
      <c r="BM198" s="127"/>
      <c r="BN198" s="127">
        <v>2787</v>
      </c>
      <c r="BO198" s="127"/>
      <c r="BP198" s="127"/>
      <c r="BQ198" s="127"/>
      <c r="BR198" s="127"/>
      <c r="BS198" s="127"/>
      <c r="BT198" s="127">
        <v>964</v>
      </c>
      <c r="BU198" s="127"/>
      <c r="BV198" s="127"/>
      <c r="BW198" s="127"/>
      <c r="BX198" s="127"/>
      <c r="BY198" s="127"/>
    </row>
    <row r="199" spans="2:77" s="34" customFormat="1" ht="12.75" customHeight="1">
      <c r="B199" s="124"/>
      <c r="C199" s="124"/>
      <c r="D199" s="124"/>
      <c r="E199" s="124"/>
      <c r="F199" s="124"/>
      <c r="G199" s="124"/>
      <c r="H199" s="124"/>
      <c r="I199" s="128" t="s">
        <v>75</v>
      </c>
      <c r="J199" s="128"/>
      <c r="K199" s="128"/>
      <c r="L199" s="126">
        <v>300</v>
      </c>
      <c r="M199" s="126"/>
      <c r="N199" s="126"/>
      <c r="O199" s="126"/>
      <c r="P199" s="126"/>
      <c r="Q199" s="126"/>
      <c r="R199" s="126">
        <v>367</v>
      </c>
      <c r="S199" s="126"/>
      <c r="T199" s="126"/>
      <c r="U199" s="126"/>
      <c r="V199" s="126"/>
      <c r="W199" s="126"/>
      <c r="X199" s="126">
        <v>395</v>
      </c>
      <c r="Y199" s="126"/>
      <c r="Z199" s="126"/>
      <c r="AA199" s="126"/>
      <c r="AB199" s="126"/>
      <c r="AC199" s="126"/>
      <c r="AD199" s="126">
        <v>270</v>
      </c>
      <c r="AE199" s="126"/>
      <c r="AF199" s="126"/>
      <c r="AG199" s="126"/>
      <c r="AH199" s="126"/>
      <c r="AI199" s="126"/>
      <c r="AJ199" s="126">
        <v>310</v>
      </c>
      <c r="AK199" s="126"/>
      <c r="AL199" s="126"/>
      <c r="AM199" s="126"/>
      <c r="AN199" s="126"/>
      <c r="AO199" s="126"/>
      <c r="AP199" s="126">
        <v>323</v>
      </c>
      <c r="AQ199" s="126"/>
      <c r="AR199" s="126"/>
      <c r="AS199" s="126"/>
      <c r="AT199" s="126"/>
      <c r="AU199" s="126"/>
      <c r="AV199" s="126">
        <v>255</v>
      </c>
      <c r="AW199" s="126"/>
      <c r="AX199" s="126"/>
      <c r="AY199" s="126"/>
      <c r="AZ199" s="126"/>
      <c r="BA199" s="126"/>
      <c r="BB199" s="126">
        <v>337</v>
      </c>
      <c r="BC199" s="126"/>
      <c r="BD199" s="126"/>
      <c r="BE199" s="126"/>
      <c r="BF199" s="126"/>
      <c r="BG199" s="126"/>
      <c r="BH199" s="126">
        <v>641</v>
      </c>
      <c r="BI199" s="126"/>
      <c r="BJ199" s="126"/>
      <c r="BK199" s="126"/>
      <c r="BL199" s="126"/>
      <c r="BM199" s="126"/>
      <c r="BN199" s="126">
        <v>2730</v>
      </c>
      <c r="BO199" s="126"/>
      <c r="BP199" s="126"/>
      <c r="BQ199" s="126"/>
      <c r="BR199" s="126"/>
      <c r="BS199" s="126"/>
      <c r="BT199" s="126">
        <v>1495</v>
      </c>
      <c r="BU199" s="126"/>
      <c r="BV199" s="126"/>
      <c r="BW199" s="126"/>
      <c r="BX199" s="126"/>
      <c r="BY199" s="126"/>
    </row>
    <row r="200" spans="2:77" s="34" customFormat="1" ht="12.75" customHeight="1">
      <c r="B200" s="124"/>
      <c r="C200" s="124"/>
      <c r="D200" s="124"/>
      <c r="E200" s="124"/>
      <c r="F200" s="124"/>
      <c r="G200" s="124"/>
      <c r="H200" s="124"/>
      <c r="I200" s="124" t="s">
        <v>145</v>
      </c>
      <c r="J200" s="124"/>
      <c r="K200" s="124"/>
      <c r="L200" s="125">
        <f>SUM(L198:Q199)</f>
        <v>619</v>
      </c>
      <c r="M200" s="125"/>
      <c r="N200" s="125"/>
      <c r="O200" s="125"/>
      <c r="P200" s="125"/>
      <c r="Q200" s="125"/>
      <c r="R200" s="125">
        <f>SUM(R198:W199)</f>
        <v>731</v>
      </c>
      <c r="S200" s="125"/>
      <c r="T200" s="125"/>
      <c r="U200" s="125"/>
      <c r="V200" s="125"/>
      <c r="W200" s="125"/>
      <c r="X200" s="125">
        <f>SUM(X198:AC199)</f>
        <v>821</v>
      </c>
      <c r="Y200" s="125"/>
      <c r="Z200" s="125"/>
      <c r="AA200" s="125"/>
      <c r="AB200" s="125"/>
      <c r="AC200" s="125"/>
      <c r="AD200" s="125">
        <f>SUM(AD198:AI199)</f>
        <v>522</v>
      </c>
      <c r="AE200" s="125"/>
      <c r="AF200" s="125"/>
      <c r="AG200" s="125"/>
      <c r="AH200" s="125"/>
      <c r="AI200" s="125"/>
      <c r="AJ200" s="125">
        <f>SUM(AJ198:AO199)</f>
        <v>532</v>
      </c>
      <c r="AK200" s="125"/>
      <c r="AL200" s="125"/>
      <c r="AM200" s="125"/>
      <c r="AN200" s="125"/>
      <c r="AO200" s="125"/>
      <c r="AP200" s="125">
        <f>SUM(AP198:AU199)</f>
        <v>553</v>
      </c>
      <c r="AQ200" s="125"/>
      <c r="AR200" s="125"/>
      <c r="AS200" s="125"/>
      <c r="AT200" s="125"/>
      <c r="AU200" s="125"/>
      <c r="AV200" s="125">
        <f>SUM(AV198:BA199)</f>
        <v>406</v>
      </c>
      <c r="AW200" s="125"/>
      <c r="AX200" s="125"/>
      <c r="AY200" s="125"/>
      <c r="AZ200" s="125"/>
      <c r="BA200" s="125"/>
      <c r="BB200" s="125">
        <f>SUM(BB198:BG199)</f>
        <v>446</v>
      </c>
      <c r="BC200" s="125"/>
      <c r="BD200" s="125"/>
      <c r="BE200" s="125"/>
      <c r="BF200" s="125"/>
      <c r="BG200" s="125"/>
      <c r="BH200" s="125">
        <f>SUM(BH198:BM199)</f>
        <v>1297</v>
      </c>
      <c r="BI200" s="125"/>
      <c r="BJ200" s="125"/>
      <c r="BK200" s="125"/>
      <c r="BL200" s="125"/>
      <c r="BM200" s="125"/>
      <c r="BN200" s="125">
        <f>SUM(BN198:BS199)</f>
        <v>5517</v>
      </c>
      <c r="BO200" s="125"/>
      <c r="BP200" s="125"/>
      <c r="BQ200" s="125"/>
      <c r="BR200" s="125"/>
      <c r="BS200" s="125"/>
      <c r="BT200" s="125">
        <f>SUM(BT198:BY199)</f>
        <v>2459</v>
      </c>
      <c r="BU200" s="125"/>
      <c r="BV200" s="125"/>
      <c r="BW200" s="125"/>
      <c r="BX200" s="125"/>
      <c r="BY200" s="125"/>
    </row>
    <row r="201" spans="2:77" s="34" customFormat="1" ht="12.75" customHeight="1">
      <c r="B201" s="124" t="s">
        <v>277</v>
      </c>
      <c r="C201" s="124"/>
      <c r="D201" s="124"/>
      <c r="E201" s="124"/>
      <c r="F201" s="124"/>
      <c r="G201" s="124"/>
      <c r="H201" s="124"/>
      <c r="I201" s="129" t="s">
        <v>74</v>
      </c>
      <c r="J201" s="129"/>
      <c r="K201" s="129"/>
      <c r="L201" s="127">
        <v>266</v>
      </c>
      <c r="M201" s="127"/>
      <c r="N201" s="127"/>
      <c r="O201" s="127"/>
      <c r="P201" s="127"/>
      <c r="Q201" s="127"/>
      <c r="R201" s="127">
        <v>321</v>
      </c>
      <c r="S201" s="127"/>
      <c r="T201" s="127"/>
      <c r="U201" s="127"/>
      <c r="V201" s="127"/>
      <c r="W201" s="127"/>
      <c r="X201" s="127">
        <v>380</v>
      </c>
      <c r="Y201" s="127"/>
      <c r="Z201" s="127"/>
      <c r="AA201" s="127"/>
      <c r="AB201" s="127"/>
      <c r="AC201" s="127"/>
      <c r="AD201" s="127">
        <v>216</v>
      </c>
      <c r="AE201" s="127"/>
      <c r="AF201" s="127"/>
      <c r="AG201" s="127"/>
      <c r="AH201" s="127"/>
      <c r="AI201" s="127"/>
      <c r="AJ201" s="127">
        <v>200</v>
      </c>
      <c r="AK201" s="127"/>
      <c r="AL201" s="127"/>
      <c r="AM201" s="127"/>
      <c r="AN201" s="127"/>
      <c r="AO201" s="127"/>
      <c r="AP201" s="127">
        <v>170</v>
      </c>
      <c r="AQ201" s="127"/>
      <c r="AR201" s="127"/>
      <c r="AS201" s="127"/>
      <c r="AT201" s="127"/>
      <c r="AU201" s="127"/>
      <c r="AV201" s="127">
        <v>128</v>
      </c>
      <c r="AW201" s="127"/>
      <c r="AX201" s="127"/>
      <c r="AY201" s="127"/>
      <c r="AZ201" s="127"/>
      <c r="BA201" s="127"/>
      <c r="BB201" s="127">
        <v>112</v>
      </c>
      <c r="BC201" s="127"/>
      <c r="BD201" s="127"/>
      <c r="BE201" s="127"/>
      <c r="BF201" s="127"/>
      <c r="BG201" s="127"/>
      <c r="BH201" s="127">
        <v>546</v>
      </c>
      <c r="BI201" s="127"/>
      <c r="BJ201" s="127"/>
      <c r="BK201" s="127"/>
      <c r="BL201" s="127"/>
      <c r="BM201" s="127"/>
      <c r="BN201" s="127">
        <v>2410</v>
      </c>
      <c r="BO201" s="127"/>
      <c r="BP201" s="127"/>
      <c r="BQ201" s="127"/>
      <c r="BR201" s="127"/>
      <c r="BS201" s="127"/>
      <c r="BT201" s="127">
        <v>826</v>
      </c>
      <c r="BU201" s="127"/>
      <c r="BV201" s="127"/>
      <c r="BW201" s="127"/>
      <c r="BX201" s="127"/>
      <c r="BY201" s="127"/>
    </row>
    <row r="202" spans="2:77" s="34" customFormat="1" ht="12.75" customHeight="1">
      <c r="B202" s="124"/>
      <c r="C202" s="124"/>
      <c r="D202" s="124"/>
      <c r="E202" s="124"/>
      <c r="F202" s="124"/>
      <c r="G202" s="124"/>
      <c r="H202" s="124"/>
      <c r="I202" s="128" t="s">
        <v>75</v>
      </c>
      <c r="J202" s="128"/>
      <c r="K202" s="128"/>
      <c r="L202" s="126">
        <v>304</v>
      </c>
      <c r="M202" s="126"/>
      <c r="N202" s="126"/>
      <c r="O202" s="126"/>
      <c r="P202" s="126"/>
      <c r="Q202" s="126"/>
      <c r="R202" s="126">
        <v>320</v>
      </c>
      <c r="S202" s="126"/>
      <c r="T202" s="126"/>
      <c r="U202" s="126"/>
      <c r="V202" s="126"/>
      <c r="W202" s="126"/>
      <c r="X202" s="126">
        <v>401</v>
      </c>
      <c r="Y202" s="126"/>
      <c r="Z202" s="126"/>
      <c r="AA202" s="126"/>
      <c r="AB202" s="126"/>
      <c r="AC202" s="126"/>
      <c r="AD202" s="126">
        <v>235</v>
      </c>
      <c r="AE202" s="126"/>
      <c r="AF202" s="126"/>
      <c r="AG202" s="126"/>
      <c r="AH202" s="126"/>
      <c r="AI202" s="126"/>
      <c r="AJ202" s="126">
        <v>236</v>
      </c>
      <c r="AK202" s="126"/>
      <c r="AL202" s="126"/>
      <c r="AM202" s="126"/>
      <c r="AN202" s="126"/>
      <c r="AO202" s="126"/>
      <c r="AP202" s="126">
        <v>272</v>
      </c>
      <c r="AQ202" s="126"/>
      <c r="AR202" s="126"/>
      <c r="AS202" s="126"/>
      <c r="AT202" s="126"/>
      <c r="AU202" s="126"/>
      <c r="AV202" s="126">
        <v>258</v>
      </c>
      <c r="AW202" s="126"/>
      <c r="AX202" s="126"/>
      <c r="AY202" s="126"/>
      <c r="AZ202" s="126"/>
      <c r="BA202" s="126"/>
      <c r="BB202" s="126">
        <v>310</v>
      </c>
      <c r="BC202" s="126"/>
      <c r="BD202" s="126"/>
      <c r="BE202" s="126"/>
      <c r="BF202" s="126"/>
      <c r="BG202" s="126"/>
      <c r="BH202" s="126">
        <v>499</v>
      </c>
      <c r="BI202" s="126"/>
      <c r="BJ202" s="126"/>
      <c r="BK202" s="126"/>
      <c r="BL202" s="126"/>
      <c r="BM202" s="126"/>
      <c r="BN202" s="126">
        <v>2546</v>
      </c>
      <c r="BO202" s="126"/>
      <c r="BP202" s="126"/>
      <c r="BQ202" s="126"/>
      <c r="BR202" s="126"/>
      <c r="BS202" s="126"/>
      <c r="BT202" s="126">
        <v>1311</v>
      </c>
      <c r="BU202" s="126"/>
      <c r="BV202" s="126"/>
      <c r="BW202" s="126"/>
      <c r="BX202" s="126"/>
      <c r="BY202" s="126"/>
    </row>
    <row r="203" spans="2:77" s="34" customFormat="1" ht="12.75" customHeight="1">
      <c r="B203" s="124"/>
      <c r="C203" s="124"/>
      <c r="D203" s="124"/>
      <c r="E203" s="124"/>
      <c r="F203" s="124"/>
      <c r="G203" s="124"/>
      <c r="H203" s="124"/>
      <c r="I203" s="124" t="s">
        <v>145</v>
      </c>
      <c r="J203" s="124"/>
      <c r="K203" s="124"/>
      <c r="L203" s="125">
        <f>SUM(L201:Q202)</f>
        <v>570</v>
      </c>
      <c r="M203" s="125"/>
      <c r="N203" s="125"/>
      <c r="O203" s="125"/>
      <c r="P203" s="125"/>
      <c r="Q203" s="125"/>
      <c r="R203" s="125">
        <f>SUM(R201:W202)</f>
        <v>641</v>
      </c>
      <c r="S203" s="125"/>
      <c r="T203" s="125"/>
      <c r="U203" s="125"/>
      <c r="V203" s="125"/>
      <c r="W203" s="125"/>
      <c r="X203" s="125">
        <f>SUM(X201:AC202)</f>
        <v>781</v>
      </c>
      <c r="Y203" s="125"/>
      <c r="Z203" s="125"/>
      <c r="AA203" s="125"/>
      <c r="AB203" s="125"/>
      <c r="AC203" s="125"/>
      <c r="AD203" s="125">
        <f>SUM(AD201:AI202)</f>
        <v>451</v>
      </c>
      <c r="AE203" s="125"/>
      <c r="AF203" s="125"/>
      <c r="AG203" s="125"/>
      <c r="AH203" s="125"/>
      <c r="AI203" s="125"/>
      <c r="AJ203" s="125">
        <f>SUM(AJ201:AO202)</f>
        <v>436</v>
      </c>
      <c r="AK203" s="125"/>
      <c r="AL203" s="125"/>
      <c r="AM203" s="125"/>
      <c r="AN203" s="125"/>
      <c r="AO203" s="125"/>
      <c r="AP203" s="125">
        <f>SUM(AP201:AU202)</f>
        <v>442</v>
      </c>
      <c r="AQ203" s="125"/>
      <c r="AR203" s="125"/>
      <c r="AS203" s="125"/>
      <c r="AT203" s="125"/>
      <c r="AU203" s="125"/>
      <c r="AV203" s="125">
        <f>SUM(AV201:BA202)</f>
        <v>386</v>
      </c>
      <c r="AW203" s="125"/>
      <c r="AX203" s="125"/>
      <c r="AY203" s="125"/>
      <c r="AZ203" s="125"/>
      <c r="BA203" s="125"/>
      <c r="BB203" s="125">
        <f>SUM(BB201:BG202)</f>
        <v>422</v>
      </c>
      <c r="BC203" s="125"/>
      <c r="BD203" s="125"/>
      <c r="BE203" s="125"/>
      <c r="BF203" s="125"/>
      <c r="BG203" s="125"/>
      <c r="BH203" s="125">
        <f>SUM(BH201:BM202)</f>
        <v>1045</v>
      </c>
      <c r="BI203" s="125"/>
      <c r="BJ203" s="125"/>
      <c r="BK203" s="125"/>
      <c r="BL203" s="125"/>
      <c r="BM203" s="125"/>
      <c r="BN203" s="125">
        <f>SUM(BN201:BS202)</f>
        <v>4956</v>
      </c>
      <c r="BO203" s="125"/>
      <c r="BP203" s="125"/>
      <c r="BQ203" s="125"/>
      <c r="BR203" s="125"/>
      <c r="BS203" s="125"/>
      <c r="BT203" s="125">
        <f>SUM(BT201:BY202)</f>
        <v>2137</v>
      </c>
      <c r="BU203" s="125"/>
      <c r="BV203" s="125"/>
      <c r="BW203" s="125"/>
      <c r="BX203" s="125"/>
      <c r="BY203" s="125"/>
    </row>
    <row r="204" s="34" customFormat="1" ht="12.75" customHeight="1"/>
  </sheetData>
  <sheetProtection/>
  <mergeCells count="1662">
    <mergeCell ref="B7:I7"/>
    <mergeCell ref="J7:P7"/>
    <mergeCell ref="Q7:W7"/>
    <mergeCell ref="X7:AD7"/>
    <mergeCell ref="AE7:AK7"/>
    <mergeCell ref="B8:I8"/>
    <mergeCell ref="J8:P8"/>
    <mergeCell ref="Q8:W8"/>
    <mergeCell ref="X8:AD8"/>
    <mergeCell ref="AE8:AK8"/>
    <mergeCell ref="B5:I6"/>
    <mergeCell ref="J5:AD5"/>
    <mergeCell ref="AE5:AK6"/>
    <mergeCell ref="J6:P6"/>
    <mergeCell ref="Q6:W6"/>
    <mergeCell ref="X6:AD6"/>
    <mergeCell ref="B11:I11"/>
    <mergeCell ref="J11:P11"/>
    <mergeCell ref="Q11:W11"/>
    <mergeCell ref="X11:AD11"/>
    <mergeCell ref="AE11:AK11"/>
    <mergeCell ref="B16:H16"/>
    <mergeCell ref="I16:O16"/>
    <mergeCell ref="P16:V16"/>
    <mergeCell ref="W16:AC16"/>
    <mergeCell ref="AD16:AJ16"/>
    <mergeCell ref="B9:I9"/>
    <mergeCell ref="J9:P9"/>
    <mergeCell ref="Q9:W9"/>
    <mergeCell ref="X9:AD9"/>
    <mergeCell ref="AE9:AK9"/>
    <mergeCell ref="B10:I10"/>
    <mergeCell ref="J10:P10"/>
    <mergeCell ref="Q10:W10"/>
    <mergeCell ref="X10:AD10"/>
    <mergeCell ref="AE10:AK10"/>
    <mergeCell ref="AR18:AX18"/>
    <mergeCell ref="B19:H19"/>
    <mergeCell ref="I19:O19"/>
    <mergeCell ref="P19:V19"/>
    <mergeCell ref="W19:AC19"/>
    <mergeCell ref="AD19:AJ19"/>
    <mergeCell ref="AK19:AQ19"/>
    <mergeCell ref="AR19:AX19"/>
    <mergeCell ref="B18:H18"/>
    <mergeCell ref="I18:O18"/>
    <mergeCell ref="P18:V18"/>
    <mergeCell ref="W18:AC18"/>
    <mergeCell ref="AD18:AJ18"/>
    <mergeCell ref="AK18:AQ18"/>
    <mergeCell ref="AK16:AQ16"/>
    <mergeCell ref="AR16:AX16"/>
    <mergeCell ref="B17:H17"/>
    <mergeCell ref="I17:O17"/>
    <mergeCell ref="P17:V17"/>
    <mergeCell ref="W17:AC17"/>
    <mergeCell ref="AD17:AJ17"/>
    <mergeCell ref="AK17:AQ17"/>
    <mergeCell ref="AR17:AX17"/>
    <mergeCell ref="B26:J26"/>
    <mergeCell ref="K26:S26"/>
    <mergeCell ref="T26:AB26"/>
    <mergeCell ref="AC26:AK26"/>
    <mergeCell ref="AL26:AT26"/>
    <mergeCell ref="B27:J27"/>
    <mergeCell ref="K27:S27"/>
    <mergeCell ref="T27:AB27"/>
    <mergeCell ref="AC27:AK27"/>
    <mergeCell ref="AL27:AT27"/>
    <mergeCell ref="B24:J24"/>
    <mergeCell ref="K24:S24"/>
    <mergeCell ref="T24:AB24"/>
    <mergeCell ref="AC24:AK24"/>
    <mergeCell ref="AL24:AT24"/>
    <mergeCell ref="B25:J25"/>
    <mergeCell ref="K25:S25"/>
    <mergeCell ref="T25:AB25"/>
    <mergeCell ref="AC25:AK25"/>
    <mergeCell ref="AL25:AT25"/>
    <mergeCell ref="B30:J30"/>
    <mergeCell ref="K30:S30"/>
    <mergeCell ref="T30:AB30"/>
    <mergeCell ref="AC30:AK30"/>
    <mergeCell ref="AL30:AT30"/>
    <mergeCell ref="B35:J35"/>
    <mergeCell ref="K35:S35"/>
    <mergeCell ref="T35:AB35"/>
    <mergeCell ref="AC35:AK35"/>
    <mergeCell ref="AL35:AT35"/>
    <mergeCell ref="B28:J28"/>
    <mergeCell ref="K28:S28"/>
    <mergeCell ref="T28:AB28"/>
    <mergeCell ref="AC28:AK28"/>
    <mergeCell ref="AL28:AT28"/>
    <mergeCell ref="B29:J29"/>
    <mergeCell ref="K29:S29"/>
    <mergeCell ref="T29:AB29"/>
    <mergeCell ref="AC29:AK29"/>
    <mergeCell ref="AL29:AT29"/>
    <mergeCell ref="B38:J38"/>
    <mergeCell ref="K38:S38"/>
    <mergeCell ref="T38:AB38"/>
    <mergeCell ref="AC38:AK38"/>
    <mergeCell ref="AL38:AT38"/>
    <mergeCell ref="B39:J39"/>
    <mergeCell ref="K39:S39"/>
    <mergeCell ref="T39:AB39"/>
    <mergeCell ref="AC39:AK39"/>
    <mergeCell ref="AL39:AT39"/>
    <mergeCell ref="B36:J36"/>
    <mergeCell ref="K36:S36"/>
    <mergeCell ref="T36:AB36"/>
    <mergeCell ref="AC36:AK36"/>
    <mergeCell ref="AL36:AT36"/>
    <mergeCell ref="B37:J37"/>
    <mergeCell ref="K37:S37"/>
    <mergeCell ref="T37:AB37"/>
    <mergeCell ref="AC37:AK37"/>
    <mergeCell ref="AL37:AT37"/>
    <mergeCell ref="B42:J42"/>
    <mergeCell ref="K42:S42"/>
    <mergeCell ref="T42:AB42"/>
    <mergeCell ref="AC42:AK42"/>
    <mergeCell ref="AL42:AT42"/>
    <mergeCell ref="B43:J43"/>
    <mergeCell ref="K43:S43"/>
    <mergeCell ref="T43:AB43"/>
    <mergeCell ref="AC43:AK43"/>
    <mergeCell ref="AL43:AT43"/>
    <mergeCell ref="B40:J40"/>
    <mergeCell ref="K40:S40"/>
    <mergeCell ref="T40:AB40"/>
    <mergeCell ref="AC40:AK40"/>
    <mergeCell ref="AL40:AT40"/>
    <mergeCell ref="B41:J41"/>
    <mergeCell ref="K41:S41"/>
    <mergeCell ref="T41:AB41"/>
    <mergeCell ref="AC41:AK41"/>
    <mergeCell ref="AL41:AT41"/>
    <mergeCell ref="B50:R51"/>
    <mergeCell ref="S50:AI50"/>
    <mergeCell ref="AJ50:AZ50"/>
    <mergeCell ref="BA50:BQ50"/>
    <mergeCell ref="S51:AC51"/>
    <mergeCell ref="AD51:AI51"/>
    <mergeCell ref="AJ51:AT51"/>
    <mergeCell ref="AU51:AZ51"/>
    <mergeCell ref="BA51:BK51"/>
    <mergeCell ref="BL51:BQ51"/>
    <mergeCell ref="B44:J44"/>
    <mergeCell ref="K44:S44"/>
    <mergeCell ref="T44:AB44"/>
    <mergeCell ref="AC44:AK44"/>
    <mergeCell ref="AL44:AT44"/>
    <mergeCell ref="B45:J45"/>
    <mergeCell ref="K45:S45"/>
    <mergeCell ref="T45:AB45"/>
    <mergeCell ref="AC45:AK45"/>
    <mergeCell ref="AL45:AT45"/>
    <mergeCell ref="BL54:BQ54"/>
    <mergeCell ref="B55:R55"/>
    <mergeCell ref="S55:AC55"/>
    <mergeCell ref="AD55:AI55"/>
    <mergeCell ref="AJ55:AT55"/>
    <mergeCell ref="AU55:AZ55"/>
    <mergeCell ref="BA55:BK55"/>
    <mergeCell ref="BL55:BQ55"/>
    <mergeCell ref="B54:R54"/>
    <mergeCell ref="S54:AC54"/>
    <mergeCell ref="AD54:AI54"/>
    <mergeCell ref="AJ54:AT54"/>
    <mergeCell ref="AU54:AZ54"/>
    <mergeCell ref="BA54:BK54"/>
    <mergeCell ref="BL52:BQ52"/>
    <mergeCell ref="B53:R53"/>
    <mergeCell ref="S53:AC53"/>
    <mergeCell ref="AD53:AI53"/>
    <mergeCell ref="AJ53:AT53"/>
    <mergeCell ref="AU53:AZ53"/>
    <mergeCell ref="BA53:BK53"/>
    <mergeCell ref="BL53:BQ53"/>
    <mergeCell ref="B52:R52"/>
    <mergeCell ref="S52:AC52"/>
    <mergeCell ref="AD52:AI52"/>
    <mergeCell ref="AJ52:AT52"/>
    <mergeCell ref="AU52:AZ52"/>
    <mergeCell ref="BA52:BK52"/>
    <mergeCell ref="BL58:BQ58"/>
    <mergeCell ref="B59:R59"/>
    <mergeCell ref="S59:AC59"/>
    <mergeCell ref="AD59:AI59"/>
    <mergeCell ref="AJ59:AT59"/>
    <mergeCell ref="AU59:AZ59"/>
    <mergeCell ref="BA59:BK59"/>
    <mergeCell ref="BL59:BQ59"/>
    <mergeCell ref="B58:R58"/>
    <mergeCell ref="S58:AC58"/>
    <mergeCell ref="AD58:AI58"/>
    <mergeCell ref="AJ58:AT58"/>
    <mergeCell ref="AU58:AZ58"/>
    <mergeCell ref="BA58:BK58"/>
    <mergeCell ref="BL56:BQ56"/>
    <mergeCell ref="B57:R57"/>
    <mergeCell ref="S57:AC57"/>
    <mergeCell ref="AD57:AI57"/>
    <mergeCell ref="AJ57:AT57"/>
    <mergeCell ref="AU57:AZ57"/>
    <mergeCell ref="BA57:BK57"/>
    <mergeCell ref="BL57:BQ57"/>
    <mergeCell ref="B56:R56"/>
    <mergeCell ref="S56:AC56"/>
    <mergeCell ref="AD56:AI56"/>
    <mergeCell ref="AJ56:AT56"/>
    <mergeCell ref="AU56:AZ56"/>
    <mergeCell ref="BA56:BK56"/>
    <mergeCell ref="BL62:BQ62"/>
    <mergeCell ref="B63:R63"/>
    <mergeCell ref="S63:AC63"/>
    <mergeCell ref="AD63:AI63"/>
    <mergeCell ref="AJ63:AT63"/>
    <mergeCell ref="AU63:AZ63"/>
    <mergeCell ref="BA63:BK63"/>
    <mergeCell ref="BL63:BQ63"/>
    <mergeCell ref="B62:R62"/>
    <mergeCell ref="S62:AC62"/>
    <mergeCell ref="AD62:AI62"/>
    <mergeCell ref="AJ62:AT62"/>
    <mergeCell ref="AU62:AZ62"/>
    <mergeCell ref="BA62:BK62"/>
    <mergeCell ref="BL60:BQ60"/>
    <mergeCell ref="B61:R61"/>
    <mergeCell ref="S61:AC61"/>
    <mergeCell ref="AD61:AI61"/>
    <mergeCell ref="AJ61:AT61"/>
    <mergeCell ref="AU61:AZ61"/>
    <mergeCell ref="BA61:BK61"/>
    <mergeCell ref="BL61:BQ61"/>
    <mergeCell ref="B60:R60"/>
    <mergeCell ref="S60:AC60"/>
    <mergeCell ref="AD60:AI60"/>
    <mergeCell ref="AJ60:AT60"/>
    <mergeCell ref="AU60:AZ60"/>
    <mergeCell ref="BA60:BK60"/>
    <mergeCell ref="BL66:BQ66"/>
    <mergeCell ref="B67:R67"/>
    <mergeCell ref="S67:AC67"/>
    <mergeCell ref="AD67:AI67"/>
    <mergeCell ref="AJ67:AT67"/>
    <mergeCell ref="AU67:AZ67"/>
    <mergeCell ref="BA67:BK67"/>
    <mergeCell ref="BL67:BQ67"/>
    <mergeCell ref="B66:R66"/>
    <mergeCell ref="S66:AC66"/>
    <mergeCell ref="AD66:AI66"/>
    <mergeCell ref="AJ66:AT66"/>
    <mergeCell ref="AU66:AZ66"/>
    <mergeCell ref="BA66:BK66"/>
    <mergeCell ref="BL64:BQ64"/>
    <mergeCell ref="B65:R65"/>
    <mergeCell ref="S65:AC65"/>
    <mergeCell ref="AD65:AI65"/>
    <mergeCell ref="AJ65:AT65"/>
    <mergeCell ref="AU65:AZ65"/>
    <mergeCell ref="BA65:BK65"/>
    <mergeCell ref="BL65:BQ65"/>
    <mergeCell ref="B64:R64"/>
    <mergeCell ref="S64:AC64"/>
    <mergeCell ref="AD64:AI64"/>
    <mergeCell ref="AJ64:AT64"/>
    <mergeCell ref="AU64:AZ64"/>
    <mergeCell ref="BA64:BK64"/>
    <mergeCell ref="AW74:BL74"/>
    <mergeCell ref="BM74:BQ75"/>
    <mergeCell ref="O75:S75"/>
    <mergeCell ref="T75:X75"/>
    <mergeCell ref="Y75:AD75"/>
    <mergeCell ref="AW75:BA75"/>
    <mergeCell ref="BB75:BF75"/>
    <mergeCell ref="BG75:BL75"/>
    <mergeCell ref="B74:G75"/>
    <mergeCell ref="H74:N75"/>
    <mergeCell ref="O74:AD74"/>
    <mergeCell ref="AE74:AI75"/>
    <mergeCell ref="AJ74:AO75"/>
    <mergeCell ref="AP74:AV75"/>
    <mergeCell ref="BL68:BQ68"/>
    <mergeCell ref="B69:R69"/>
    <mergeCell ref="S69:AC69"/>
    <mergeCell ref="AD69:AI69"/>
    <mergeCell ref="AJ69:AT69"/>
    <mergeCell ref="AU69:AZ69"/>
    <mergeCell ref="BA69:BK69"/>
    <mergeCell ref="BL69:BQ69"/>
    <mergeCell ref="B68:R68"/>
    <mergeCell ref="S68:AC68"/>
    <mergeCell ref="AD68:AI68"/>
    <mergeCell ref="AJ68:AT68"/>
    <mergeCell ref="AU68:AZ68"/>
    <mergeCell ref="BA68:BK68"/>
    <mergeCell ref="AE77:AI77"/>
    <mergeCell ref="AP77:AV77"/>
    <mergeCell ref="AW77:BA77"/>
    <mergeCell ref="BB77:BF77"/>
    <mergeCell ref="BG77:BL77"/>
    <mergeCell ref="BM77:BQ77"/>
    <mergeCell ref="AJ76:AO83"/>
    <mergeCell ref="AP76:AV76"/>
    <mergeCell ref="AW76:BA76"/>
    <mergeCell ref="BB76:BF76"/>
    <mergeCell ref="BG76:BL76"/>
    <mergeCell ref="BM76:BQ76"/>
    <mergeCell ref="AW78:BA78"/>
    <mergeCell ref="BB78:BF78"/>
    <mergeCell ref="BG78:BL78"/>
    <mergeCell ref="BM78:BQ78"/>
    <mergeCell ref="B76:G98"/>
    <mergeCell ref="H76:N76"/>
    <mergeCell ref="O76:S76"/>
    <mergeCell ref="T76:X76"/>
    <mergeCell ref="Y76:AD76"/>
    <mergeCell ref="AE76:AI76"/>
    <mergeCell ref="H77:N77"/>
    <mergeCell ref="O77:S77"/>
    <mergeCell ref="T77:X77"/>
    <mergeCell ref="Y77:AD77"/>
    <mergeCell ref="AW79:BA79"/>
    <mergeCell ref="BB79:BF79"/>
    <mergeCell ref="BG79:BL79"/>
    <mergeCell ref="BM79:BQ79"/>
    <mergeCell ref="H80:N80"/>
    <mergeCell ref="O80:S80"/>
    <mergeCell ref="T80:X80"/>
    <mergeCell ref="Y80:AD80"/>
    <mergeCell ref="AE80:AI80"/>
    <mergeCell ref="AP80:AV80"/>
    <mergeCell ref="H79:N79"/>
    <mergeCell ref="O79:S79"/>
    <mergeCell ref="T79:X79"/>
    <mergeCell ref="Y79:AD79"/>
    <mergeCell ref="AE79:AI79"/>
    <mergeCell ref="AP79:AV79"/>
    <mergeCell ref="H78:N78"/>
    <mergeCell ref="O78:S78"/>
    <mergeCell ref="T78:X78"/>
    <mergeCell ref="Y78:AD78"/>
    <mergeCell ref="AE78:AI78"/>
    <mergeCell ref="AP78:AV78"/>
    <mergeCell ref="AW81:BA81"/>
    <mergeCell ref="BB81:BF81"/>
    <mergeCell ref="BG81:BL81"/>
    <mergeCell ref="BM81:BQ81"/>
    <mergeCell ref="H82:N82"/>
    <mergeCell ref="O82:S82"/>
    <mergeCell ref="T82:X82"/>
    <mergeCell ref="Y82:AD82"/>
    <mergeCell ref="AE82:AI82"/>
    <mergeCell ref="AP82:AV82"/>
    <mergeCell ref="AW80:BA80"/>
    <mergeCell ref="BB80:BF80"/>
    <mergeCell ref="BG80:BL80"/>
    <mergeCell ref="BM80:BQ80"/>
    <mergeCell ref="H81:N81"/>
    <mergeCell ref="O81:S81"/>
    <mergeCell ref="T81:X81"/>
    <mergeCell ref="Y81:AD81"/>
    <mergeCell ref="AE81:AI81"/>
    <mergeCell ref="AP81:AV81"/>
    <mergeCell ref="AW83:BA83"/>
    <mergeCell ref="BB83:BF83"/>
    <mergeCell ref="BG83:BL83"/>
    <mergeCell ref="BM83:BQ83"/>
    <mergeCell ref="H84:N84"/>
    <mergeCell ref="O84:S84"/>
    <mergeCell ref="T84:X84"/>
    <mergeCell ref="Y84:AD84"/>
    <mergeCell ref="AE84:AI84"/>
    <mergeCell ref="AJ84:AO89"/>
    <mergeCell ref="AW82:BA82"/>
    <mergeCell ref="BB82:BF82"/>
    <mergeCell ref="BG82:BL82"/>
    <mergeCell ref="BM82:BQ82"/>
    <mergeCell ref="H83:N83"/>
    <mergeCell ref="O83:S83"/>
    <mergeCell ref="T83:X83"/>
    <mergeCell ref="Y83:AD83"/>
    <mergeCell ref="AE83:AI83"/>
    <mergeCell ref="AP83:AV83"/>
    <mergeCell ref="AP85:AV85"/>
    <mergeCell ref="AW85:BA85"/>
    <mergeCell ref="BB85:BF85"/>
    <mergeCell ref="BG85:BL85"/>
    <mergeCell ref="BM85:BQ85"/>
    <mergeCell ref="H86:N86"/>
    <mergeCell ref="O86:S86"/>
    <mergeCell ref="T86:X86"/>
    <mergeCell ref="Y86:AD86"/>
    <mergeCell ref="AE86:AI86"/>
    <mergeCell ref="AP84:AV84"/>
    <mergeCell ref="AW84:BA84"/>
    <mergeCell ref="BB84:BF84"/>
    <mergeCell ref="BG84:BL84"/>
    <mergeCell ref="BM84:BQ84"/>
    <mergeCell ref="H85:N85"/>
    <mergeCell ref="O85:S85"/>
    <mergeCell ref="T85:X85"/>
    <mergeCell ref="Y85:AD85"/>
    <mergeCell ref="AE85:AI85"/>
    <mergeCell ref="AP87:AV87"/>
    <mergeCell ref="AW87:BA87"/>
    <mergeCell ref="BB87:BF87"/>
    <mergeCell ref="BG87:BL87"/>
    <mergeCell ref="BM87:BQ87"/>
    <mergeCell ref="H88:N88"/>
    <mergeCell ref="O88:S88"/>
    <mergeCell ref="T88:X88"/>
    <mergeCell ref="Y88:AD88"/>
    <mergeCell ref="AE88:AI88"/>
    <mergeCell ref="AP86:AV86"/>
    <mergeCell ref="AW86:BA86"/>
    <mergeCell ref="BB86:BF86"/>
    <mergeCell ref="BG86:BL86"/>
    <mergeCell ref="BM86:BQ86"/>
    <mergeCell ref="H87:N87"/>
    <mergeCell ref="O87:S87"/>
    <mergeCell ref="T87:X87"/>
    <mergeCell ref="Y87:AD87"/>
    <mergeCell ref="AE87:AI87"/>
    <mergeCell ref="AP89:AV89"/>
    <mergeCell ref="AW89:BA89"/>
    <mergeCell ref="BB89:BF89"/>
    <mergeCell ref="BG89:BL89"/>
    <mergeCell ref="BM89:BQ89"/>
    <mergeCell ref="H90:N90"/>
    <mergeCell ref="O90:S90"/>
    <mergeCell ref="T90:X90"/>
    <mergeCell ref="Y90:AD90"/>
    <mergeCell ref="AE90:AI90"/>
    <mergeCell ref="AP88:AV88"/>
    <mergeCell ref="AW88:BA88"/>
    <mergeCell ref="BB88:BF88"/>
    <mergeCell ref="BG88:BL88"/>
    <mergeCell ref="BM88:BQ88"/>
    <mergeCell ref="H89:N89"/>
    <mergeCell ref="O89:S89"/>
    <mergeCell ref="T89:X89"/>
    <mergeCell ref="Y89:AD89"/>
    <mergeCell ref="AE89:AI89"/>
    <mergeCell ref="AW92:BA92"/>
    <mergeCell ref="BB92:BF92"/>
    <mergeCell ref="BG92:BL92"/>
    <mergeCell ref="BM92:BQ92"/>
    <mergeCell ref="H93:N93"/>
    <mergeCell ref="O93:S93"/>
    <mergeCell ref="T93:X93"/>
    <mergeCell ref="Y93:AD93"/>
    <mergeCell ref="AE93:AI93"/>
    <mergeCell ref="AP93:AV93"/>
    <mergeCell ref="H92:N92"/>
    <mergeCell ref="O92:S92"/>
    <mergeCell ref="T92:X92"/>
    <mergeCell ref="Y92:AD92"/>
    <mergeCell ref="AE92:AI92"/>
    <mergeCell ref="AP92:AV92"/>
    <mergeCell ref="H91:N91"/>
    <mergeCell ref="O91:S91"/>
    <mergeCell ref="T91:X91"/>
    <mergeCell ref="Y91:AD91"/>
    <mergeCell ref="AE91:AI91"/>
    <mergeCell ref="AP91:AV91"/>
    <mergeCell ref="AJ90:AO96"/>
    <mergeCell ref="AP90:AV90"/>
    <mergeCell ref="AW90:BA90"/>
    <mergeCell ref="BB90:BF90"/>
    <mergeCell ref="BG90:BL90"/>
    <mergeCell ref="BM90:BQ90"/>
    <mergeCell ref="AW91:BA91"/>
    <mergeCell ref="BB91:BF91"/>
    <mergeCell ref="BG91:BL91"/>
    <mergeCell ref="BM91:BQ91"/>
    <mergeCell ref="AW94:BA94"/>
    <mergeCell ref="BB94:BF94"/>
    <mergeCell ref="BG94:BL94"/>
    <mergeCell ref="BM94:BQ94"/>
    <mergeCell ref="H95:N95"/>
    <mergeCell ref="O95:S95"/>
    <mergeCell ref="T95:X95"/>
    <mergeCell ref="Y95:AD95"/>
    <mergeCell ref="AE95:AI95"/>
    <mergeCell ref="AP95:AV95"/>
    <mergeCell ref="AW93:BA93"/>
    <mergeCell ref="BB93:BF93"/>
    <mergeCell ref="BG93:BL93"/>
    <mergeCell ref="BM93:BQ93"/>
    <mergeCell ref="H94:N94"/>
    <mergeCell ref="O94:S94"/>
    <mergeCell ref="T94:X94"/>
    <mergeCell ref="Y94:AD94"/>
    <mergeCell ref="AE94:AI94"/>
    <mergeCell ref="AP94:AV94"/>
    <mergeCell ref="AW96:BA96"/>
    <mergeCell ref="BB96:BF96"/>
    <mergeCell ref="BG96:BL96"/>
    <mergeCell ref="BM96:BQ96"/>
    <mergeCell ref="H97:N97"/>
    <mergeCell ref="O97:S97"/>
    <mergeCell ref="T97:X97"/>
    <mergeCell ref="Y97:AD97"/>
    <mergeCell ref="AE97:AI97"/>
    <mergeCell ref="AJ97:AO110"/>
    <mergeCell ref="AW95:BA95"/>
    <mergeCell ref="BB95:BF95"/>
    <mergeCell ref="BG95:BL95"/>
    <mergeCell ref="BM95:BQ95"/>
    <mergeCell ref="H96:N96"/>
    <mergeCell ref="O96:S96"/>
    <mergeCell ref="T96:X96"/>
    <mergeCell ref="Y96:AD96"/>
    <mergeCell ref="AE96:AI96"/>
    <mergeCell ref="AP96:AV96"/>
    <mergeCell ref="AP98:AV98"/>
    <mergeCell ref="AW98:BA98"/>
    <mergeCell ref="BB98:BF98"/>
    <mergeCell ref="BG98:BL98"/>
    <mergeCell ref="BM98:BQ98"/>
    <mergeCell ref="B99:G112"/>
    <mergeCell ref="H99:N99"/>
    <mergeCell ref="O99:S99"/>
    <mergeCell ref="T99:X99"/>
    <mergeCell ref="Y99:AD99"/>
    <mergeCell ref="AP97:AV97"/>
    <mergeCell ref="AW97:BA97"/>
    <mergeCell ref="BB97:BF97"/>
    <mergeCell ref="BG97:BL97"/>
    <mergeCell ref="BM97:BQ97"/>
    <mergeCell ref="H98:N98"/>
    <mergeCell ref="O98:S98"/>
    <mergeCell ref="T98:X98"/>
    <mergeCell ref="Y98:AD98"/>
    <mergeCell ref="AE98:AI98"/>
    <mergeCell ref="AW100:BA100"/>
    <mergeCell ref="BB100:BF100"/>
    <mergeCell ref="BG100:BL100"/>
    <mergeCell ref="BM100:BQ100"/>
    <mergeCell ref="H101:N101"/>
    <mergeCell ref="O101:S101"/>
    <mergeCell ref="T101:X101"/>
    <mergeCell ref="Y101:AD101"/>
    <mergeCell ref="AE101:AI101"/>
    <mergeCell ref="AP101:AV101"/>
    <mergeCell ref="H100:N100"/>
    <mergeCell ref="O100:S100"/>
    <mergeCell ref="T100:X100"/>
    <mergeCell ref="Y100:AD100"/>
    <mergeCell ref="AE100:AI100"/>
    <mergeCell ref="AP100:AV100"/>
    <mergeCell ref="AE99:AI99"/>
    <mergeCell ref="AP99:AV99"/>
    <mergeCell ref="AW99:BA99"/>
    <mergeCell ref="BB99:BF99"/>
    <mergeCell ref="BG99:BL99"/>
    <mergeCell ref="BM99:BQ99"/>
    <mergeCell ref="AW102:BA102"/>
    <mergeCell ref="BB102:BF102"/>
    <mergeCell ref="BG102:BL102"/>
    <mergeCell ref="BM102:BQ102"/>
    <mergeCell ref="H103:N103"/>
    <mergeCell ref="O103:S103"/>
    <mergeCell ref="T103:X103"/>
    <mergeCell ref="Y103:AD103"/>
    <mergeCell ref="AE103:AI103"/>
    <mergeCell ref="AP103:AV103"/>
    <mergeCell ref="AW101:BA101"/>
    <mergeCell ref="BB101:BF101"/>
    <mergeCell ref="BG101:BL101"/>
    <mergeCell ref="BM101:BQ101"/>
    <mergeCell ref="H102:N102"/>
    <mergeCell ref="O102:S102"/>
    <mergeCell ref="T102:X102"/>
    <mergeCell ref="Y102:AD102"/>
    <mergeCell ref="AE102:AI102"/>
    <mergeCell ref="AP102:AV102"/>
    <mergeCell ref="AW104:BA104"/>
    <mergeCell ref="BB104:BF104"/>
    <mergeCell ref="BG104:BL104"/>
    <mergeCell ref="BM104:BQ104"/>
    <mergeCell ref="H105:N105"/>
    <mergeCell ref="O105:S105"/>
    <mergeCell ref="T105:X105"/>
    <mergeCell ref="Y105:AD105"/>
    <mergeCell ref="AE105:AI105"/>
    <mergeCell ref="AP105:AV105"/>
    <mergeCell ref="AW103:BA103"/>
    <mergeCell ref="BB103:BF103"/>
    <mergeCell ref="BG103:BL103"/>
    <mergeCell ref="BM103:BQ103"/>
    <mergeCell ref="H104:N104"/>
    <mergeCell ref="O104:S104"/>
    <mergeCell ref="T104:X104"/>
    <mergeCell ref="Y104:AD104"/>
    <mergeCell ref="AE104:AI104"/>
    <mergeCell ref="AP104:AV104"/>
    <mergeCell ref="AW106:BA106"/>
    <mergeCell ref="BB106:BF106"/>
    <mergeCell ref="BG106:BL106"/>
    <mergeCell ref="BM106:BQ106"/>
    <mergeCell ref="H107:N107"/>
    <mergeCell ref="O107:S107"/>
    <mergeCell ref="T107:X107"/>
    <mergeCell ref="Y107:AD107"/>
    <mergeCell ref="AE107:AI107"/>
    <mergeCell ref="AP107:AV107"/>
    <mergeCell ref="AW105:BA105"/>
    <mergeCell ref="BB105:BF105"/>
    <mergeCell ref="BG105:BL105"/>
    <mergeCell ref="BM105:BQ105"/>
    <mergeCell ref="H106:N106"/>
    <mergeCell ref="O106:S106"/>
    <mergeCell ref="T106:X106"/>
    <mergeCell ref="Y106:AD106"/>
    <mergeCell ref="AE106:AI106"/>
    <mergeCell ref="AP106:AV106"/>
    <mergeCell ref="AW108:BA108"/>
    <mergeCell ref="BB108:BF108"/>
    <mergeCell ref="BG108:BL108"/>
    <mergeCell ref="BM108:BQ108"/>
    <mergeCell ref="H109:N109"/>
    <mergeCell ref="O109:S109"/>
    <mergeCell ref="T109:X109"/>
    <mergeCell ref="Y109:AD109"/>
    <mergeCell ref="AE109:AI109"/>
    <mergeCell ref="AP109:AV109"/>
    <mergeCell ref="AW107:BA107"/>
    <mergeCell ref="BB107:BF107"/>
    <mergeCell ref="BG107:BL107"/>
    <mergeCell ref="BM107:BQ107"/>
    <mergeCell ref="H108:N108"/>
    <mergeCell ref="O108:S108"/>
    <mergeCell ref="T108:X108"/>
    <mergeCell ref="Y108:AD108"/>
    <mergeCell ref="AE108:AI108"/>
    <mergeCell ref="AP108:AV108"/>
    <mergeCell ref="AW110:BA110"/>
    <mergeCell ref="BB110:BF110"/>
    <mergeCell ref="BG110:BL110"/>
    <mergeCell ref="BM110:BQ110"/>
    <mergeCell ref="H111:N111"/>
    <mergeCell ref="O111:S111"/>
    <mergeCell ref="T111:X111"/>
    <mergeCell ref="Y111:AD111"/>
    <mergeCell ref="AE111:AI111"/>
    <mergeCell ref="AJ111:AO131"/>
    <mergeCell ref="AW109:BA109"/>
    <mergeCell ref="BB109:BF109"/>
    <mergeCell ref="BG109:BL109"/>
    <mergeCell ref="BM109:BQ109"/>
    <mergeCell ref="H110:N110"/>
    <mergeCell ref="O110:S110"/>
    <mergeCell ref="T110:X110"/>
    <mergeCell ref="Y110:AD110"/>
    <mergeCell ref="AE110:AI110"/>
    <mergeCell ref="AP110:AV110"/>
    <mergeCell ref="AP112:AV112"/>
    <mergeCell ref="AW112:BA112"/>
    <mergeCell ref="BB112:BF112"/>
    <mergeCell ref="BG112:BL112"/>
    <mergeCell ref="BM112:BQ112"/>
    <mergeCell ref="B113:G121"/>
    <mergeCell ref="H113:N113"/>
    <mergeCell ref="O113:S113"/>
    <mergeCell ref="T113:X113"/>
    <mergeCell ref="Y113:AD113"/>
    <mergeCell ref="AP111:AV111"/>
    <mergeCell ref="AW111:BA111"/>
    <mergeCell ref="BB111:BF111"/>
    <mergeCell ref="BG111:BL111"/>
    <mergeCell ref="BM111:BQ111"/>
    <mergeCell ref="H112:N112"/>
    <mergeCell ref="O112:S112"/>
    <mergeCell ref="T112:X112"/>
    <mergeCell ref="Y112:AD112"/>
    <mergeCell ref="AE112:AI112"/>
    <mergeCell ref="AW114:BA114"/>
    <mergeCell ref="BB114:BF114"/>
    <mergeCell ref="BG114:BL114"/>
    <mergeCell ref="BM114:BQ114"/>
    <mergeCell ref="H115:N115"/>
    <mergeCell ref="O115:S115"/>
    <mergeCell ref="T115:X115"/>
    <mergeCell ref="Y115:AD115"/>
    <mergeCell ref="AE115:AI115"/>
    <mergeCell ref="AP115:AV115"/>
    <mergeCell ref="H114:N114"/>
    <mergeCell ref="O114:S114"/>
    <mergeCell ref="T114:X114"/>
    <mergeCell ref="Y114:AD114"/>
    <mergeCell ref="AE114:AI114"/>
    <mergeCell ref="AP114:AV114"/>
    <mergeCell ref="AE113:AI113"/>
    <mergeCell ref="AP113:AV113"/>
    <mergeCell ref="AW113:BA113"/>
    <mergeCell ref="BB113:BF113"/>
    <mergeCell ref="BG113:BL113"/>
    <mergeCell ref="BM113:BQ113"/>
    <mergeCell ref="AW116:BA116"/>
    <mergeCell ref="BB116:BF116"/>
    <mergeCell ref="BG116:BL116"/>
    <mergeCell ref="BM116:BQ116"/>
    <mergeCell ref="H117:N117"/>
    <mergeCell ref="O117:S117"/>
    <mergeCell ref="T117:X117"/>
    <mergeCell ref="Y117:AD117"/>
    <mergeCell ref="AE117:AI117"/>
    <mergeCell ref="AP117:AV117"/>
    <mergeCell ref="AW115:BA115"/>
    <mergeCell ref="BB115:BF115"/>
    <mergeCell ref="BG115:BL115"/>
    <mergeCell ref="BM115:BQ115"/>
    <mergeCell ref="H116:N116"/>
    <mergeCell ref="O116:S116"/>
    <mergeCell ref="T116:X116"/>
    <mergeCell ref="Y116:AD116"/>
    <mergeCell ref="AE116:AI116"/>
    <mergeCell ref="AP116:AV116"/>
    <mergeCell ref="AW118:BA118"/>
    <mergeCell ref="BB118:BF118"/>
    <mergeCell ref="BG118:BL118"/>
    <mergeCell ref="BM118:BQ118"/>
    <mergeCell ref="H119:N119"/>
    <mergeCell ref="O119:S119"/>
    <mergeCell ref="T119:X119"/>
    <mergeCell ref="Y119:AD119"/>
    <mergeCell ref="AE119:AI119"/>
    <mergeCell ref="AP119:AV119"/>
    <mergeCell ref="AW117:BA117"/>
    <mergeCell ref="BB117:BF117"/>
    <mergeCell ref="BG117:BL117"/>
    <mergeCell ref="BM117:BQ117"/>
    <mergeCell ref="H118:N118"/>
    <mergeCell ref="O118:S118"/>
    <mergeCell ref="T118:X118"/>
    <mergeCell ref="Y118:AD118"/>
    <mergeCell ref="AE118:AI118"/>
    <mergeCell ref="AP118:AV118"/>
    <mergeCell ref="AW120:BA120"/>
    <mergeCell ref="BB120:BF120"/>
    <mergeCell ref="BG120:BL120"/>
    <mergeCell ref="BM120:BQ120"/>
    <mergeCell ref="H121:N121"/>
    <mergeCell ref="O121:S121"/>
    <mergeCell ref="T121:X121"/>
    <mergeCell ref="Y121:AD121"/>
    <mergeCell ref="AE121:AI121"/>
    <mergeCell ref="AP121:AV121"/>
    <mergeCell ref="AW119:BA119"/>
    <mergeCell ref="BB119:BF119"/>
    <mergeCell ref="BG119:BL119"/>
    <mergeCell ref="BM119:BQ119"/>
    <mergeCell ref="H120:N120"/>
    <mergeCell ref="O120:S120"/>
    <mergeCell ref="T120:X120"/>
    <mergeCell ref="Y120:AD120"/>
    <mergeCell ref="AE120:AI120"/>
    <mergeCell ref="AP120:AV120"/>
    <mergeCell ref="AP122:AV122"/>
    <mergeCell ref="AW122:BA122"/>
    <mergeCell ref="BB122:BF122"/>
    <mergeCell ref="BG122:BL122"/>
    <mergeCell ref="BM122:BQ122"/>
    <mergeCell ref="H123:N123"/>
    <mergeCell ref="O123:S123"/>
    <mergeCell ref="T123:X123"/>
    <mergeCell ref="Y123:AD123"/>
    <mergeCell ref="AE123:AI123"/>
    <mergeCell ref="AW121:BA121"/>
    <mergeCell ref="BB121:BF121"/>
    <mergeCell ref="BG121:BL121"/>
    <mergeCell ref="BM121:BQ121"/>
    <mergeCell ref="B122:G137"/>
    <mergeCell ref="H122:N122"/>
    <mergeCell ref="O122:S122"/>
    <mergeCell ref="T122:X122"/>
    <mergeCell ref="Y122:AD122"/>
    <mergeCell ref="AE122:AI122"/>
    <mergeCell ref="AP124:AV124"/>
    <mergeCell ref="AW124:BA124"/>
    <mergeCell ref="BB124:BF124"/>
    <mergeCell ref="BG124:BL124"/>
    <mergeCell ref="BM124:BQ124"/>
    <mergeCell ref="H125:N125"/>
    <mergeCell ref="O125:S125"/>
    <mergeCell ref="T125:X125"/>
    <mergeCell ref="Y125:AD125"/>
    <mergeCell ref="AE125:AI125"/>
    <mergeCell ref="AP123:AV123"/>
    <mergeCell ref="AW123:BA123"/>
    <mergeCell ref="BB123:BF123"/>
    <mergeCell ref="BG123:BL123"/>
    <mergeCell ref="BM123:BQ123"/>
    <mergeCell ref="H124:N124"/>
    <mergeCell ref="O124:S124"/>
    <mergeCell ref="T124:X124"/>
    <mergeCell ref="Y124:AD124"/>
    <mergeCell ref="AE124:AI124"/>
    <mergeCell ref="AP126:AV126"/>
    <mergeCell ref="AW126:BA126"/>
    <mergeCell ref="BB126:BF126"/>
    <mergeCell ref="BG126:BL126"/>
    <mergeCell ref="BM126:BQ126"/>
    <mergeCell ref="H127:N127"/>
    <mergeCell ref="O127:S127"/>
    <mergeCell ref="T127:X127"/>
    <mergeCell ref="Y127:AD127"/>
    <mergeCell ref="AE127:AI127"/>
    <mergeCell ref="AP125:AV125"/>
    <mergeCell ref="AW125:BA125"/>
    <mergeCell ref="BB125:BF125"/>
    <mergeCell ref="BG125:BL125"/>
    <mergeCell ref="BM125:BQ125"/>
    <mergeCell ref="H126:N126"/>
    <mergeCell ref="O126:S126"/>
    <mergeCell ref="T126:X126"/>
    <mergeCell ref="Y126:AD126"/>
    <mergeCell ref="AE126:AI126"/>
    <mergeCell ref="AP128:AV128"/>
    <mergeCell ref="AW128:BA128"/>
    <mergeCell ref="BB128:BF128"/>
    <mergeCell ref="BG128:BL128"/>
    <mergeCell ref="BM128:BQ128"/>
    <mergeCell ref="H129:N129"/>
    <mergeCell ref="O129:S129"/>
    <mergeCell ref="T129:X129"/>
    <mergeCell ref="Y129:AD129"/>
    <mergeCell ref="AE129:AI129"/>
    <mergeCell ref="AP127:AV127"/>
    <mergeCell ref="AW127:BA127"/>
    <mergeCell ref="BB127:BF127"/>
    <mergeCell ref="BG127:BL127"/>
    <mergeCell ref="BM127:BQ127"/>
    <mergeCell ref="H128:N128"/>
    <mergeCell ref="O128:S128"/>
    <mergeCell ref="T128:X128"/>
    <mergeCell ref="Y128:AD128"/>
    <mergeCell ref="AE128:AI128"/>
    <mergeCell ref="AP130:AV130"/>
    <mergeCell ref="AW130:BA130"/>
    <mergeCell ref="BB130:BF130"/>
    <mergeCell ref="BG130:BL130"/>
    <mergeCell ref="BM130:BQ130"/>
    <mergeCell ref="H131:N131"/>
    <mergeCell ref="O131:S131"/>
    <mergeCell ref="T131:X131"/>
    <mergeCell ref="Y131:AD131"/>
    <mergeCell ref="AE131:AI131"/>
    <mergeCell ref="AP129:AV129"/>
    <mergeCell ref="AW129:BA129"/>
    <mergeCell ref="BB129:BF129"/>
    <mergeCell ref="BG129:BL129"/>
    <mergeCell ref="BM129:BQ129"/>
    <mergeCell ref="H130:N130"/>
    <mergeCell ref="O130:S130"/>
    <mergeCell ref="T130:X130"/>
    <mergeCell ref="Y130:AD130"/>
    <mergeCell ref="AE130:AI130"/>
    <mergeCell ref="H133:N133"/>
    <mergeCell ref="O133:S133"/>
    <mergeCell ref="T133:X133"/>
    <mergeCell ref="Y133:AD133"/>
    <mergeCell ref="AE133:AI133"/>
    <mergeCell ref="H134:N134"/>
    <mergeCell ref="O134:S134"/>
    <mergeCell ref="T134:X134"/>
    <mergeCell ref="Y134:AD134"/>
    <mergeCell ref="AE134:AI134"/>
    <mergeCell ref="AP131:AV131"/>
    <mergeCell ref="AW131:BA131"/>
    <mergeCell ref="BB131:BF131"/>
    <mergeCell ref="BG131:BL131"/>
    <mergeCell ref="BM131:BQ131"/>
    <mergeCell ref="H132:N132"/>
    <mergeCell ref="O132:S132"/>
    <mergeCell ref="T132:X132"/>
    <mergeCell ref="Y132:AD132"/>
    <mergeCell ref="AE132:AI132"/>
    <mergeCell ref="H137:N137"/>
    <mergeCell ref="O137:S137"/>
    <mergeCell ref="T137:X137"/>
    <mergeCell ref="Y137:AD137"/>
    <mergeCell ref="AE137:AI137"/>
    <mergeCell ref="B141:K141"/>
    <mergeCell ref="L141:Q141"/>
    <mergeCell ref="R141:W141"/>
    <mergeCell ref="X141:AC141"/>
    <mergeCell ref="AD141:AI141"/>
    <mergeCell ref="H135:N135"/>
    <mergeCell ref="O135:S135"/>
    <mergeCell ref="T135:X135"/>
    <mergeCell ref="Y135:AD135"/>
    <mergeCell ref="AE135:AI135"/>
    <mergeCell ref="H136:N136"/>
    <mergeCell ref="O136:S136"/>
    <mergeCell ref="T136:X136"/>
    <mergeCell ref="Y136:AD136"/>
    <mergeCell ref="AE136:AI136"/>
    <mergeCell ref="BB142:BG142"/>
    <mergeCell ref="BH142:BM142"/>
    <mergeCell ref="BN142:BS142"/>
    <mergeCell ref="BT142:BY142"/>
    <mergeCell ref="I143:K143"/>
    <mergeCell ref="L143:Q143"/>
    <mergeCell ref="R143:W143"/>
    <mergeCell ref="X143:AC143"/>
    <mergeCell ref="AD143:AI143"/>
    <mergeCell ref="AJ143:AO143"/>
    <mergeCell ref="BT141:BY141"/>
    <mergeCell ref="B142:H144"/>
    <mergeCell ref="I142:K142"/>
    <mergeCell ref="L142:Q142"/>
    <mergeCell ref="R142:W142"/>
    <mergeCell ref="X142:AC142"/>
    <mergeCell ref="AD142:AI142"/>
    <mergeCell ref="AJ142:AO142"/>
    <mergeCell ref="AP142:AU142"/>
    <mergeCell ref="AV142:BA142"/>
    <mergeCell ref="AJ141:AO141"/>
    <mergeCell ref="AP141:AU141"/>
    <mergeCell ref="AV141:BA141"/>
    <mergeCell ref="BB141:BG141"/>
    <mergeCell ref="BH141:BM141"/>
    <mergeCell ref="BN141:BS141"/>
    <mergeCell ref="AP144:AU144"/>
    <mergeCell ref="AV144:BA144"/>
    <mergeCell ref="BB144:BG144"/>
    <mergeCell ref="BH144:BM144"/>
    <mergeCell ref="BN144:BS144"/>
    <mergeCell ref="BT144:BY144"/>
    <mergeCell ref="I144:K144"/>
    <mergeCell ref="L144:Q144"/>
    <mergeCell ref="R144:W144"/>
    <mergeCell ref="X144:AC144"/>
    <mergeCell ref="AD144:AI144"/>
    <mergeCell ref="AJ144:AO144"/>
    <mergeCell ref="AP143:AU143"/>
    <mergeCell ref="AV143:BA143"/>
    <mergeCell ref="BB143:BG143"/>
    <mergeCell ref="BH143:BM143"/>
    <mergeCell ref="BN143:BS143"/>
    <mergeCell ref="BT143:BY143"/>
    <mergeCell ref="BT145:BY145"/>
    <mergeCell ref="I146:K146"/>
    <mergeCell ref="L146:Q146"/>
    <mergeCell ref="R146:W146"/>
    <mergeCell ref="X146:AC146"/>
    <mergeCell ref="AD146:AI146"/>
    <mergeCell ref="AJ146:AO146"/>
    <mergeCell ref="AP146:AU146"/>
    <mergeCell ref="AV146:BA146"/>
    <mergeCell ref="BB146:BG146"/>
    <mergeCell ref="AJ145:AO145"/>
    <mergeCell ref="AP145:AU145"/>
    <mergeCell ref="AV145:BA145"/>
    <mergeCell ref="BB145:BG145"/>
    <mergeCell ref="BH145:BM145"/>
    <mergeCell ref="BN145:BS145"/>
    <mergeCell ref="B145:H147"/>
    <mergeCell ref="I145:K145"/>
    <mergeCell ref="L145:Q145"/>
    <mergeCell ref="R145:W145"/>
    <mergeCell ref="X145:AC145"/>
    <mergeCell ref="AD145:AI145"/>
    <mergeCell ref="AV147:BA147"/>
    <mergeCell ref="BB147:BG147"/>
    <mergeCell ref="BH147:BM147"/>
    <mergeCell ref="BN147:BS147"/>
    <mergeCell ref="BT147:BY147"/>
    <mergeCell ref="B148:H150"/>
    <mergeCell ref="I148:K148"/>
    <mergeCell ref="L148:Q148"/>
    <mergeCell ref="R148:W148"/>
    <mergeCell ref="X148:AC148"/>
    <mergeCell ref="BH146:BM146"/>
    <mergeCell ref="BN146:BS146"/>
    <mergeCell ref="BT146:BY146"/>
    <mergeCell ref="I147:K147"/>
    <mergeCell ref="L147:Q147"/>
    <mergeCell ref="R147:W147"/>
    <mergeCell ref="X147:AC147"/>
    <mergeCell ref="AD147:AI147"/>
    <mergeCell ref="AJ147:AO147"/>
    <mergeCell ref="AP147:AU147"/>
    <mergeCell ref="AP150:AU150"/>
    <mergeCell ref="AV150:BA150"/>
    <mergeCell ref="BB150:BG150"/>
    <mergeCell ref="BH150:BM150"/>
    <mergeCell ref="BN150:BS150"/>
    <mergeCell ref="BT150:BY150"/>
    <mergeCell ref="BB149:BG149"/>
    <mergeCell ref="BH149:BM149"/>
    <mergeCell ref="BN149:BS149"/>
    <mergeCell ref="BT149:BY149"/>
    <mergeCell ref="I150:K150"/>
    <mergeCell ref="L150:Q150"/>
    <mergeCell ref="R150:W150"/>
    <mergeCell ref="X150:AC150"/>
    <mergeCell ref="AD150:AI150"/>
    <mergeCell ref="AJ150:AO150"/>
    <mergeCell ref="BN148:BS148"/>
    <mergeCell ref="BT148:BY148"/>
    <mergeCell ref="I149:K149"/>
    <mergeCell ref="L149:Q149"/>
    <mergeCell ref="R149:W149"/>
    <mergeCell ref="X149:AC149"/>
    <mergeCell ref="AD149:AI149"/>
    <mergeCell ref="AJ149:AO149"/>
    <mergeCell ref="AP149:AU149"/>
    <mergeCell ref="AV149:BA149"/>
    <mergeCell ref="AD148:AI148"/>
    <mergeCell ref="AJ148:AO148"/>
    <mergeCell ref="AP148:AU148"/>
    <mergeCell ref="AV148:BA148"/>
    <mergeCell ref="BB148:BG148"/>
    <mergeCell ref="BH148:BM148"/>
    <mergeCell ref="BT151:BY151"/>
    <mergeCell ref="I152:K152"/>
    <mergeCell ref="L152:Q152"/>
    <mergeCell ref="R152:W152"/>
    <mergeCell ref="X152:AC152"/>
    <mergeCell ref="AD152:AI152"/>
    <mergeCell ref="AJ152:AO152"/>
    <mergeCell ref="AP152:AU152"/>
    <mergeCell ref="AV152:BA152"/>
    <mergeCell ref="BB152:BG152"/>
    <mergeCell ref="AJ151:AO151"/>
    <mergeCell ref="AP151:AU151"/>
    <mergeCell ref="AV151:BA151"/>
    <mergeCell ref="BB151:BG151"/>
    <mergeCell ref="BH151:BM151"/>
    <mergeCell ref="BN151:BS151"/>
    <mergeCell ref="B151:H153"/>
    <mergeCell ref="I151:K151"/>
    <mergeCell ref="L151:Q151"/>
    <mergeCell ref="R151:W151"/>
    <mergeCell ref="X151:AC151"/>
    <mergeCell ref="AD151:AI151"/>
    <mergeCell ref="AV153:BA153"/>
    <mergeCell ref="BB153:BG153"/>
    <mergeCell ref="BH153:BM153"/>
    <mergeCell ref="BN153:BS153"/>
    <mergeCell ref="BT153:BY153"/>
    <mergeCell ref="B154:H156"/>
    <mergeCell ref="I154:K154"/>
    <mergeCell ref="L154:Q154"/>
    <mergeCell ref="R154:W154"/>
    <mergeCell ref="X154:AC154"/>
    <mergeCell ref="BH152:BM152"/>
    <mergeCell ref="BN152:BS152"/>
    <mergeCell ref="BT152:BY152"/>
    <mergeCell ref="I153:K153"/>
    <mergeCell ref="L153:Q153"/>
    <mergeCell ref="R153:W153"/>
    <mergeCell ref="X153:AC153"/>
    <mergeCell ref="AD153:AI153"/>
    <mergeCell ref="AJ153:AO153"/>
    <mergeCell ref="AP153:AU153"/>
    <mergeCell ref="AP156:AU156"/>
    <mergeCell ref="AV156:BA156"/>
    <mergeCell ref="BB156:BG156"/>
    <mergeCell ref="BH156:BM156"/>
    <mergeCell ref="BN156:BS156"/>
    <mergeCell ref="BT156:BY156"/>
    <mergeCell ref="BB155:BG155"/>
    <mergeCell ref="BH155:BM155"/>
    <mergeCell ref="BN155:BS155"/>
    <mergeCell ref="BT155:BY155"/>
    <mergeCell ref="I156:K156"/>
    <mergeCell ref="L156:Q156"/>
    <mergeCell ref="R156:W156"/>
    <mergeCell ref="X156:AC156"/>
    <mergeCell ref="AD156:AI156"/>
    <mergeCell ref="AJ156:AO156"/>
    <mergeCell ref="BN154:BS154"/>
    <mergeCell ref="BT154:BY154"/>
    <mergeCell ref="I155:K155"/>
    <mergeCell ref="L155:Q155"/>
    <mergeCell ref="R155:W155"/>
    <mergeCell ref="X155:AC155"/>
    <mergeCell ref="AD155:AI155"/>
    <mergeCell ref="AJ155:AO155"/>
    <mergeCell ref="AP155:AU155"/>
    <mergeCell ref="AV155:BA155"/>
    <mergeCell ref="AD154:AI154"/>
    <mergeCell ref="AJ154:AO154"/>
    <mergeCell ref="AP154:AU154"/>
    <mergeCell ref="AV154:BA154"/>
    <mergeCell ref="BB154:BG154"/>
    <mergeCell ref="BH154:BM154"/>
    <mergeCell ref="BT157:BY157"/>
    <mergeCell ref="I158:K158"/>
    <mergeCell ref="L158:Q158"/>
    <mergeCell ref="R158:W158"/>
    <mergeCell ref="X158:AC158"/>
    <mergeCell ref="AD158:AI158"/>
    <mergeCell ref="AJ158:AO158"/>
    <mergeCell ref="AP158:AU158"/>
    <mergeCell ref="AV158:BA158"/>
    <mergeCell ref="BB158:BG158"/>
    <mergeCell ref="AJ157:AO157"/>
    <mergeCell ref="AP157:AU157"/>
    <mergeCell ref="AV157:BA157"/>
    <mergeCell ref="BB157:BG157"/>
    <mergeCell ref="BH157:BM157"/>
    <mergeCell ref="BN157:BS157"/>
    <mergeCell ref="B157:H159"/>
    <mergeCell ref="I157:K157"/>
    <mergeCell ref="L157:Q157"/>
    <mergeCell ref="R157:W157"/>
    <mergeCell ref="X157:AC157"/>
    <mergeCell ref="AD157:AI157"/>
    <mergeCell ref="AV159:BA159"/>
    <mergeCell ref="BB159:BG159"/>
    <mergeCell ref="BH159:BM159"/>
    <mergeCell ref="BN159:BS159"/>
    <mergeCell ref="BT159:BY159"/>
    <mergeCell ref="B160:H162"/>
    <mergeCell ref="I160:K160"/>
    <mergeCell ref="L160:Q160"/>
    <mergeCell ref="R160:W160"/>
    <mergeCell ref="X160:AC160"/>
    <mergeCell ref="BH158:BM158"/>
    <mergeCell ref="BN158:BS158"/>
    <mergeCell ref="BT158:BY158"/>
    <mergeCell ref="I159:K159"/>
    <mergeCell ref="L159:Q159"/>
    <mergeCell ref="R159:W159"/>
    <mergeCell ref="X159:AC159"/>
    <mergeCell ref="AD159:AI159"/>
    <mergeCell ref="AJ159:AO159"/>
    <mergeCell ref="AP159:AU159"/>
    <mergeCell ref="AP162:AU162"/>
    <mergeCell ref="AV162:BA162"/>
    <mergeCell ref="BB162:BG162"/>
    <mergeCell ref="BH162:BM162"/>
    <mergeCell ref="BN162:BS162"/>
    <mergeCell ref="BT162:BY162"/>
    <mergeCell ref="BB161:BG161"/>
    <mergeCell ref="BH161:BM161"/>
    <mergeCell ref="BN161:BS161"/>
    <mergeCell ref="BT161:BY161"/>
    <mergeCell ref="I162:K162"/>
    <mergeCell ref="L162:Q162"/>
    <mergeCell ref="R162:W162"/>
    <mergeCell ref="X162:AC162"/>
    <mergeCell ref="AD162:AI162"/>
    <mergeCell ref="AJ162:AO162"/>
    <mergeCell ref="BN160:BS160"/>
    <mergeCell ref="BT160:BY160"/>
    <mergeCell ref="I161:K161"/>
    <mergeCell ref="L161:Q161"/>
    <mergeCell ref="R161:W161"/>
    <mergeCell ref="X161:AC161"/>
    <mergeCell ref="AD161:AI161"/>
    <mergeCell ref="AJ161:AO161"/>
    <mergeCell ref="AP161:AU161"/>
    <mergeCell ref="AV161:BA161"/>
    <mergeCell ref="AD160:AI160"/>
    <mergeCell ref="AJ160:AO160"/>
    <mergeCell ref="AP160:AU160"/>
    <mergeCell ref="AV160:BA160"/>
    <mergeCell ref="BB160:BG160"/>
    <mergeCell ref="BH160:BM160"/>
    <mergeCell ref="BT163:BY163"/>
    <mergeCell ref="I164:K164"/>
    <mergeCell ref="L164:Q164"/>
    <mergeCell ref="R164:W164"/>
    <mergeCell ref="X164:AC164"/>
    <mergeCell ref="AD164:AI164"/>
    <mergeCell ref="AJ164:AO164"/>
    <mergeCell ref="AP164:AU164"/>
    <mergeCell ref="AV164:BA164"/>
    <mergeCell ref="BB164:BG164"/>
    <mergeCell ref="AJ163:AO163"/>
    <mergeCell ref="AP163:AU163"/>
    <mergeCell ref="AV163:BA163"/>
    <mergeCell ref="BB163:BG163"/>
    <mergeCell ref="BH163:BM163"/>
    <mergeCell ref="BN163:BS163"/>
    <mergeCell ref="B163:H165"/>
    <mergeCell ref="I163:K163"/>
    <mergeCell ref="L163:Q163"/>
    <mergeCell ref="R163:W163"/>
    <mergeCell ref="X163:AC163"/>
    <mergeCell ref="AD163:AI163"/>
    <mergeCell ref="AV165:BA165"/>
    <mergeCell ref="BB165:BG165"/>
    <mergeCell ref="BH165:BM165"/>
    <mergeCell ref="BN165:BS165"/>
    <mergeCell ref="BT165:BY165"/>
    <mergeCell ref="B166:H168"/>
    <mergeCell ref="I166:K166"/>
    <mergeCell ref="L166:Q166"/>
    <mergeCell ref="R166:W166"/>
    <mergeCell ref="X166:AC166"/>
    <mergeCell ref="BH164:BM164"/>
    <mergeCell ref="BN164:BS164"/>
    <mergeCell ref="BT164:BY164"/>
    <mergeCell ref="I165:K165"/>
    <mergeCell ref="L165:Q165"/>
    <mergeCell ref="R165:W165"/>
    <mergeCell ref="X165:AC165"/>
    <mergeCell ref="AD165:AI165"/>
    <mergeCell ref="AJ165:AO165"/>
    <mergeCell ref="AP165:AU165"/>
    <mergeCell ref="AP168:AU168"/>
    <mergeCell ref="AV168:BA168"/>
    <mergeCell ref="BB168:BG168"/>
    <mergeCell ref="BH168:BM168"/>
    <mergeCell ref="BN168:BS168"/>
    <mergeCell ref="BT168:BY168"/>
    <mergeCell ref="BB167:BG167"/>
    <mergeCell ref="BH167:BM167"/>
    <mergeCell ref="BN167:BS167"/>
    <mergeCell ref="BT167:BY167"/>
    <mergeCell ref="I168:K168"/>
    <mergeCell ref="L168:Q168"/>
    <mergeCell ref="R168:W168"/>
    <mergeCell ref="X168:AC168"/>
    <mergeCell ref="AD168:AI168"/>
    <mergeCell ref="AJ168:AO168"/>
    <mergeCell ref="BN166:BS166"/>
    <mergeCell ref="BT166:BY166"/>
    <mergeCell ref="I167:K167"/>
    <mergeCell ref="L167:Q167"/>
    <mergeCell ref="R167:W167"/>
    <mergeCell ref="X167:AC167"/>
    <mergeCell ref="AD167:AI167"/>
    <mergeCell ref="AJ167:AO167"/>
    <mergeCell ref="AP167:AU167"/>
    <mergeCell ref="AV167:BA167"/>
    <mergeCell ref="AD166:AI166"/>
    <mergeCell ref="AJ166:AO166"/>
    <mergeCell ref="AP166:AU166"/>
    <mergeCell ref="AV166:BA166"/>
    <mergeCell ref="BB166:BG166"/>
    <mergeCell ref="BH166:BM166"/>
    <mergeCell ref="BT169:BY169"/>
    <mergeCell ref="I170:K170"/>
    <mergeCell ref="L170:Q170"/>
    <mergeCell ref="R170:W170"/>
    <mergeCell ref="X170:AC170"/>
    <mergeCell ref="AD170:AI170"/>
    <mergeCell ref="AJ170:AO170"/>
    <mergeCell ref="AP170:AU170"/>
    <mergeCell ref="AV170:BA170"/>
    <mergeCell ref="BB170:BG170"/>
    <mergeCell ref="AJ169:AO169"/>
    <mergeCell ref="AP169:AU169"/>
    <mergeCell ref="AV169:BA169"/>
    <mergeCell ref="BB169:BG169"/>
    <mergeCell ref="BH169:BM169"/>
    <mergeCell ref="BN169:BS169"/>
    <mergeCell ref="B169:H171"/>
    <mergeCell ref="I169:K169"/>
    <mergeCell ref="L169:Q169"/>
    <mergeCell ref="R169:W169"/>
    <mergeCell ref="X169:AC169"/>
    <mergeCell ref="AD169:AI169"/>
    <mergeCell ref="AV171:BA171"/>
    <mergeCell ref="BB171:BG171"/>
    <mergeCell ref="BH171:BM171"/>
    <mergeCell ref="BN171:BS171"/>
    <mergeCell ref="BT171:BY171"/>
    <mergeCell ref="B173:K173"/>
    <mergeCell ref="L173:Q173"/>
    <mergeCell ref="R173:W173"/>
    <mergeCell ref="X173:AC173"/>
    <mergeCell ref="AD173:AI173"/>
    <mergeCell ref="BH170:BM170"/>
    <mergeCell ref="BN170:BS170"/>
    <mergeCell ref="BT170:BY170"/>
    <mergeCell ref="I171:K171"/>
    <mergeCell ref="L171:Q171"/>
    <mergeCell ref="R171:W171"/>
    <mergeCell ref="X171:AC171"/>
    <mergeCell ref="AD171:AI171"/>
    <mergeCell ref="AJ171:AO171"/>
    <mergeCell ref="AP171:AU171"/>
    <mergeCell ref="AP175:AU175"/>
    <mergeCell ref="AV175:BA175"/>
    <mergeCell ref="BB175:BG175"/>
    <mergeCell ref="BH175:BM175"/>
    <mergeCell ref="BN175:BS175"/>
    <mergeCell ref="BT175:BY175"/>
    <mergeCell ref="BB174:BG174"/>
    <mergeCell ref="BH174:BM174"/>
    <mergeCell ref="BN174:BS174"/>
    <mergeCell ref="BT174:BY174"/>
    <mergeCell ref="I175:K175"/>
    <mergeCell ref="L175:Q175"/>
    <mergeCell ref="R175:W175"/>
    <mergeCell ref="X175:AC175"/>
    <mergeCell ref="AD175:AI175"/>
    <mergeCell ref="AJ175:AO175"/>
    <mergeCell ref="BT173:BY173"/>
    <mergeCell ref="I174:K174"/>
    <mergeCell ref="L174:Q174"/>
    <mergeCell ref="R174:W174"/>
    <mergeCell ref="X174:AC174"/>
    <mergeCell ref="AD174:AI174"/>
    <mergeCell ref="AJ174:AO174"/>
    <mergeCell ref="AP174:AU174"/>
    <mergeCell ref="AV174:BA174"/>
    <mergeCell ref="AJ173:AO173"/>
    <mergeCell ref="AP173:AU173"/>
    <mergeCell ref="AV173:BA173"/>
    <mergeCell ref="BB173:BG173"/>
    <mergeCell ref="BH173:BM173"/>
    <mergeCell ref="BN173:BS173"/>
    <mergeCell ref="B177:H179"/>
    <mergeCell ref="I177:K177"/>
    <mergeCell ref="L177:Q177"/>
    <mergeCell ref="R177:W177"/>
    <mergeCell ref="X177:AC177"/>
    <mergeCell ref="AD177:AI177"/>
    <mergeCell ref="AP176:AU176"/>
    <mergeCell ref="AV176:BA176"/>
    <mergeCell ref="BB176:BG176"/>
    <mergeCell ref="BH176:BM176"/>
    <mergeCell ref="BN176:BS176"/>
    <mergeCell ref="BT176:BY176"/>
    <mergeCell ref="I176:K176"/>
    <mergeCell ref="L176:Q176"/>
    <mergeCell ref="R176:W176"/>
    <mergeCell ref="X176:AC176"/>
    <mergeCell ref="AD176:AI176"/>
    <mergeCell ref="AJ176:AO176"/>
    <mergeCell ref="B174:H176"/>
    <mergeCell ref="BH178:BM178"/>
    <mergeCell ref="BN178:BS178"/>
    <mergeCell ref="BT178:BY178"/>
    <mergeCell ref="I179:K179"/>
    <mergeCell ref="L179:Q179"/>
    <mergeCell ref="R179:W179"/>
    <mergeCell ref="X179:AC179"/>
    <mergeCell ref="AD179:AI179"/>
    <mergeCell ref="AJ179:AO179"/>
    <mergeCell ref="AP179:AU179"/>
    <mergeCell ref="BT177:BY177"/>
    <mergeCell ref="I178:K178"/>
    <mergeCell ref="L178:Q178"/>
    <mergeCell ref="R178:W178"/>
    <mergeCell ref="X178:AC178"/>
    <mergeCell ref="AD178:AI178"/>
    <mergeCell ref="AJ178:AO178"/>
    <mergeCell ref="AP178:AU178"/>
    <mergeCell ref="AV178:BA178"/>
    <mergeCell ref="BB178:BG178"/>
    <mergeCell ref="AJ177:AO177"/>
    <mergeCell ref="AP177:AU177"/>
    <mergeCell ref="AV177:BA177"/>
    <mergeCell ref="BB177:BG177"/>
    <mergeCell ref="BH177:BM177"/>
    <mergeCell ref="BN177:BS177"/>
    <mergeCell ref="BN180:BS180"/>
    <mergeCell ref="BT180:BY180"/>
    <mergeCell ref="I181:K181"/>
    <mergeCell ref="L181:Q181"/>
    <mergeCell ref="R181:W181"/>
    <mergeCell ref="X181:AC181"/>
    <mergeCell ref="AD181:AI181"/>
    <mergeCell ref="AJ181:AO181"/>
    <mergeCell ref="AP181:AU181"/>
    <mergeCell ref="AV181:BA181"/>
    <mergeCell ref="AD180:AI180"/>
    <mergeCell ref="AJ180:AO180"/>
    <mergeCell ref="AP180:AU180"/>
    <mergeCell ref="AV180:BA180"/>
    <mergeCell ref="BB180:BG180"/>
    <mergeCell ref="BH180:BM180"/>
    <mergeCell ref="AV179:BA179"/>
    <mergeCell ref="BB179:BG179"/>
    <mergeCell ref="BH179:BM179"/>
    <mergeCell ref="BN179:BS179"/>
    <mergeCell ref="BT179:BY179"/>
    <mergeCell ref="I180:K180"/>
    <mergeCell ref="L180:Q180"/>
    <mergeCell ref="R180:W180"/>
    <mergeCell ref="X180:AC180"/>
    <mergeCell ref="B183:H185"/>
    <mergeCell ref="I183:K183"/>
    <mergeCell ref="L183:Q183"/>
    <mergeCell ref="R183:W183"/>
    <mergeCell ref="X183:AC183"/>
    <mergeCell ref="AD183:AI183"/>
    <mergeCell ref="AP182:AU182"/>
    <mergeCell ref="AV182:BA182"/>
    <mergeCell ref="BB182:BG182"/>
    <mergeCell ref="BH182:BM182"/>
    <mergeCell ref="BN182:BS182"/>
    <mergeCell ref="BT182:BY182"/>
    <mergeCell ref="BB181:BG181"/>
    <mergeCell ref="BH181:BM181"/>
    <mergeCell ref="BN181:BS181"/>
    <mergeCell ref="BT181:BY181"/>
    <mergeCell ref="I182:K182"/>
    <mergeCell ref="L182:Q182"/>
    <mergeCell ref="R182:W182"/>
    <mergeCell ref="X182:AC182"/>
    <mergeCell ref="AD182:AI182"/>
    <mergeCell ref="AJ182:AO182"/>
    <mergeCell ref="B180:H182"/>
    <mergeCell ref="BH184:BM184"/>
    <mergeCell ref="BN184:BS184"/>
    <mergeCell ref="BT184:BY184"/>
    <mergeCell ref="I185:K185"/>
    <mergeCell ref="L185:Q185"/>
    <mergeCell ref="R185:W185"/>
    <mergeCell ref="X185:AC185"/>
    <mergeCell ref="AD185:AI185"/>
    <mergeCell ref="AJ185:AO185"/>
    <mergeCell ref="AP185:AU185"/>
    <mergeCell ref="BT183:BY183"/>
    <mergeCell ref="I184:K184"/>
    <mergeCell ref="L184:Q184"/>
    <mergeCell ref="R184:W184"/>
    <mergeCell ref="X184:AC184"/>
    <mergeCell ref="AD184:AI184"/>
    <mergeCell ref="AJ184:AO184"/>
    <mergeCell ref="AP184:AU184"/>
    <mergeCell ref="AV184:BA184"/>
    <mergeCell ref="BB184:BG184"/>
    <mergeCell ref="AJ183:AO183"/>
    <mergeCell ref="AP183:AU183"/>
    <mergeCell ref="AV183:BA183"/>
    <mergeCell ref="BB183:BG183"/>
    <mergeCell ref="BH183:BM183"/>
    <mergeCell ref="BN183:BS183"/>
    <mergeCell ref="BN186:BS186"/>
    <mergeCell ref="BT186:BY186"/>
    <mergeCell ref="I187:K187"/>
    <mergeCell ref="L187:Q187"/>
    <mergeCell ref="R187:W187"/>
    <mergeCell ref="X187:AC187"/>
    <mergeCell ref="AD187:AI187"/>
    <mergeCell ref="AJ187:AO187"/>
    <mergeCell ref="AP187:AU187"/>
    <mergeCell ref="AV187:BA187"/>
    <mergeCell ref="AD186:AI186"/>
    <mergeCell ref="AJ186:AO186"/>
    <mergeCell ref="AP186:AU186"/>
    <mergeCell ref="AV186:BA186"/>
    <mergeCell ref="BB186:BG186"/>
    <mergeCell ref="BH186:BM186"/>
    <mergeCell ref="AV185:BA185"/>
    <mergeCell ref="BB185:BG185"/>
    <mergeCell ref="BH185:BM185"/>
    <mergeCell ref="BN185:BS185"/>
    <mergeCell ref="BT185:BY185"/>
    <mergeCell ref="I186:K186"/>
    <mergeCell ref="L186:Q186"/>
    <mergeCell ref="R186:W186"/>
    <mergeCell ref="X186:AC186"/>
    <mergeCell ref="B189:H191"/>
    <mergeCell ref="I189:K189"/>
    <mergeCell ref="L189:Q189"/>
    <mergeCell ref="R189:W189"/>
    <mergeCell ref="X189:AC189"/>
    <mergeCell ref="AD189:AI189"/>
    <mergeCell ref="AP188:AU188"/>
    <mergeCell ref="AV188:BA188"/>
    <mergeCell ref="BB188:BG188"/>
    <mergeCell ref="BH188:BM188"/>
    <mergeCell ref="BN188:BS188"/>
    <mergeCell ref="BT188:BY188"/>
    <mergeCell ref="BB187:BG187"/>
    <mergeCell ref="BH187:BM187"/>
    <mergeCell ref="BN187:BS187"/>
    <mergeCell ref="BT187:BY187"/>
    <mergeCell ref="I188:K188"/>
    <mergeCell ref="L188:Q188"/>
    <mergeCell ref="R188:W188"/>
    <mergeCell ref="X188:AC188"/>
    <mergeCell ref="AD188:AI188"/>
    <mergeCell ref="AJ188:AO188"/>
    <mergeCell ref="B186:H188"/>
    <mergeCell ref="BH190:BM190"/>
    <mergeCell ref="BN190:BS190"/>
    <mergeCell ref="BT190:BY190"/>
    <mergeCell ref="I191:K191"/>
    <mergeCell ref="L191:Q191"/>
    <mergeCell ref="R191:W191"/>
    <mergeCell ref="X191:AC191"/>
    <mergeCell ref="AD191:AI191"/>
    <mergeCell ref="AJ191:AO191"/>
    <mergeCell ref="AP191:AU191"/>
    <mergeCell ref="BT189:BY189"/>
    <mergeCell ref="I190:K190"/>
    <mergeCell ref="L190:Q190"/>
    <mergeCell ref="R190:W190"/>
    <mergeCell ref="X190:AC190"/>
    <mergeCell ref="AD190:AI190"/>
    <mergeCell ref="AJ190:AO190"/>
    <mergeCell ref="AP190:AU190"/>
    <mergeCell ref="AV190:BA190"/>
    <mergeCell ref="BB190:BG190"/>
    <mergeCell ref="AJ189:AO189"/>
    <mergeCell ref="AP189:AU189"/>
    <mergeCell ref="AV189:BA189"/>
    <mergeCell ref="BB189:BG189"/>
    <mergeCell ref="BH189:BM189"/>
    <mergeCell ref="BN189:BS189"/>
    <mergeCell ref="BN192:BS192"/>
    <mergeCell ref="BT192:BY192"/>
    <mergeCell ref="I193:K193"/>
    <mergeCell ref="L193:Q193"/>
    <mergeCell ref="R193:W193"/>
    <mergeCell ref="X193:AC193"/>
    <mergeCell ref="AD193:AI193"/>
    <mergeCell ref="AJ193:AO193"/>
    <mergeCell ref="AP193:AU193"/>
    <mergeCell ref="AV193:BA193"/>
    <mergeCell ref="AD192:AI192"/>
    <mergeCell ref="AJ192:AO192"/>
    <mergeCell ref="AP192:AU192"/>
    <mergeCell ref="AV192:BA192"/>
    <mergeCell ref="BB192:BG192"/>
    <mergeCell ref="BH192:BM192"/>
    <mergeCell ref="AV191:BA191"/>
    <mergeCell ref="BB191:BG191"/>
    <mergeCell ref="BH191:BM191"/>
    <mergeCell ref="BN191:BS191"/>
    <mergeCell ref="BT191:BY191"/>
    <mergeCell ref="I192:K192"/>
    <mergeCell ref="L192:Q192"/>
    <mergeCell ref="R192:W192"/>
    <mergeCell ref="X192:AC192"/>
    <mergeCell ref="B195:H197"/>
    <mergeCell ref="I195:K195"/>
    <mergeCell ref="L195:Q195"/>
    <mergeCell ref="R195:W195"/>
    <mergeCell ref="X195:AC195"/>
    <mergeCell ref="AD195:AI195"/>
    <mergeCell ref="AP194:AU194"/>
    <mergeCell ref="AV194:BA194"/>
    <mergeCell ref="BB194:BG194"/>
    <mergeCell ref="BH194:BM194"/>
    <mergeCell ref="BN194:BS194"/>
    <mergeCell ref="BT194:BY194"/>
    <mergeCell ref="BB193:BG193"/>
    <mergeCell ref="BH193:BM193"/>
    <mergeCell ref="BN193:BS193"/>
    <mergeCell ref="BT193:BY193"/>
    <mergeCell ref="I194:K194"/>
    <mergeCell ref="L194:Q194"/>
    <mergeCell ref="R194:W194"/>
    <mergeCell ref="X194:AC194"/>
    <mergeCell ref="AD194:AI194"/>
    <mergeCell ref="AJ194:AO194"/>
    <mergeCell ref="B192:H194"/>
    <mergeCell ref="BH196:BM196"/>
    <mergeCell ref="BN196:BS196"/>
    <mergeCell ref="BT196:BY196"/>
    <mergeCell ref="I197:K197"/>
    <mergeCell ref="L197:Q197"/>
    <mergeCell ref="R197:W197"/>
    <mergeCell ref="X197:AC197"/>
    <mergeCell ref="AD197:AI197"/>
    <mergeCell ref="AJ197:AO197"/>
    <mergeCell ref="AP197:AU197"/>
    <mergeCell ref="BT195:BY195"/>
    <mergeCell ref="I196:K196"/>
    <mergeCell ref="L196:Q196"/>
    <mergeCell ref="R196:W196"/>
    <mergeCell ref="X196:AC196"/>
    <mergeCell ref="AD196:AI196"/>
    <mergeCell ref="AJ196:AO196"/>
    <mergeCell ref="AP196:AU196"/>
    <mergeCell ref="AV196:BA196"/>
    <mergeCell ref="BB196:BG196"/>
    <mergeCell ref="AJ195:AO195"/>
    <mergeCell ref="AP195:AU195"/>
    <mergeCell ref="AV195:BA195"/>
    <mergeCell ref="BB195:BG195"/>
    <mergeCell ref="BH195:BM195"/>
    <mergeCell ref="BN195:BS195"/>
    <mergeCell ref="BN198:BS198"/>
    <mergeCell ref="BT198:BY198"/>
    <mergeCell ref="I199:K199"/>
    <mergeCell ref="L199:Q199"/>
    <mergeCell ref="R199:W199"/>
    <mergeCell ref="X199:AC199"/>
    <mergeCell ref="AD199:AI199"/>
    <mergeCell ref="AJ199:AO199"/>
    <mergeCell ref="AP199:AU199"/>
    <mergeCell ref="AV199:BA199"/>
    <mergeCell ref="AD198:AI198"/>
    <mergeCell ref="AJ198:AO198"/>
    <mergeCell ref="AP198:AU198"/>
    <mergeCell ref="AV198:BA198"/>
    <mergeCell ref="BB198:BG198"/>
    <mergeCell ref="BH198:BM198"/>
    <mergeCell ref="AV197:BA197"/>
    <mergeCell ref="BB197:BG197"/>
    <mergeCell ref="BH197:BM197"/>
    <mergeCell ref="BN197:BS197"/>
    <mergeCell ref="BT197:BY197"/>
    <mergeCell ref="I198:K198"/>
    <mergeCell ref="L198:Q198"/>
    <mergeCell ref="R198:W198"/>
    <mergeCell ref="X198:AC198"/>
    <mergeCell ref="B201:H203"/>
    <mergeCell ref="I201:K201"/>
    <mergeCell ref="L201:Q201"/>
    <mergeCell ref="R201:W201"/>
    <mergeCell ref="X201:AC201"/>
    <mergeCell ref="AD201:AI201"/>
    <mergeCell ref="AP200:AU200"/>
    <mergeCell ref="AV200:BA200"/>
    <mergeCell ref="BB200:BG200"/>
    <mergeCell ref="BH200:BM200"/>
    <mergeCell ref="BN200:BS200"/>
    <mergeCell ref="BT200:BY200"/>
    <mergeCell ref="BB199:BG199"/>
    <mergeCell ref="BH199:BM199"/>
    <mergeCell ref="BN199:BS199"/>
    <mergeCell ref="BT199:BY199"/>
    <mergeCell ref="I200:K200"/>
    <mergeCell ref="L200:Q200"/>
    <mergeCell ref="R200:W200"/>
    <mergeCell ref="X200:AC200"/>
    <mergeCell ref="AD200:AI200"/>
    <mergeCell ref="AJ200:AO200"/>
    <mergeCell ref="B198:H200"/>
    <mergeCell ref="AV203:BA203"/>
    <mergeCell ref="BB203:BG203"/>
    <mergeCell ref="BH203:BM203"/>
    <mergeCell ref="BN203:BS203"/>
    <mergeCell ref="BT203:BY203"/>
    <mergeCell ref="BH202:BM202"/>
    <mergeCell ref="BN202:BS202"/>
    <mergeCell ref="BT202:BY202"/>
    <mergeCell ref="I203:K203"/>
    <mergeCell ref="L203:Q203"/>
    <mergeCell ref="R203:W203"/>
    <mergeCell ref="X203:AC203"/>
    <mergeCell ref="AD203:AI203"/>
    <mergeCell ref="AJ203:AO203"/>
    <mergeCell ref="AP203:AU203"/>
    <mergeCell ref="BT201:BY201"/>
    <mergeCell ref="I202:K202"/>
    <mergeCell ref="L202:Q202"/>
    <mergeCell ref="R202:W202"/>
    <mergeCell ref="X202:AC202"/>
    <mergeCell ref="AD202:AI202"/>
    <mergeCell ref="AJ202:AO202"/>
    <mergeCell ref="AP202:AU202"/>
    <mergeCell ref="AV202:BA202"/>
    <mergeCell ref="BB202:BG202"/>
    <mergeCell ref="AJ201:AO201"/>
    <mergeCell ref="AP201:AU201"/>
    <mergeCell ref="AV201:BA201"/>
    <mergeCell ref="BB201:BG201"/>
    <mergeCell ref="BH201:BM201"/>
    <mergeCell ref="BN201:BS201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165"/>
  <sheetViews>
    <sheetView zoomScalePageLayoutView="0" workbookViewId="0" topLeftCell="A1">
      <selection activeCell="A171" sqref="A171"/>
    </sheetView>
  </sheetViews>
  <sheetFormatPr defaultColWidth="1.28515625" defaultRowHeight="15" customHeight="1"/>
  <cols>
    <col min="1" max="16384" width="1.28515625" style="40" customWidth="1"/>
  </cols>
  <sheetData>
    <row r="1" s="37" customFormat="1" ht="18.75" customHeight="1">
      <c r="A1" s="36" t="s">
        <v>289</v>
      </c>
    </row>
    <row r="2" s="38" customFormat="1" ht="15" customHeight="1"/>
    <row r="3" spans="1:69" s="9" customFormat="1" ht="15" customHeight="1">
      <c r="A3" s="9" t="s">
        <v>290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O3" s="17"/>
      <c r="AP3" s="17"/>
      <c r="AQ3" s="17"/>
      <c r="AS3" s="17"/>
      <c r="AT3" s="17"/>
      <c r="AU3" s="17"/>
      <c r="AV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32" t="s">
        <v>291</v>
      </c>
    </row>
    <row r="4" spans="2:69" s="9" customFormat="1" ht="3.7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20"/>
      <c r="X4" s="20"/>
      <c r="Y4" s="20"/>
      <c r="Z4" s="20"/>
      <c r="AA4" s="20"/>
      <c r="AB4" s="20"/>
      <c r="AC4" s="20"/>
      <c r="AD4" s="39"/>
      <c r="AE4" s="39"/>
      <c r="AF4" s="39"/>
      <c r="AG4" s="39"/>
      <c r="AH4" s="39"/>
      <c r="AI4" s="39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39"/>
      <c r="AV4" s="39"/>
      <c r="AW4" s="39"/>
      <c r="AX4" s="39"/>
      <c r="AY4" s="39"/>
      <c r="AZ4" s="39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39"/>
      <c r="BM4" s="39"/>
      <c r="BN4" s="39"/>
      <c r="BO4" s="39"/>
      <c r="BP4" s="39"/>
      <c r="BQ4" s="39"/>
    </row>
    <row r="5" spans="2:69" s="38" customFormat="1" ht="15" customHeight="1">
      <c r="B5" s="288" t="s">
        <v>114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90"/>
      <c r="U5" s="244" t="s">
        <v>292</v>
      </c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6"/>
      <c r="AJ5" s="288" t="s">
        <v>114</v>
      </c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90"/>
      <c r="BC5" s="244" t="s">
        <v>292</v>
      </c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6"/>
    </row>
    <row r="6" spans="2:69" s="38" customFormat="1" ht="15" customHeight="1">
      <c r="B6" s="291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3"/>
      <c r="U6" s="244" t="s">
        <v>145</v>
      </c>
      <c r="V6" s="245"/>
      <c r="W6" s="245"/>
      <c r="X6" s="245"/>
      <c r="Y6" s="246"/>
      <c r="Z6" s="244" t="s">
        <v>74</v>
      </c>
      <c r="AA6" s="245"/>
      <c r="AB6" s="245"/>
      <c r="AC6" s="245"/>
      <c r="AD6" s="294"/>
      <c r="AE6" s="295" t="s">
        <v>75</v>
      </c>
      <c r="AF6" s="245"/>
      <c r="AG6" s="245"/>
      <c r="AH6" s="245"/>
      <c r="AI6" s="246"/>
      <c r="AJ6" s="291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3"/>
      <c r="BC6" s="244" t="s">
        <v>145</v>
      </c>
      <c r="BD6" s="245"/>
      <c r="BE6" s="245"/>
      <c r="BF6" s="245"/>
      <c r="BG6" s="246"/>
      <c r="BH6" s="244" t="s">
        <v>74</v>
      </c>
      <c r="BI6" s="245"/>
      <c r="BJ6" s="245"/>
      <c r="BK6" s="245"/>
      <c r="BL6" s="294"/>
      <c r="BM6" s="295" t="s">
        <v>75</v>
      </c>
      <c r="BN6" s="245"/>
      <c r="BO6" s="245"/>
      <c r="BP6" s="245"/>
      <c r="BQ6" s="246"/>
    </row>
    <row r="7" spans="2:69" s="38" customFormat="1" ht="15" customHeight="1">
      <c r="B7" s="244" t="s">
        <v>293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6"/>
      <c r="U7" s="283">
        <f>SUM(Z7:AI7)</f>
        <v>418</v>
      </c>
      <c r="V7" s="284"/>
      <c r="W7" s="284"/>
      <c r="X7" s="284"/>
      <c r="Y7" s="285"/>
      <c r="Z7" s="283">
        <f>Z8+BH16</f>
        <v>279</v>
      </c>
      <c r="AA7" s="284"/>
      <c r="AB7" s="284"/>
      <c r="AC7" s="284"/>
      <c r="AD7" s="286"/>
      <c r="AE7" s="287">
        <f>AE8+BM16</f>
        <v>139</v>
      </c>
      <c r="AF7" s="284"/>
      <c r="AG7" s="284"/>
      <c r="AH7" s="284"/>
      <c r="AI7" s="285"/>
      <c r="AJ7" s="274" t="s">
        <v>294</v>
      </c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6"/>
      <c r="BC7" s="256">
        <v>22</v>
      </c>
      <c r="BD7" s="257"/>
      <c r="BE7" s="257"/>
      <c r="BF7" s="257"/>
      <c r="BG7" s="258"/>
      <c r="BH7" s="256">
        <v>12</v>
      </c>
      <c r="BI7" s="257"/>
      <c r="BJ7" s="257"/>
      <c r="BK7" s="257"/>
      <c r="BL7" s="259"/>
      <c r="BM7" s="260">
        <v>10</v>
      </c>
      <c r="BN7" s="257"/>
      <c r="BO7" s="257"/>
      <c r="BP7" s="257"/>
      <c r="BQ7" s="258"/>
    </row>
    <row r="8" spans="2:69" s="38" customFormat="1" ht="15" customHeight="1">
      <c r="B8" s="244" t="s">
        <v>295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6"/>
      <c r="U8" s="236">
        <f>SUM(Z8:AI8)</f>
        <v>316</v>
      </c>
      <c r="V8" s="237"/>
      <c r="W8" s="237"/>
      <c r="X8" s="237"/>
      <c r="Y8" s="240"/>
      <c r="Z8" s="236">
        <v>213</v>
      </c>
      <c r="AA8" s="237"/>
      <c r="AB8" s="237"/>
      <c r="AC8" s="237"/>
      <c r="AD8" s="238"/>
      <c r="AE8" s="239">
        <v>103</v>
      </c>
      <c r="AF8" s="237"/>
      <c r="AG8" s="237"/>
      <c r="AH8" s="237"/>
      <c r="AI8" s="240"/>
      <c r="AJ8" s="250" t="s">
        <v>296</v>
      </c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2"/>
      <c r="BC8" s="236">
        <v>6</v>
      </c>
      <c r="BD8" s="237"/>
      <c r="BE8" s="237"/>
      <c r="BF8" s="237"/>
      <c r="BG8" s="240"/>
      <c r="BH8" s="236">
        <v>3</v>
      </c>
      <c r="BI8" s="237"/>
      <c r="BJ8" s="237"/>
      <c r="BK8" s="237"/>
      <c r="BL8" s="238"/>
      <c r="BM8" s="239">
        <v>3</v>
      </c>
      <c r="BN8" s="237"/>
      <c r="BO8" s="237"/>
      <c r="BP8" s="237"/>
      <c r="BQ8" s="240"/>
    </row>
    <row r="9" spans="2:69" s="38" customFormat="1" ht="15" customHeight="1">
      <c r="B9" s="253" t="s">
        <v>297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5"/>
      <c r="U9" s="256">
        <v>55</v>
      </c>
      <c r="V9" s="257"/>
      <c r="W9" s="257"/>
      <c r="X9" s="257"/>
      <c r="Y9" s="258"/>
      <c r="Z9" s="256">
        <v>44</v>
      </c>
      <c r="AA9" s="257"/>
      <c r="AB9" s="257"/>
      <c r="AC9" s="257"/>
      <c r="AD9" s="259"/>
      <c r="AE9" s="260">
        <v>11</v>
      </c>
      <c r="AF9" s="257"/>
      <c r="AG9" s="257"/>
      <c r="AH9" s="257"/>
      <c r="AI9" s="258"/>
      <c r="AJ9" s="250" t="s">
        <v>298</v>
      </c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2"/>
      <c r="BC9" s="236">
        <v>10</v>
      </c>
      <c r="BD9" s="237"/>
      <c r="BE9" s="237"/>
      <c r="BF9" s="237"/>
      <c r="BG9" s="240"/>
      <c r="BH9" s="236">
        <v>4</v>
      </c>
      <c r="BI9" s="237"/>
      <c r="BJ9" s="237"/>
      <c r="BK9" s="237"/>
      <c r="BL9" s="238"/>
      <c r="BM9" s="239">
        <v>6</v>
      </c>
      <c r="BN9" s="237"/>
      <c r="BO9" s="237"/>
      <c r="BP9" s="237"/>
      <c r="BQ9" s="240"/>
    </row>
    <row r="10" spans="2:69" s="38" customFormat="1" ht="15" customHeight="1">
      <c r="B10" s="241" t="s">
        <v>296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3"/>
      <c r="U10" s="236" t="s">
        <v>299</v>
      </c>
      <c r="V10" s="237"/>
      <c r="W10" s="237"/>
      <c r="X10" s="237"/>
      <c r="Y10" s="240"/>
      <c r="Z10" s="236" t="s">
        <v>300</v>
      </c>
      <c r="AA10" s="237"/>
      <c r="AB10" s="237"/>
      <c r="AC10" s="237"/>
      <c r="AD10" s="238"/>
      <c r="AE10" s="239">
        <v>3</v>
      </c>
      <c r="AF10" s="237"/>
      <c r="AG10" s="237"/>
      <c r="AH10" s="237"/>
      <c r="AI10" s="240"/>
      <c r="AJ10" s="250" t="s">
        <v>301</v>
      </c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2"/>
      <c r="BC10" s="236">
        <v>5</v>
      </c>
      <c r="BD10" s="237"/>
      <c r="BE10" s="237"/>
      <c r="BF10" s="237"/>
      <c r="BG10" s="240"/>
      <c r="BH10" s="236">
        <v>4</v>
      </c>
      <c r="BI10" s="237"/>
      <c r="BJ10" s="237"/>
      <c r="BK10" s="237"/>
      <c r="BL10" s="238"/>
      <c r="BM10" s="239">
        <v>1</v>
      </c>
      <c r="BN10" s="237"/>
      <c r="BO10" s="237"/>
      <c r="BP10" s="237"/>
      <c r="BQ10" s="240"/>
    </row>
    <row r="11" spans="2:69" s="38" customFormat="1" ht="15" customHeight="1">
      <c r="B11" s="241" t="s">
        <v>302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3"/>
      <c r="U11" s="236" t="s">
        <v>303</v>
      </c>
      <c r="V11" s="237"/>
      <c r="W11" s="237"/>
      <c r="X11" s="237"/>
      <c r="Y11" s="240"/>
      <c r="Z11" s="236" t="s">
        <v>304</v>
      </c>
      <c r="AA11" s="237"/>
      <c r="AB11" s="237"/>
      <c r="AC11" s="237"/>
      <c r="AD11" s="238"/>
      <c r="AE11" s="239">
        <v>3</v>
      </c>
      <c r="AF11" s="237"/>
      <c r="AG11" s="237"/>
      <c r="AH11" s="237"/>
      <c r="AI11" s="240"/>
      <c r="AJ11" s="274" t="s">
        <v>305</v>
      </c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6"/>
      <c r="BC11" s="256">
        <v>21</v>
      </c>
      <c r="BD11" s="257"/>
      <c r="BE11" s="257"/>
      <c r="BF11" s="257"/>
      <c r="BG11" s="258"/>
      <c r="BH11" s="256">
        <v>12</v>
      </c>
      <c r="BI11" s="257"/>
      <c r="BJ11" s="257"/>
      <c r="BK11" s="257"/>
      <c r="BL11" s="259"/>
      <c r="BM11" s="260">
        <v>9</v>
      </c>
      <c r="BN11" s="257"/>
      <c r="BO11" s="257"/>
      <c r="BP11" s="257"/>
      <c r="BQ11" s="258"/>
    </row>
    <row r="12" spans="2:69" s="38" customFormat="1" ht="15" customHeight="1">
      <c r="B12" s="241" t="s">
        <v>306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3"/>
      <c r="U12" s="236">
        <v>29</v>
      </c>
      <c r="V12" s="237"/>
      <c r="W12" s="237"/>
      <c r="X12" s="237"/>
      <c r="Y12" s="240"/>
      <c r="Z12" s="236">
        <v>24</v>
      </c>
      <c r="AA12" s="237"/>
      <c r="AB12" s="237"/>
      <c r="AC12" s="237"/>
      <c r="AD12" s="238"/>
      <c r="AE12" s="239">
        <v>5</v>
      </c>
      <c r="AF12" s="237"/>
      <c r="AG12" s="237"/>
      <c r="AH12" s="237"/>
      <c r="AI12" s="240"/>
      <c r="AJ12" s="250" t="s">
        <v>296</v>
      </c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2"/>
      <c r="BC12" s="236">
        <v>5</v>
      </c>
      <c r="BD12" s="237"/>
      <c r="BE12" s="237"/>
      <c r="BF12" s="237"/>
      <c r="BG12" s="240"/>
      <c r="BH12" s="236">
        <v>2</v>
      </c>
      <c r="BI12" s="237"/>
      <c r="BJ12" s="237"/>
      <c r="BK12" s="237"/>
      <c r="BL12" s="238"/>
      <c r="BM12" s="239">
        <v>3</v>
      </c>
      <c r="BN12" s="237"/>
      <c r="BO12" s="237"/>
      <c r="BP12" s="237"/>
      <c r="BQ12" s="240"/>
    </row>
    <row r="13" spans="2:69" s="38" customFormat="1" ht="15" customHeight="1">
      <c r="B13" s="241" t="s">
        <v>307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3"/>
      <c r="U13" s="261" t="s">
        <v>308</v>
      </c>
      <c r="V13" s="262"/>
      <c r="W13" s="262"/>
      <c r="X13" s="262"/>
      <c r="Y13" s="263"/>
      <c r="Z13" s="261" t="s">
        <v>309</v>
      </c>
      <c r="AA13" s="262"/>
      <c r="AB13" s="262"/>
      <c r="AC13" s="262"/>
      <c r="AD13" s="264"/>
      <c r="AE13" s="265" t="s">
        <v>310</v>
      </c>
      <c r="AF13" s="262"/>
      <c r="AG13" s="262"/>
      <c r="AH13" s="262"/>
      <c r="AI13" s="263"/>
      <c r="AJ13" s="250" t="s">
        <v>298</v>
      </c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2"/>
      <c r="BC13" s="236">
        <v>10</v>
      </c>
      <c r="BD13" s="237"/>
      <c r="BE13" s="237"/>
      <c r="BF13" s="237"/>
      <c r="BG13" s="240"/>
      <c r="BH13" s="236">
        <v>4</v>
      </c>
      <c r="BI13" s="237"/>
      <c r="BJ13" s="237"/>
      <c r="BK13" s="237"/>
      <c r="BL13" s="238"/>
      <c r="BM13" s="239">
        <v>6</v>
      </c>
      <c r="BN13" s="237"/>
      <c r="BO13" s="237"/>
      <c r="BP13" s="237"/>
      <c r="BQ13" s="240"/>
    </row>
    <row r="14" spans="2:69" s="38" customFormat="1" ht="15" customHeight="1">
      <c r="B14" s="253" t="s">
        <v>311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5"/>
      <c r="U14" s="256">
        <v>23</v>
      </c>
      <c r="V14" s="257"/>
      <c r="W14" s="257"/>
      <c r="X14" s="257"/>
      <c r="Y14" s="258"/>
      <c r="Z14" s="256">
        <v>18</v>
      </c>
      <c r="AA14" s="257"/>
      <c r="AB14" s="257"/>
      <c r="AC14" s="257"/>
      <c r="AD14" s="259"/>
      <c r="AE14" s="260">
        <v>5</v>
      </c>
      <c r="AF14" s="257"/>
      <c r="AG14" s="257"/>
      <c r="AH14" s="257"/>
      <c r="AI14" s="258"/>
      <c r="AJ14" s="250" t="s">
        <v>301</v>
      </c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2"/>
      <c r="BC14" s="236">
        <v>5</v>
      </c>
      <c r="BD14" s="237"/>
      <c r="BE14" s="237"/>
      <c r="BF14" s="237"/>
      <c r="BG14" s="240"/>
      <c r="BH14" s="236">
        <v>5</v>
      </c>
      <c r="BI14" s="237"/>
      <c r="BJ14" s="237"/>
      <c r="BK14" s="237"/>
      <c r="BL14" s="238"/>
      <c r="BM14" s="239">
        <v>0</v>
      </c>
      <c r="BN14" s="237"/>
      <c r="BO14" s="237"/>
      <c r="BP14" s="237"/>
      <c r="BQ14" s="240"/>
    </row>
    <row r="15" spans="2:69" s="38" customFormat="1" ht="15" customHeight="1">
      <c r="B15" s="241" t="s">
        <v>312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3"/>
      <c r="U15" s="236" t="s">
        <v>313</v>
      </c>
      <c r="V15" s="237"/>
      <c r="W15" s="237"/>
      <c r="X15" s="237"/>
      <c r="Y15" s="240"/>
      <c r="Z15" s="236" t="s">
        <v>314</v>
      </c>
      <c r="AA15" s="237"/>
      <c r="AB15" s="237"/>
      <c r="AC15" s="237"/>
      <c r="AD15" s="238"/>
      <c r="AE15" s="239">
        <v>2</v>
      </c>
      <c r="AF15" s="237"/>
      <c r="AG15" s="237"/>
      <c r="AH15" s="237"/>
      <c r="AI15" s="240"/>
      <c r="AJ15" s="274" t="s">
        <v>315</v>
      </c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6"/>
      <c r="BC15" s="256" t="s">
        <v>316</v>
      </c>
      <c r="BD15" s="257"/>
      <c r="BE15" s="257"/>
      <c r="BF15" s="257"/>
      <c r="BG15" s="258"/>
      <c r="BH15" s="256" t="s">
        <v>317</v>
      </c>
      <c r="BI15" s="257"/>
      <c r="BJ15" s="257"/>
      <c r="BK15" s="257"/>
      <c r="BL15" s="259"/>
      <c r="BM15" s="260" t="s">
        <v>318</v>
      </c>
      <c r="BN15" s="257"/>
      <c r="BO15" s="257"/>
      <c r="BP15" s="257"/>
      <c r="BQ15" s="258"/>
    </row>
    <row r="16" spans="2:69" s="38" customFormat="1" ht="15" customHeight="1">
      <c r="B16" s="241" t="s">
        <v>319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3"/>
      <c r="U16" s="261" t="s">
        <v>304</v>
      </c>
      <c r="V16" s="262"/>
      <c r="W16" s="262"/>
      <c r="X16" s="262"/>
      <c r="Y16" s="263"/>
      <c r="Z16" s="261" t="s">
        <v>320</v>
      </c>
      <c r="AA16" s="262"/>
      <c r="AB16" s="262"/>
      <c r="AC16" s="262"/>
      <c r="AD16" s="264"/>
      <c r="AE16" s="265" t="s">
        <v>321</v>
      </c>
      <c r="AF16" s="262"/>
      <c r="AG16" s="262"/>
      <c r="AH16" s="262"/>
      <c r="AI16" s="263"/>
      <c r="AJ16" s="244" t="s">
        <v>322</v>
      </c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6"/>
      <c r="BC16" s="236">
        <v>102</v>
      </c>
      <c r="BD16" s="237"/>
      <c r="BE16" s="237"/>
      <c r="BF16" s="237"/>
      <c r="BG16" s="240"/>
      <c r="BH16" s="236">
        <v>66</v>
      </c>
      <c r="BI16" s="237"/>
      <c r="BJ16" s="237"/>
      <c r="BK16" s="237"/>
      <c r="BL16" s="238"/>
      <c r="BM16" s="239">
        <v>36</v>
      </c>
      <c r="BN16" s="237"/>
      <c r="BO16" s="237"/>
      <c r="BP16" s="237"/>
      <c r="BQ16" s="240"/>
    </row>
    <row r="17" spans="2:69" s="38" customFormat="1" ht="15" customHeight="1">
      <c r="B17" s="241" t="s">
        <v>323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3"/>
      <c r="U17" s="236">
        <v>3</v>
      </c>
      <c r="V17" s="237"/>
      <c r="W17" s="237"/>
      <c r="X17" s="237"/>
      <c r="Y17" s="240"/>
      <c r="Z17" s="236">
        <v>1</v>
      </c>
      <c r="AA17" s="237"/>
      <c r="AB17" s="237"/>
      <c r="AC17" s="237"/>
      <c r="AD17" s="238"/>
      <c r="AE17" s="239">
        <v>2</v>
      </c>
      <c r="AF17" s="237"/>
      <c r="AG17" s="237"/>
      <c r="AH17" s="237"/>
      <c r="AI17" s="240"/>
      <c r="AJ17" s="250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2"/>
      <c r="BC17" s="236"/>
      <c r="BD17" s="237"/>
      <c r="BE17" s="237"/>
      <c r="BF17" s="237"/>
      <c r="BG17" s="240"/>
      <c r="BH17" s="236"/>
      <c r="BI17" s="237"/>
      <c r="BJ17" s="237"/>
      <c r="BK17" s="237"/>
      <c r="BL17" s="238"/>
      <c r="BM17" s="239"/>
      <c r="BN17" s="237"/>
      <c r="BO17" s="237"/>
      <c r="BP17" s="237"/>
      <c r="BQ17" s="240"/>
    </row>
    <row r="18" spans="2:69" s="38" customFormat="1" ht="15" customHeight="1">
      <c r="B18" s="241" t="s">
        <v>324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3"/>
      <c r="U18" s="261" t="s">
        <v>325</v>
      </c>
      <c r="V18" s="262"/>
      <c r="W18" s="262"/>
      <c r="X18" s="262"/>
      <c r="Y18" s="263"/>
      <c r="Z18" s="261" t="s">
        <v>326</v>
      </c>
      <c r="AA18" s="262"/>
      <c r="AB18" s="262"/>
      <c r="AC18" s="262"/>
      <c r="AD18" s="264"/>
      <c r="AE18" s="265" t="s">
        <v>327</v>
      </c>
      <c r="AF18" s="262"/>
      <c r="AG18" s="262"/>
      <c r="AH18" s="262"/>
      <c r="AI18" s="263"/>
      <c r="AJ18" s="250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2"/>
      <c r="BC18" s="236"/>
      <c r="BD18" s="237"/>
      <c r="BE18" s="237"/>
      <c r="BF18" s="237"/>
      <c r="BG18" s="240"/>
      <c r="BH18" s="236"/>
      <c r="BI18" s="237"/>
      <c r="BJ18" s="237"/>
      <c r="BK18" s="237"/>
      <c r="BL18" s="238"/>
      <c r="BM18" s="239"/>
      <c r="BN18" s="237"/>
      <c r="BO18" s="237"/>
      <c r="BP18" s="237"/>
      <c r="BQ18" s="240"/>
    </row>
    <row r="19" spans="2:69" s="38" customFormat="1" ht="13.5">
      <c r="B19" s="241" t="s">
        <v>328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3"/>
      <c r="U19" s="261" t="s">
        <v>321</v>
      </c>
      <c r="V19" s="262"/>
      <c r="W19" s="262"/>
      <c r="X19" s="262"/>
      <c r="Y19" s="263"/>
      <c r="Z19" s="261" t="s">
        <v>321</v>
      </c>
      <c r="AA19" s="262"/>
      <c r="AB19" s="262"/>
      <c r="AC19" s="262"/>
      <c r="AD19" s="264"/>
      <c r="AE19" s="265" t="s">
        <v>329</v>
      </c>
      <c r="AF19" s="262"/>
      <c r="AG19" s="262"/>
      <c r="AH19" s="262"/>
      <c r="AI19" s="263"/>
      <c r="AJ19" s="250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2"/>
      <c r="BC19" s="236"/>
      <c r="BD19" s="237"/>
      <c r="BE19" s="237"/>
      <c r="BF19" s="237"/>
      <c r="BG19" s="240"/>
      <c r="BH19" s="236"/>
      <c r="BI19" s="237"/>
      <c r="BJ19" s="237"/>
      <c r="BK19" s="237"/>
      <c r="BL19" s="238"/>
      <c r="BM19" s="239"/>
      <c r="BN19" s="237"/>
      <c r="BO19" s="237"/>
      <c r="BP19" s="237"/>
      <c r="BQ19" s="240"/>
    </row>
    <row r="20" spans="2:69" s="38" customFormat="1" ht="13.5">
      <c r="B20" s="241" t="s">
        <v>330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3"/>
      <c r="U20" s="261" t="s">
        <v>331</v>
      </c>
      <c r="V20" s="262"/>
      <c r="W20" s="262"/>
      <c r="X20" s="262"/>
      <c r="Y20" s="263"/>
      <c r="Z20" s="261" t="s">
        <v>332</v>
      </c>
      <c r="AA20" s="262"/>
      <c r="AB20" s="262"/>
      <c r="AC20" s="262"/>
      <c r="AD20" s="264"/>
      <c r="AE20" s="265" t="s">
        <v>333</v>
      </c>
      <c r="AF20" s="262"/>
      <c r="AG20" s="262"/>
      <c r="AH20" s="262"/>
      <c r="AI20" s="263"/>
      <c r="AJ20" s="250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2"/>
      <c r="BC20" s="236"/>
      <c r="BD20" s="237"/>
      <c r="BE20" s="237"/>
      <c r="BF20" s="237"/>
      <c r="BG20" s="240"/>
      <c r="BH20" s="236"/>
      <c r="BI20" s="237"/>
      <c r="BJ20" s="237"/>
      <c r="BK20" s="237"/>
      <c r="BL20" s="238"/>
      <c r="BM20" s="239"/>
      <c r="BN20" s="237"/>
      <c r="BO20" s="237"/>
      <c r="BP20" s="237"/>
      <c r="BQ20" s="240"/>
    </row>
    <row r="21" spans="2:69" s="38" customFormat="1" ht="15" customHeight="1">
      <c r="B21" s="253" t="s">
        <v>334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5"/>
      <c r="U21" s="256">
        <v>47</v>
      </c>
      <c r="V21" s="257"/>
      <c r="W21" s="257"/>
      <c r="X21" s="257"/>
      <c r="Y21" s="258"/>
      <c r="Z21" s="256">
        <v>43</v>
      </c>
      <c r="AA21" s="257"/>
      <c r="AB21" s="257"/>
      <c r="AC21" s="257"/>
      <c r="AD21" s="259"/>
      <c r="AE21" s="260">
        <v>4</v>
      </c>
      <c r="AF21" s="257"/>
      <c r="AG21" s="257"/>
      <c r="AH21" s="257"/>
      <c r="AI21" s="258"/>
      <c r="AJ21" s="274" t="s">
        <v>335</v>
      </c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6"/>
      <c r="BC21" s="256">
        <v>59</v>
      </c>
      <c r="BD21" s="257"/>
      <c r="BE21" s="257"/>
      <c r="BF21" s="257"/>
      <c r="BG21" s="258"/>
      <c r="BH21" s="256">
        <v>33</v>
      </c>
      <c r="BI21" s="257"/>
      <c r="BJ21" s="257"/>
      <c r="BK21" s="257"/>
      <c r="BL21" s="259"/>
      <c r="BM21" s="260">
        <v>26</v>
      </c>
      <c r="BN21" s="257"/>
      <c r="BO21" s="257"/>
      <c r="BP21" s="257"/>
      <c r="BQ21" s="258"/>
    </row>
    <row r="22" spans="2:69" ht="15" customHeight="1">
      <c r="B22" s="241" t="s">
        <v>336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3"/>
      <c r="U22" s="236" t="s">
        <v>337</v>
      </c>
      <c r="V22" s="237"/>
      <c r="W22" s="237"/>
      <c r="X22" s="237"/>
      <c r="Y22" s="240"/>
      <c r="Z22" s="236" t="s">
        <v>338</v>
      </c>
      <c r="AA22" s="237"/>
      <c r="AB22" s="237"/>
      <c r="AC22" s="237"/>
      <c r="AD22" s="238"/>
      <c r="AE22" s="239" t="s">
        <v>339</v>
      </c>
      <c r="AF22" s="237"/>
      <c r="AG22" s="237"/>
      <c r="AH22" s="237"/>
      <c r="AI22" s="240"/>
      <c r="AJ22" s="250" t="s">
        <v>340</v>
      </c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2"/>
      <c r="BC22" s="236">
        <v>4</v>
      </c>
      <c r="BD22" s="237"/>
      <c r="BE22" s="237"/>
      <c r="BF22" s="237"/>
      <c r="BG22" s="240"/>
      <c r="BH22" s="236">
        <v>2</v>
      </c>
      <c r="BI22" s="237"/>
      <c r="BJ22" s="237"/>
      <c r="BK22" s="237"/>
      <c r="BL22" s="238"/>
      <c r="BM22" s="239">
        <v>2</v>
      </c>
      <c r="BN22" s="237"/>
      <c r="BO22" s="237"/>
      <c r="BP22" s="237"/>
      <c r="BQ22" s="240"/>
    </row>
    <row r="23" spans="2:69" ht="15" customHeight="1">
      <c r="B23" s="241" t="s">
        <v>341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3"/>
      <c r="U23" s="261" t="s">
        <v>342</v>
      </c>
      <c r="V23" s="262"/>
      <c r="W23" s="262"/>
      <c r="X23" s="262"/>
      <c r="Y23" s="263"/>
      <c r="Z23" s="261" t="s">
        <v>342</v>
      </c>
      <c r="AA23" s="262"/>
      <c r="AB23" s="262"/>
      <c r="AC23" s="262"/>
      <c r="AD23" s="264"/>
      <c r="AE23" s="265" t="s">
        <v>329</v>
      </c>
      <c r="AF23" s="262"/>
      <c r="AG23" s="262"/>
      <c r="AH23" s="262"/>
      <c r="AI23" s="263"/>
      <c r="AJ23" s="250" t="s">
        <v>343</v>
      </c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2"/>
      <c r="BC23" s="236">
        <v>24</v>
      </c>
      <c r="BD23" s="237"/>
      <c r="BE23" s="237"/>
      <c r="BF23" s="237"/>
      <c r="BG23" s="240"/>
      <c r="BH23" s="236">
        <v>7</v>
      </c>
      <c r="BI23" s="237"/>
      <c r="BJ23" s="237"/>
      <c r="BK23" s="237"/>
      <c r="BL23" s="238"/>
      <c r="BM23" s="239">
        <v>17</v>
      </c>
      <c r="BN23" s="237"/>
      <c r="BO23" s="237"/>
      <c r="BP23" s="237"/>
      <c r="BQ23" s="240"/>
    </row>
    <row r="24" spans="2:69" ht="15" customHeight="1">
      <c r="B24" s="241" t="s">
        <v>344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3"/>
      <c r="U24" s="236" t="s">
        <v>345</v>
      </c>
      <c r="V24" s="237"/>
      <c r="W24" s="237"/>
      <c r="X24" s="237"/>
      <c r="Y24" s="240"/>
      <c r="Z24" s="236" t="s">
        <v>346</v>
      </c>
      <c r="AA24" s="237"/>
      <c r="AB24" s="237"/>
      <c r="AC24" s="237"/>
      <c r="AD24" s="238"/>
      <c r="AE24" s="239">
        <v>1</v>
      </c>
      <c r="AF24" s="237"/>
      <c r="AG24" s="237"/>
      <c r="AH24" s="237"/>
      <c r="AI24" s="240"/>
      <c r="AJ24" s="250" t="s">
        <v>347</v>
      </c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2"/>
      <c r="BC24" s="236">
        <v>30</v>
      </c>
      <c r="BD24" s="237"/>
      <c r="BE24" s="237"/>
      <c r="BF24" s="237"/>
      <c r="BG24" s="240"/>
      <c r="BH24" s="236">
        <v>23</v>
      </c>
      <c r="BI24" s="237"/>
      <c r="BJ24" s="237"/>
      <c r="BK24" s="237"/>
      <c r="BL24" s="238"/>
      <c r="BM24" s="239">
        <v>7</v>
      </c>
      <c r="BN24" s="237"/>
      <c r="BO24" s="237"/>
      <c r="BP24" s="237"/>
      <c r="BQ24" s="240"/>
    </row>
    <row r="25" spans="2:69" ht="15" customHeight="1">
      <c r="B25" s="241" t="s">
        <v>348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3"/>
      <c r="U25" s="236" t="s">
        <v>349</v>
      </c>
      <c r="V25" s="237"/>
      <c r="W25" s="237"/>
      <c r="X25" s="237"/>
      <c r="Y25" s="240"/>
      <c r="Z25" s="236" t="s">
        <v>349</v>
      </c>
      <c r="AA25" s="237"/>
      <c r="AB25" s="237"/>
      <c r="AC25" s="237"/>
      <c r="AD25" s="238"/>
      <c r="AE25" s="239">
        <v>0</v>
      </c>
      <c r="AF25" s="237"/>
      <c r="AG25" s="237"/>
      <c r="AH25" s="237"/>
      <c r="AI25" s="240"/>
      <c r="AJ25" s="274" t="s">
        <v>350</v>
      </c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6"/>
      <c r="BC25" s="256">
        <v>6</v>
      </c>
      <c r="BD25" s="257"/>
      <c r="BE25" s="257"/>
      <c r="BF25" s="257"/>
      <c r="BG25" s="258"/>
      <c r="BH25" s="256">
        <v>5</v>
      </c>
      <c r="BI25" s="257"/>
      <c r="BJ25" s="257"/>
      <c r="BK25" s="257"/>
      <c r="BL25" s="259"/>
      <c r="BM25" s="260">
        <v>1</v>
      </c>
      <c r="BN25" s="257"/>
      <c r="BO25" s="257"/>
      <c r="BP25" s="257"/>
      <c r="BQ25" s="258"/>
    </row>
    <row r="26" spans="2:69" ht="15" customHeight="1">
      <c r="B26" s="241" t="s">
        <v>351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3"/>
      <c r="U26" s="261" t="s">
        <v>352</v>
      </c>
      <c r="V26" s="262"/>
      <c r="W26" s="262"/>
      <c r="X26" s="262"/>
      <c r="Y26" s="263"/>
      <c r="Z26" s="261" t="s">
        <v>352</v>
      </c>
      <c r="AA26" s="262"/>
      <c r="AB26" s="262"/>
      <c r="AC26" s="262"/>
      <c r="AD26" s="264"/>
      <c r="AE26" s="265" t="s">
        <v>329</v>
      </c>
      <c r="AF26" s="262"/>
      <c r="AG26" s="262"/>
      <c r="AH26" s="262"/>
      <c r="AI26" s="263"/>
      <c r="AJ26" s="274" t="s">
        <v>353</v>
      </c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6"/>
      <c r="BC26" s="256" t="s">
        <v>354</v>
      </c>
      <c r="BD26" s="257"/>
      <c r="BE26" s="257"/>
      <c r="BF26" s="257"/>
      <c r="BG26" s="258"/>
      <c r="BH26" s="256" t="s">
        <v>355</v>
      </c>
      <c r="BI26" s="257"/>
      <c r="BJ26" s="257"/>
      <c r="BK26" s="257"/>
      <c r="BL26" s="259"/>
      <c r="BM26" s="272" t="s">
        <v>356</v>
      </c>
      <c r="BN26" s="270"/>
      <c r="BO26" s="270"/>
      <c r="BP26" s="270"/>
      <c r="BQ26" s="273"/>
    </row>
    <row r="27" spans="2:69" ht="15" customHeight="1">
      <c r="B27" s="241" t="s">
        <v>357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3"/>
      <c r="U27" s="236" t="s">
        <v>313</v>
      </c>
      <c r="V27" s="237"/>
      <c r="W27" s="237"/>
      <c r="X27" s="237"/>
      <c r="Y27" s="240"/>
      <c r="Z27" s="236" t="s">
        <v>358</v>
      </c>
      <c r="AA27" s="237"/>
      <c r="AB27" s="237"/>
      <c r="AC27" s="237"/>
      <c r="AD27" s="238"/>
      <c r="AE27" s="239">
        <v>1</v>
      </c>
      <c r="AF27" s="237"/>
      <c r="AG27" s="237"/>
      <c r="AH27" s="237"/>
      <c r="AI27" s="240"/>
      <c r="AJ27" s="274" t="s">
        <v>359</v>
      </c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6"/>
      <c r="BC27" s="256">
        <v>3</v>
      </c>
      <c r="BD27" s="257"/>
      <c r="BE27" s="257"/>
      <c r="BF27" s="257"/>
      <c r="BG27" s="258"/>
      <c r="BH27" s="256">
        <v>2</v>
      </c>
      <c r="BI27" s="257"/>
      <c r="BJ27" s="257"/>
      <c r="BK27" s="257"/>
      <c r="BL27" s="259"/>
      <c r="BM27" s="260">
        <v>1</v>
      </c>
      <c r="BN27" s="257"/>
      <c r="BO27" s="257"/>
      <c r="BP27" s="257"/>
      <c r="BQ27" s="258"/>
    </row>
    <row r="28" spans="2:69" ht="15" customHeight="1">
      <c r="B28" s="280" t="s">
        <v>360</v>
      </c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2"/>
      <c r="U28" s="261" t="s">
        <v>356</v>
      </c>
      <c r="V28" s="262"/>
      <c r="W28" s="262"/>
      <c r="X28" s="262"/>
      <c r="Y28" s="263"/>
      <c r="Z28" s="261" t="s">
        <v>356</v>
      </c>
      <c r="AA28" s="262"/>
      <c r="AB28" s="262"/>
      <c r="AC28" s="262"/>
      <c r="AD28" s="264"/>
      <c r="AE28" s="265" t="s">
        <v>329</v>
      </c>
      <c r="AF28" s="262"/>
      <c r="AG28" s="262"/>
      <c r="AH28" s="262"/>
      <c r="AI28" s="263"/>
      <c r="AJ28" s="274" t="s">
        <v>361</v>
      </c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6"/>
      <c r="BC28" s="256" t="s">
        <v>362</v>
      </c>
      <c r="BD28" s="257"/>
      <c r="BE28" s="257"/>
      <c r="BF28" s="257"/>
      <c r="BG28" s="258"/>
      <c r="BH28" s="256" t="s">
        <v>363</v>
      </c>
      <c r="BI28" s="257"/>
      <c r="BJ28" s="257"/>
      <c r="BK28" s="257"/>
      <c r="BL28" s="259"/>
      <c r="BM28" s="260" t="s">
        <v>339</v>
      </c>
      <c r="BN28" s="257"/>
      <c r="BO28" s="257"/>
      <c r="BP28" s="257"/>
      <c r="BQ28" s="258"/>
    </row>
    <row r="29" spans="2:69" ht="15" customHeight="1">
      <c r="B29" s="241" t="s">
        <v>364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3"/>
      <c r="U29" s="236">
        <v>8</v>
      </c>
      <c r="V29" s="237"/>
      <c r="W29" s="237"/>
      <c r="X29" s="237"/>
      <c r="Y29" s="240"/>
      <c r="Z29" s="236">
        <v>7</v>
      </c>
      <c r="AA29" s="237"/>
      <c r="AB29" s="237"/>
      <c r="AC29" s="237"/>
      <c r="AD29" s="238"/>
      <c r="AE29" s="239">
        <v>1</v>
      </c>
      <c r="AF29" s="237"/>
      <c r="AG29" s="237"/>
      <c r="AH29" s="237"/>
      <c r="AI29" s="240"/>
      <c r="AJ29" s="277" t="s">
        <v>365</v>
      </c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9"/>
      <c r="BC29" s="269" t="s">
        <v>333</v>
      </c>
      <c r="BD29" s="270"/>
      <c r="BE29" s="270"/>
      <c r="BF29" s="270"/>
      <c r="BG29" s="273"/>
      <c r="BH29" s="269" t="s">
        <v>333</v>
      </c>
      <c r="BI29" s="270"/>
      <c r="BJ29" s="270"/>
      <c r="BK29" s="270"/>
      <c r="BL29" s="271"/>
      <c r="BM29" s="272" t="s">
        <v>329</v>
      </c>
      <c r="BN29" s="270"/>
      <c r="BO29" s="270"/>
      <c r="BP29" s="270"/>
      <c r="BQ29" s="273"/>
    </row>
    <row r="30" spans="2:69" ht="15" customHeight="1">
      <c r="B30" s="253" t="s">
        <v>366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5"/>
      <c r="U30" s="256">
        <v>43</v>
      </c>
      <c r="V30" s="257"/>
      <c r="W30" s="257"/>
      <c r="X30" s="257"/>
      <c r="Y30" s="258"/>
      <c r="Z30" s="256">
        <v>18</v>
      </c>
      <c r="AA30" s="257"/>
      <c r="AB30" s="257"/>
      <c r="AC30" s="257"/>
      <c r="AD30" s="259"/>
      <c r="AE30" s="260">
        <v>25</v>
      </c>
      <c r="AF30" s="257"/>
      <c r="AG30" s="257"/>
      <c r="AH30" s="257"/>
      <c r="AI30" s="258"/>
      <c r="AJ30" s="274" t="s">
        <v>367</v>
      </c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6"/>
      <c r="BC30" s="256">
        <v>13</v>
      </c>
      <c r="BD30" s="257"/>
      <c r="BE30" s="257"/>
      <c r="BF30" s="257"/>
      <c r="BG30" s="258"/>
      <c r="BH30" s="256">
        <v>12</v>
      </c>
      <c r="BI30" s="257"/>
      <c r="BJ30" s="257"/>
      <c r="BK30" s="257"/>
      <c r="BL30" s="259"/>
      <c r="BM30" s="260">
        <v>1</v>
      </c>
      <c r="BN30" s="257"/>
      <c r="BO30" s="257"/>
      <c r="BP30" s="257"/>
      <c r="BQ30" s="258"/>
    </row>
    <row r="31" spans="2:69" ht="15" customHeight="1">
      <c r="B31" s="241" t="s">
        <v>368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3"/>
      <c r="U31" s="236">
        <v>10</v>
      </c>
      <c r="V31" s="237"/>
      <c r="W31" s="237"/>
      <c r="X31" s="237"/>
      <c r="Y31" s="240"/>
      <c r="Z31" s="236">
        <v>7</v>
      </c>
      <c r="AA31" s="237"/>
      <c r="AB31" s="237"/>
      <c r="AC31" s="237"/>
      <c r="AD31" s="238"/>
      <c r="AE31" s="239">
        <v>3</v>
      </c>
      <c r="AF31" s="237"/>
      <c r="AG31" s="237"/>
      <c r="AH31" s="237"/>
      <c r="AI31" s="240"/>
      <c r="AJ31" s="250" t="s">
        <v>369</v>
      </c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2"/>
      <c r="BC31" s="236">
        <v>12</v>
      </c>
      <c r="BD31" s="237"/>
      <c r="BE31" s="237"/>
      <c r="BF31" s="237"/>
      <c r="BG31" s="240"/>
      <c r="BH31" s="236">
        <v>11</v>
      </c>
      <c r="BI31" s="237"/>
      <c r="BJ31" s="237"/>
      <c r="BK31" s="237"/>
      <c r="BL31" s="238"/>
      <c r="BM31" s="239">
        <v>1</v>
      </c>
      <c r="BN31" s="237"/>
      <c r="BO31" s="237"/>
      <c r="BP31" s="237"/>
      <c r="BQ31" s="240"/>
    </row>
    <row r="32" spans="2:69" ht="15" customHeight="1">
      <c r="B32" s="241" t="s">
        <v>370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3"/>
      <c r="U32" s="236">
        <v>21</v>
      </c>
      <c r="V32" s="237"/>
      <c r="W32" s="237"/>
      <c r="X32" s="237"/>
      <c r="Y32" s="240"/>
      <c r="Z32" s="236">
        <v>8</v>
      </c>
      <c r="AA32" s="237"/>
      <c r="AB32" s="237"/>
      <c r="AC32" s="237"/>
      <c r="AD32" s="238"/>
      <c r="AE32" s="239">
        <v>13</v>
      </c>
      <c r="AF32" s="237"/>
      <c r="AG32" s="237"/>
      <c r="AH32" s="237"/>
      <c r="AI32" s="240"/>
      <c r="AJ32" s="266" t="s">
        <v>371</v>
      </c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8"/>
      <c r="BC32" s="256">
        <v>15</v>
      </c>
      <c r="BD32" s="257"/>
      <c r="BE32" s="257"/>
      <c r="BF32" s="257"/>
      <c r="BG32" s="258"/>
      <c r="BH32" s="256">
        <v>9</v>
      </c>
      <c r="BI32" s="257"/>
      <c r="BJ32" s="257"/>
      <c r="BK32" s="257"/>
      <c r="BL32" s="259"/>
      <c r="BM32" s="260">
        <v>6</v>
      </c>
      <c r="BN32" s="257"/>
      <c r="BO32" s="257"/>
      <c r="BP32" s="257"/>
      <c r="BQ32" s="258"/>
    </row>
    <row r="33" spans="2:69" ht="15" customHeight="1">
      <c r="B33" s="241" t="s">
        <v>372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3"/>
      <c r="U33" s="261" t="s">
        <v>308</v>
      </c>
      <c r="V33" s="262"/>
      <c r="W33" s="262"/>
      <c r="X33" s="262"/>
      <c r="Y33" s="263"/>
      <c r="Z33" s="261" t="s">
        <v>327</v>
      </c>
      <c r="AA33" s="262"/>
      <c r="AB33" s="262"/>
      <c r="AC33" s="262"/>
      <c r="AD33" s="264"/>
      <c r="AE33" s="265" t="s">
        <v>352</v>
      </c>
      <c r="AF33" s="262"/>
      <c r="AG33" s="262"/>
      <c r="AH33" s="262"/>
      <c r="AI33" s="263"/>
      <c r="AJ33" s="250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2"/>
      <c r="BC33" s="236"/>
      <c r="BD33" s="237"/>
      <c r="BE33" s="237"/>
      <c r="BF33" s="237"/>
      <c r="BG33" s="240"/>
      <c r="BH33" s="236"/>
      <c r="BI33" s="237"/>
      <c r="BJ33" s="237"/>
      <c r="BK33" s="237"/>
      <c r="BL33" s="238"/>
      <c r="BM33" s="239"/>
      <c r="BN33" s="237"/>
      <c r="BO33" s="237"/>
      <c r="BP33" s="237"/>
      <c r="BQ33" s="240"/>
    </row>
    <row r="34" spans="2:69" ht="15" customHeight="1">
      <c r="B34" s="241" t="s">
        <v>373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3"/>
      <c r="U34" s="236">
        <v>11</v>
      </c>
      <c r="V34" s="237"/>
      <c r="W34" s="237"/>
      <c r="X34" s="237"/>
      <c r="Y34" s="240"/>
      <c r="Z34" s="236">
        <v>2</v>
      </c>
      <c r="AA34" s="237"/>
      <c r="AB34" s="237"/>
      <c r="AC34" s="237"/>
      <c r="AD34" s="238"/>
      <c r="AE34" s="239">
        <v>9</v>
      </c>
      <c r="AF34" s="237"/>
      <c r="AG34" s="237"/>
      <c r="AH34" s="237"/>
      <c r="AI34" s="240"/>
      <c r="AJ34" s="250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2"/>
      <c r="BC34" s="236"/>
      <c r="BD34" s="237"/>
      <c r="BE34" s="237"/>
      <c r="BF34" s="237"/>
      <c r="BG34" s="240"/>
      <c r="BH34" s="236"/>
      <c r="BI34" s="237"/>
      <c r="BJ34" s="237"/>
      <c r="BK34" s="237"/>
      <c r="BL34" s="238"/>
      <c r="BM34" s="239"/>
      <c r="BN34" s="237"/>
      <c r="BO34" s="237"/>
      <c r="BP34" s="237"/>
      <c r="BQ34" s="240"/>
    </row>
    <row r="35" spans="2:69" ht="15" customHeight="1">
      <c r="B35" s="253" t="s">
        <v>374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5"/>
      <c r="U35" s="256">
        <v>42</v>
      </c>
      <c r="V35" s="257"/>
      <c r="W35" s="257"/>
      <c r="X35" s="257"/>
      <c r="Y35" s="258"/>
      <c r="Z35" s="256">
        <v>10</v>
      </c>
      <c r="AA35" s="257"/>
      <c r="AB35" s="257"/>
      <c r="AC35" s="257"/>
      <c r="AD35" s="259"/>
      <c r="AE35" s="260">
        <v>32</v>
      </c>
      <c r="AF35" s="257"/>
      <c r="AG35" s="257"/>
      <c r="AH35" s="257"/>
      <c r="AI35" s="258"/>
      <c r="AJ35" s="250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2"/>
      <c r="BC35" s="236"/>
      <c r="BD35" s="237"/>
      <c r="BE35" s="237"/>
      <c r="BF35" s="237"/>
      <c r="BG35" s="240"/>
      <c r="BH35" s="236"/>
      <c r="BI35" s="237"/>
      <c r="BJ35" s="237"/>
      <c r="BK35" s="237"/>
      <c r="BL35" s="238"/>
      <c r="BM35" s="239"/>
      <c r="BN35" s="237"/>
      <c r="BO35" s="237"/>
      <c r="BP35" s="237"/>
      <c r="BQ35" s="240"/>
    </row>
    <row r="36" spans="2:69" ht="15" customHeight="1">
      <c r="B36" s="241" t="s">
        <v>375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3"/>
      <c r="U36" s="236">
        <v>32</v>
      </c>
      <c r="V36" s="237"/>
      <c r="W36" s="237"/>
      <c r="X36" s="237"/>
      <c r="Y36" s="240"/>
      <c r="Z36" s="236">
        <v>6</v>
      </c>
      <c r="AA36" s="237"/>
      <c r="AB36" s="237"/>
      <c r="AC36" s="237"/>
      <c r="AD36" s="238"/>
      <c r="AE36" s="239">
        <v>26</v>
      </c>
      <c r="AF36" s="237"/>
      <c r="AG36" s="237"/>
      <c r="AH36" s="237"/>
      <c r="AI36" s="240"/>
      <c r="AJ36" s="250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2"/>
      <c r="BC36" s="236"/>
      <c r="BD36" s="237"/>
      <c r="BE36" s="237"/>
      <c r="BF36" s="237"/>
      <c r="BG36" s="240"/>
      <c r="BH36" s="236"/>
      <c r="BI36" s="237"/>
      <c r="BJ36" s="237"/>
      <c r="BK36" s="237"/>
      <c r="BL36" s="238"/>
      <c r="BM36" s="239"/>
      <c r="BN36" s="237"/>
      <c r="BO36" s="237"/>
      <c r="BP36" s="237"/>
      <c r="BQ36" s="240"/>
    </row>
    <row r="37" spans="2:69" ht="15" customHeight="1">
      <c r="B37" s="241" t="s">
        <v>376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3"/>
      <c r="U37" s="236">
        <v>5</v>
      </c>
      <c r="V37" s="237"/>
      <c r="W37" s="237"/>
      <c r="X37" s="237"/>
      <c r="Y37" s="240"/>
      <c r="Z37" s="236">
        <v>3</v>
      </c>
      <c r="AA37" s="237"/>
      <c r="AB37" s="237"/>
      <c r="AC37" s="237"/>
      <c r="AD37" s="238"/>
      <c r="AE37" s="239">
        <v>2</v>
      </c>
      <c r="AF37" s="237"/>
      <c r="AG37" s="237"/>
      <c r="AH37" s="237"/>
      <c r="AI37" s="240"/>
      <c r="AJ37" s="250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2"/>
      <c r="BC37" s="236"/>
      <c r="BD37" s="237"/>
      <c r="BE37" s="237"/>
      <c r="BF37" s="237"/>
      <c r="BG37" s="240"/>
      <c r="BH37" s="236"/>
      <c r="BI37" s="237"/>
      <c r="BJ37" s="237"/>
      <c r="BK37" s="237"/>
      <c r="BL37" s="238"/>
      <c r="BM37" s="239"/>
      <c r="BN37" s="237"/>
      <c r="BO37" s="237"/>
      <c r="BP37" s="237"/>
      <c r="BQ37" s="240"/>
    </row>
    <row r="38" spans="2:69" ht="15" customHeight="1">
      <c r="B38" s="241" t="s">
        <v>377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3"/>
      <c r="U38" s="236" t="s">
        <v>362</v>
      </c>
      <c r="V38" s="237"/>
      <c r="W38" s="237"/>
      <c r="X38" s="237"/>
      <c r="Y38" s="240"/>
      <c r="Z38" s="236" t="s">
        <v>378</v>
      </c>
      <c r="AA38" s="237"/>
      <c r="AB38" s="237"/>
      <c r="AC38" s="237"/>
      <c r="AD38" s="238"/>
      <c r="AE38" s="239" t="s">
        <v>379</v>
      </c>
      <c r="AF38" s="237"/>
      <c r="AG38" s="237"/>
      <c r="AH38" s="237"/>
      <c r="AI38" s="240"/>
      <c r="AJ38" s="250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2"/>
      <c r="BC38" s="236"/>
      <c r="BD38" s="237"/>
      <c r="BE38" s="237"/>
      <c r="BF38" s="237"/>
      <c r="BG38" s="240"/>
      <c r="BH38" s="236"/>
      <c r="BI38" s="237"/>
      <c r="BJ38" s="237"/>
      <c r="BK38" s="237"/>
      <c r="BL38" s="238"/>
      <c r="BM38" s="239"/>
      <c r="BN38" s="237"/>
      <c r="BO38" s="237"/>
      <c r="BP38" s="237"/>
      <c r="BQ38" s="240"/>
    </row>
    <row r="39" spans="2:69" ht="15" customHeight="1">
      <c r="B39" s="253" t="s">
        <v>380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5"/>
      <c r="U39" s="256">
        <v>56</v>
      </c>
      <c r="V39" s="257"/>
      <c r="W39" s="257"/>
      <c r="X39" s="257"/>
      <c r="Y39" s="258"/>
      <c r="Z39" s="256">
        <v>53</v>
      </c>
      <c r="AA39" s="257"/>
      <c r="AB39" s="257"/>
      <c r="AC39" s="257"/>
      <c r="AD39" s="259"/>
      <c r="AE39" s="260">
        <v>3</v>
      </c>
      <c r="AF39" s="257"/>
      <c r="AG39" s="257"/>
      <c r="AH39" s="257"/>
      <c r="AI39" s="258"/>
      <c r="AJ39" s="250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2"/>
      <c r="BC39" s="236"/>
      <c r="BD39" s="237"/>
      <c r="BE39" s="237"/>
      <c r="BF39" s="237"/>
      <c r="BG39" s="240"/>
      <c r="BH39" s="236"/>
      <c r="BI39" s="237"/>
      <c r="BJ39" s="237"/>
      <c r="BK39" s="237"/>
      <c r="BL39" s="238"/>
      <c r="BM39" s="239"/>
      <c r="BN39" s="237"/>
      <c r="BO39" s="237"/>
      <c r="BP39" s="237"/>
      <c r="BQ39" s="240"/>
    </row>
    <row r="40" spans="2:69" ht="15" customHeight="1">
      <c r="B40" s="241" t="s">
        <v>381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3"/>
      <c r="U40" s="236">
        <v>17</v>
      </c>
      <c r="V40" s="237"/>
      <c r="W40" s="237"/>
      <c r="X40" s="237"/>
      <c r="Y40" s="240"/>
      <c r="Z40" s="236">
        <v>16</v>
      </c>
      <c r="AA40" s="237"/>
      <c r="AB40" s="237"/>
      <c r="AC40" s="237"/>
      <c r="AD40" s="238"/>
      <c r="AE40" s="239">
        <v>1</v>
      </c>
      <c r="AF40" s="237"/>
      <c r="AG40" s="237"/>
      <c r="AH40" s="237"/>
      <c r="AI40" s="240"/>
      <c r="AJ40" s="250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2"/>
      <c r="BC40" s="236"/>
      <c r="BD40" s="237"/>
      <c r="BE40" s="237"/>
      <c r="BF40" s="237"/>
      <c r="BG40" s="240"/>
      <c r="BH40" s="236"/>
      <c r="BI40" s="237"/>
      <c r="BJ40" s="237"/>
      <c r="BK40" s="237"/>
      <c r="BL40" s="238"/>
      <c r="BM40" s="239"/>
      <c r="BN40" s="237"/>
      <c r="BO40" s="237"/>
      <c r="BP40" s="237"/>
      <c r="BQ40" s="240"/>
    </row>
    <row r="41" spans="2:69" ht="15" customHeight="1">
      <c r="B41" s="241" t="s">
        <v>382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3"/>
      <c r="U41" s="236">
        <v>13</v>
      </c>
      <c r="V41" s="237"/>
      <c r="W41" s="237"/>
      <c r="X41" s="237"/>
      <c r="Y41" s="240"/>
      <c r="Z41" s="236">
        <v>12</v>
      </c>
      <c r="AA41" s="237"/>
      <c r="AB41" s="237"/>
      <c r="AC41" s="237"/>
      <c r="AD41" s="238"/>
      <c r="AE41" s="239">
        <v>1</v>
      </c>
      <c r="AF41" s="237"/>
      <c r="AG41" s="237"/>
      <c r="AH41" s="237"/>
      <c r="AI41" s="240"/>
      <c r="AJ41" s="250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2"/>
      <c r="BC41" s="236"/>
      <c r="BD41" s="237"/>
      <c r="BE41" s="237"/>
      <c r="BF41" s="237"/>
      <c r="BG41" s="240"/>
      <c r="BH41" s="236"/>
      <c r="BI41" s="237"/>
      <c r="BJ41" s="237"/>
      <c r="BK41" s="237"/>
      <c r="BL41" s="238"/>
      <c r="BM41" s="239"/>
      <c r="BN41" s="237"/>
      <c r="BO41" s="237"/>
      <c r="BP41" s="237"/>
      <c r="BQ41" s="240"/>
    </row>
    <row r="42" spans="2:69" ht="15" customHeight="1">
      <c r="B42" s="241" t="s">
        <v>383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3"/>
      <c r="U42" s="236">
        <v>13</v>
      </c>
      <c r="V42" s="237"/>
      <c r="W42" s="237"/>
      <c r="X42" s="237"/>
      <c r="Y42" s="240"/>
      <c r="Z42" s="236">
        <v>12</v>
      </c>
      <c r="AA42" s="237"/>
      <c r="AB42" s="237"/>
      <c r="AC42" s="237"/>
      <c r="AD42" s="238"/>
      <c r="AE42" s="239">
        <v>1</v>
      </c>
      <c r="AF42" s="237"/>
      <c r="AG42" s="237"/>
      <c r="AH42" s="237"/>
      <c r="AI42" s="240"/>
      <c r="AJ42" s="247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9"/>
      <c r="BC42" s="236"/>
      <c r="BD42" s="237"/>
      <c r="BE42" s="237"/>
      <c r="BF42" s="237"/>
      <c r="BG42" s="240"/>
      <c r="BH42" s="236"/>
      <c r="BI42" s="237"/>
      <c r="BJ42" s="237"/>
      <c r="BK42" s="237"/>
      <c r="BL42" s="238"/>
      <c r="BM42" s="239"/>
      <c r="BN42" s="237"/>
      <c r="BO42" s="237"/>
      <c r="BP42" s="237"/>
      <c r="BQ42" s="240"/>
    </row>
    <row r="43" spans="2:69" ht="15" customHeight="1">
      <c r="B43" s="241" t="s">
        <v>384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3"/>
      <c r="U43" s="236">
        <v>10</v>
      </c>
      <c r="V43" s="237"/>
      <c r="W43" s="237"/>
      <c r="X43" s="237"/>
      <c r="Y43" s="240"/>
      <c r="Z43" s="236">
        <v>10</v>
      </c>
      <c r="AA43" s="237"/>
      <c r="AB43" s="237"/>
      <c r="AC43" s="237"/>
      <c r="AD43" s="238"/>
      <c r="AE43" s="239">
        <v>0</v>
      </c>
      <c r="AF43" s="237"/>
      <c r="AG43" s="237"/>
      <c r="AH43" s="237"/>
      <c r="AI43" s="240"/>
      <c r="AJ43" s="244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6"/>
      <c r="BC43" s="236"/>
      <c r="BD43" s="237"/>
      <c r="BE43" s="237"/>
      <c r="BF43" s="237"/>
      <c r="BG43" s="240"/>
      <c r="BH43" s="236"/>
      <c r="BI43" s="237"/>
      <c r="BJ43" s="237"/>
      <c r="BK43" s="237"/>
      <c r="BL43" s="238"/>
      <c r="BM43" s="239"/>
      <c r="BN43" s="237"/>
      <c r="BO43" s="237"/>
      <c r="BP43" s="237"/>
      <c r="BQ43" s="240"/>
    </row>
    <row r="44" spans="42:69" ht="15" customHeight="1">
      <c r="AP44" s="40" t="s">
        <v>385</v>
      </c>
      <c r="AS44" s="40" t="s">
        <v>386</v>
      </c>
      <c r="BQ44" s="41" t="s">
        <v>387</v>
      </c>
    </row>
    <row r="46" spans="1:69" s="3" customFormat="1" ht="15" customHeight="1">
      <c r="A46" s="3" t="s">
        <v>388</v>
      </c>
      <c r="N46" s="3" t="s">
        <v>389</v>
      </c>
      <c r="BQ46" s="5" t="s">
        <v>390</v>
      </c>
    </row>
    <row r="47" s="3" customFormat="1" ht="3.75" customHeight="1"/>
    <row r="48" spans="2:69" s="3" customFormat="1" ht="15" customHeight="1">
      <c r="B48" s="118" t="s">
        <v>12</v>
      </c>
      <c r="C48" s="118"/>
      <c r="D48" s="118"/>
      <c r="E48" s="118"/>
      <c r="F48" s="118"/>
      <c r="G48" s="118"/>
      <c r="H48" s="118"/>
      <c r="I48" s="118"/>
      <c r="J48" s="118" t="s">
        <v>391</v>
      </c>
      <c r="K48" s="118"/>
      <c r="L48" s="118"/>
      <c r="M48" s="118"/>
      <c r="N48" s="118"/>
      <c r="O48" s="118"/>
      <c r="P48" s="118"/>
      <c r="Q48" s="118"/>
      <c r="R48" s="118"/>
      <c r="S48" s="118"/>
      <c r="T48" s="118" t="s">
        <v>392</v>
      </c>
      <c r="U48" s="118"/>
      <c r="V48" s="118"/>
      <c r="W48" s="118"/>
      <c r="X48" s="118"/>
      <c r="Y48" s="118"/>
      <c r="Z48" s="118"/>
      <c r="AA48" s="118"/>
      <c r="AB48" s="118"/>
      <c r="AC48" s="118"/>
      <c r="AD48" s="174" t="s">
        <v>393</v>
      </c>
      <c r="AE48" s="175"/>
      <c r="AF48" s="175"/>
      <c r="AG48" s="175"/>
      <c r="AH48" s="175"/>
      <c r="AI48" s="175"/>
      <c r="AJ48" s="175"/>
      <c r="AK48" s="175"/>
      <c r="AL48" s="175"/>
      <c r="AM48" s="123"/>
      <c r="AN48" s="118" t="s">
        <v>394</v>
      </c>
      <c r="AO48" s="118"/>
      <c r="AP48" s="118"/>
      <c r="AQ48" s="118"/>
      <c r="AR48" s="118"/>
      <c r="AS48" s="118"/>
      <c r="AT48" s="118"/>
      <c r="AU48" s="118"/>
      <c r="AV48" s="118"/>
      <c r="AW48" s="118"/>
      <c r="AX48" s="118" t="s">
        <v>395</v>
      </c>
      <c r="AY48" s="118"/>
      <c r="AZ48" s="118"/>
      <c r="BA48" s="118"/>
      <c r="BB48" s="118"/>
      <c r="BC48" s="118"/>
      <c r="BD48" s="118"/>
      <c r="BE48" s="118"/>
      <c r="BF48" s="118"/>
      <c r="BG48" s="118"/>
      <c r="BH48" s="174" t="s">
        <v>396</v>
      </c>
      <c r="BI48" s="175"/>
      <c r="BJ48" s="175"/>
      <c r="BK48" s="175"/>
      <c r="BL48" s="175"/>
      <c r="BM48" s="175"/>
      <c r="BN48" s="175"/>
      <c r="BO48" s="175"/>
      <c r="BP48" s="175"/>
      <c r="BQ48" s="123"/>
    </row>
    <row r="49" spans="2:69" s="3" customFormat="1" ht="15" customHeight="1">
      <c r="B49" s="118" t="s">
        <v>397</v>
      </c>
      <c r="C49" s="118"/>
      <c r="D49" s="118"/>
      <c r="E49" s="118"/>
      <c r="F49" s="118"/>
      <c r="G49" s="118"/>
      <c r="H49" s="118"/>
      <c r="I49" s="118"/>
      <c r="J49" s="169">
        <v>1669414</v>
      </c>
      <c r="K49" s="169"/>
      <c r="L49" s="169"/>
      <c r="M49" s="169"/>
      <c r="N49" s="169"/>
      <c r="O49" s="169"/>
      <c r="P49" s="169"/>
      <c r="Q49" s="169"/>
      <c r="R49" s="169"/>
      <c r="S49" s="169"/>
      <c r="T49" s="169">
        <v>415797</v>
      </c>
      <c r="U49" s="169"/>
      <c r="V49" s="169"/>
      <c r="W49" s="169"/>
      <c r="X49" s="169"/>
      <c r="Y49" s="169"/>
      <c r="Z49" s="169"/>
      <c r="AA49" s="169"/>
      <c r="AB49" s="169"/>
      <c r="AC49" s="169"/>
      <c r="AD49" s="233">
        <v>2536496</v>
      </c>
      <c r="AE49" s="234"/>
      <c r="AF49" s="234"/>
      <c r="AG49" s="234"/>
      <c r="AH49" s="234"/>
      <c r="AI49" s="234"/>
      <c r="AJ49" s="234"/>
      <c r="AK49" s="234"/>
      <c r="AL49" s="234"/>
      <c r="AM49" s="235"/>
      <c r="AN49" s="169">
        <v>132640</v>
      </c>
      <c r="AO49" s="169"/>
      <c r="AP49" s="169"/>
      <c r="AQ49" s="169"/>
      <c r="AR49" s="169"/>
      <c r="AS49" s="169"/>
      <c r="AT49" s="169"/>
      <c r="AU49" s="169"/>
      <c r="AV49" s="169"/>
      <c r="AW49" s="169"/>
      <c r="AX49" s="169">
        <v>23657</v>
      </c>
      <c r="AY49" s="169"/>
      <c r="AZ49" s="169"/>
      <c r="BA49" s="169"/>
      <c r="BB49" s="169"/>
      <c r="BC49" s="169"/>
      <c r="BD49" s="169"/>
      <c r="BE49" s="169"/>
      <c r="BF49" s="169"/>
      <c r="BG49" s="169"/>
      <c r="BH49" s="222">
        <v>343554</v>
      </c>
      <c r="BI49" s="223"/>
      <c r="BJ49" s="223"/>
      <c r="BK49" s="223"/>
      <c r="BL49" s="223"/>
      <c r="BM49" s="223"/>
      <c r="BN49" s="223"/>
      <c r="BO49" s="223"/>
      <c r="BP49" s="223"/>
      <c r="BQ49" s="224"/>
    </row>
    <row r="50" spans="2:69" s="3" customFormat="1" ht="15" customHeight="1">
      <c r="B50" s="118" t="s">
        <v>23</v>
      </c>
      <c r="C50" s="118"/>
      <c r="D50" s="118"/>
      <c r="E50" s="118"/>
      <c r="F50" s="118"/>
      <c r="G50" s="118"/>
      <c r="H50" s="118"/>
      <c r="I50" s="118"/>
      <c r="J50" s="225">
        <v>32.6</v>
      </c>
      <c r="K50" s="225"/>
      <c r="L50" s="225"/>
      <c r="M50" s="225"/>
      <c r="N50" s="225"/>
      <c r="O50" s="225"/>
      <c r="P50" s="225"/>
      <c r="Q50" s="225"/>
      <c r="R50" s="225"/>
      <c r="S50" s="225"/>
      <c r="T50" s="226" t="s">
        <v>398</v>
      </c>
      <c r="U50" s="226"/>
      <c r="V50" s="226"/>
      <c r="W50" s="226"/>
      <c r="X50" s="226"/>
      <c r="Y50" s="226"/>
      <c r="Z50" s="226"/>
      <c r="AA50" s="226"/>
      <c r="AB50" s="226"/>
      <c r="AC50" s="226"/>
      <c r="AD50" s="227" t="s">
        <v>399</v>
      </c>
      <c r="AE50" s="228"/>
      <c r="AF50" s="228"/>
      <c r="AG50" s="228"/>
      <c r="AH50" s="228"/>
      <c r="AI50" s="228"/>
      <c r="AJ50" s="228"/>
      <c r="AK50" s="228"/>
      <c r="AL50" s="228"/>
      <c r="AM50" s="229"/>
      <c r="AN50" s="225">
        <v>2.6</v>
      </c>
      <c r="AO50" s="225"/>
      <c r="AP50" s="225"/>
      <c r="AQ50" s="225"/>
      <c r="AR50" s="225"/>
      <c r="AS50" s="225"/>
      <c r="AT50" s="225"/>
      <c r="AU50" s="225"/>
      <c r="AV50" s="225"/>
      <c r="AW50" s="225"/>
      <c r="AX50" s="225">
        <v>0.5</v>
      </c>
      <c r="AY50" s="225"/>
      <c r="AZ50" s="225"/>
      <c r="BA50" s="225"/>
      <c r="BB50" s="225"/>
      <c r="BC50" s="225"/>
      <c r="BD50" s="225"/>
      <c r="BE50" s="225"/>
      <c r="BF50" s="225"/>
      <c r="BG50" s="225"/>
      <c r="BH50" s="230">
        <v>6.7</v>
      </c>
      <c r="BI50" s="231"/>
      <c r="BJ50" s="231"/>
      <c r="BK50" s="231"/>
      <c r="BL50" s="231"/>
      <c r="BM50" s="231"/>
      <c r="BN50" s="231"/>
      <c r="BO50" s="231"/>
      <c r="BP50" s="231"/>
      <c r="BQ50" s="232"/>
    </row>
    <row r="51" s="3" customFormat="1" ht="15" customHeight="1">
      <c r="BQ51" s="5" t="s">
        <v>400</v>
      </c>
    </row>
    <row r="52" s="3" customFormat="1" ht="13.5" customHeight="1"/>
    <row r="53" spans="1:69" s="3" customFormat="1" ht="15" customHeight="1">
      <c r="A53" s="3" t="s">
        <v>401</v>
      </c>
      <c r="BQ53" s="5" t="s">
        <v>402</v>
      </c>
    </row>
    <row r="54" s="3" customFormat="1" ht="3.75" customHeight="1"/>
    <row r="55" spans="2:69" s="3" customFormat="1" ht="15" customHeight="1">
      <c r="B55" s="118" t="s">
        <v>403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 t="s">
        <v>404</v>
      </c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74" t="s">
        <v>405</v>
      </c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23"/>
      <c r="AP55" s="118" t="s">
        <v>406</v>
      </c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74" t="s">
        <v>407</v>
      </c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23"/>
    </row>
    <row r="56" spans="2:69" s="3" customFormat="1" ht="15" customHeight="1">
      <c r="B56" s="211" t="s">
        <v>408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2" t="s">
        <v>125</v>
      </c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4"/>
      <c r="AC56" s="215" t="s">
        <v>409</v>
      </c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7"/>
      <c r="AP56" s="218" t="s">
        <v>410</v>
      </c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9" t="s">
        <v>411</v>
      </c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1"/>
    </row>
    <row r="57" s="3" customFormat="1" ht="15" customHeight="1">
      <c r="BQ57" s="5" t="s">
        <v>400</v>
      </c>
    </row>
    <row r="58" s="3" customFormat="1" ht="15" customHeight="1"/>
    <row r="59" s="3" customFormat="1" ht="13.5" customHeight="1">
      <c r="A59" s="3" t="s">
        <v>412</v>
      </c>
    </row>
    <row r="60" spans="2:69" s="3" customFormat="1" ht="13.5" customHeight="1">
      <c r="B60" s="3" t="s">
        <v>413</v>
      </c>
      <c r="BQ60" s="5" t="s">
        <v>390</v>
      </c>
    </row>
    <row r="61" spans="2:69" s="3" customFormat="1" ht="13.5" customHeight="1">
      <c r="B61" s="112" t="s">
        <v>12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4"/>
      <c r="X61" s="174" t="s">
        <v>414</v>
      </c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23"/>
      <c r="AU61" s="174" t="s">
        <v>389</v>
      </c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23"/>
    </row>
    <row r="62" spans="2:69" s="3" customFormat="1" ht="13.5" customHeight="1">
      <c r="B62" s="109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207"/>
      <c r="X62" s="174" t="s">
        <v>415</v>
      </c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23"/>
      <c r="AM62" s="174" t="s">
        <v>23</v>
      </c>
      <c r="AN62" s="175"/>
      <c r="AO62" s="175"/>
      <c r="AP62" s="175"/>
      <c r="AQ62" s="175"/>
      <c r="AR62" s="175"/>
      <c r="AS62" s="175"/>
      <c r="AT62" s="123"/>
      <c r="AU62" s="174" t="s">
        <v>415</v>
      </c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23"/>
      <c r="BJ62" s="174" t="s">
        <v>23</v>
      </c>
      <c r="BK62" s="175"/>
      <c r="BL62" s="175"/>
      <c r="BM62" s="175"/>
      <c r="BN62" s="175"/>
      <c r="BO62" s="175"/>
      <c r="BP62" s="175"/>
      <c r="BQ62" s="123"/>
    </row>
    <row r="63" spans="2:69" s="3" customFormat="1" ht="13.5" customHeight="1">
      <c r="B63" s="201" t="s">
        <v>416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3"/>
      <c r="X63" s="195">
        <v>5273036</v>
      </c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7"/>
      <c r="AM63" s="198">
        <v>21.9</v>
      </c>
      <c r="AN63" s="199"/>
      <c r="AO63" s="199"/>
      <c r="AP63" s="199"/>
      <c r="AQ63" s="199"/>
      <c r="AR63" s="199"/>
      <c r="AS63" s="199"/>
      <c r="AT63" s="200"/>
      <c r="AU63" s="195">
        <v>5121558</v>
      </c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7"/>
      <c r="BJ63" s="198">
        <v>21.5</v>
      </c>
      <c r="BK63" s="199"/>
      <c r="BL63" s="199"/>
      <c r="BM63" s="199"/>
      <c r="BN63" s="199"/>
      <c r="BO63" s="199"/>
      <c r="BP63" s="199"/>
      <c r="BQ63" s="200"/>
    </row>
    <row r="64" spans="2:69" s="3" customFormat="1" ht="13.5" customHeight="1">
      <c r="B64" s="201" t="s">
        <v>417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3"/>
      <c r="X64" s="195">
        <v>246762</v>
      </c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7"/>
      <c r="AM64" s="198">
        <v>1</v>
      </c>
      <c r="AN64" s="199"/>
      <c r="AO64" s="199"/>
      <c r="AP64" s="199"/>
      <c r="AQ64" s="199"/>
      <c r="AR64" s="199"/>
      <c r="AS64" s="199"/>
      <c r="AT64" s="200"/>
      <c r="AU64" s="195">
        <v>240144</v>
      </c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7"/>
      <c r="BJ64" s="198">
        <v>1</v>
      </c>
      <c r="BK64" s="199"/>
      <c r="BL64" s="199"/>
      <c r="BM64" s="199"/>
      <c r="BN64" s="199"/>
      <c r="BO64" s="199"/>
      <c r="BP64" s="199"/>
      <c r="BQ64" s="200"/>
    </row>
    <row r="65" spans="2:69" s="3" customFormat="1" ht="13.5" customHeight="1">
      <c r="B65" s="201" t="s">
        <v>418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3"/>
      <c r="X65" s="195">
        <v>17854</v>
      </c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7"/>
      <c r="AM65" s="198">
        <v>0.1</v>
      </c>
      <c r="AN65" s="199"/>
      <c r="AO65" s="199"/>
      <c r="AP65" s="199"/>
      <c r="AQ65" s="199"/>
      <c r="AR65" s="199"/>
      <c r="AS65" s="199"/>
      <c r="AT65" s="200"/>
      <c r="AU65" s="195">
        <v>16300</v>
      </c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7"/>
      <c r="BJ65" s="198">
        <v>0.1</v>
      </c>
      <c r="BK65" s="199"/>
      <c r="BL65" s="199"/>
      <c r="BM65" s="199"/>
      <c r="BN65" s="199"/>
      <c r="BO65" s="199"/>
      <c r="BP65" s="199"/>
      <c r="BQ65" s="200"/>
    </row>
    <row r="66" spans="2:70" s="3" customFormat="1" ht="13.5" customHeight="1">
      <c r="B66" s="201" t="s">
        <v>419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3"/>
      <c r="X66" s="195">
        <v>4562</v>
      </c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7"/>
      <c r="AM66" s="198">
        <v>0</v>
      </c>
      <c r="AN66" s="199"/>
      <c r="AO66" s="199"/>
      <c r="AP66" s="199"/>
      <c r="AQ66" s="199"/>
      <c r="AR66" s="199"/>
      <c r="AS66" s="199"/>
      <c r="AT66" s="200"/>
      <c r="AU66" s="195">
        <v>5898</v>
      </c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7"/>
      <c r="BJ66" s="198">
        <v>0</v>
      </c>
      <c r="BK66" s="199"/>
      <c r="BL66" s="199"/>
      <c r="BM66" s="199"/>
      <c r="BN66" s="199"/>
      <c r="BO66" s="199"/>
      <c r="BP66" s="199"/>
      <c r="BQ66" s="200"/>
      <c r="BR66" s="39"/>
    </row>
    <row r="67" spans="2:69" s="3" customFormat="1" ht="13.5" customHeight="1">
      <c r="B67" s="201" t="s">
        <v>420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3"/>
      <c r="X67" s="195">
        <v>1956</v>
      </c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7"/>
      <c r="AM67" s="198">
        <v>0</v>
      </c>
      <c r="AN67" s="199"/>
      <c r="AO67" s="199"/>
      <c r="AP67" s="199"/>
      <c r="AQ67" s="199"/>
      <c r="AR67" s="199"/>
      <c r="AS67" s="199"/>
      <c r="AT67" s="200"/>
      <c r="AU67" s="195">
        <v>2089</v>
      </c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7"/>
      <c r="BJ67" s="198">
        <v>0</v>
      </c>
      <c r="BK67" s="199"/>
      <c r="BL67" s="199"/>
      <c r="BM67" s="199"/>
      <c r="BN67" s="199"/>
      <c r="BO67" s="199"/>
      <c r="BP67" s="199"/>
      <c r="BQ67" s="200"/>
    </row>
    <row r="68" spans="2:69" s="3" customFormat="1" ht="13.5" customHeight="1">
      <c r="B68" s="201" t="s">
        <v>421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3"/>
      <c r="X68" s="195">
        <v>458901</v>
      </c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7"/>
      <c r="AM68" s="198">
        <v>1.9</v>
      </c>
      <c r="AN68" s="199"/>
      <c r="AO68" s="199"/>
      <c r="AP68" s="199"/>
      <c r="AQ68" s="199"/>
      <c r="AR68" s="199"/>
      <c r="AS68" s="199"/>
      <c r="AT68" s="200"/>
      <c r="AU68" s="195">
        <v>458114</v>
      </c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7"/>
      <c r="BJ68" s="198">
        <v>1.9</v>
      </c>
      <c r="BK68" s="199"/>
      <c r="BL68" s="199"/>
      <c r="BM68" s="199"/>
      <c r="BN68" s="199"/>
      <c r="BO68" s="199"/>
      <c r="BP68" s="199"/>
      <c r="BQ68" s="200"/>
    </row>
    <row r="69" spans="2:69" s="3" customFormat="1" ht="13.5" customHeight="1">
      <c r="B69" s="201" t="s">
        <v>422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3"/>
      <c r="X69" s="195">
        <v>38846</v>
      </c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7"/>
      <c r="AM69" s="198">
        <v>0.2</v>
      </c>
      <c r="AN69" s="199"/>
      <c r="AO69" s="199"/>
      <c r="AP69" s="199"/>
      <c r="AQ69" s="199"/>
      <c r="AR69" s="199"/>
      <c r="AS69" s="199"/>
      <c r="AT69" s="200"/>
      <c r="AU69" s="195">
        <v>38492</v>
      </c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7"/>
      <c r="BJ69" s="198">
        <v>0.2</v>
      </c>
      <c r="BK69" s="199"/>
      <c r="BL69" s="199"/>
      <c r="BM69" s="199"/>
      <c r="BN69" s="199"/>
      <c r="BO69" s="199"/>
      <c r="BP69" s="199"/>
      <c r="BQ69" s="200"/>
    </row>
    <row r="70" spans="2:69" s="3" customFormat="1" ht="13.5" customHeight="1">
      <c r="B70" s="201" t="s">
        <v>423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3"/>
      <c r="X70" s="195">
        <v>0</v>
      </c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7"/>
      <c r="AM70" s="198">
        <v>0</v>
      </c>
      <c r="AN70" s="199"/>
      <c r="AO70" s="199"/>
      <c r="AP70" s="199"/>
      <c r="AQ70" s="199"/>
      <c r="AR70" s="199"/>
      <c r="AS70" s="199"/>
      <c r="AT70" s="200"/>
      <c r="AU70" s="195">
        <v>0</v>
      </c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7"/>
      <c r="BJ70" s="198">
        <v>0</v>
      </c>
      <c r="BK70" s="199"/>
      <c r="BL70" s="199"/>
      <c r="BM70" s="199"/>
      <c r="BN70" s="199"/>
      <c r="BO70" s="199"/>
      <c r="BP70" s="199"/>
      <c r="BQ70" s="200"/>
    </row>
    <row r="71" spans="2:69" s="3" customFormat="1" ht="13.5" customHeight="1">
      <c r="B71" s="201" t="s">
        <v>424</v>
      </c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3"/>
      <c r="X71" s="195">
        <v>51581</v>
      </c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7"/>
      <c r="AM71" s="198">
        <v>0.2</v>
      </c>
      <c r="AN71" s="199"/>
      <c r="AO71" s="199"/>
      <c r="AP71" s="199"/>
      <c r="AQ71" s="199"/>
      <c r="AR71" s="199"/>
      <c r="AS71" s="199"/>
      <c r="AT71" s="200"/>
      <c r="AU71" s="195">
        <v>48337</v>
      </c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7"/>
      <c r="BJ71" s="198">
        <v>0.2</v>
      </c>
      <c r="BK71" s="199"/>
      <c r="BL71" s="199"/>
      <c r="BM71" s="199"/>
      <c r="BN71" s="199"/>
      <c r="BO71" s="199"/>
      <c r="BP71" s="199"/>
      <c r="BQ71" s="200"/>
    </row>
    <row r="72" spans="2:69" s="3" customFormat="1" ht="13.5" customHeight="1">
      <c r="B72" s="201" t="s">
        <v>425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3"/>
      <c r="X72" s="195">
        <v>66418</v>
      </c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7"/>
      <c r="AM72" s="198">
        <v>0.3</v>
      </c>
      <c r="AN72" s="199"/>
      <c r="AO72" s="199"/>
      <c r="AP72" s="199"/>
      <c r="AQ72" s="199"/>
      <c r="AR72" s="199"/>
      <c r="AS72" s="199"/>
      <c r="AT72" s="200"/>
      <c r="AU72" s="195">
        <v>80977</v>
      </c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7"/>
      <c r="BJ72" s="198">
        <v>0.3</v>
      </c>
      <c r="BK72" s="199"/>
      <c r="BL72" s="199"/>
      <c r="BM72" s="199"/>
      <c r="BN72" s="199"/>
      <c r="BO72" s="199"/>
      <c r="BP72" s="199"/>
      <c r="BQ72" s="200"/>
    </row>
    <row r="73" spans="2:69" s="3" customFormat="1" ht="13.5" customHeight="1">
      <c r="B73" s="201" t="s">
        <v>426</v>
      </c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3"/>
      <c r="X73" s="195">
        <v>7125106</v>
      </c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7"/>
      <c r="AM73" s="198">
        <v>29.6</v>
      </c>
      <c r="AN73" s="199"/>
      <c r="AO73" s="199"/>
      <c r="AP73" s="199"/>
      <c r="AQ73" s="199"/>
      <c r="AR73" s="199"/>
      <c r="AS73" s="199"/>
      <c r="AT73" s="200"/>
      <c r="AU73" s="195">
        <v>7556078</v>
      </c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7"/>
      <c r="BJ73" s="198">
        <v>31.7</v>
      </c>
      <c r="BK73" s="199"/>
      <c r="BL73" s="199"/>
      <c r="BM73" s="199"/>
      <c r="BN73" s="199"/>
      <c r="BO73" s="199"/>
      <c r="BP73" s="199"/>
      <c r="BQ73" s="200"/>
    </row>
    <row r="74" spans="2:69" s="3" customFormat="1" ht="13.5" customHeight="1">
      <c r="B74" s="201" t="s">
        <v>427</v>
      </c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3"/>
      <c r="X74" s="195">
        <v>11437</v>
      </c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7"/>
      <c r="AM74" s="198">
        <v>0.1</v>
      </c>
      <c r="AN74" s="199"/>
      <c r="AO74" s="199"/>
      <c r="AP74" s="199"/>
      <c r="AQ74" s="199"/>
      <c r="AR74" s="199"/>
      <c r="AS74" s="199"/>
      <c r="AT74" s="200"/>
      <c r="AU74" s="195">
        <v>11058</v>
      </c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7"/>
      <c r="BJ74" s="198">
        <v>0</v>
      </c>
      <c r="BK74" s="199"/>
      <c r="BL74" s="199"/>
      <c r="BM74" s="199"/>
      <c r="BN74" s="199"/>
      <c r="BO74" s="199"/>
      <c r="BP74" s="199"/>
      <c r="BQ74" s="200"/>
    </row>
    <row r="75" spans="2:69" s="3" customFormat="1" ht="13.5" customHeight="1">
      <c r="B75" s="201" t="s">
        <v>428</v>
      </c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3"/>
      <c r="X75" s="195">
        <v>443180</v>
      </c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7"/>
      <c r="AM75" s="198">
        <v>1.8</v>
      </c>
      <c r="AN75" s="199"/>
      <c r="AO75" s="199"/>
      <c r="AP75" s="199"/>
      <c r="AQ75" s="199"/>
      <c r="AR75" s="199"/>
      <c r="AS75" s="199"/>
      <c r="AT75" s="200"/>
      <c r="AU75" s="195">
        <v>441061</v>
      </c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7"/>
      <c r="BJ75" s="198">
        <v>1.9</v>
      </c>
      <c r="BK75" s="199"/>
      <c r="BL75" s="199"/>
      <c r="BM75" s="199"/>
      <c r="BN75" s="199"/>
      <c r="BO75" s="199"/>
      <c r="BP75" s="199"/>
      <c r="BQ75" s="200"/>
    </row>
    <row r="76" spans="2:69" s="3" customFormat="1" ht="13.5" customHeight="1">
      <c r="B76" s="201" t="s">
        <v>429</v>
      </c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3"/>
      <c r="X76" s="195">
        <v>232795</v>
      </c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7"/>
      <c r="AM76" s="198">
        <v>1</v>
      </c>
      <c r="AN76" s="199"/>
      <c r="AO76" s="199"/>
      <c r="AP76" s="199"/>
      <c r="AQ76" s="199"/>
      <c r="AR76" s="199"/>
      <c r="AS76" s="199"/>
      <c r="AT76" s="200"/>
      <c r="AU76" s="195">
        <v>243307</v>
      </c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7"/>
      <c r="BJ76" s="198">
        <v>1</v>
      </c>
      <c r="BK76" s="199"/>
      <c r="BL76" s="199"/>
      <c r="BM76" s="199"/>
      <c r="BN76" s="199"/>
      <c r="BO76" s="199"/>
      <c r="BP76" s="199"/>
      <c r="BQ76" s="200"/>
    </row>
    <row r="77" spans="2:69" s="3" customFormat="1" ht="13.5" customHeight="1">
      <c r="B77" s="201" t="s">
        <v>430</v>
      </c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3"/>
      <c r="X77" s="195">
        <v>147058</v>
      </c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7"/>
      <c r="AM77" s="198">
        <v>0.6</v>
      </c>
      <c r="AN77" s="199"/>
      <c r="AO77" s="199"/>
      <c r="AP77" s="199"/>
      <c r="AQ77" s="199"/>
      <c r="AR77" s="199"/>
      <c r="AS77" s="199"/>
      <c r="AT77" s="200"/>
      <c r="AU77" s="195">
        <v>148406</v>
      </c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7"/>
      <c r="BJ77" s="198">
        <v>0.6</v>
      </c>
      <c r="BK77" s="199"/>
      <c r="BL77" s="199"/>
      <c r="BM77" s="199"/>
      <c r="BN77" s="199"/>
      <c r="BO77" s="199"/>
      <c r="BP77" s="199"/>
      <c r="BQ77" s="200"/>
    </row>
    <row r="78" spans="2:69" s="3" customFormat="1" ht="13.5" customHeight="1">
      <c r="B78" s="201" t="s">
        <v>431</v>
      </c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3"/>
      <c r="X78" s="195">
        <v>3832796</v>
      </c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7"/>
      <c r="AM78" s="198">
        <v>15.9</v>
      </c>
      <c r="AN78" s="199"/>
      <c r="AO78" s="199"/>
      <c r="AP78" s="199"/>
      <c r="AQ78" s="199"/>
      <c r="AR78" s="199"/>
      <c r="AS78" s="199"/>
      <c r="AT78" s="200"/>
      <c r="AU78" s="195">
        <v>3099687</v>
      </c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7"/>
      <c r="BJ78" s="198">
        <v>13</v>
      </c>
      <c r="BK78" s="199"/>
      <c r="BL78" s="199"/>
      <c r="BM78" s="199"/>
      <c r="BN78" s="199"/>
      <c r="BO78" s="199"/>
      <c r="BP78" s="199"/>
      <c r="BQ78" s="200"/>
    </row>
    <row r="79" spans="2:69" s="3" customFormat="1" ht="13.5" customHeight="1">
      <c r="B79" s="208" t="s">
        <v>432</v>
      </c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10"/>
      <c r="X79" s="195">
        <v>1630345</v>
      </c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7"/>
      <c r="AM79" s="198">
        <v>6.8</v>
      </c>
      <c r="AN79" s="199"/>
      <c r="AO79" s="199"/>
      <c r="AP79" s="199"/>
      <c r="AQ79" s="199"/>
      <c r="AR79" s="199"/>
      <c r="AS79" s="199"/>
      <c r="AT79" s="200"/>
      <c r="AU79" s="195">
        <v>1930370</v>
      </c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7"/>
      <c r="BJ79" s="198">
        <v>8.1</v>
      </c>
      <c r="BK79" s="199"/>
      <c r="BL79" s="199"/>
      <c r="BM79" s="199"/>
      <c r="BN79" s="199"/>
      <c r="BO79" s="199"/>
      <c r="BP79" s="199"/>
      <c r="BQ79" s="200"/>
    </row>
    <row r="80" spans="2:69" s="3" customFormat="1" ht="13.5" customHeight="1">
      <c r="B80" s="208" t="s">
        <v>433</v>
      </c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10"/>
      <c r="X80" s="195">
        <v>317604</v>
      </c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7"/>
      <c r="AM80" s="198">
        <v>1.3</v>
      </c>
      <c r="AN80" s="199"/>
      <c r="AO80" s="199"/>
      <c r="AP80" s="199"/>
      <c r="AQ80" s="199"/>
      <c r="AR80" s="199"/>
      <c r="AS80" s="199"/>
      <c r="AT80" s="200"/>
      <c r="AU80" s="195">
        <v>231201</v>
      </c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7"/>
      <c r="BJ80" s="198">
        <v>1</v>
      </c>
      <c r="BK80" s="199"/>
      <c r="BL80" s="199"/>
      <c r="BM80" s="199"/>
      <c r="BN80" s="199"/>
      <c r="BO80" s="199"/>
      <c r="BP80" s="199"/>
      <c r="BQ80" s="200"/>
    </row>
    <row r="81" spans="2:69" s="3" customFormat="1" ht="13.5" customHeight="1">
      <c r="B81" s="208" t="s">
        <v>434</v>
      </c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10"/>
      <c r="X81" s="195">
        <v>530</v>
      </c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7"/>
      <c r="AM81" s="198">
        <v>0</v>
      </c>
      <c r="AN81" s="199"/>
      <c r="AO81" s="199"/>
      <c r="AP81" s="199"/>
      <c r="AQ81" s="199"/>
      <c r="AR81" s="199"/>
      <c r="AS81" s="199"/>
      <c r="AT81" s="200"/>
      <c r="AU81" s="195">
        <v>12214</v>
      </c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7"/>
      <c r="BJ81" s="198">
        <v>0.1</v>
      </c>
      <c r="BK81" s="199"/>
      <c r="BL81" s="199"/>
      <c r="BM81" s="199"/>
      <c r="BN81" s="199"/>
      <c r="BO81" s="199"/>
      <c r="BP81" s="199"/>
      <c r="BQ81" s="200"/>
    </row>
    <row r="82" spans="2:69" s="3" customFormat="1" ht="13.5" customHeight="1">
      <c r="B82" s="208" t="s">
        <v>435</v>
      </c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10"/>
      <c r="X82" s="195">
        <v>1444160</v>
      </c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7"/>
      <c r="AM82" s="198">
        <v>6</v>
      </c>
      <c r="AN82" s="199"/>
      <c r="AO82" s="199"/>
      <c r="AP82" s="199"/>
      <c r="AQ82" s="199"/>
      <c r="AR82" s="199"/>
      <c r="AS82" s="199"/>
      <c r="AT82" s="200"/>
      <c r="AU82" s="195">
        <v>370324</v>
      </c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7"/>
      <c r="BJ82" s="198">
        <v>1.6</v>
      </c>
      <c r="BK82" s="199"/>
      <c r="BL82" s="199"/>
      <c r="BM82" s="199"/>
      <c r="BN82" s="199"/>
      <c r="BO82" s="199"/>
      <c r="BP82" s="199"/>
      <c r="BQ82" s="200"/>
    </row>
    <row r="83" spans="2:69" s="3" customFormat="1" ht="13.5" customHeight="1">
      <c r="B83" s="208" t="s">
        <v>436</v>
      </c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10"/>
      <c r="X83" s="195">
        <v>626969</v>
      </c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7"/>
      <c r="AM83" s="198">
        <v>2.6</v>
      </c>
      <c r="AN83" s="199"/>
      <c r="AO83" s="199"/>
      <c r="AP83" s="199"/>
      <c r="AQ83" s="199"/>
      <c r="AR83" s="199"/>
      <c r="AS83" s="199"/>
      <c r="AT83" s="200"/>
      <c r="AU83" s="195">
        <v>1000790</v>
      </c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7"/>
      <c r="BJ83" s="198">
        <v>4.2</v>
      </c>
      <c r="BK83" s="199"/>
      <c r="BL83" s="199"/>
      <c r="BM83" s="199"/>
      <c r="BN83" s="199"/>
      <c r="BO83" s="199"/>
      <c r="BP83" s="199"/>
      <c r="BQ83" s="200"/>
    </row>
    <row r="84" spans="2:69" s="3" customFormat="1" ht="13.5" customHeight="1">
      <c r="B84" s="208" t="s">
        <v>437</v>
      </c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10"/>
      <c r="X84" s="195">
        <v>518617</v>
      </c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7"/>
      <c r="AM84" s="198">
        <v>2.2</v>
      </c>
      <c r="AN84" s="199"/>
      <c r="AO84" s="199"/>
      <c r="AP84" s="199"/>
      <c r="AQ84" s="199"/>
      <c r="AR84" s="199"/>
      <c r="AS84" s="199"/>
      <c r="AT84" s="200"/>
      <c r="AU84" s="195">
        <v>481382</v>
      </c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7"/>
      <c r="BJ84" s="198">
        <v>2</v>
      </c>
      <c r="BK84" s="199"/>
      <c r="BL84" s="199"/>
      <c r="BM84" s="199"/>
      <c r="BN84" s="199"/>
      <c r="BO84" s="199"/>
      <c r="BP84" s="199"/>
      <c r="BQ84" s="200"/>
    </row>
    <row r="85" spans="2:69" s="3" customFormat="1" ht="13.5" customHeight="1">
      <c r="B85" s="208" t="s">
        <v>438</v>
      </c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10"/>
      <c r="X85" s="195">
        <v>1754127</v>
      </c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7"/>
      <c r="AM85" s="198">
        <v>8.5</v>
      </c>
      <c r="AN85" s="199"/>
      <c r="AO85" s="199"/>
      <c r="AP85" s="199"/>
      <c r="AQ85" s="199"/>
      <c r="AR85" s="199"/>
      <c r="AS85" s="199"/>
      <c r="AT85" s="200"/>
      <c r="AU85" s="195">
        <v>2279875</v>
      </c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7"/>
      <c r="BJ85" s="198">
        <v>9.6</v>
      </c>
      <c r="BK85" s="199"/>
      <c r="BL85" s="199"/>
      <c r="BM85" s="199"/>
      <c r="BN85" s="199"/>
      <c r="BO85" s="199"/>
      <c r="BP85" s="199"/>
      <c r="BQ85" s="200"/>
    </row>
    <row r="86" spans="2:69" s="3" customFormat="1" ht="13.5" customHeight="1">
      <c r="B86" s="174" t="s">
        <v>439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23"/>
      <c r="X86" s="195">
        <f>SUM(X63:X85)</f>
        <v>24244640</v>
      </c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7"/>
      <c r="AM86" s="198">
        <f>SUM(AM63:AM85)</f>
        <v>102</v>
      </c>
      <c r="AN86" s="199"/>
      <c r="AO86" s="199"/>
      <c r="AP86" s="199"/>
      <c r="AQ86" s="199"/>
      <c r="AR86" s="199"/>
      <c r="AS86" s="199"/>
      <c r="AT86" s="200"/>
      <c r="AU86" s="195">
        <f>SUM(AU63:AU85)</f>
        <v>23817662</v>
      </c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7"/>
      <c r="BJ86" s="198">
        <f>SUM(BJ63:BJ85)</f>
        <v>99.99999999999999</v>
      </c>
      <c r="BK86" s="199"/>
      <c r="BL86" s="199"/>
      <c r="BM86" s="199"/>
      <c r="BN86" s="199"/>
      <c r="BO86" s="199"/>
      <c r="BP86" s="199"/>
      <c r="BQ86" s="200"/>
    </row>
    <row r="87" s="3" customFormat="1" ht="2.25" customHeight="1"/>
    <row r="88" s="3" customFormat="1" ht="13.5" customHeight="1">
      <c r="B88" s="3" t="s">
        <v>440</v>
      </c>
    </row>
    <row r="89" spans="2:69" s="3" customFormat="1" ht="13.5" customHeight="1">
      <c r="B89" s="112" t="s">
        <v>12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4"/>
      <c r="X89" s="174" t="s">
        <v>414</v>
      </c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23"/>
      <c r="AU89" s="174" t="s">
        <v>389</v>
      </c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23"/>
    </row>
    <row r="90" spans="2:69" s="3" customFormat="1" ht="13.5" customHeight="1"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207"/>
      <c r="X90" s="174" t="s">
        <v>415</v>
      </c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23"/>
      <c r="AM90" s="174" t="s">
        <v>23</v>
      </c>
      <c r="AN90" s="175"/>
      <c r="AO90" s="175"/>
      <c r="AP90" s="175"/>
      <c r="AQ90" s="175"/>
      <c r="AR90" s="175"/>
      <c r="AS90" s="175"/>
      <c r="AT90" s="123"/>
      <c r="AU90" s="174" t="s">
        <v>415</v>
      </c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23"/>
      <c r="BJ90" s="174" t="s">
        <v>23</v>
      </c>
      <c r="BK90" s="175"/>
      <c r="BL90" s="175"/>
      <c r="BM90" s="175"/>
      <c r="BN90" s="175"/>
      <c r="BO90" s="175"/>
      <c r="BP90" s="175"/>
      <c r="BQ90" s="123"/>
    </row>
    <row r="91" spans="2:69" s="3" customFormat="1" ht="13.5" customHeight="1">
      <c r="B91" s="204" t="s">
        <v>441</v>
      </c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6"/>
      <c r="X91" s="195">
        <f>SUM(X92:AL94)</f>
        <v>9827173</v>
      </c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7"/>
      <c r="AM91" s="198">
        <f>SUM(AM92:AT94)</f>
        <v>42.7</v>
      </c>
      <c r="AN91" s="199"/>
      <c r="AO91" s="199"/>
      <c r="AP91" s="199"/>
      <c r="AQ91" s="199"/>
      <c r="AR91" s="199"/>
      <c r="AS91" s="199"/>
      <c r="AT91" s="200"/>
      <c r="AU91" s="195">
        <f>SUM(AU92:BI94)</f>
        <v>10918145</v>
      </c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7"/>
      <c r="BJ91" s="198">
        <f>SUM(BJ92:BQ94)</f>
        <v>47.699999999999996</v>
      </c>
      <c r="BK91" s="199"/>
      <c r="BL91" s="199"/>
      <c r="BM91" s="199"/>
      <c r="BN91" s="199"/>
      <c r="BO91" s="199"/>
      <c r="BP91" s="199"/>
      <c r="BQ91" s="200"/>
    </row>
    <row r="92" spans="2:69" s="3" customFormat="1" ht="13.5" customHeight="1">
      <c r="B92" s="42"/>
      <c r="C92" s="201" t="s">
        <v>442</v>
      </c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3"/>
      <c r="X92" s="195">
        <v>3860030</v>
      </c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7"/>
      <c r="AM92" s="198">
        <v>16.8</v>
      </c>
      <c r="AN92" s="199"/>
      <c r="AO92" s="199"/>
      <c r="AP92" s="199"/>
      <c r="AQ92" s="199"/>
      <c r="AR92" s="199"/>
      <c r="AS92" s="199"/>
      <c r="AT92" s="200"/>
      <c r="AU92" s="195">
        <v>3587261</v>
      </c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7"/>
      <c r="BJ92" s="198">
        <v>15.7</v>
      </c>
      <c r="BK92" s="199"/>
      <c r="BL92" s="199"/>
      <c r="BM92" s="199"/>
      <c r="BN92" s="199"/>
      <c r="BO92" s="199"/>
      <c r="BP92" s="199"/>
      <c r="BQ92" s="200"/>
    </row>
    <row r="93" spans="2:69" s="3" customFormat="1" ht="13.5" customHeight="1">
      <c r="B93" s="42"/>
      <c r="C93" s="201" t="s">
        <v>443</v>
      </c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3"/>
      <c r="X93" s="195">
        <v>3270128</v>
      </c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7"/>
      <c r="AM93" s="198">
        <v>14.2</v>
      </c>
      <c r="AN93" s="199"/>
      <c r="AO93" s="199"/>
      <c r="AP93" s="199"/>
      <c r="AQ93" s="199"/>
      <c r="AR93" s="199"/>
      <c r="AS93" s="199"/>
      <c r="AT93" s="200"/>
      <c r="AU93" s="195">
        <v>4022441</v>
      </c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7"/>
      <c r="BJ93" s="198">
        <v>17.6</v>
      </c>
      <c r="BK93" s="199"/>
      <c r="BL93" s="199"/>
      <c r="BM93" s="199"/>
      <c r="BN93" s="199"/>
      <c r="BO93" s="199"/>
      <c r="BP93" s="199"/>
      <c r="BQ93" s="200"/>
    </row>
    <row r="94" spans="2:69" s="3" customFormat="1" ht="13.5" customHeight="1">
      <c r="B94" s="43"/>
      <c r="C94" s="201" t="s">
        <v>444</v>
      </c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3"/>
      <c r="X94" s="195">
        <v>2697015</v>
      </c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7"/>
      <c r="AM94" s="198">
        <v>11.7</v>
      </c>
      <c r="AN94" s="199"/>
      <c r="AO94" s="199"/>
      <c r="AP94" s="199"/>
      <c r="AQ94" s="199"/>
      <c r="AR94" s="199"/>
      <c r="AS94" s="199"/>
      <c r="AT94" s="200"/>
      <c r="AU94" s="195">
        <v>3308443</v>
      </c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7"/>
      <c r="BJ94" s="198">
        <v>14.4</v>
      </c>
      <c r="BK94" s="199"/>
      <c r="BL94" s="199"/>
      <c r="BM94" s="199"/>
      <c r="BN94" s="199"/>
      <c r="BO94" s="199"/>
      <c r="BP94" s="199"/>
      <c r="BQ94" s="200"/>
    </row>
    <row r="95" spans="2:69" s="3" customFormat="1" ht="13.5" customHeight="1">
      <c r="B95" s="204" t="s">
        <v>445</v>
      </c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6"/>
      <c r="X95" s="195">
        <f>SUM(X96:AL98)</f>
        <v>3211031</v>
      </c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7"/>
      <c r="AM95" s="198">
        <f>SUM(AM96:AT98)</f>
        <v>13.900000000000002</v>
      </c>
      <c r="AN95" s="199"/>
      <c r="AO95" s="199"/>
      <c r="AP95" s="199"/>
      <c r="AQ95" s="199"/>
      <c r="AR95" s="199"/>
      <c r="AS95" s="199"/>
      <c r="AT95" s="200"/>
      <c r="AU95" s="195">
        <f>SUM(AU96:BI98)</f>
        <v>3340019</v>
      </c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7"/>
      <c r="BJ95" s="198">
        <f>SUM(BJ96:BQ98)</f>
        <v>14.6</v>
      </c>
      <c r="BK95" s="199"/>
      <c r="BL95" s="199"/>
      <c r="BM95" s="199"/>
      <c r="BN95" s="199"/>
      <c r="BO95" s="199"/>
      <c r="BP95" s="199"/>
      <c r="BQ95" s="200"/>
    </row>
    <row r="96" spans="2:69" s="3" customFormat="1" ht="13.5" customHeight="1">
      <c r="B96" s="42"/>
      <c r="C96" s="201" t="s">
        <v>446</v>
      </c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3"/>
      <c r="X96" s="195">
        <v>632479</v>
      </c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7"/>
      <c r="AM96" s="198">
        <v>2.7</v>
      </c>
      <c r="AN96" s="199"/>
      <c r="AO96" s="199"/>
      <c r="AP96" s="199"/>
      <c r="AQ96" s="199"/>
      <c r="AR96" s="199"/>
      <c r="AS96" s="199"/>
      <c r="AT96" s="200"/>
      <c r="AU96" s="195">
        <v>1005925</v>
      </c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7"/>
      <c r="BJ96" s="198">
        <v>4.4</v>
      </c>
      <c r="BK96" s="199"/>
      <c r="BL96" s="199"/>
      <c r="BM96" s="199"/>
      <c r="BN96" s="199"/>
      <c r="BO96" s="199"/>
      <c r="BP96" s="199"/>
      <c r="BQ96" s="200"/>
    </row>
    <row r="97" spans="2:69" s="3" customFormat="1" ht="13.5" customHeight="1">
      <c r="B97" s="42"/>
      <c r="C97" s="201" t="s">
        <v>447</v>
      </c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3"/>
      <c r="X97" s="195">
        <v>2272112</v>
      </c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7"/>
      <c r="AM97" s="198">
        <v>9.9</v>
      </c>
      <c r="AN97" s="199"/>
      <c r="AO97" s="199"/>
      <c r="AP97" s="199"/>
      <c r="AQ97" s="199"/>
      <c r="AR97" s="199"/>
      <c r="AS97" s="199"/>
      <c r="AT97" s="200"/>
      <c r="AU97" s="195">
        <v>2100300</v>
      </c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7"/>
      <c r="BJ97" s="198">
        <v>9.2</v>
      </c>
      <c r="BK97" s="199"/>
      <c r="BL97" s="199"/>
      <c r="BM97" s="199"/>
      <c r="BN97" s="199"/>
      <c r="BO97" s="199"/>
      <c r="BP97" s="199"/>
      <c r="BQ97" s="200"/>
    </row>
    <row r="98" spans="2:69" s="3" customFormat="1" ht="13.5" customHeight="1">
      <c r="B98" s="43"/>
      <c r="C98" s="201" t="s">
        <v>448</v>
      </c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3"/>
      <c r="X98" s="195">
        <v>306440</v>
      </c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7"/>
      <c r="AM98" s="198">
        <v>1.3</v>
      </c>
      <c r="AN98" s="199"/>
      <c r="AO98" s="199"/>
      <c r="AP98" s="199"/>
      <c r="AQ98" s="199"/>
      <c r="AR98" s="199"/>
      <c r="AS98" s="199"/>
      <c r="AT98" s="200"/>
      <c r="AU98" s="195">
        <v>233794</v>
      </c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7"/>
      <c r="BJ98" s="198">
        <v>1</v>
      </c>
      <c r="BK98" s="199"/>
      <c r="BL98" s="199"/>
      <c r="BM98" s="199"/>
      <c r="BN98" s="199"/>
      <c r="BO98" s="199"/>
      <c r="BP98" s="199"/>
      <c r="BQ98" s="200"/>
    </row>
    <row r="99" spans="2:69" s="3" customFormat="1" ht="13.5" customHeight="1">
      <c r="B99" s="201" t="s">
        <v>449</v>
      </c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3"/>
      <c r="X99" s="195">
        <v>2133163</v>
      </c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7"/>
      <c r="AM99" s="198">
        <v>9.3</v>
      </c>
      <c r="AN99" s="199"/>
      <c r="AO99" s="199"/>
      <c r="AP99" s="199"/>
      <c r="AQ99" s="199"/>
      <c r="AR99" s="199"/>
      <c r="AS99" s="199"/>
      <c r="AT99" s="200"/>
      <c r="AU99" s="195">
        <v>2343597</v>
      </c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7"/>
      <c r="BJ99" s="198">
        <v>10.2</v>
      </c>
      <c r="BK99" s="199"/>
      <c r="BL99" s="199"/>
      <c r="BM99" s="199"/>
      <c r="BN99" s="199"/>
      <c r="BO99" s="199"/>
      <c r="BP99" s="199"/>
      <c r="BQ99" s="200"/>
    </row>
    <row r="100" spans="2:69" s="3" customFormat="1" ht="13.5" customHeight="1">
      <c r="B100" s="201" t="s">
        <v>450</v>
      </c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3"/>
      <c r="X100" s="195">
        <v>120196</v>
      </c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7"/>
      <c r="AM100" s="198">
        <v>0.5</v>
      </c>
      <c r="AN100" s="199"/>
      <c r="AO100" s="199"/>
      <c r="AP100" s="199"/>
      <c r="AQ100" s="199"/>
      <c r="AR100" s="199"/>
      <c r="AS100" s="199"/>
      <c r="AT100" s="200"/>
      <c r="AU100" s="195">
        <v>127810</v>
      </c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7"/>
      <c r="BJ100" s="198">
        <v>0.6</v>
      </c>
      <c r="BK100" s="199"/>
      <c r="BL100" s="199"/>
      <c r="BM100" s="199"/>
      <c r="BN100" s="199"/>
      <c r="BO100" s="199"/>
      <c r="BP100" s="199"/>
      <c r="BQ100" s="200"/>
    </row>
    <row r="101" spans="2:69" s="3" customFormat="1" ht="13.5" customHeight="1">
      <c r="B101" s="201" t="s">
        <v>451</v>
      </c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3"/>
      <c r="X101" s="195">
        <v>3994382</v>
      </c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7"/>
      <c r="AM101" s="198">
        <v>17.3</v>
      </c>
      <c r="AN101" s="199"/>
      <c r="AO101" s="199"/>
      <c r="AP101" s="199"/>
      <c r="AQ101" s="199"/>
      <c r="AR101" s="199"/>
      <c r="AS101" s="199"/>
      <c r="AT101" s="200"/>
      <c r="AU101" s="195">
        <v>2208191</v>
      </c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7"/>
      <c r="BJ101" s="198">
        <v>9.6</v>
      </c>
      <c r="BK101" s="199"/>
      <c r="BL101" s="199"/>
      <c r="BM101" s="199"/>
      <c r="BN101" s="199"/>
      <c r="BO101" s="199"/>
      <c r="BP101" s="199"/>
      <c r="BQ101" s="200"/>
    </row>
    <row r="102" spans="2:69" s="3" customFormat="1" ht="13.5" customHeight="1">
      <c r="B102" s="201" t="s">
        <v>452</v>
      </c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3"/>
      <c r="X102" s="195">
        <v>1015611</v>
      </c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7"/>
      <c r="AM102" s="198">
        <v>4.4</v>
      </c>
      <c r="AN102" s="199"/>
      <c r="AO102" s="199"/>
      <c r="AP102" s="199"/>
      <c r="AQ102" s="199"/>
      <c r="AR102" s="199"/>
      <c r="AS102" s="199"/>
      <c r="AT102" s="200"/>
      <c r="AU102" s="195">
        <v>1320474</v>
      </c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7"/>
      <c r="BJ102" s="198">
        <v>5.8</v>
      </c>
      <c r="BK102" s="199"/>
      <c r="BL102" s="199"/>
      <c r="BM102" s="199"/>
      <c r="BN102" s="199"/>
      <c r="BO102" s="199"/>
      <c r="BP102" s="199"/>
      <c r="BQ102" s="200"/>
    </row>
    <row r="103" spans="2:69" s="3" customFormat="1" ht="13.5" customHeight="1">
      <c r="B103" s="201" t="s">
        <v>453</v>
      </c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3"/>
      <c r="X103" s="195">
        <v>396554</v>
      </c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7"/>
      <c r="AM103" s="198">
        <v>1.7</v>
      </c>
      <c r="AN103" s="199"/>
      <c r="AO103" s="199"/>
      <c r="AP103" s="199"/>
      <c r="AQ103" s="199"/>
      <c r="AR103" s="199"/>
      <c r="AS103" s="199"/>
      <c r="AT103" s="200"/>
      <c r="AU103" s="195">
        <v>275883</v>
      </c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6"/>
      <c r="BI103" s="197"/>
      <c r="BJ103" s="198">
        <v>1.2</v>
      </c>
      <c r="BK103" s="199"/>
      <c r="BL103" s="199"/>
      <c r="BM103" s="199"/>
      <c r="BN103" s="199"/>
      <c r="BO103" s="199"/>
      <c r="BP103" s="199"/>
      <c r="BQ103" s="200"/>
    </row>
    <row r="104" spans="2:69" s="3" customFormat="1" ht="13.5" customHeight="1">
      <c r="B104" s="201" t="s">
        <v>454</v>
      </c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3"/>
      <c r="X104" s="195">
        <v>2348271</v>
      </c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7"/>
      <c r="AM104" s="198">
        <v>10.2</v>
      </c>
      <c r="AN104" s="199"/>
      <c r="AO104" s="199"/>
      <c r="AP104" s="199"/>
      <c r="AQ104" s="199"/>
      <c r="AR104" s="199"/>
      <c r="AS104" s="199"/>
      <c r="AT104" s="200"/>
      <c r="AU104" s="195">
        <v>2368254</v>
      </c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7"/>
      <c r="BJ104" s="198">
        <v>10.3</v>
      </c>
      <c r="BK104" s="199"/>
      <c r="BL104" s="199"/>
      <c r="BM104" s="199"/>
      <c r="BN104" s="199"/>
      <c r="BO104" s="199"/>
      <c r="BP104" s="199"/>
      <c r="BQ104" s="200"/>
    </row>
    <row r="105" spans="2:69" s="3" customFormat="1" ht="13.5" customHeight="1">
      <c r="B105" s="174" t="s">
        <v>455</v>
      </c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23"/>
      <c r="X105" s="195">
        <f>SUM(X91:AL104)-X91-X95</f>
        <v>23046381</v>
      </c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7"/>
      <c r="AM105" s="198">
        <f>SUM(AM91:AT104)-AM91-AM95</f>
        <v>99.99999999999999</v>
      </c>
      <c r="AN105" s="199"/>
      <c r="AO105" s="199"/>
      <c r="AP105" s="199"/>
      <c r="AQ105" s="199"/>
      <c r="AR105" s="199"/>
      <c r="AS105" s="199"/>
      <c r="AT105" s="200"/>
      <c r="AU105" s="195">
        <f>SUM(AU91:BI104)-AU91-AU95</f>
        <v>22902373</v>
      </c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7"/>
      <c r="BJ105" s="198">
        <f>SUM(BJ91:BQ104)-BJ91-BJ95</f>
        <v>100.00000000000003</v>
      </c>
      <c r="BK105" s="199"/>
      <c r="BL105" s="199"/>
      <c r="BM105" s="199"/>
      <c r="BN105" s="199"/>
      <c r="BO105" s="199"/>
      <c r="BP105" s="199"/>
      <c r="BQ105" s="200"/>
    </row>
    <row r="106" s="3" customFormat="1" ht="3.75" customHeight="1"/>
    <row r="107" spans="1:44" s="3" customFormat="1" ht="13.5" customHeight="1">
      <c r="A107" s="3" t="s">
        <v>456</v>
      </c>
      <c r="AR107" s="3" t="s">
        <v>457</v>
      </c>
    </row>
    <row r="108" s="3" customFormat="1" ht="3.75" customHeight="1"/>
    <row r="109" spans="2:53" s="3" customFormat="1" ht="13.5" customHeight="1">
      <c r="B109" s="118" t="s">
        <v>114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 t="s">
        <v>458</v>
      </c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 t="s">
        <v>459</v>
      </c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</row>
    <row r="110" spans="2:53" s="3" customFormat="1" ht="13.5" customHeight="1">
      <c r="B110" s="149" t="s">
        <v>460</v>
      </c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94">
        <v>5849042</v>
      </c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>
        <v>6067013</v>
      </c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</row>
    <row r="111" spans="2:53" s="3" customFormat="1" ht="13.5" customHeight="1">
      <c r="B111" s="149" t="s">
        <v>461</v>
      </c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</row>
    <row r="112" spans="2:53" s="3" customFormat="1" ht="13.5" customHeight="1">
      <c r="B112" s="149" t="s">
        <v>462</v>
      </c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94">
        <v>525061</v>
      </c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>
        <v>522846</v>
      </c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</row>
    <row r="113" spans="2:53" s="3" customFormat="1" ht="13.5" customHeight="1">
      <c r="B113" s="149" t="s">
        <v>463</v>
      </c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94">
        <v>700674</v>
      </c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>
        <v>695536</v>
      </c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</row>
    <row r="114" spans="2:53" s="3" customFormat="1" ht="13.5" customHeight="1">
      <c r="B114" s="149" t="s">
        <v>464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94">
        <v>273654</v>
      </c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>
        <v>271352</v>
      </c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</row>
    <row r="115" spans="2:53" s="3" customFormat="1" ht="13.5" customHeight="1">
      <c r="B115" s="149" t="s">
        <v>465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94">
        <v>171633</v>
      </c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>
        <v>169331</v>
      </c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</row>
    <row r="116" spans="2:53" s="3" customFormat="1" ht="13.5" customHeight="1">
      <c r="B116" s="149" t="s">
        <v>466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94">
        <v>626805</v>
      </c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>
        <v>621559</v>
      </c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</row>
    <row r="117" spans="2:53" s="3" customFormat="1" ht="13.5" customHeight="1">
      <c r="B117" s="149" t="s">
        <v>467</v>
      </c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94">
        <v>12813423</v>
      </c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>
        <v>12486568</v>
      </c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</row>
    <row r="118" spans="2:53" s="3" customFormat="1" ht="13.5" customHeight="1">
      <c r="B118" s="149" t="s">
        <v>468</v>
      </c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94">
        <v>23082</v>
      </c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>
        <v>18584</v>
      </c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</row>
    <row r="119" spans="2:53" s="3" customFormat="1" ht="13.5" customHeight="1">
      <c r="B119" s="149" t="s">
        <v>469</v>
      </c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94">
        <v>1144943</v>
      </c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>
        <v>1144668</v>
      </c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</row>
    <row r="120" spans="2:53" s="3" customFormat="1" ht="13.5" customHeight="1">
      <c r="B120" s="149" t="s">
        <v>470</v>
      </c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</row>
    <row r="121" spans="2:58" s="3" customFormat="1" ht="13.5" customHeight="1">
      <c r="B121" s="118" t="s">
        <v>471</v>
      </c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94">
        <f>SUM(X110:X120)</f>
        <v>22128317</v>
      </c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>
        <f>SUM(AM110:AM120)</f>
        <v>21997457</v>
      </c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F121" s="3" t="s">
        <v>400</v>
      </c>
    </row>
    <row r="122" s="3" customFormat="1" ht="13.5" customHeight="1"/>
    <row r="123" spans="1:69" s="3" customFormat="1" ht="15" customHeight="1">
      <c r="A123" s="3" t="s">
        <v>472</v>
      </c>
      <c r="BQ123" s="5" t="s">
        <v>473</v>
      </c>
    </row>
    <row r="124" s="3" customFormat="1" ht="3.75" customHeight="1"/>
    <row r="125" spans="1:69" s="9" customFormat="1" ht="15" customHeight="1">
      <c r="A125" s="118" t="s">
        <v>114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 t="s">
        <v>474</v>
      </c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 t="s">
        <v>475</v>
      </c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 t="s">
        <v>476</v>
      </c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</row>
    <row r="126" spans="1:69" s="9" customFormat="1" ht="15" customHeight="1">
      <c r="A126" s="118" t="s">
        <v>477</v>
      </c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 t="s">
        <v>478</v>
      </c>
      <c r="P126" s="118"/>
      <c r="Q126" s="118"/>
      <c r="R126" s="118"/>
      <c r="S126" s="118"/>
      <c r="T126" s="118"/>
      <c r="U126" s="118"/>
      <c r="V126" s="118"/>
      <c r="W126" s="118"/>
      <c r="X126" s="118"/>
      <c r="Y126" s="193">
        <v>1345752</v>
      </c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>
        <v>1094159</v>
      </c>
      <c r="AO126" s="193"/>
      <c r="AP126" s="193"/>
      <c r="AQ126" s="193"/>
      <c r="AR126" s="193"/>
      <c r="AS126" s="193"/>
      <c r="AT126" s="193"/>
      <c r="AU126" s="193"/>
      <c r="AV126" s="193"/>
      <c r="AW126" s="193"/>
      <c r="AX126" s="193"/>
      <c r="AY126" s="193"/>
      <c r="AZ126" s="193"/>
      <c r="BA126" s="193"/>
      <c r="BB126" s="193"/>
      <c r="BC126" s="193">
        <f>Y126-AN126</f>
        <v>251593</v>
      </c>
      <c r="BD126" s="193"/>
      <c r="BE126" s="193"/>
      <c r="BF126" s="193"/>
      <c r="BG126" s="193"/>
      <c r="BH126" s="193"/>
      <c r="BI126" s="193"/>
      <c r="BJ126" s="193"/>
      <c r="BK126" s="193"/>
      <c r="BL126" s="193"/>
      <c r="BM126" s="193"/>
      <c r="BN126" s="193"/>
      <c r="BO126" s="193"/>
      <c r="BP126" s="193"/>
      <c r="BQ126" s="193"/>
    </row>
    <row r="127" spans="1:69" s="9" customFormat="1" ht="15" customHeight="1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 t="s">
        <v>479</v>
      </c>
      <c r="P127" s="118"/>
      <c r="Q127" s="118"/>
      <c r="R127" s="118"/>
      <c r="S127" s="118"/>
      <c r="T127" s="118"/>
      <c r="U127" s="118"/>
      <c r="V127" s="118"/>
      <c r="W127" s="118"/>
      <c r="X127" s="118"/>
      <c r="Y127" s="193">
        <v>64784</v>
      </c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>
        <v>673755</v>
      </c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>
        <f>Y127-AN127</f>
        <v>-608971</v>
      </c>
      <c r="BD127" s="193"/>
      <c r="BE127" s="193"/>
      <c r="BF127" s="193"/>
      <c r="BG127" s="193"/>
      <c r="BH127" s="193"/>
      <c r="BI127" s="193"/>
      <c r="BJ127" s="193"/>
      <c r="BK127" s="193"/>
      <c r="BL127" s="193"/>
      <c r="BM127" s="193"/>
      <c r="BN127" s="193"/>
      <c r="BO127" s="193"/>
      <c r="BP127" s="193"/>
      <c r="BQ127" s="193"/>
    </row>
    <row r="128" spans="1:69" s="9" customFormat="1" ht="15" customHeight="1">
      <c r="A128" s="118" t="s">
        <v>480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 t="s">
        <v>481</v>
      </c>
      <c r="P128" s="118"/>
      <c r="Q128" s="118"/>
      <c r="R128" s="118"/>
      <c r="S128" s="118"/>
      <c r="T128" s="118"/>
      <c r="U128" s="118"/>
      <c r="V128" s="118"/>
      <c r="W128" s="118"/>
      <c r="X128" s="118"/>
      <c r="Y128" s="193">
        <v>65306</v>
      </c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>
        <v>39665</v>
      </c>
      <c r="AO128" s="193"/>
      <c r="AP128" s="193"/>
      <c r="AQ128" s="193"/>
      <c r="AR128" s="193"/>
      <c r="AS128" s="193"/>
      <c r="AT128" s="193"/>
      <c r="AU128" s="193"/>
      <c r="AV128" s="193"/>
      <c r="AW128" s="193"/>
      <c r="AX128" s="193"/>
      <c r="AY128" s="193"/>
      <c r="AZ128" s="193"/>
      <c r="BA128" s="193"/>
      <c r="BB128" s="193"/>
      <c r="BC128" s="193">
        <f>Y128-AN128</f>
        <v>25641</v>
      </c>
      <c r="BD128" s="193"/>
      <c r="BE128" s="193"/>
      <c r="BF128" s="193"/>
      <c r="BG128" s="193"/>
      <c r="BH128" s="193"/>
      <c r="BI128" s="193"/>
      <c r="BJ128" s="193"/>
      <c r="BK128" s="193"/>
      <c r="BL128" s="193"/>
      <c r="BM128" s="193"/>
      <c r="BN128" s="193"/>
      <c r="BO128" s="193"/>
      <c r="BP128" s="193"/>
      <c r="BQ128" s="193"/>
    </row>
    <row r="129" spans="1:69" s="9" customFormat="1" ht="15" customHeight="1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 t="s">
        <v>482</v>
      </c>
      <c r="P129" s="118"/>
      <c r="Q129" s="118"/>
      <c r="R129" s="118"/>
      <c r="S129" s="118"/>
      <c r="T129" s="118"/>
      <c r="U129" s="118"/>
      <c r="V129" s="118"/>
      <c r="W129" s="118"/>
      <c r="X129" s="118"/>
      <c r="Y129" s="193">
        <v>0</v>
      </c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>
        <v>36666</v>
      </c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3">
        <f>Y129-AN129</f>
        <v>-36666</v>
      </c>
      <c r="BD129" s="193"/>
      <c r="BE129" s="193"/>
      <c r="BF129" s="193"/>
      <c r="BG129" s="193"/>
      <c r="BH129" s="193"/>
      <c r="BI129" s="193"/>
      <c r="BJ129" s="193"/>
      <c r="BK129" s="193"/>
      <c r="BL129" s="193"/>
      <c r="BM129" s="193"/>
      <c r="BN129" s="193"/>
      <c r="BO129" s="193"/>
      <c r="BP129" s="193"/>
      <c r="BQ129" s="193"/>
    </row>
    <row r="130" s="3" customFormat="1" ht="15" customHeight="1">
      <c r="BQ130" s="5" t="s">
        <v>483</v>
      </c>
    </row>
    <row r="131" s="3" customFormat="1" ht="8.25" customHeight="1"/>
    <row r="132" spans="1:69" s="3" customFormat="1" ht="15" customHeight="1">
      <c r="A132" s="3" t="s">
        <v>484</v>
      </c>
      <c r="BQ132" s="5" t="s">
        <v>485</v>
      </c>
    </row>
    <row r="133" s="3" customFormat="1" ht="3.75" customHeight="1"/>
    <row r="134" spans="2:69" s="3" customFormat="1" ht="15" customHeight="1">
      <c r="B134" s="118" t="s">
        <v>114</v>
      </c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 t="s">
        <v>486</v>
      </c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 t="s">
        <v>487</v>
      </c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</row>
    <row r="135" spans="2:69" s="3" customFormat="1" ht="15" customHeight="1"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 t="s">
        <v>145</v>
      </c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 t="s">
        <v>488</v>
      </c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 t="s">
        <v>489</v>
      </c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</row>
    <row r="136" spans="2:69" s="3" customFormat="1" ht="15" customHeight="1">
      <c r="B136" s="118" t="s">
        <v>490</v>
      </c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88">
        <f>Y137+Y141</f>
        <v>1989335.14</v>
      </c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>
        <f>SUM(AV136:BQ136)</f>
        <v>201456.94000000006</v>
      </c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>
        <f>AV137+AV141</f>
        <v>14018.370000000003</v>
      </c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>
        <f>BG137+BG141</f>
        <v>187438.57000000007</v>
      </c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</row>
    <row r="137" spans="2:69" s="3" customFormat="1" ht="15" customHeight="1">
      <c r="B137" s="192" t="s">
        <v>491</v>
      </c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88">
        <f>SUM(Y138:AJ140)</f>
        <v>26749.339999999997</v>
      </c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>
        <f aca="true" t="shared" si="0" ref="AK137:AK164">SUM(AV137:BQ137)</f>
        <v>14370.960000000001</v>
      </c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9">
        <f>SUM(AV138:BF140)</f>
        <v>0</v>
      </c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1"/>
      <c r="BG137" s="188">
        <f>SUM(BG138:BQ140)</f>
        <v>14370.960000000001</v>
      </c>
      <c r="BH137" s="188"/>
      <c r="BI137" s="188"/>
      <c r="BJ137" s="188"/>
      <c r="BK137" s="188"/>
      <c r="BL137" s="188"/>
      <c r="BM137" s="188"/>
      <c r="BN137" s="188"/>
      <c r="BO137" s="188"/>
      <c r="BP137" s="188"/>
      <c r="BQ137" s="188"/>
    </row>
    <row r="138" spans="2:69" s="3" customFormat="1" ht="15" customHeight="1">
      <c r="B138" s="42"/>
      <c r="C138" s="12" t="s">
        <v>492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44"/>
      <c r="Y138" s="188">
        <v>6599.52</v>
      </c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>
        <f t="shared" si="0"/>
        <v>5475.1</v>
      </c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189">
        <v>0</v>
      </c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1"/>
      <c r="BG138" s="188">
        <v>5475.1</v>
      </c>
      <c r="BH138" s="188"/>
      <c r="BI138" s="188"/>
      <c r="BJ138" s="188"/>
      <c r="BK138" s="188"/>
      <c r="BL138" s="188"/>
      <c r="BM138" s="188"/>
      <c r="BN138" s="188"/>
      <c r="BO138" s="188"/>
      <c r="BP138" s="188"/>
      <c r="BQ138" s="188"/>
    </row>
    <row r="139" spans="2:69" s="3" customFormat="1" ht="15" customHeight="1">
      <c r="B139" s="42"/>
      <c r="C139" s="12" t="s">
        <v>493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44"/>
      <c r="Y139" s="188">
        <v>9796.65</v>
      </c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>
        <f t="shared" si="0"/>
        <v>4129.84</v>
      </c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9">
        <v>0</v>
      </c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1"/>
      <c r="BG139" s="188">
        <v>4129.84</v>
      </c>
      <c r="BH139" s="188"/>
      <c r="BI139" s="188"/>
      <c r="BJ139" s="188"/>
      <c r="BK139" s="188"/>
      <c r="BL139" s="188"/>
      <c r="BM139" s="188"/>
      <c r="BN139" s="188"/>
      <c r="BO139" s="188"/>
      <c r="BP139" s="188"/>
      <c r="BQ139" s="188"/>
    </row>
    <row r="140" spans="2:69" s="3" customFormat="1" ht="15" customHeight="1">
      <c r="B140" s="43"/>
      <c r="C140" s="12" t="s">
        <v>305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44"/>
      <c r="Y140" s="188">
        <v>10353.17</v>
      </c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>
        <f t="shared" si="0"/>
        <v>4766.02</v>
      </c>
      <c r="AL140" s="188"/>
      <c r="AM140" s="188"/>
      <c r="AN140" s="188"/>
      <c r="AO140" s="188"/>
      <c r="AP140" s="188"/>
      <c r="AQ140" s="188"/>
      <c r="AR140" s="188"/>
      <c r="AS140" s="188"/>
      <c r="AT140" s="188"/>
      <c r="AU140" s="188"/>
      <c r="AV140" s="189">
        <v>0</v>
      </c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1"/>
      <c r="BG140" s="188">
        <v>4766.02</v>
      </c>
      <c r="BH140" s="188"/>
      <c r="BI140" s="188"/>
      <c r="BJ140" s="188"/>
      <c r="BK140" s="188"/>
      <c r="BL140" s="188"/>
      <c r="BM140" s="188"/>
      <c r="BN140" s="188"/>
      <c r="BO140" s="188"/>
      <c r="BP140" s="188"/>
      <c r="BQ140" s="188"/>
    </row>
    <row r="141" spans="2:69" s="3" customFormat="1" ht="15" customHeight="1">
      <c r="B141" s="164" t="s">
        <v>494</v>
      </c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88">
        <f>SUM(Y142:AJ164)</f>
        <v>1962585.7999999998</v>
      </c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>
        <f t="shared" si="0"/>
        <v>187085.98000000007</v>
      </c>
      <c r="AL141" s="188"/>
      <c r="AM141" s="188"/>
      <c r="AN141" s="188"/>
      <c r="AO141" s="188"/>
      <c r="AP141" s="188"/>
      <c r="AQ141" s="188"/>
      <c r="AR141" s="188"/>
      <c r="AS141" s="188"/>
      <c r="AT141" s="188"/>
      <c r="AU141" s="188"/>
      <c r="AV141" s="188">
        <f>SUM(AV142:BF164)</f>
        <v>14018.370000000003</v>
      </c>
      <c r="AW141" s="188"/>
      <c r="AX141" s="188"/>
      <c r="AY141" s="188"/>
      <c r="AZ141" s="188"/>
      <c r="BA141" s="188"/>
      <c r="BB141" s="188"/>
      <c r="BC141" s="188"/>
      <c r="BD141" s="188"/>
      <c r="BE141" s="188"/>
      <c r="BF141" s="188"/>
      <c r="BG141" s="188">
        <f>SUM(BG142:BQ164)</f>
        <v>173067.61000000007</v>
      </c>
      <c r="BH141" s="188"/>
      <c r="BI141" s="188"/>
      <c r="BJ141" s="188"/>
      <c r="BK141" s="188"/>
      <c r="BL141" s="188"/>
      <c r="BM141" s="188"/>
      <c r="BN141" s="188"/>
      <c r="BO141" s="188"/>
      <c r="BP141" s="188"/>
      <c r="BQ141" s="188"/>
    </row>
    <row r="142" spans="2:69" s="3" customFormat="1" ht="15" customHeight="1">
      <c r="B142" s="42"/>
      <c r="C142" s="12" t="s">
        <v>495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44"/>
      <c r="Y142" s="188">
        <v>466427.22</v>
      </c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>
        <f>SUM(AV142:BQ142)</f>
        <v>87320.6</v>
      </c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>
        <v>7841.6</v>
      </c>
      <c r="AW142" s="188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>
        <v>79479</v>
      </c>
      <c r="BH142" s="188"/>
      <c r="BI142" s="188"/>
      <c r="BJ142" s="188"/>
      <c r="BK142" s="188"/>
      <c r="BL142" s="188"/>
      <c r="BM142" s="188"/>
      <c r="BN142" s="188"/>
      <c r="BO142" s="188"/>
      <c r="BP142" s="188"/>
      <c r="BQ142" s="188"/>
    </row>
    <row r="143" spans="2:69" s="3" customFormat="1" ht="15" customHeight="1">
      <c r="B143" s="42"/>
      <c r="C143" s="12" t="s">
        <v>496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44"/>
      <c r="Y143" s="188">
        <v>173609.46</v>
      </c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>
        <f t="shared" si="0"/>
        <v>50452.630000000005</v>
      </c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>
        <v>3087.26</v>
      </c>
      <c r="AW143" s="188"/>
      <c r="AX143" s="188"/>
      <c r="AY143" s="188"/>
      <c r="AZ143" s="188"/>
      <c r="BA143" s="188"/>
      <c r="BB143" s="188"/>
      <c r="BC143" s="188"/>
      <c r="BD143" s="188"/>
      <c r="BE143" s="188"/>
      <c r="BF143" s="188"/>
      <c r="BG143" s="188">
        <v>47365.37</v>
      </c>
      <c r="BH143" s="188"/>
      <c r="BI143" s="188"/>
      <c r="BJ143" s="188"/>
      <c r="BK143" s="188"/>
      <c r="BL143" s="188"/>
      <c r="BM143" s="188"/>
      <c r="BN143" s="188"/>
      <c r="BO143" s="188"/>
      <c r="BP143" s="188"/>
      <c r="BQ143" s="188"/>
    </row>
    <row r="144" spans="2:69" s="3" customFormat="1" ht="15" customHeight="1">
      <c r="B144" s="42"/>
      <c r="C144" s="12" t="s">
        <v>497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44"/>
      <c r="Y144" s="188">
        <v>229033</v>
      </c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>
        <f t="shared" si="0"/>
        <v>4660.17</v>
      </c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>
        <v>15</v>
      </c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>
        <v>4645.17</v>
      </c>
      <c r="BH144" s="188"/>
      <c r="BI144" s="188"/>
      <c r="BJ144" s="188"/>
      <c r="BK144" s="188"/>
      <c r="BL144" s="188"/>
      <c r="BM144" s="188"/>
      <c r="BN144" s="188"/>
      <c r="BO144" s="188"/>
      <c r="BP144" s="188"/>
      <c r="BQ144" s="188"/>
    </row>
    <row r="145" spans="2:69" s="3" customFormat="1" ht="15" customHeight="1">
      <c r="B145" s="42"/>
      <c r="C145" s="12" t="s">
        <v>498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44"/>
      <c r="Y145" s="188">
        <v>30761.48</v>
      </c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>
        <f t="shared" si="0"/>
        <v>9876.230000000001</v>
      </c>
      <c r="AL145" s="188"/>
      <c r="AM145" s="188"/>
      <c r="AN145" s="188"/>
      <c r="AO145" s="188"/>
      <c r="AP145" s="188"/>
      <c r="AQ145" s="188"/>
      <c r="AR145" s="188"/>
      <c r="AS145" s="188"/>
      <c r="AT145" s="188"/>
      <c r="AU145" s="188"/>
      <c r="AV145" s="188">
        <v>710.12</v>
      </c>
      <c r="AW145" s="188"/>
      <c r="AX145" s="188"/>
      <c r="AY145" s="188"/>
      <c r="AZ145" s="188"/>
      <c r="BA145" s="188"/>
      <c r="BB145" s="188"/>
      <c r="BC145" s="188"/>
      <c r="BD145" s="188"/>
      <c r="BE145" s="188"/>
      <c r="BF145" s="188"/>
      <c r="BG145" s="188">
        <v>9166.11</v>
      </c>
      <c r="BH145" s="188"/>
      <c r="BI145" s="188"/>
      <c r="BJ145" s="188"/>
      <c r="BK145" s="188"/>
      <c r="BL145" s="188"/>
      <c r="BM145" s="188"/>
      <c r="BN145" s="188"/>
      <c r="BO145" s="188"/>
      <c r="BP145" s="188"/>
      <c r="BQ145" s="188"/>
    </row>
    <row r="146" spans="2:69" s="3" customFormat="1" ht="15" customHeight="1">
      <c r="B146" s="42"/>
      <c r="C146" s="12" t="s">
        <v>499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44"/>
      <c r="Y146" s="188">
        <v>3024.15</v>
      </c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>
        <f t="shared" si="0"/>
        <v>1381.89</v>
      </c>
      <c r="AL146" s="188"/>
      <c r="AM146" s="188"/>
      <c r="AN146" s="188"/>
      <c r="AO146" s="188"/>
      <c r="AP146" s="188"/>
      <c r="AQ146" s="188"/>
      <c r="AR146" s="188"/>
      <c r="AS146" s="188"/>
      <c r="AT146" s="188"/>
      <c r="AU146" s="188"/>
      <c r="AV146" s="189">
        <v>0</v>
      </c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1"/>
      <c r="BG146" s="188">
        <v>1381.89</v>
      </c>
      <c r="BH146" s="188"/>
      <c r="BI146" s="188"/>
      <c r="BJ146" s="188"/>
      <c r="BK146" s="188"/>
      <c r="BL146" s="188"/>
      <c r="BM146" s="188"/>
      <c r="BN146" s="188"/>
      <c r="BO146" s="188"/>
      <c r="BP146" s="188"/>
      <c r="BQ146" s="188"/>
    </row>
    <row r="147" spans="2:69" s="3" customFormat="1" ht="15" customHeight="1">
      <c r="B147" s="42"/>
      <c r="C147" s="12" t="s">
        <v>500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44"/>
      <c r="Y147" s="188">
        <v>591348.56</v>
      </c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>
        <f t="shared" si="0"/>
        <v>2400.41</v>
      </c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>
        <v>787.52</v>
      </c>
      <c r="AW147" s="188"/>
      <c r="AX147" s="188"/>
      <c r="AY147" s="188"/>
      <c r="AZ147" s="188"/>
      <c r="BA147" s="188"/>
      <c r="BB147" s="188"/>
      <c r="BC147" s="188"/>
      <c r="BD147" s="188"/>
      <c r="BE147" s="188"/>
      <c r="BF147" s="188"/>
      <c r="BG147" s="188">
        <v>1612.89</v>
      </c>
      <c r="BH147" s="188"/>
      <c r="BI147" s="188"/>
      <c r="BJ147" s="188"/>
      <c r="BK147" s="188"/>
      <c r="BL147" s="188"/>
      <c r="BM147" s="188"/>
      <c r="BN147" s="188"/>
      <c r="BO147" s="188"/>
      <c r="BP147" s="188"/>
      <c r="BQ147" s="188"/>
    </row>
    <row r="148" spans="2:69" s="3" customFormat="1" ht="15" customHeight="1">
      <c r="B148" s="42"/>
      <c r="C148" s="12" t="s">
        <v>501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44"/>
      <c r="Y148" s="188">
        <v>2880.89</v>
      </c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>
        <f t="shared" si="0"/>
        <v>0</v>
      </c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9">
        <v>0</v>
      </c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1"/>
      <c r="BG148" s="189">
        <v>0</v>
      </c>
      <c r="BH148" s="190"/>
      <c r="BI148" s="190"/>
      <c r="BJ148" s="190"/>
      <c r="BK148" s="190"/>
      <c r="BL148" s="190"/>
      <c r="BM148" s="190"/>
      <c r="BN148" s="190"/>
      <c r="BO148" s="190"/>
      <c r="BP148" s="190"/>
      <c r="BQ148" s="191"/>
    </row>
    <row r="149" spans="2:69" s="3" customFormat="1" ht="15" customHeight="1">
      <c r="B149" s="42"/>
      <c r="C149" s="12" t="s">
        <v>502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44"/>
      <c r="Y149" s="188">
        <v>82.28</v>
      </c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>
        <f t="shared" si="0"/>
        <v>356.58</v>
      </c>
      <c r="AL149" s="188"/>
      <c r="AM149" s="188"/>
      <c r="AN149" s="188"/>
      <c r="AO149" s="188"/>
      <c r="AP149" s="188"/>
      <c r="AQ149" s="188"/>
      <c r="AR149" s="188"/>
      <c r="AS149" s="188"/>
      <c r="AT149" s="188"/>
      <c r="AU149" s="188"/>
      <c r="AV149" s="188">
        <v>52.94</v>
      </c>
      <c r="AW149" s="188"/>
      <c r="AX149" s="188"/>
      <c r="AY149" s="188"/>
      <c r="AZ149" s="188"/>
      <c r="BA149" s="188"/>
      <c r="BB149" s="188"/>
      <c r="BC149" s="188"/>
      <c r="BD149" s="188"/>
      <c r="BE149" s="188"/>
      <c r="BF149" s="188"/>
      <c r="BG149" s="188">
        <v>303.64</v>
      </c>
      <c r="BH149" s="188"/>
      <c r="BI149" s="188"/>
      <c r="BJ149" s="188"/>
      <c r="BK149" s="188"/>
      <c r="BL149" s="188"/>
      <c r="BM149" s="188"/>
      <c r="BN149" s="188"/>
      <c r="BO149" s="188"/>
      <c r="BP149" s="188"/>
      <c r="BQ149" s="188"/>
    </row>
    <row r="150" spans="2:69" s="3" customFormat="1" ht="15" customHeight="1">
      <c r="B150" s="42"/>
      <c r="C150" s="12" t="s">
        <v>503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44"/>
      <c r="Y150" s="188">
        <v>1745.41</v>
      </c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>
        <f t="shared" si="0"/>
        <v>590.24</v>
      </c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>
        <v>412.86</v>
      </c>
      <c r="AW150" s="188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>
        <v>177.38</v>
      </c>
      <c r="BH150" s="188"/>
      <c r="BI150" s="188"/>
      <c r="BJ150" s="188"/>
      <c r="BK150" s="188"/>
      <c r="BL150" s="188"/>
      <c r="BM150" s="188"/>
      <c r="BN150" s="188"/>
      <c r="BO150" s="188"/>
      <c r="BP150" s="188"/>
      <c r="BQ150" s="188"/>
    </row>
    <row r="151" spans="2:69" s="3" customFormat="1" ht="15" customHeight="1">
      <c r="B151" s="42"/>
      <c r="C151" s="12" t="s">
        <v>504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44"/>
      <c r="Y151" s="188">
        <v>16541.73</v>
      </c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>
        <f t="shared" si="0"/>
        <v>0</v>
      </c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9">
        <v>0</v>
      </c>
      <c r="AW151" s="190"/>
      <c r="AX151" s="190"/>
      <c r="AY151" s="190"/>
      <c r="AZ151" s="190"/>
      <c r="BA151" s="190"/>
      <c r="BB151" s="190"/>
      <c r="BC151" s="190"/>
      <c r="BD151" s="190"/>
      <c r="BE151" s="190"/>
      <c r="BF151" s="191"/>
      <c r="BG151" s="189">
        <v>0</v>
      </c>
      <c r="BH151" s="190"/>
      <c r="BI151" s="190"/>
      <c r="BJ151" s="190"/>
      <c r="BK151" s="190"/>
      <c r="BL151" s="190"/>
      <c r="BM151" s="190"/>
      <c r="BN151" s="190"/>
      <c r="BO151" s="190"/>
      <c r="BP151" s="190"/>
      <c r="BQ151" s="191"/>
    </row>
    <row r="152" spans="2:69" s="3" customFormat="1" ht="15" customHeight="1">
      <c r="B152" s="42"/>
      <c r="C152" s="12" t="s">
        <v>505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44"/>
      <c r="Y152" s="188">
        <v>58521.59</v>
      </c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>
        <f t="shared" si="0"/>
        <v>9359.47</v>
      </c>
      <c r="AL152" s="188"/>
      <c r="AM152" s="188"/>
      <c r="AN152" s="188"/>
      <c r="AO152" s="188"/>
      <c r="AP152" s="188"/>
      <c r="AQ152" s="188"/>
      <c r="AR152" s="188"/>
      <c r="AS152" s="188"/>
      <c r="AT152" s="188"/>
      <c r="AU152" s="188"/>
      <c r="AV152" s="189">
        <v>0</v>
      </c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1"/>
      <c r="BG152" s="188">
        <v>9359.47</v>
      </c>
      <c r="BH152" s="188"/>
      <c r="BI152" s="188"/>
      <c r="BJ152" s="188"/>
      <c r="BK152" s="188"/>
      <c r="BL152" s="188"/>
      <c r="BM152" s="188"/>
      <c r="BN152" s="188"/>
      <c r="BO152" s="188"/>
      <c r="BP152" s="188"/>
      <c r="BQ152" s="188"/>
    </row>
    <row r="153" spans="2:69" s="3" customFormat="1" ht="15" customHeight="1">
      <c r="B153" s="42"/>
      <c r="C153" s="12" t="s">
        <v>506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44"/>
      <c r="Y153" s="189">
        <v>0</v>
      </c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1"/>
      <c r="AK153" s="188">
        <f t="shared" si="0"/>
        <v>875.04</v>
      </c>
      <c r="AL153" s="188"/>
      <c r="AM153" s="188"/>
      <c r="AN153" s="188"/>
      <c r="AO153" s="188"/>
      <c r="AP153" s="188"/>
      <c r="AQ153" s="188"/>
      <c r="AR153" s="188"/>
      <c r="AS153" s="188"/>
      <c r="AT153" s="188"/>
      <c r="AU153" s="188"/>
      <c r="AV153" s="189">
        <v>0</v>
      </c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1"/>
      <c r="BG153" s="188">
        <v>875.04</v>
      </c>
      <c r="BH153" s="188"/>
      <c r="BI153" s="188"/>
      <c r="BJ153" s="188"/>
      <c r="BK153" s="188"/>
      <c r="BL153" s="188"/>
      <c r="BM153" s="188"/>
      <c r="BN153" s="188"/>
      <c r="BO153" s="188"/>
      <c r="BP153" s="188"/>
      <c r="BQ153" s="188"/>
    </row>
    <row r="154" spans="2:69" s="3" customFormat="1" ht="15" customHeight="1">
      <c r="B154" s="42"/>
      <c r="C154" s="12" t="s">
        <v>507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44"/>
      <c r="Y154" s="188">
        <v>4504.39</v>
      </c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>
        <f t="shared" si="0"/>
        <v>0</v>
      </c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9">
        <v>0</v>
      </c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1"/>
      <c r="BG154" s="189">
        <v>0</v>
      </c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191"/>
    </row>
    <row r="155" spans="2:69" s="3" customFormat="1" ht="15" customHeight="1">
      <c r="B155" s="42"/>
      <c r="C155" s="12" t="s">
        <v>508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44"/>
      <c r="Y155" s="188">
        <v>2425</v>
      </c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>
        <f t="shared" si="0"/>
        <v>0</v>
      </c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9">
        <v>0</v>
      </c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1"/>
      <c r="BG155" s="189">
        <v>0</v>
      </c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1"/>
    </row>
    <row r="156" spans="2:69" s="3" customFormat="1" ht="15" customHeight="1">
      <c r="B156" s="42"/>
      <c r="C156" s="12" t="s">
        <v>509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44"/>
      <c r="Y156" s="188">
        <v>1234</v>
      </c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>
        <f t="shared" si="0"/>
        <v>97</v>
      </c>
      <c r="AL156" s="188"/>
      <c r="AM156" s="188"/>
      <c r="AN156" s="188"/>
      <c r="AO156" s="188"/>
      <c r="AP156" s="188"/>
      <c r="AQ156" s="188"/>
      <c r="AR156" s="188"/>
      <c r="AS156" s="188"/>
      <c r="AT156" s="188"/>
      <c r="AU156" s="188"/>
      <c r="AV156" s="189">
        <v>0</v>
      </c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1"/>
      <c r="BG156" s="188">
        <v>97</v>
      </c>
      <c r="BH156" s="188"/>
      <c r="BI156" s="188"/>
      <c r="BJ156" s="188"/>
      <c r="BK156" s="188"/>
      <c r="BL156" s="188"/>
      <c r="BM156" s="188"/>
      <c r="BN156" s="188"/>
      <c r="BO156" s="188"/>
      <c r="BP156" s="188"/>
      <c r="BQ156" s="188"/>
    </row>
    <row r="157" spans="2:69" s="3" customFormat="1" ht="15" customHeight="1">
      <c r="B157" s="42"/>
      <c r="C157" s="12" t="s">
        <v>510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44"/>
      <c r="Y157" s="188">
        <v>3589</v>
      </c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>
        <f t="shared" si="0"/>
        <v>257.9</v>
      </c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8"/>
      <c r="AV157" s="189">
        <v>0</v>
      </c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1"/>
      <c r="BG157" s="188">
        <v>257.9</v>
      </c>
      <c r="BH157" s="188"/>
      <c r="BI157" s="188"/>
      <c r="BJ157" s="188"/>
      <c r="BK157" s="188"/>
      <c r="BL157" s="188"/>
      <c r="BM157" s="188"/>
      <c r="BN157" s="188"/>
      <c r="BO157" s="188"/>
      <c r="BP157" s="188"/>
      <c r="BQ157" s="188"/>
    </row>
    <row r="158" spans="2:69" s="3" customFormat="1" ht="15" customHeight="1">
      <c r="B158" s="42"/>
      <c r="C158" s="12" t="s">
        <v>511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44"/>
      <c r="Y158" s="188">
        <v>17105.48</v>
      </c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>
        <f t="shared" si="0"/>
        <v>0</v>
      </c>
      <c r="AL158" s="188"/>
      <c r="AM158" s="188"/>
      <c r="AN158" s="188"/>
      <c r="AO158" s="188"/>
      <c r="AP158" s="188"/>
      <c r="AQ158" s="188"/>
      <c r="AR158" s="188"/>
      <c r="AS158" s="188"/>
      <c r="AT158" s="188"/>
      <c r="AU158" s="188"/>
      <c r="AV158" s="189">
        <v>0</v>
      </c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1"/>
      <c r="BG158" s="189">
        <v>0</v>
      </c>
      <c r="BH158" s="190"/>
      <c r="BI158" s="190"/>
      <c r="BJ158" s="190"/>
      <c r="BK158" s="190"/>
      <c r="BL158" s="190"/>
      <c r="BM158" s="190"/>
      <c r="BN158" s="190"/>
      <c r="BO158" s="190"/>
      <c r="BP158" s="190"/>
      <c r="BQ158" s="191"/>
    </row>
    <row r="159" spans="2:69" s="3" customFormat="1" ht="15" customHeight="1">
      <c r="B159" s="42"/>
      <c r="C159" s="12" t="s">
        <v>512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44"/>
      <c r="Y159" s="188">
        <v>10162.43</v>
      </c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>
        <f t="shared" si="0"/>
        <v>3630</v>
      </c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8"/>
      <c r="AV159" s="189">
        <v>0</v>
      </c>
      <c r="AW159" s="190"/>
      <c r="AX159" s="190"/>
      <c r="AY159" s="190"/>
      <c r="AZ159" s="190"/>
      <c r="BA159" s="190"/>
      <c r="BB159" s="190"/>
      <c r="BC159" s="190"/>
      <c r="BD159" s="190"/>
      <c r="BE159" s="190"/>
      <c r="BF159" s="191"/>
      <c r="BG159" s="188">
        <v>3630</v>
      </c>
      <c r="BH159" s="188"/>
      <c r="BI159" s="188"/>
      <c r="BJ159" s="188"/>
      <c r="BK159" s="188"/>
      <c r="BL159" s="188"/>
      <c r="BM159" s="188"/>
      <c r="BN159" s="188"/>
      <c r="BO159" s="188"/>
      <c r="BP159" s="188"/>
      <c r="BQ159" s="188"/>
    </row>
    <row r="160" spans="2:69" s="3" customFormat="1" ht="15" customHeight="1">
      <c r="B160" s="42"/>
      <c r="C160" s="12" t="s">
        <v>513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44"/>
      <c r="Y160" s="188">
        <v>7119.57</v>
      </c>
      <c r="Z160" s="188"/>
      <c r="AA160" s="188"/>
      <c r="AB160" s="188"/>
      <c r="AC160" s="188"/>
      <c r="AD160" s="188"/>
      <c r="AE160" s="188"/>
      <c r="AF160" s="188"/>
      <c r="AG160" s="188"/>
      <c r="AH160" s="188"/>
      <c r="AI160" s="188"/>
      <c r="AJ160" s="188"/>
      <c r="AK160" s="188">
        <f t="shared" si="0"/>
        <v>1867.83</v>
      </c>
      <c r="AL160" s="188"/>
      <c r="AM160" s="188"/>
      <c r="AN160" s="188"/>
      <c r="AO160" s="188"/>
      <c r="AP160" s="188"/>
      <c r="AQ160" s="188"/>
      <c r="AR160" s="188"/>
      <c r="AS160" s="188"/>
      <c r="AT160" s="188"/>
      <c r="AU160" s="188"/>
      <c r="AV160" s="189">
        <v>0</v>
      </c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1"/>
      <c r="BG160" s="188">
        <v>1867.83</v>
      </c>
      <c r="BH160" s="188"/>
      <c r="BI160" s="188"/>
      <c r="BJ160" s="188"/>
      <c r="BK160" s="188"/>
      <c r="BL160" s="188"/>
      <c r="BM160" s="188"/>
      <c r="BN160" s="188"/>
      <c r="BO160" s="188"/>
      <c r="BP160" s="188"/>
      <c r="BQ160" s="188"/>
    </row>
    <row r="161" spans="2:69" s="3" customFormat="1" ht="15" customHeight="1">
      <c r="B161" s="42"/>
      <c r="C161" s="12" t="s">
        <v>514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44"/>
      <c r="Y161" s="188">
        <v>8301.53</v>
      </c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188"/>
      <c r="AK161" s="188">
        <f t="shared" si="0"/>
        <v>796.13</v>
      </c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8"/>
      <c r="AV161" s="189">
        <v>0</v>
      </c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1"/>
      <c r="BG161" s="188">
        <v>796.13</v>
      </c>
      <c r="BH161" s="188"/>
      <c r="BI161" s="188"/>
      <c r="BJ161" s="188"/>
      <c r="BK161" s="188"/>
      <c r="BL161" s="188"/>
      <c r="BM161" s="188"/>
      <c r="BN161" s="188"/>
      <c r="BO161" s="188"/>
      <c r="BP161" s="188"/>
      <c r="BQ161" s="188"/>
    </row>
    <row r="162" spans="2:69" s="3" customFormat="1" ht="15" customHeight="1">
      <c r="B162" s="42"/>
      <c r="C162" s="12" t="s">
        <v>515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44"/>
      <c r="Y162" s="189">
        <v>0</v>
      </c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1"/>
      <c r="AK162" s="188">
        <f t="shared" si="0"/>
        <v>269.28</v>
      </c>
      <c r="AL162" s="188"/>
      <c r="AM162" s="188"/>
      <c r="AN162" s="188"/>
      <c r="AO162" s="188"/>
      <c r="AP162" s="188"/>
      <c r="AQ162" s="188"/>
      <c r="AR162" s="188"/>
      <c r="AS162" s="188"/>
      <c r="AT162" s="188"/>
      <c r="AU162" s="188"/>
      <c r="AV162" s="189">
        <v>0</v>
      </c>
      <c r="AW162" s="190"/>
      <c r="AX162" s="190"/>
      <c r="AY162" s="190"/>
      <c r="AZ162" s="190"/>
      <c r="BA162" s="190"/>
      <c r="BB162" s="190"/>
      <c r="BC162" s="190"/>
      <c r="BD162" s="190"/>
      <c r="BE162" s="190"/>
      <c r="BF162" s="191"/>
      <c r="BG162" s="188">
        <v>269.28</v>
      </c>
      <c r="BH162" s="188"/>
      <c r="BI162" s="188"/>
      <c r="BJ162" s="188"/>
      <c r="BK162" s="188"/>
      <c r="BL162" s="188"/>
      <c r="BM162" s="188"/>
      <c r="BN162" s="188"/>
      <c r="BO162" s="188"/>
      <c r="BP162" s="188"/>
      <c r="BQ162" s="188"/>
    </row>
    <row r="163" spans="2:69" s="3" customFormat="1" ht="15" customHeight="1">
      <c r="B163" s="42"/>
      <c r="C163" s="12" t="s">
        <v>516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44"/>
      <c r="Y163" s="189">
        <v>0</v>
      </c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1"/>
      <c r="AK163" s="188">
        <f t="shared" si="0"/>
        <v>397</v>
      </c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  <c r="AV163" s="189">
        <v>0</v>
      </c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1"/>
      <c r="BG163" s="188">
        <v>397</v>
      </c>
      <c r="BH163" s="188"/>
      <c r="BI163" s="188"/>
      <c r="BJ163" s="188"/>
      <c r="BK163" s="188"/>
      <c r="BL163" s="188"/>
      <c r="BM163" s="188"/>
      <c r="BN163" s="188"/>
      <c r="BO163" s="188"/>
      <c r="BP163" s="188"/>
      <c r="BQ163" s="188"/>
    </row>
    <row r="164" spans="2:69" s="3" customFormat="1" ht="15" customHeight="1">
      <c r="B164" s="43"/>
      <c r="C164" s="12" t="s">
        <v>517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44"/>
      <c r="Y164" s="188">
        <v>334168.63</v>
      </c>
      <c r="Z164" s="188"/>
      <c r="AA164" s="188"/>
      <c r="AB164" s="188"/>
      <c r="AC164" s="188"/>
      <c r="AD164" s="188"/>
      <c r="AE164" s="188"/>
      <c r="AF164" s="188"/>
      <c r="AG164" s="188"/>
      <c r="AH164" s="188"/>
      <c r="AI164" s="188"/>
      <c r="AJ164" s="188"/>
      <c r="AK164" s="188">
        <f t="shared" si="0"/>
        <v>12497.58</v>
      </c>
      <c r="AL164" s="188"/>
      <c r="AM164" s="188"/>
      <c r="AN164" s="188"/>
      <c r="AO164" s="188"/>
      <c r="AP164" s="188"/>
      <c r="AQ164" s="188"/>
      <c r="AR164" s="188"/>
      <c r="AS164" s="188"/>
      <c r="AT164" s="188"/>
      <c r="AU164" s="188"/>
      <c r="AV164" s="188">
        <v>1111.07</v>
      </c>
      <c r="AW164" s="188"/>
      <c r="AX164" s="188"/>
      <c r="AY164" s="188"/>
      <c r="AZ164" s="188"/>
      <c r="BA164" s="188"/>
      <c r="BB164" s="188"/>
      <c r="BC164" s="188"/>
      <c r="BD164" s="188"/>
      <c r="BE164" s="188"/>
      <c r="BF164" s="188"/>
      <c r="BG164" s="188">
        <v>11386.51</v>
      </c>
      <c r="BH164" s="188"/>
      <c r="BI164" s="188"/>
      <c r="BJ164" s="188"/>
      <c r="BK164" s="188"/>
      <c r="BL164" s="188"/>
      <c r="BM164" s="188"/>
      <c r="BN164" s="188"/>
      <c r="BO164" s="188"/>
      <c r="BP164" s="188"/>
      <c r="BQ164" s="188"/>
    </row>
    <row r="165" s="3" customFormat="1" ht="15" customHeight="1">
      <c r="BQ165" s="5" t="s">
        <v>400</v>
      </c>
    </row>
  </sheetData>
  <sheetProtection/>
  <mergeCells count="732">
    <mergeCell ref="B5:T6"/>
    <mergeCell ref="U5:AI5"/>
    <mergeCell ref="AJ5:BB6"/>
    <mergeCell ref="BC5:BQ5"/>
    <mergeCell ref="U6:Y6"/>
    <mergeCell ref="Z6:AD6"/>
    <mergeCell ref="AE6:AI6"/>
    <mergeCell ref="BC6:BG6"/>
    <mergeCell ref="BH6:BL6"/>
    <mergeCell ref="BM6:BQ6"/>
    <mergeCell ref="BH7:BL7"/>
    <mergeCell ref="BM7:BQ7"/>
    <mergeCell ref="B8:T8"/>
    <mergeCell ref="U8:Y8"/>
    <mergeCell ref="Z8:AD8"/>
    <mergeCell ref="AE8:AI8"/>
    <mergeCell ref="AJ8:BB8"/>
    <mergeCell ref="BC8:BG8"/>
    <mergeCell ref="BH8:BL8"/>
    <mergeCell ref="BM8:BQ8"/>
    <mergeCell ref="B7:T7"/>
    <mergeCell ref="U7:Y7"/>
    <mergeCell ref="Z7:AD7"/>
    <mergeCell ref="AE7:AI7"/>
    <mergeCell ref="AJ7:BB7"/>
    <mergeCell ref="BC7:BG7"/>
    <mergeCell ref="BH9:BL9"/>
    <mergeCell ref="BM9:BQ9"/>
    <mergeCell ref="B10:T10"/>
    <mergeCell ref="U10:Y10"/>
    <mergeCell ref="Z10:AD10"/>
    <mergeCell ref="AE10:AI10"/>
    <mergeCell ref="AJ10:BB10"/>
    <mergeCell ref="BC10:BG10"/>
    <mergeCell ref="BH10:BL10"/>
    <mergeCell ref="BM10:BQ10"/>
    <mergeCell ref="B9:T9"/>
    <mergeCell ref="U9:Y9"/>
    <mergeCell ref="Z9:AD9"/>
    <mergeCell ref="AE9:AI9"/>
    <mergeCell ref="AJ9:BB9"/>
    <mergeCell ref="BC9:BG9"/>
    <mergeCell ref="BH11:BL11"/>
    <mergeCell ref="BM11:BQ11"/>
    <mergeCell ref="B12:T12"/>
    <mergeCell ref="U12:Y12"/>
    <mergeCell ref="Z12:AD12"/>
    <mergeCell ref="AE12:AI12"/>
    <mergeCell ref="AJ12:BB12"/>
    <mergeCell ref="BC12:BG12"/>
    <mergeCell ref="BH12:BL12"/>
    <mergeCell ref="BM12:BQ12"/>
    <mergeCell ref="B11:T11"/>
    <mergeCell ref="U11:Y11"/>
    <mergeCell ref="Z11:AD11"/>
    <mergeCell ref="AE11:AI11"/>
    <mergeCell ref="AJ11:BB11"/>
    <mergeCell ref="BC11:BG11"/>
    <mergeCell ref="BH13:BL13"/>
    <mergeCell ref="BM13:BQ13"/>
    <mergeCell ref="B14:T14"/>
    <mergeCell ref="U14:Y14"/>
    <mergeCell ref="Z14:AD14"/>
    <mergeCell ref="AE14:AI14"/>
    <mergeCell ref="AJ14:BB14"/>
    <mergeCell ref="BC14:BG14"/>
    <mergeCell ref="BH14:BL14"/>
    <mergeCell ref="BM14:BQ14"/>
    <mergeCell ref="B13:T13"/>
    <mergeCell ref="U13:Y13"/>
    <mergeCell ref="Z13:AD13"/>
    <mergeCell ref="AE13:AI13"/>
    <mergeCell ref="AJ13:BB13"/>
    <mergeCell ref="BC13:BG13"/>
    <mergeCell ref="BH15:BL15"/>
    <mergeCell ref="BM15:BQ15"/>
    <mergeCell ref="B16:T16"/>
    <mergeCell ref="U16:Y16"/>
    <mergeCell ref="Z16:AD16"/>
    <mergeCell ref="AE16:AI16"/>
    <mergeCell ref="AJ16:BB16"/>
    <mergeCell ref="BC16:BG16"/>
    <mergeCell ref="BH16:BL16"/>
    <mergeCell ref="BM16:BQ16"/>
    <mergeCell ref="B15:T15"/>
    <mergeCell ref="U15:Y15"/>
    <mergeCell ref="Z15:AD15"/>
    <mergeCell ref="AE15:AI15"/>
    <mergeCell ref="AJ15:BB15"/>
    <mergeCell ref="BC15:BG15"/>
    <mergeCell ref="BH17:BL17"/>
    <mergeCell ref="BM17:BQ17"/>
    <mergeCell ref="B18:T18"/>
    <mergeCell ref="U18:Y18"/>
    <mergeCell ref="Z18:AD18"/>
    <mergeCell ref="AE18:AI18"/>
    <mergeCell ref="AJ18:BB18"/>
    <mergeCell ref="BC18:BG18"/>
    <mergeCell ref="BH18:BL18"/>
    <mergeCell ref="BM18:BQ18"/>
    <mergeCell ref="B17:T17"/>
    <mergeCell ref="U17:Y17"/>
    <mergeCell ref="Z17:AD17"/>
    <mergeCell ref="AE17:AI17"/>
    <mergeCell ref="AJ17:BB17"/>
    <mergeCell ref="BC17:BG17"/>
    <mergeCell ref="BH19:BL19"/>
    <mergeCell ref="BM19:BQ19"/>
    <mergeCell ref="B20:T20"/>
    <mergeCell ref="U20:Y20"/>
    <mergeCell ref="Z20:AD20"/>
    <mergeCell ref="AE20:AI20"/>
    <mergeCell ref="AJ20:BB20"/>
    <mergeCell ref="BC20:BG20"/>
    <mergeCell ref="BH20:BL20"/>
    <mergeCell ref="BM20:BQ20"/>
    <mergeCell ref="B19:T19"/>
    <mergeCell ref="U19:Y19"/>
    <mergeCell ref="Z19:AD19"/>
    <mergeCell ref="AE19:AI19"/>
    <mergeCell ref="AJ19:BB19"/>
    <mergeCell ref="BC19:BG19"/>
    <mergeCell ref="BH21:BL21"/>
    <mergeCell ref="BM21:BQ21"/>
    <mergeCell ref="B22:T22"/>
    <mergeCell ref="U22:Y22"/>
    <mergeCell ref="Z22:AD22"/>
    <mergeCell ref="AE22:AI22"/>
    <mergeCell ref="AJ22:BB22"/>
    <mergeCell ref="BC22:BG22"/>
    <mergeCell ref="BH22:BL22"/>
    <mergeCell ref="BM22:BQ22"/>
    <mergeCell ref="B21:T21"/>
    <mergeCell ref="U21:Y21"/>
    <mergeCell ref="Z21:AD21"/>
    <mergeCell ref="AE21:AI21"/>
    <mergeCell ref="AJ21:BB21"/>
    <mergeCell ref="BC21:BG21"/>
    <mergeCell ref="BH23:BL23"/>
    <mergeCell ref="BM23:BQ23"/>
    <mergeCell ref="B24:T24"/>
    <mergeCell ref="U24:Y24"/>
    <mergeCell ref="Z24:AD24"/>
    <mergeCell ref="AE24:AI24"/>
    <mergeCell ref="AJ24:BB24"/>
    <mergeCell ref="BC24:BG24"/>
    <mergeCell ref="BH24:BL24"/>
    <mergeCell ref="BM24:BQ24"/>
    <mergeCell ref="B23:T23"/>
    <mergeCell ref="U23:Y23"/>
    <mergeCell ref="Z23:AD23"/>
    <mergeCell ref="AE23:AI23"/>
    <mergeCell ref="AJ23:BB23"/>
    <mergeCell ref="BC23:BG23"/>
    <mergeCell ref="BH25:BL25"/>
    <mergeCell ref="BM25:BQ25"/>
    <mergeCell ref="B26:T26"/>
    <mergeCell ref="U26:Y26"/>
    <mergeCell ref="Z26:AD26"/>
    <mergeCell ref="AE26:AI26"/>
    <mergeCell ref="AJ26:BB26"/>
    <mergeCell ref="BC26:BG26"/>
    <mergeCell ref="BH26:BL26"/>
    <mergeCell ref="BM26:BQ26"/>
    <mergeCell ref="B25:T25"/>
    <mergeCell ref="U25:Y25"/>
    <mergeCell ref="Z25:AD25"/>
    <mergeCell ref="AE25:AI25"/>
    <mergeCell ref="AJ25:BB25"/>
    <mergeCell ref="BC25:BG25"/>
    <mergeCell ref="BH27:BL27"/>
    <mergeCell ref="BM27:BQ27"/>
    <mergeCell ref="B28:T28"/>
    <mergeCell ref="U28:Y28"/>
    <mergeCell ref="Z28:AD28"/>
    <mergeCell ref="AE28:AI28"/>
    <mergeCell ref="AJ28:BB28"/>
    <mergeCell ref="BC28:BG28"/>
    <mergeCell ref="BH28:BL28"/>
    <mergeCell ref="BM28:BQ28"/>
    <mergeCell ref="B27:T27"/>
    <mergeCell ref="U27:Y27"/>
    <mergeCell ref="Z27:AD27"/>
    <mergeCell ref="AE27:AI27"/>
    <mergeCell ref="AJ27:BB27"/>
    <mergeCell ref="BC27:BG27"/>
    <mergeCell ref="BH29:BL29"/>
    <mergeCell ref="BM29:BQ29"/>
    <mergeCell ref="B30:T30"/>
    <mergeCell ref="U30:Y30"/>
    <mergeCell ref="Z30:AD30"/>
    <mergeCell ref="AE30:AI30"/>
    <mergeCell ref="AJ30:BB30"/>
    <mergeCell ref="BC30:BG30"/>
    <mergeCell ref="BH30:BL30"/>
    <mergeCell ref="BM30:BQ30"/>
    <mergeCell ref="B29:T29"/>
    <mergeCell ref="U29:Y29"/>
    <mergeCell ref="Z29:AD29"/>
    <mergeCell ref="AE29:AI29"/>
    <mergeCell ref="AJ29:BB29"/>
    <mergeCell ref="BC29:BG29"/>
    <mergeCell ref="BH31:BL31"/>
    <mergeCell ref="BM31:BQ31"/>
    <mergeCell ref="B32:T32"/>
    <mergeCell ref="U32:Y32"/>
    <mergeCell ref="Z32:AD32"/>
    <mergeCell ref="AE32:AI32"/>
    <mergeCell ref="AJ32:BB32"/>
    <mergeCell ref="BC32:BG32"/>
    <mergeCell ref="BH32:BL32"/>
    <mergeCell ref="BM32:BQ32"/>
    <mergeCell ref="B31:T31"/>
    <mergeCell ref="U31:Y31"/>
    <mergeCell ref="Z31:AD31"/>
    <mergeCell ref="AE31:AI31"/>
    <mergeCell ref="AJ31:BB31"/>
    <mergeCell ref="BC31:BG31"/>
    <mergeCell ref="BH33:BL33"/>
    <mergeCell ref="BM33:BQ33"/>
    <mergeCell ref="B34:T34"/>
    <mergeCell ref="U34:Y34"/>
    <mergeCell ref="Z34:AD34"/>
    <mergeCell ref="AE34:AI34"/>
    <mergeCell ref="AJ34:BB34"/>
    <mergeCell ref="BC34:BG34"/>
    <mergeCell ref="BH34:BL34"/>
    <mergeCell ref="BM34:BQ34"/>
    <mergeCell ref="B33:T33"/>
    <mergeCell ref="U33:Y33"/>
    <mergeCell ref="Z33:AD33"/>
    <mergeCell ref="AE33:AI33"/>
    <mergeCell ref="AJ33:BB33"/>
    <mergeCell ref="BC33:BG33"/>
    <mergeCell ref="BH35:BL35"/>
    <mergeCell ref="BM35:BQ35"/>
    <mergeCell ref="B36:T36"/>
    <mergeCell ref="U36:Y36"/>
    <mergeCell ref="Z36:AD36"/>
    <mergeCell ref="AE36:AI36"/>
    <mergeCell ref="AJ36:BB36"/>
    <mergeCell ref="BC36:BG36"/>
    <mergeCell ref="BH36:BL36"/>
    <mergeCell ref="BM36:BQ36"/>
    <mergeCell ref="B35:T35"/>
    <mergeCell ref="U35:Y35"/>
    <mergeCell ref="Z35:AD35"/>
    <mergeCell ref="AE35:AI35"/>
    <mergeCell ref="AJ35:BB35"/>
    <mergeCell ref="BC35:BG35"/>
    <mergeCell ref="BH37:BL37"/>
    <mergeCell ref="BM37:BQ37"/>
    <mergeCell ref="B38:T38"/>
    <mergeCell ref="U38:Y38"/>
    <mergeCell ref="Z38:AD38"/>
    <mergeCell ref="AE38:AI38"/>
    <mergeCell ref="AJ38:BB38"/>
    <mergeCell ref="BC38:BG38"/>
    <mergeCell ref="BH38:BL38"/>
    <mergeCell ref="BM38:BQ38"/>
    <mergeCell ref="B37:T37"/>
    <mergeCell ref="U37:Y37"/>
    <mergeCell ref="Z37:AD37"/>
    <mergeCell ref="AE37:AI37"/>
    <mergeCell ref="AJ37:BB37"/>
    <mergeCell ref="BC37:BG37"/>
    <mergeCell ref="BH39:BL39"/>
    <mergeCell ref="BM39:BQ39"/>
    <mergeCell ref="B40:T40"/>
    <mergeCell ref="U40:Y40"/>
    <mergeCell ref="Z40:AD40"/>
    <mergeCell ref="AE40:AI40"/>
    <mergeCell ref="AJ40:BB40"/>
    <mergeCell ref="BC40:BG40"/>
    <mergeCell ref="BH40:BL40"/>
    <mergeCell ref="BM40:BQ40"/>
    <mergeCell ref="B39:T39"/>
    <mergeCell ref="U39:Y39"/>
    <mergeCell ref="Z39:AD39"/>
    <mergeCell ref="AE39:AI39"/>
    <mergeCell ref="AJ39:BB39"/>
    <mergeCell ref="BC39:BG39"/>
    <mergeCell ref="BH41:BL41"/>
    <mergeCell ref="BM41:BQ41"/>
    <mergeCell ref="B42:T42"/>
    <mergeCell ref="U42:Y42"/>
    <mergeCell ref="Z42:AD42"/>
    <mergeCell ref="AE42:AI42"/>
    <mergeCell ref="AJ42:BB42"/>
    <mergeCell ref="BC42:BG42"/>
    <mergeCell ref="BH42:BL42"/>
    <mergeCell ref="BM42:BQ42"/>
    <mergeCell ref="B41:T41"/>
    <mergeCell ref="U41:Y41"/>
    <mergeCell ref="Z41:AD41"/>
    <mergeCell ref="AE41:AI41"/>
    <mergeCell ref="AJ41:BB41"/>
    <mergeCell ref="BC41:BG41"/>
    <mergeCell ref="BH43:BL43"/>
    <mergeCell ref="BM43:BQ43"/>
    <mergeCell ref="B48:I48"/>
    <mergeCell ref="J48:S48"/>
    <mergeCell ref="T48:AC48"/>
    <mergeCell ref="AD48:AM48"/>
    <mergeCell ref="AN48:AW48"/>
    <mergeCell ref="AX48:BG48"/>
    <mergeCell ref="BH48:BQ48"/>
    <mergeCell ref="B43:T43"/>
    <mergeCell ref="U43:Y43"/>
    <mergeCell ref="Z43:AD43"/>
    <mergeCell ref="AE43:AI43"/>
    <mergeCell ref="AJ43:BB43"/>
    <mergeCell ref="BC43:BG43"/>
    <mergeCell ref="BH49:BQ49"/>
    <mergeCell ref="B50:I50"/>
    <mergeCell ref="J50:S50"/>
    <mergeCell ref="T50:AC50"/>
    <mergeCell ref="AD50:AM50"/>
    <mergeCell ref="AN50:AW50"/>
    <mergeCell ref="AX50:BG50"/>
    <mergeCell ref="BH50:BQ50"/>
    <mergeCell ref="B49:I49"/>
    <mergeCell ref="J49:S49"/>
    <mergeCell ref="T49:AC49"/>
    <mergeCell ref="AD49:AM49"/>
    <mergeCell ref="AN49:AW49"/>
    <mergeCell ref="AX49:BG49"/>
    <mergeCell ref="B61:W62"/>
    <mergeCell ref="X61:AT61"/>
    <mergeCell ref="AU61:BQ61"/>
    <mergeCell ref="X62:AL62"/>
    <mergeCell ref="AM62:AT62"/>
    <mergeCell ref="AU62:BI62"/>
    <mergeCell ref="BJ62:BQ62"/>
    <mergeCell ref="B55:O55"/>
    <mergeCell ref="P55:AB55"/>
    <mergeCell ref="AC55:AO55"/>
    <mergeCell ref="AP55:BC55"/>
    <mergeCell ref="BD55:BQ55"/>
    <mergeCell ref="B56:O56"/>
    <mergeCell ref="P56:AB56"/>
    <mergeCell ref="AC56:AO56"/>
    <mergeCell ref="AP56:BC56"/>
    <mergeCell ref="BD56:BQ56"/>
    <mergeCell ref="B63:W63"/>
    <mergeCell ref="X63:AL63"/>
    <mergeCell ref="AM63:AT63"/>
    <mergeCell ref="AU63:BI63"/>
    <mergeCell ref="BJ63:BQ63"/>
    <mergeCell ref="B64:W64"/>
    <mergeCell ref="X64:AL64"/>
    <mergeCell ref="AM64:AT64"/>
    <mergeCell ref="AU64:BI64"/>
    <mergeCell ref="BJ64:BQ64"/>
    <mergeCell ref="B65:W65"/>
    <mergeCell ref="X65:AL65"/>
    <mergeCell ref="AM65:AT65"/>
    <mergeCell ref="AU65:BI65"/>
    <mergeCell ref="BJ65:BQ65"/>
    <mergeCell ref="B66:W66"/>
    <mergeCell ref="X66:AL66"/>
    <mergeCell ref="AM66:AT66"/>
    <mergeCell ref="AU66:BI66"/>
    <mergeCell ref="BJ66:BQ66"/>
    <mergeCell ref="B67:W67"/>
    <mergeCell ref="X67:AL67"/>
    <mergeCell ref="AM67:AT67"/>
    <mergeCell ref="AU67:BI67"/>
    <mergeCell ref="BJ67:BQ67"/>
    <mergeCell ref="B68:W68"/>
    <mergeCell ref="X68:AL68"/>
    <mergeCell ref="AM68:AT68"/>
    <mergeCell ref="AU68:BI68"/>
    <mergeCell ref="BJ68:BQ68"/>
    <mergeCell ref="B69:W69"/>
    <mergeCell ref="X69:AL69"/>
    <mergeCell ref="AM69:AT69"/>
    <mergeCell ref="AU69:BI69"/>
    <mergeCell ref="BJ69:BQ69"/>
    <mergeCell ref="B70:W70"/>
    <mergeCell ref="X70:AL70"/>
    <mergeCell ref="AM70:AT70"/>
    <mergeCell ref="AU70:BI70"/>
    <mergeCell ref="BJ70:BQ70"/>
    <mergeCell ref="B71:W71"/>
    <mergeCell ref="X71:AL71"/>
    <mergeCell ref="AM71:AT71"/>
    <mergeCell ref="AU71:BI71"/>
    <mergeCell ref="BJ71:BQ71"/>
    <mergeCell ref="B72:W72"/>
    <mergeCell ref="X72:AL72"/>
    <mergeCell ref="AM72:AT72"/>
    <mergeCell ref="AU72:BI72"/>
    <mergeCell ref="BJ72:BQ72"/>
    <mergeCell ref="B73:W73"/>
    <mergeCell ref="X73:AL73"/>
    <mergeCell ref="AM73:AT73"/>
    <mergeCell ref="AU73:BI73"/>
    <mergeCell ref="BJ73:BQ73"/>
    <mergeCell ref="B74:W74"/>
    <mergeCell ref="X74:AL74"/>
    <mergeCell ref="AM74:AT74"/>
    <mergeCell ref="AU74:BI74"/>
    <mergeCell ref="BJ74:BQ74"/>
    <mergeCell ref="B75:W75"/>
    <mergeCell ref="X75:AL75"/>
    <mergeCell ref="AM75:AT75"/>
    <mergeCell ref="AU75:BI75"/>
    <mergeCell ref="BJ75:BQ75"/>
    <mergeCell ref="B76:W76"/>
    <mergeCell ref="X76:AL76"/>
    <mergeCell ref="AM76:AT76"/>
    <mergeCell ref="AU76:BI76"/>
    <mergeCell ref="BJ76:BQ76"/>
    <mergeCell ref="B77:W77"/>
    <mergeCell ref="X77:AL77"/>
    <mergeCell ref="AM77:AT77"/>
    <mergeCell ref="AU77:BI77"/>
    <mergeCell ref="BJ77:BQ77"/>
    <mergeCell ref="B78:W78"/>
    <mergeCell ref="X78:AL78"/>
    <mergeCell ref="AM78:AT78"/>
    <mergeCell ref="AU78:BI78"/>
    <mergeCell ref="BJ78:BQ78"/>
    <mergeCell ref="B79:W79"/>
    <mergeCell ref="X79:AL79"/>
    <mergeCell ref="AM79:AT79"/>
    <mergeCell ref="AU79:BI79"/>
    <mergeCell ref="BJ79:BQ79"/>
    <mergeCell ref="B80:W80"/>
    <mergeCell ref="X80:AL80"/>
    <mergeCell ref="AM80:AT80"/>
    <mergeCell ref="AU80:BI80"/>
    <mergeCell ref="BJ80:BQ80"/>
    <mergeCell ref="B81:W81"/>
    <mergeCell ref="X81:AL81"/>
    <mergeCell ref="AM81:AT81"/>
    <mergeCell ref="AU81:BI81"/>
    <mergeCell ref="BJ81:BQ81"/>
    <mergeCell ref="B82:W82"/>
    <mergeCell ref="X82:AL82"/>
    <mergeCell ref="AM82:AT82"/>
    <mergeCell ref="AU82:BI82"/>
    <mergeCell ref="BJ82:BQ82"/>
    <mergeCell ref="B83:W83"/>
    <mergeCell ref="X83:AL83"/>
    <mergeCell ref="AM83:AT83"/>
    <mergeCell ref="AU83:BI83"/>
    <mergeCell ref="BJ83:BQ83"/>
    <mergeCell ref="B84:W84"/>
    <mergeCell ref="X84:AL84"/>
    <mergeCell ref="AM84:AT84"/>
    <mergeCell ref="AU84:BI84"/>
    <mergeCell ref="BJ84:BQ84"/>
    <mergeCell ref="B89:W90"/>
    <mergeCell ref="X89:AT89"/>
    <mergeCell ref="AU89:BQ89"/>
    <mergeCell ref="X90:AL90"/>
    <mergeCell ref="AM90:AT90"/>
    <mergeCell ref="AU90:BI90"/>
    <mergeCell ref="BJ90:BQ90"/>
    <mergeCell ref="B85:W85"/>
    <mergeCell ref="X85:AL85"/>
    <mergeCell ref="AM85:AT85"/>
    <mergeCell ref="AU85:BI85"/>
    <mergeCell ref="BJ85:BQ85"/>
    <mergeCell ref="B86:W86"/>
    <mergeCell ref="X86:AL86"/>
    <mergeCell ref="AM86:AT86"/>
    <mergeCell ref="AU86:BI86"/>
    <mergeCell ref="BJ86:BQ86"/>
    <mergeCell ref="B91:W91"/>
    <mergeCell ref="X91:AL91"/>
    <mergeCell ref="AM91:AT91"/>
    <mergeCell ref="AU91:BI91"/>
    <mergeCell ref="BJ91:BQ91"/>
    <mergeCell ref="C92:W92"/>
    <mergeCell ref="X92:AL92"/>
    <mergeCell ref="AM92:AT92"/>
    <mergeCell ref="AU92:BI92"/>
    <mergeCell ref="BJ92:BQ92"/>
    <mergeCell ref="C93:W93"/>
    <mergeCell ref="X93:AL93"/>
    <mergeCell ref="AM93:AT93"/>
    <mergeCell ref="AU93:BI93"/>
    <mergeCell ref="BJ93:BQ93"/>
    <mergeCell ref="C94:W94"/>
    <mergeCell ref="X94:AL94"/>
    <mergeCell ref="AM94:AT94"/>
    <mergeCell ref="AU94:BI94"/>
    <mergeCell ref="BJ94:BQ94"/>
    <mergeCell ref="B95:W95"/>
    <mergeCell ref="X95:AL95"/>
    <mergeCell ref="AM95:AT95"/>
    <mergeCell ref="AU95:BI95"/>
    <mergeCell ref="BJ95:BQ95"/>
    <mergeCell ref="C96:W96"/>
    <mergeCell ref="X96:AL96"/>
    <mergeCell ref="AM96:AT96"/>
    <mergeCell ref="AU96:BI96"/>
    <mergeCell ref="BJ96:BQ96"/>
    <mergeCell ref="C97:W97"/>
    <mergeCell ref="X97:AL97"/>
    <mergeCell ref="AM97:AT97"/>
    <mergeCell ref="AU97:BI97"/>
    <mergeCell ref="BJ97:BQ97"/>
    <mergeCell ref="C98:W98"/>
    <mergeCell ref="X98:AL98"/>
    <mergeCell ref="AM98:AT98"/>
    <mergeCell ref="AU98:BI98"/>
    <mergeCell ref="BJ98:BQ98"/>
    <mergeCell ref="B99:W99"/>
    <mergeCell ref="X99:AL99"/>
    <mergeCell ref="AM99:AT99"/>
    <mergeCell ref="AU99:BI99"/>
    <mergeCell ref="BJ99:BQ99"/>
    <mergeCell ref="B100:W100"/>
    <mergeCell ref="X100:AL100"/>
    <mergeCell ref="AM100:AT100"/>
    <mergeCell ref="AU100:BI100"/>
    <mergeCell ref="BJ100:BQ100"/>
    <mergeCell ref="B101:W101"/>
    <mergeCell ref="X101:AL101"/>
    <mergeCell ref="AM101:AT101"/>
    <mergeCell ref="AU101:BI101"/>
    <mergeCell ref="BJ101:BQ101"/>
    <mergeCell ref="B102:W102"/>
    <mergeCell ref="X102:AL102"/>
    <mergeCell ref="AM102:AT102"/>
    <mergeCell ref="AU102:BI102"/>
    <mergeCell ref="BJ102:BQ102"/>
    <mergeCell ref="B105:W105"/>
    <mergeCell ref="X105:AL105"/>
    <mergeCell ref="AM105:AT105"/>
    <mergeCell ref="AU105:BI105"/>
    <mergeCell ref="BJ105:BQ105"/>
    <mergeCell ref="B109:W109"/>
    <mergeCell ref="X109:AL109"/>
    <mergeCell ref="AM109:BA109"/>
    <mergeCell ref="B103:W103"/>
    <mergeCell ref="X103:AL103"/>
    <mergeCell ref="AM103:AT103"/>
    <mergeCell ref="AU103:BI103"/>
    <mergeCell ref="BJ103:BQ103"/>
    <mergeCell ref="B104:W104"/>
    <mergeCell ref="X104:AL104"/>
    <mergeCell ref="AM104:AT104"/>
    <mergeCell ref="AU104:BI104"/>
    <mergeCell ref="BJ104:BQ104"/>
    <mergeCell ref="B112:W112"/>
    <mergeCell ref="X112:AL112"/>
    <mergeCell ref="AM112:BA112"/>
    <mergeCell ref="B113:W113"/>
    <mergeCell ref="X113:AL113"/>
    <mergeCell ref="AM113:BA113"/>
    <mergeCell ref="B110:W110"/>
    <mergeCell ref="X110:AL110"/>
    <mergeCell ref="AM110:BA110"/>
    <mergeCell ref="B111:W111"/>
    <mergeCell ref="X111:AL111"/>
    <mergeCell ref="AM111:BA111"/>
    <mergeCell ref="B116:W116"/>
    <mergeCell ref="X116:AL116"/>
    <mergeCell ref="AM116:BA116"/>
    <mergeCell ref="B117:W117"/>
    <mergeCell ref="X117:AL117"/>
    <mergeCell ref="AM117:BA117"/>
    <mergeCell ref="B114:W114"/>
    <mergeCell ref="X114:AL114"/>
    <mergeCell ref="AM114:BA114"/>
    <mergeCell ref="B115:W115"/>
    <mergeCell ref="X115:AL115"/>
    <mergeCell ref="AM115:BA115"/>
    <mergeCell ref="B120:W120"/>
    <mergeCell ref="X120:AL120"/>
    <mergeCell ref="AM120:BA120"/>
    <mergeCell ref="B121:W121"/>
    <mergeCell ref="X121:AL121"/>
    <mergeCell ref="AM121:BA121"/>
    <mergeCell ref="B118:W118"/>
    <mergeCell ref="X118:AL118"/>
    <mergeCell ref="AM118:BA118"/>
    <mergeCell ref="B119:W119"/>
    <mergeCell ref="X119:AL119"/>
    <mergeCell ref="AM119:BA119"/>
    <mergeCell ref="A125:X125"/>
    <mergeCell ref="Y125:AM125"/>
    <mergeCell ref="AN125:BB125"/>
    <mergeCell ref="BC125:BQ125"/>
    <mergeCell ref="A126:N127"/>
    <mergeCell ref="O126:X126"/>
    <mergeCell ref="Y126:AM126"/>
    <mergeCell ref="AN126:BB126"/>
    <mergeCell ref="BC126:BQ126"/>
    <mergeCell ref="O127:X127"/>
    <mergeCell ref="AN129:BB129"/>
    <mergeCell ref="BC129:BQ129"/>
    <mergeCell ref="B134:X135"/>
    <mergeCell ref="Y134:AJ135"/>
    <mergeCell ref="AK134:BQ134"/>
    <mergeCell ref="AK135:AU135"/>
    <mergeCell ref="AV135:BF135"/>
    <mergeCell ref="BG135:BQ135"/>
    <mergeCell ref="Y127:AM127"/>
    <mergeCell ref="AN127:BB127"/>
    <mergeCell ref="BC127:BQ127"/>
    <mergeCell ref="A128:N129"/>
    <mergeCell ref="O128:X128"/>
    <mergeCell ref="Y128:AM128"/>
    <mergeCell ref="AN128:BB128"/>
    <mergeCell ref="BC128:BQ128"/>
    <mergeCell ref="O129:X129"/>
    <mergeCell ref="Y129:AM129"/>
    <mergeCell ref="Y138:AJ138"/>
    <mergeCell ref="AK138:AU138"/>
    <mergeCell ref="AV138:BF138"/>
    <mergeCell ref="BG138:BQ138"/>
    <mergeCell ref="Y139:AJ139"/>
    <mergeCell ref="AK139:AU139"/>
    <mergeCell ref="AV139:BF139"/>
    <mergeCell ref="BG139:BQ139"/>
    <mergeCell ref="B136:X136"/>
    <mergeCell ref="Y136:AJ136"/>
    <mergeCell ref="AK136:AU136"/>
    <mergeCell ref="AV136:BF136"/>
    <mergeCell ref="BG136:BQ136"/>
    <mergeCell ref="B137:X137"/>
    <mergeCell ref="Y137:AJ137"/>
    <mergeCell ref="AK137:AU137"/>
    <mergeCell ref="AV137:BF137"/>
    <mergeCell ref="BG137:BQ137"/>
    <mergeCell ref="Y140:AJ140"/>
    <mergeCell ref="AK140:AU140"/>
    <mergeCell ref="AV140:BF140"/>
    <mergeCell ref="BG140:BQ140"/>
    <mergeCell ref="B141:X141"/>
    <mergeCell ref="Y141:AJ141"/>
    <mergeCell ref="AK141:AU141"/>
    <mergeCell ref="AV141:BF141"/>
    <mergeCell ref="BG141:BQ141"/>
    <mergeCell ref="Y144:AJ144"/>
    <mergeCell ref="AK144:AU144"/>
    <mergeCell ref="AV144:BF144"/>
    <mergeCell ref="BG144:BQ144"/>
    <mergeCell ref="Y145:AJ145"/>
    <mergeCell ref="AK145:AU145"/>
    <mergeCell ref="AV145:BF145"/>
    <mergeCell ref="BG145:BQ145"/>
    <mergeCell ref="Y142:AJ142"/>
    <mergeCell ref="AK142:AU142"/>
    <mergeCell ref="AV142:BF142"/>
    <mergeCell ref="BG142:BQ142"/>
    <mergeCell ref="Y143:AJ143"/>
    <mergeCell ref="AK143:AU143"/>
    <mergeCell ref="AV143:BF143"/>
    <mergeCell ref="BG143:BQ143"/>
    <mergeCell ref="Y148:AJ148"/>
    <mergeCell ref="AK148:AU148"/>
    <mergeCell ref="AV148:BF148"/>
    <mergeCell ref="BG148:BQ148"/>
    <mergeCell ref="Y149:AJ149"/>
    <mergeCell ref="AK149:AU149"/>
    <mergeCell ref="AV149:BF149"/>
    <mergeCell ref="BG149:BQ149"/>
    <mergeCell ref="Y146:AJ146"/>
    <mergeCell ref="AK146:AU146"/>
    <mergeCell ref="AV146:BF146"/>
    <mergeCell ref="BG146:BQ146"/>
    <mergeCell ref="Y147:AJ147"/>
    <mergeCell ref="AK147:AU147"/>
    <mergeCell ref="AV147:BF147"/>
    <mergeCell ref="BG147:BQ147"/>
    <mergeCell ref="Y152:AJ152"/>
    <mergeCell ref="AK152:AU152"/>
    <mergeCell ref="AV152:BF152"/>
    <mergeCell ref="BG152:BQ152"/>
    <mergeCell ref="Y153:AJ153"/>
    <mergeCell ref="AK153:AU153"/>
    <mergeCell ref="AV153:BF153"/>
    <mergeCell ref="BG153:BQ153"/>
    <mergeCell ref="Y150:AJ150"/>
    <mergeCell ref="AK150:AU150"/>
    <mergeCell ref="AV150:BF150"/>
    <mergeCell ref="BG150:BQ150"/>
    <mergeCell ref="Y151:AJ151"/>
    <mergeCell ref="AK151:AU151"/>
    <mergeCell ref="AV151:BF151"/>
    <mergeCell ref="BG151:BQ151"/>
    <mergeCell ref="Y156:AJ156"/>
    <mergeCell ref="AK156:AU156"/>
    <mergeCell ref="AV156:BF156"/>
    <mergeCell ref="BG156:BQ156"/>
    <mergeCell ref="Y157:AJ157"/>
    <mergeCell ref="AK157:AU157"/>
    <mergeCell ref="AV157:BF157"/>
    <mergeCell ref="BG157:BQ157"/>
    <mergeCell ref="Y154:AJ154"/>
    <mergeCell ref="AK154:AU154"/>
    <mergeCell ref="AV154:BF154"/>
    <mergeCell ref="BG154:BQ154"/>
    <mergeCell ref="Y155:AJ155"/>
    <mergeCell ref="AK155:AU155"/>
    <mergeCell ref="AV155:BF155"/>
    <mergeCell ref="BG155:BQ155"/>
    <mergeCell ref="Y160:AJ160"/>
    <mergeCell ref="AK160:AU160"/>
    <mergeCell ref="AV160:BF160"/>
    <mergeCell ref="BG160:BQ160"/>
    <mergeCell ref="Y161:AJ161"/>
    <mergeCell ref="AK161:AU161"/>
    <mergeCell ref="AV161:BF161"/>
    <mergeCell ref="BG161:BQ161"/>
    <mergeCell ref="Y158:AJ158"/>
    <mergeCell ref="AK158:AU158"/>
    <mergeCell ref="AV158:BF158"/>
    <mergeCell ref="BG158:BQ158"/>
    <mergeCell ref="Y159:AJ159"/>
    <mergeCell ref="AK159:AU159"/>
    <mergeCell ref="AV159:BF159"/>
    <mergeCell ref="BG159:BQ159"/>
    <mergeCell ref="Y164:AJ164"/>
    <mergeCell ref="AK164:AU164"/>
    <mergeCell ref="AV164:BF164"/>
    <mergeCell ref="BG164:BQ164"/>
    <mergeCell ref="Y162:AJ162"/>
    <mergeCell ref="AK162:AU162"/>
    <mergeCell ref="AV162:BF162"/>
    <mergeCell ref="BG162:BQ162"/>
    <mergeCell ref="Y163:AJ163"/>
    <mergeCell ref="AK163:AU163"/>
    <mergeCell ref="AV163:BF163"/>
    <mergeCell ref="BG163:BQ163"/>
  </mergeCells>
  <printOptions/>
  <pageMargins left="0.65" right="0.7874015748031497" top="0.7086614173228347" bottom="0.3937007874015748" header="0.5118110236220472" footer="0.39"/>
  <pageSetup horizontalDpi="300" verticalDpi="3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Q35"/>
  <sheetViews>
    <sheetView zoomScalePageLayoutView="0" workbookViewId="0" topLeftCell="A1">
      <selection activeCell="A1" sqref="A1"/>
    </sheetView>
  </sheetViews>
  <sheetFormatPr defaultColWidth="1.28515625" defaultRowHeight="15" customHeight="1"/>
  <cols>
    <col min="1" max="16384" width="1.28515625" style="3" customWidth="1"/>
  </cols>
  <sheetData>
    <row r="1" s="1" customFormat="1" ht="18.75" customHeight="1">
      <c r="A1" s="1" t="s">
        <v>518</v>
      </c>
    </row>
    <row r="3" spans="1:69" ht="15" customHeight="1">
      <c r="A3" s="3" t="s">
        <v>519</v>
      </c>
      <c r="BQ3" s="5" t="s">
        <v>520</v>
      </c>
    </row>
    <row r="4" ht="3.75" customHeight="1"/>
    <row r="5" spans="2:69" ht="15" customHeight="1">
      <c r="B5" s="118" t="s">
        <v>521</v>
      </c>
      <c r="C5" s="118"/>
      <c r="D5" s="118"/>
      <c r="E5" s="118"/>
      <c r="F5" s="118"/>
      <c r="G5" s="118" t="s">
        <v>522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 t="s">
        <v>523</v>
      </c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 t="s">
        <v>524</v>
      </c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</row>
    <row r="6" spans="2:69" ht="15" customHeight="1">
      <c r="B6" s="118"/>
      <c r="C6" s="118"/>
      <c r="D6" s="118"/>
      <c r="E6" s="118"/>
      <c r="F6" s="118"/>
      <c r="G6" s="299" t="s">
        <v>525</v>
      </c>
      <c r="H6" s="118"/>
      <c r="I6" s="118"/>
      <c r="J6" s="118"/>
      <c r="K6" s="118"/>
      <c r="L6" s="118"/>
      <c r="M6" s="118"/>
      <c r="N6" s="299" t="s">
        <v>526</v>
      </c>
      <c r="O6" s="118"/>
      <c r="P6" s="118"/>
      <c r="Q6" s="118"/>
      <c r="R6" s="118"/>
      <c r="S6" s="118"/>
      <c r="T6" s="118"/>
      <c r="U6" s="299" t="s">
        <v>527</v>
      </c>
      <c r="V6" s="118"/>
      <c r="W6" s="118"/>
      <c r="X6" s="118"/>
      <c r="Y6" s="118"/>
      <c r="Z6" s="118"/>
      <c r="AA6" s="118"/>
      <c r="AB6" s="299" t="s">
        <v>525</v>
      </c>
      <c r="AC6" s="118"/>
      <c r="AD6" s="118"/>
      <c r="AE6" s="118"/>
      <c r="AF6" s="118"/>
      <c r="AG6" s="118"/>
      <c r="AH6" s="118"/>
      <c r="AI6" s="299" t="s">
        <v>526</v>
      </c>
      <c r="AJ6" s="118"/>
      <c r="AK6" s="118"/>
      <c r="AL6" s="118"/>
      <c r="AM6" s="118"/>
      <c r="AN6" s="118"/>
      <c r="AO6" s="118"/>
      <c r="AP6" s="299" t="s">
        <v>527</v>
      </c>
      <c r="AQ6" s="118"/>
      <c r="AR6" s="118"/>
      <c r="AS6" s="118"/>
      <c r="AT6" s="118"/>
      <c r="AU6" s="118"/>
      <c r="AV6" s="118"/>
      <c r="AW6" s="299" t="s">
        <v>525</v>
      </c>
      <c r="AX6" s="118"/>
      <c r="AY6" s="118"/>
      <c r="AZ6" s="118"/>
      <c r="BA6" s="118"/>
      <c r="BB6" s="118"/>
      <c r="BC6" s="118"/>
      <c r="BD6" s="299" t="s">
        <v>526</v>
      </c>
      <c r="BE6" s="118"/>
      <c r="BF6" s="118"/>
      <c r="BG6" s="118"/>
      <c r="BH6" s="118"/>
      <c r="BI6" s="118"/>
      <c r="BJ6" s="118"/>
      <c r="BK6" s="299" t="s">
        <v>527</v>
      </c>
      <c r="BL6" s="118"/>
      <c r="BM6" s="118"/>
      <c r="BN6" s="118"/>
      <c r="BO6" s="118"/>
      <c r="BP6" s="118"/>
      <c r="BQ6" s="118"/>
    </row>
    <row r="7" spans="2:69" ht="15" customHeight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</row>
    <row r="8" spans="2:69" ht="15" customHeight="1">
      <c r="B8" s="118" t="s">
        <v>528</v>
      </c>
      <c r="C8" s="118"/>
      <c r="D8" s="118"/>
      <c r="E8" s="118"/>
      <c r="F8" s="118"/>
      <c r="G8" s="105">
        <v>42.4</v>
      </c>
      <c r="H8" s="105"/>
      <c r="I8" s="105"/>
      <c r="J8" s="105"/>
      <c r="K8" s="105"/>
      <c r="L8" s="105"/>
      <c r="M8" s="105"/>
      <c r="N8" s="105">
        <v>42.4</v>
      </c>
      <c r="O8" s="105"/>
      <c r="P8" s="105"/>
      <c r="Q8" s="105"/>
      <c r="R8" s="105"/>
      <c r="S8" s="105"/>
      <c r="T8" s="105"/>
      <c r="U8" s="105">
        <v>100</v>
      </c>
      <c r="V8" s="105"/>
      <c r="W8" s="105"/>
      <c r="X8" s="105"/>
      <c r="Y8" s="105"/>
      <c r="Z8" s="105"/>
      <c r="AA8" s="105"/>
      <c r="AB8" s="105">
        <v>100.2</v>
      </c>
      <c r="AC8" s="105"/>
      <c r="AD8" s="105"/>
      <c r="AE8" s="105"/>
      <c r="AF8" s="105"/>
      <c r="AG8" s="105"/>
      <c r="AH8" s="105"/>
      <c r="AI8" s="105">
        <v>100.2</v>
      </c>
      <c r="AJ8" s="105"/>
      <c r="AK8" s="105"/>
      <c r="AL8" s="105"/>
      <c r="AM8" s="105"/>
      <c r="AN8" s="105"/>
      <c r="AO8" s="105"/>
      <c r="AP8" s="105">
        <v>100</v>
      </c>
      <c r="AQ8" s="105"/>
      <c r="AR8" s="105"/>
      <c r="AS8" s="105"/>
      <c r="AT8" s="105"/>
      <c r="AU8" s="105"/>
      <c r="AV8" s="105"/>
      <c r="AW8" s="105">
        <v>594.1</v>
      </c>
      <c r="AX8" s="105"/>
      <c r="AY8" s="105"/>
      <c r="AZ8" s="105"/>
      <c r="BA8" s="105"/>
      <c r="BB8" s="105"/>
      <c r="BC8" s="105"/>
      <c r="BD8" s="105">
        <v>562.3</v>
      </c>
      <c r="BE8" s="105"/>
      <c r="BF8" s="105"/>
      <c r="BG8" s="105"/>
      <c r="BH8" s="105"/>
      <c r="BI8" s="105"/>
      <c r="BJ8" s="105"/>
      <c r="BK8" s="105">
        <v>94.6</v>
      </c>
      <c r="BL8" s="105"/>
      <c r="BM8" s="105"/>
      <c r="BN8" s="105"/>
      <c r="BO8" s="105"/>
      <c r="BP8" s="105"/>
      <c r="BQ8" s="105"/>
    </row>
    <row r="9" spans="2:69" ht="15" customHeight="1">
      <c r="B9" s="118" t="s">
        <v>529</v>
      </c>
      <c r="C9" s="118"/>
      <c r="D9" s="118"/>
      <c r="E9" s="118"/>
      <c r="F9" s="118"/>
      <c r="G9" s="105">
        <v>42.4</v>
      </c>
      <c r="H9" s="105"/>
      <c r="I9" s="105"/>
      <c r="J9" s="105"/>
      <c r="K9" s="105"/>
      <c r="L9" s="105"/>
      <c r="M9" s="105"/>
      <c r="N9" s="105">
        <v>42.4</v>
      </c>
      <c r="O9" s="105"/>
      <c r="P9" s="105"/>
      <c r="Q9" s="105"/>
      <c r="R9" s="105"/>
      <c r="S9" s="105"/>
      <c r="T9" s="105"/>
      <c r="U9" s="105">
        <v>100</v>
      </c>
      <c r="V9" s="105"/>
      <c r="W9" s="105"/>
      <c r="X9" s="105"/>
      <c r="Y9" s="105"/>
      <c r="Z9" s="105"/>
      <c r="AA9" s="105"/>
      <c r="AB9" s="105">
        <v>100.2</v>
      </c>
      <c r="AC9" s="105"/>
      <c r="AD9" s="105"/>
      <c r="AE9" s="105"/>
      <c r="AF9" s="105"/>
      <c r="AG9" s="105"/>
      <c r="AH9" s="105"/>
      <c r="AI9" s="105">
        <v>100.2</v>
      </c>
      <c r="AJ9" s="105"/>
      <c r="AK9" s="105"/>
      <c r="AL9" s="105"/>
      <c r="AM9" s="105"/>
      <c r="AN9" s="105"/>
      <c r="AO9" s="105"/>
      <c r="AP9" s="105">
        <v>100</v>
      </c>
      <c r="AQ9" s="105"/>
      <c r="AR9" s="105"/>
      <c r="AS9" s="105"/>
      <c r="AT9" s="105"/>
      <c r="AU9" s="105"/>
      <c r="AV9" s="105"/>
      <c r="AW9" s="105">
        <v>595.5</v>
      </c>
      <c r="AX9" s="105"/>
      <c r="AY9" s="105"/>
      <c r="AZ9" s="105"/>
      <c r="BA9" s="105"/>
      <c r="BB9" s="105"/>
      <c r="BC9" s="105"/>
      <c r="BD9" s="105">
        <v>565.6</v>
      </c>
      <c r="BE9" s="105"/>
      <c r="BF9" s="105"/>
      <c r="BG9" s="105"/>
      <c r="BH9" s="105"/>
      <c r="BI9" s="105"/>
      <c r="BJ9" s="105"/>
      <c r="BK9" s="105">
        <v>95</v>
      </c>
      <c r="BL9" s="105"/>
      <c r="BM9" s="105"/>
      <c r="BN9" s="105"/>
      <c r="BO9" s="105"/>
      <c r="BP9" s="105"/>
      <c r="BQ9" s="105"/>
    </row>
    <row r="10" spans="2:69" ht="15" customHeight="1">
      <c r="B10" s="118" t="s">
        <v>530</v>
      </c>
      <c r="C10" s="118"/>
      <c r="D10" s="118"/>
      <c r="E10" s="118"/>
      <c r="F10" s="118"/>
      <c r="G10" s="105">
        <v>42.4</v>
      </c>
      <c r="H10" s="105"/>
      <c r="I10" s="105"/>
      <c r="J10" s="105"/>
      <c r="K10" s="105"/>
      <c r="L10" s="105"/>
      <c r="M10" s="105"/>
      <c r="N10" s="105">
        <v>42.4</v>
      </c>
      <c r="O10" s="105"/>
      <c r="P10" s="105"/>
      <c r="Q10" s="105"/>
      <c r="R10" s="105"/>
      <c r="S10" s="105"/>
      <c r="T10" s="105"/>
      <c r="U10" s="105">
        <v>100</v>
      </c>
      <c r="V10" s="105"/>
      <c r="W10" s="105"/>
      <c r="X10" s="105"/>
      <c r="Y10" s="105"/>
      <c r="Z10" s="105"/>
      <c r="AA10" s="105"/>
      <c r="AB10" s="105">
        <v>100.8</v>
      </c>
      <c r="AC10" s="105"/>
      <c r="AD10" s="105"/>
      <c r="AE10" s="105"/>
      <c r="AF10" s="105"/>
      <c r="AG10" s="105"/>
      <c r="AH10" s="105"/>
      <c r="AI10" s="105">
        <v>100.8</v>
      </c>
      <c r="AJ10" s="105"/>
      <c r="AK10" s="105"/>
      <c r="AL10" s="105"/>
      <c r="AM10" s="105"/>
      <c r="AN10" s="105"/>
      <c r="AO10" s="105"/>
      <c r="AP10" s="105">
        <v>100</v>
      </c>
      <c r="AQ10" s="105"/>
      <c r="AR10" s="105"/>
      <c r="AS10" s="105"/>
      <c r="AT10" s="105"/>
      <c r="AU10" s="105"/>
      <c r="AV10" s="105"/>
      <c r="AW10" s="105">
        <v>598.3</v>
      </c>
      <c r="AX10" s="105"/>
      <c r="AY10" s="105"/>
      <c r="AZ10" s="105"/>
      <c r="BA10" s="105"/>
      <c r="BB10" s="105"/>
      <c r="BC10" s="105"/>
      <c r="BD10" s="105">
        <v>568.9</v>
      </c>
      <c r="BE10" s="105"/>
      <c r="BF10" s="105"/>
      <c r="BG10" s="105"/>
      <c r="BH10" s="105"/>
      <c r="BI10" s="105"/>
      <c r="BJ10" s="105"/>
      <c r="BK10" s="105">
        <v>95</v>
      </c>
      <c r="BL10" s="105"/>
      <c r="BM10" s="105"/>
      <c r="BN10" s="105"/>
      <c r="BO10" s="105"/>
      <c r="BP10" s="105"/>
      <c r="BQ10" s="105"/>
    </row>
    <row r="11" spans="2:69" ht="15" customHeight="1">
      <c r="B11" s="118" t="s">
        <v>531</v>
      </c>
      <c r="C11" s="118"/>
      <c r="D11" s="118"/>
      <c r="E11" s="118"/>
      <c r="F11" s="118"/>
      <c r="G11" s="105">
        <v>42.4</v>
      </c>
      <c r="H11" s="105"/>
      <c r="I11" s="105"/>
      <c r="J11" s="105"/>
      <c r="K11" s="105"/>
      <c r="L11" s="105"/>
      <c r="M11" s="105"/>
      <c r="N11" s="105">
        <v>42.4</v>
      </c>
      <c r="O11" s="105"/>
      <c r="P11" s="105"/>
      <c r="Q11" s="105"/>
      <c r="R11" s="105"/>
      <c r="S11" s="105"/>
      <c r="T11" s="105"/>
      <c r="U11" s="105">
        <v>100</v>
      </c>
      <c r="V11" s="105"/>
      <c r="W11" s="105"/>
      <c r="X11" s="105"/>
      <c r="Y11" s="105"/>
      <c r="Z11" s="105"/>
      <c r="AA11" s="105"/>
      <c r="AB11" s="105">
        <v>99.3</v>
      </c>
      <c r="AC11" s="105"/>
      <c r="AD11" s="105"/>
      <c r="AE11" s="105"/>
      <c r="AF11" s="105"/>
      <c r="AG11" s="105"/>
      <c r="AH11" s="105"/>
      <c r="AI11" s="105">
        <v>99.3</v>
      </c>
      <c r="AJ11" s="105"/>
      <c r="AK11" s="105"/>
      <c r="AL11" s="105"/>
      <c r="AM11" s="105"/>
      <c r="AN11" s="105"/>
      <c r="AO11" s="105"/>
      <c r="AP11" s="105">
        <v>100</v>
      </c>
      <c r="AQ11" s="105"/>
      <c r="AR11" s="105"/>
      <c r="AS11" s="105"/>
      <c r="AT11" s="105"/>
      <c r="AU11" s="105"/>
      <c r="AV11" s="105"/>
      <c r="AW11" s="105">
        <v>597.4</v>
      </c>
      <c r="AX11" s="105"/>
      <c r="AY11" s="105"/>
      <c r="AZ11" s="105"/>
      <c r="BA11" s="105"/>
      <c r="BB11" s="105"/>
      <c r="BC11" s="105"/>
      <c r="BD11" s="105">
        <v>568.5</v>
      </c>
      <c r="BE11" s="105"/>
      <c r="BF11" s="105"/>
      <c r="BG11" s="105"/>
      <c r="BH11" s="105"/>
      <c r="BI11" s="105"/>
      <c r="BJ11" s="105"/>
      <c r="BK11" s="105">
        <v>95.2</v>
      </c>
      <c r="BL11" s="105"/>
      <c r="BM11" s="105"/>
      <c r="BN11" s="105"/>
      <c r="BO11" s="105"/>
      <c r="BP11" s="105"/>
      <c r="BQ11" s="105"/>
    </row>
    <row r="12" spans="2:69" ht="15" customHeight="1">
      <c r="B12" s="118" t="s">
        <v>532</v>
      </c>
      <c r="C12" s="118"/>
      <c r="D12" s="118"/>
      <c r="E12" s="118"/>
      <c r="F12" s="118"/>
      <c r="G12" s="105">
        <v>42.4</v>
      </c>
      <c r="H12" s="105"/>
      <c r="I12" s="105"/>
      <c r="J12" s="105"/>
      <c r="K12" s="105"/>
      <c r="L12" s="105"/>
      <c r="M12" s="105"/>
      <c r="N12" s="105">
        <v>42.4</v>
      </c>
      <c r="O12" s="105"/>
      <c r="P12" s="105"/>
      <c r="Q12" s="105"/>
      <c r="R12" s="105"/>
      <c r="S12" s="105"/>
      <c r="T12" s="105"/>
      <c r="U12" s="105">
        <v>100</v>
      </c>
      <c r="V12" s="105"/>
      <c r="W12" s="105"/>
      <c r="X12" s="105"/>
      <c r="Y12" s="105"/>
      <c r="Z12" s="105"/>
      <c r="AA12" s="105"/>
      <c r="AB12" s="105">
        <v>99.3</v>
      </c>
      <c r="AC12" s="105"/>
      <c r="AD12" s="105"/>
      <c r="AE12" s="105"/>
      <c r="AF12" s="105"/>
      <c r="AG12" s="105"/>
      <c r="AH12" s="105"/>
      <c r="AI12" s="105">
        <v>99.3</v>
      </c>
      <c r="AJ12" s="105"/>
      <c r="AK12" s="105"/>
      <c r="AL12" s="105"/>
      <c r="AM12" s="105"/>
      <c r="AN12" s="105"/>
      <c r="AO12" s="105"/>
      <c r="AP12" s="105">
        <v>100</v>
      </c>
      <c r="AQ12" s="105"/>
      <c r="AR12" s="105"/>
      <c r="AS12" s="105"/>
      <c r="AT12" s="105"/>
      <c r="AU12" s="105"/>
      <c r="AV12" s="105"/>
      <c r="AW12" s="105">
        <v>598.1</v>
      </c>
      <c r="AX12" s="105"/>
      <c r="AY12" s="105"/>
      <c r="AZ12" s="105"/>
      <c r="BA12" s="105"/>
      <c r="BB12" s="105"/>
      <c r="BC12" s="105"/>
      <c r="BD12" s="105">
        <v>569.4</v>
      </c>
      <c r="BE12" s="105"/>
      <c r="BF12" s="105"/>
      <c r="BG12" s="105"/>
      <c r="BH12" s="105"/>
      <c r="BI12" s="105"/>
      <c r="BJ12" s="105"/>
      <c r="BK12" s="105">
        <v>95.2</v>
      </c>
      <c r="BL12" s="105"/>
      <c r="BM12" s="105"/>
      <c r="BN12" s="105"/>
      <c r="BO12" s="105"/>
      <c r="BP12" s="105"/>
      <c r="BQ12" s="105"/>
    </row>
    <row r="13" spans="2:69" ht="15" customHeight="1">
      <c r="B13" s="4"/>
      <c r="C13" s="4"/>
      <c r="D13" s="4"/>
      <c r="E13" s="4"/>
      <c r="F13" s="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6"/>
      <c r="AT13" s="45"/>
      <c r="AU13" s="45"/>
      <c r="AW13" s="45"/>
      <c r="AY13" s="45"/>
      <c r="AZ13" s="45"/>
      <c r="BA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7" t="s">
        <v>533</v>
      </c>
    </row>
    <row r="15" spans="1:69" ht="15" customHeight="1">
      <c r="A15" s="3" t="s">
        <v>534</v>
      </c>
      <c r="AG15" s="5" t="s">
        <v>535</v>
      </c>
      <c r="AL15" s="3" t="s">
        <v>536</v>
      </c>
      <c r="BQ15" s="5" t="s">
        <v>535</v>
      </c>
    </row>
    <row r="16" ht="3.75" customHeight="1"/>
    <row r="17" spans="2:69" ht="15" customHeight="1">
      <c r="B17" s="118" t="s">
        <v>537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 t="s">
        <v>538</v>
      </c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L17" s="118" t="s">
        <v>537</v>
      </c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 t="s">
        <v>538</v>
      </c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</row>
    <row r="18" spans="2:69" ht="15" customHeight="1">
      <c r="B18" s="192" t="s">
        <v>539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296">
        <f>SUM(U19:AG26)</f>
        <v>1.51</v>
      </c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L18" s="149" t="s">
        <v>540</v>
      </c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225">
        <v>1.06</v>
      </c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</row>
    <row r="19" spans="2:69" ht="15" customHeight="1">
      <c r="B19" s="42"/>
      <c r="C19" s="12" t="s">
        <v>541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44"/>
      <c r="U19" s="296">
        <v>0.35</v>
      </c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L19" s="149" t="s">
        <v>542</v>
      </c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225">
        <v>0.13</v>
      </c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</row>
    <row r="20" spans="2:69" ht="15" customHeight="1">
      <c r="B20" s="42"/>
      <c r="C20" s="12" t="s">
        <v>543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44"/>
      <c r="U20" s="296">
        <v>0.17</v>
      </c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L20" s="149" t="s">
        <v>544</v>
      </c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225">
        <v>0.73</v>
      </c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</row>
    <row r="21" spans="2:69" ht="15" customHeight="1">
      <c r="B21" s="42"/>
      <c r="C21" s="12" t="s">
        <v>545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44"/>
      <c r="U21" s="296">
        <v>0.16</v>
      </c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L21" s="149" t="s">
        <v>546</v>
      </c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225">
        <v>0.32</v>
      </c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</row>
    <row r="22" spans="2:69" ht="15" customHeight="1">
      <c r="B22" s="42"/>
      <c r="C22" s="12" t="s">
        <v>547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44"/>
      <c r="U22" s="296">
        <v>0.16</v>
      </c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L22" s="149" t="s">
        <v>548</v>
      </c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226" t="s">
        <v>549</v>
      </c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8"/>
    </row>
    <row r="23" spans="2:69" ht="15" customHeight="1">
      <c r="B23" s="42"/>
      <c r="C23" s="12" t="s">
        <v>550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44"/>
      <c r="U23" s="296">
        <v>0.16</v>
      </c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L23" s="149" t="s">
        <v>551</v>
      </c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230">
        <v>2.86</v>
      </c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2"/>
    </row>
    <row r="24" spans="2:69" ht="15" customHeight="1">
      <c r="B24" s="42"/>
      <c r="C24" s="12" t="s">
        <v>552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44"/>
      <c r="U24" s="296">
        <v>0.25</v>
      </c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L24" s="149" t="s">
        <v>553</v>
      </c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230">
        <v>3.68</v>
      </c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2"/>
    </row>
    <row r="25" spans="2:69" ht="15" customHeight="1">
      <c r="B25" s="42"/>
      <c r="C25" s="12" t="s">
        <v>554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44"/>
      <c r="U25" s="296">
        <v>0.2</v>
      </c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L25" s="149" t="s">
        <v>555</v>
      </c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230">
        <v>1.36</v>
      </c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2"/>
    </row>
    <row r="26" spans="2:69" ht="15" customHeight="1">
      <c r="B26" s="48"/>
      <c r="C26" s="12" t="s">
        <v>556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44"/>
      <c r="U26" s="296">
        <v>0.06</v>
      </c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L26" s="149" t="s">
        <v>557</v>
      </c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230">
        <v>3.18</v>
      </c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2"/>
    </row>
    <row r="27" spans="2:69" ht="15" customHeight="1">
      <c r="B27" s="192" t="s">
        <v>558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296">
        <v>2.89</v>
      </c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L27" s="149" t="s">
        <v>559</v>
      </c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230">
        <v>2.69</v>
      </c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2"/>
    </row>
    <row r="28" spans="2:69" ht="15" customHeight="1">
      <c r="B28" s="42"/>
      <c r="C28" s="12" t="s">
        <v>560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44"/>
      <c r="U28" s="296">
        <v>2.8</v>
      </c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L28" s="149" t="s">
        <v>561</v>
      </c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230">
        <v>9.61</v>
      </c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2"/>
    </row>
    <row r="29" spans="2:69" ht="15" customHeight="1">
      <c r="B29" s="48"/>
      <c r="C29" s="12" t="s">
        <v>562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44"/>
      <c r="U29" s="296">
        <v>0.09</v>
      </c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L29" s="149" t="s">
        <v>563</v>
      </c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230">
        <v>0.15</v>
      </c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2"/>
    </row>
    <row r="30" spans="2:69" ht="15" customHeight="1">
      <c r="B30" s="192" t="s">
        <v>564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296">
        <v>19.04</v>
      </c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BQ30" s="5" t="s">
        <v>565</v>
      </c>
    </row>
    <row r="31" spans="2:33" ht="15" customHeight="1">
      <c r="B31" s="43"/>
      <c r="C31" s="12" t="s">
        <v>566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44"/>
      <c r="U31" s="296">
        <v>19.04</v>
      </c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</row>
    <row r="32" spans="2:33" ht="15" customHeight="1">
      <c r="B32" s="192" t="s">
        <v>567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296">
        <v>2.98</v>
      </c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</row>
    <row r="33" spans="2:33" ht="15" customHeight="1">
      <c r="B33" s="42"/>
      <c r="C33" s="12" t="s">
        <v>568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44"/>
      <c r="U33" s="296">
        <v>1.9</v>
      </c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</row>
    <row r="34" spans="2:33" ht="15" customHeight="1">
      <c r="B34" s="48"/>
      <c r="C34" s="12" t="s">
        <v>569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44"/>
      <c r="U34" s="296">
        <v>1.08</v>
      </c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</row>
    <row r="35" ht="15" customHeight="1">
      <c r="AG35" s="5" t="s">
        <v>570</v>
      </c>
    </row>
  </sheetData>
  <sheetProtection/>
  <mergeCells count="112">
    <mergeCell ref="AW6:BC7"/>
    <mergeCell ref="BD6:BJ7"/>
    <mergeCell ref="BK6:BQ7"/>
    <mergeCell ref="B8:F8"/>
    <mergeCell ref="G8:M8"/>
    <mergeCell ref="N8:T8"/>
    <mergeCell ref="U8:AA8"/>
    <mergeCell ref="AB8:AH8"/>
    <mergeCell ref="AI8:AO8"/>
    <mergeCell ref="AP8:AV8"/>
    <mergeCell ref="B5:F7"/>
    <mergeCell ref="G5:AA5"/>
    <mergeCell ref="AB5:AV5"/>
    <mergeCell ref="AW5:BQ5"/>
    <mergeCell ref="G6:M7"/>
    <mergeCell ref="N6:T7"/>
    <mergeCell ref="U6:AA7"/>
    <mergeCell ref="AB6:AH7"/>
    <mergeCell ref="AI6:AO7"/>
    <mergeCell ref="AP6:AV7"/>
    <mergeCell ref="AW8:BC8"/>
    <mergeCell ref="BD8:BJ8"/>
    <mergeCell ref="BK8:BQ8"/>
    <mergeCell ref="B9:F9"/>
    <mergeCell ref="G9:M9"/>
    <mergeCell ref="N9:T9"/>
    <mergeCell ref="U9:AA9"/>
    <mergeCell ref="AB9:AH9"/>
    <mergeCell ref="AI9:AO9"/>
    <mergeCell ref="AP9:AV9"/>
    <mergeCell ref="AW9:BC9"/>
    <mergeCell ref="BD9:BJ9"/>
    <mergeCell ref="BK9:BQ9"/>
    <mergeCell ref="B10:F10"/>
    <mergeCell ref="G10:M10"/>
    <mergeCell ref="N10:T10"/>
    <mergeCell ref="U10:AA10"/>
    <mergeCell ref="AB10:AH10"/>
    <mergeCell ref="AI10:AO10"/>
    <mergeCell ref="AP10:AV10"/>
    <mergeCell ref="AW10:BC10"/>
    <mergeCell ref="BD10:BJ10"/>
    <mergeCell ref="BK10:BQ10"/>
    <mergeCell ref="B11:F11"/>
    <mergeCell ref="G11:M11"/>
    <mergeCell ref="N11:T11"/>
    <mergeCell ref="U11:AA11"/>
    <mergeCell ref="AB11:AH11"/>
    <mergeCell ref="AI11:AO11"/>
    <mergeCell ref="AP11:AV11"/>
    <mergeCell ref="AW12:BC12"/>
    <mergeCell ref="BD12:BJ12"/>
    <mergeCell ref="BK12:BQ12"/>
    <mergeCell ref="B17:T17"/>
    <mergeCell ref="U17:AG17"/>
    <mergeCell ref="AL17:BD17"/>
    <mergeCell ref="BE17:BQ17"/>
    <mergeCell ref="AW11:BC11"/>
    <mergeCell ref="BD11:BJ11"/>
    <mergeCell ref="BK11:BQ11"/>
    <mergeCell ref="B12:F12"/>
    <mergeCell ref="G12:M12"/>
    <mergeCell ref="N12:T12"/>
    <mergeCell ref="U12:AA12"/>
    <mergeCell ref="AB12:AH12"/>
    <mergeCell ref="AI12:AO12"/>
    <mergeCell ref="AP12:AV12"/>
    <mergeCell ref="U20:AG20"/>
    <mergeCell ref="AL20:BD20"/>
    <mergeCell ref="BE20:BQ20"/>
    <mergeCell ref="U21:AG21"/>
    <mergeCell ref="AL21:BD21"/>
    <mergeCell ref="BE21:BQ21"/>
    <mergeCell ref="B18:T18"/>
    <mergeCell ref="U18:AG18"/>
    <mergeCell ref="AL18:BD18"/>
    <mergeCell ref="BE18:BQ18"/>
    <mergeCell ref="U19:AG19"/>
    <mergeCell ref="AL19:BD19"/>
    <mergeCell ref="BE19:BQ19"/>
    <mergeCell ref="U24:AG24"/>
    <mergeCell ref="AL24:BD24"/>
    <mergeCell ref="BE24:BQ24"/>
    <mergeCell ref="U25:AG25"/>
    <mergeCell ref="AL25:BD25"/>
    <mergeCell ref="BE25:BQ25"/>
    <mergeCell ref="U22:AG22"/>
    <mergeCell ref="AL22:BD22"/>
    <mergeCell ref="BE22:BQ22"/>
    <mergeCell ref="U23:AG23"/>
    <mergeCell ref="AL23:BD23"/>
    <mergeCell ref="BE23:BQ23"/>
    <mergeCell ref="BE28:BQ28"/>
    <mergeCell ref="U29:AG29"/>
    <mergeCell ref="AL29:BD29"/>
    <mergeCell ref="BE29:BQ29"/>
    <mergeCell ref="U26:AG26"/>
    <mergeCell ref="AL26:BD26"/>
    <mergeCell ref="BE26:BQ26"/>
    <mergeCell ref="B27:T27"/>
    <mergeCell ref="U27:AG27"/>
    <mergeCell ref="AL27:BD27"/>
    <mergeCell ref="BE27:BQ27"/>
    <mergeCell ref="U34:AG34"/>
    <mergeCell ref="B30:T30"/>
    <mergeCell ref="U30:AG30"/>
    <mergeCell ref="U31:AG31"/>
    <mergeCell ref="B32:T32"/>
    <mergeCell ref="U32:AG32"/>
    <mergeCell ref="U33:AG33"/>
    <mergeCell ref="U28:AG28"/>
    <mergeCell ref="AL28:BD28"/>
  </mergeCells>
  <printOptions/>
  <pageMargins left="0.7874015748031497" right="0.7874015748031497" top="0.7086614173228347" bottom="0.3937007874015748" header="0.5118110236220472" footer="0.38"/>
  <pageSetup horizontalDpi="300" verticalDpi="300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Q31"/>
  <sheetViews>
    <sheetView zoomScalePageLayoutView="0" workbookViewId="0" topLeftCell="A1">
      <selection activeCell="AD38" sqref="AD38"/>
    </sheetView>
  </sheetViews>
  <sheetFormatPr defaultColWidth="1.28515625" defaultRowHeight="15" customHeight="1"/>
  <cols>
    <col min="1" max="16384" width="1.28515625" style="40" customWidth="1"/>
  </cols>
  <sheetData>
    <row r="1" ht="18.75" customHeight="1">
      <c r="A1" s="49" t="s">
        <v>571</v>
      </c>
    </row>
    <row r="2" s="3" customFormat="1" ht="15" customHeight="1"/>
    <row r="3" spans="1:69" s="3" customFormat="1" ht="15" customHeight="1">
      <c r="A3" s="3" t="s">
        <v>572</v>
      </c>
      <c r="BQ3" s="5" t="s">
        <v>573</v>
      </c>
    </row>
    <row r="4" s="3" customFormat="1" ht="3.75" customHeight="1"/>
    <row r="5" spans="2:69" s="3" customFormat="1" ht="15" customHeight="1">
      <c r="B5" s="118" t="s">
        <v>114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307">
        <v>37165</v>
      </c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307">
        <v>38139</v>
      </c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307">
        <v>38991</v>
      </c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</row>
    <row r="6" spans="2:69" s="3" customFormat="1" ht="15" customHeigh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 t="s">
        <v>574</v>
      </c>
      <c r="T6" s="118"/>
      <c r="U6" s="118"/>
      <c r="V6" s="118"/>
      <c r="W6" s="118"/>
      <c r="X6" s="118"/>
      <c r="Y6" s="118"/>
      <c r="Z6" s="118" t="s">
        <v>575</v>
      </c>
      <c r="AA6" s="118"/>
      <c r="AB6" s="118"/>
      <c r="AC6" s="118"/>
      <c r="AD6" s="118"/>
      <c r="AE6" s="118"/>
      <c r="AF6" s="118"/>
      <c r="AG6" s="118"/>
      <c r="AH6" s="118"/>
      <c r="AI6" s="118"/>
      <c r="AJ6" s="118" t="s">
        <v>574</v>
      </c>
      <c r="AK6" s="118"/>
      <c r="AL6" s="118"/>
      <c r="AM6" s="118"/>
      <c r="AN6" s="118"/>
      <c r="AO6" s="118"/>
      <c r="AP6" s="118"/>
      <c r="AQ6" s="118" t="s">
        <v>575</v>
      </c>
      <c r="AR6" s="118"/>
      <c r="AS6" s="118"/>
      <c r="AT6" s="118"/>
      <c r="AU6" s="118"/>
      <c r="AV6" s="118"/>
      <c r="AW6" s="118"/>
      <c r="AX6" s="118"/>
      <c r="AY6" s="118"/>
      <c r="AZ6" s="118"/>
      <c r="BA6" s="118" t="s">
        <v>574</v>
      </c>
      <c r="BB6" s="118"/>
      <c r="BC6" s="118"/>
      <c r="BD6" s="118"/>
      <c r="BE6" s="118"/>
      <c r="BF6" s="118"/>
      <c r="BG6" s="118"/>
      <c r="BH6" s="118" t="s">
        <v>575</v>
      </c>
      <c r="BI6" s="118"/>
      <c r="BJ6" s="118"/>
      <c r="BK6" s="118"/>
      <c r="BL6" s="118"/>
      <c r="BM6" s="118"/>
      <c r="BN6" s="118"/>
      <c r="BO6" s="118"/>
      <c r="BP6" s="118"/>
      <c r="BQ6" s="118"/>
    </row>
    <row r="7" spans="2:69" s="3" customFormat="1" ht="15" customHeight="1">
      <c r="B7" s="118" t="s">
        <v>576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94">
        <v>2903</v>
      </c>
      <c r="T7" s="194"/>
      <c r="U7" s="194"/>
      <c r="V7" s="194"/>
      <c r="W7" s="194"/>
      <c r="X7" s="194"/>
      <c r="Y7" s="194"/>
      <c r="Z7" s="194">
        <v>21626</v>
      </c>
      <c r="AA7" s="194"/>
      <c r="AB7" s="194"/>
      <c r="AC7" s="194"/>
      <c r="AD7" s="194"/>
      <c r="AE7" s="194"/>
      <c r="AF7" s="194"/>
      <c r="AG7" s="194"/>
      <c r="AH7" s="194"/>
      <c r="AI7" s="194"/>
      <c r="AJ7" s="194">
        <v>2714</v>
      </c>
      <c r="AK7" s="194"/>
      <c r="AL7" s="194"/>
      <c r="AM7" s="194"/>
      <c r="AN7" s="194"/>
      <c r="AO7" s="194"/>
      <c r="AP7" s="194"/>
      <c r="AQ7" s="194">
        <v>19888</v>
      </c>
      <c r="AR7" s="194"/>
      <c r="AS7" s="194"/>
      <c r="AT7" s="194"/>
      <c r="AU7" s="194"/>
      <c r="AV7" s="194"/>
      <c r="AW7" s="194"/>
      <c r="AX7" s="194"/>
      <c r="AY7" s="194"/>
      <c r="AZ7" s="194"/>
      <c r="BA7" s="194">
        <v>2618</v>
      </c>
      <c r="BB7" s="194"/>
      <c r="BC7" s="194"/>
      <c r="BD7" s="194"/>
      <c r="BE7" s="194"/>
      <c r="BF7" s="194"/>
      <c r="BG7" s="194"/>
      <c r="BH7" s="194">
        <v>19574</v>
      </c>
      <c r="BI7" s="194"/>
      <c r="BJ7" s="194"/>
      <c r="BK7" s="194"/>
      <c r="BL7" s="194"/>
      <c r="BM7" s="194"/>
      <c r="BN7" s="194"/>
      <c r="BO7" s="194"/>
      <c r="BP7" s="194"/>
      <c r="BQ7" s="194"/>
    </row>
    <row r="8" spans="2:69" s="3" customFormat="1" ht="15" customHeight="1">
      <c r="B8" s="309" t="s">
        <v>577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5">
        <v>17</v>
      </c>
      <c r="T8" s="305"/>
      <c r="U8" s="305"/>
      <c r="V8" s="305"/>
      <c r="W8" s="305"/>
      <c r="X8" s="305"/>
      <c r="Y8" s="305"/>
      <c r="Z8" s="305">
        <v>271</v>
      </c>
      <c r="AA8" s="305"/>
      <c r="AB8" s="305"/>
      <c r="AC8" s="305"/>
      <c r="AD8" s="305"/>
      <c r="AE8" s="305"/>
      <c r="AF8" s="305"/>
      <c r="AG8" s="305"/>
      <c r="AH8" s="305"/>
      <c r="AI8" s="305"/>
      <c r="AJ8" s="305">
        <v>16</v>
      </c>
      <c r="AK8" s="305"/>
      <c r="AL8" s="305"/>
      <c r="AM8" s="305"/>
      <c r="AN8" s="305"/>
      <c r="AO8" s="305"/>
      <c r="AP8" s="305"/>
      <c r="AQ8" s="305">
        <v>219</v>
      </c>
      <c r="AR8" s="305"/>
      <c r="AS8" s="305"/>
      <c r="AT8" s="305"/>
      <c r="AU8" s="305"/>
      <c r="AV8" s="305"/>
      <c r="AW8" s="305"/>
      <c r="AX8" s="305"/>
      <c r="AY8" s="305"/>
      <c r="AZ8" s="305"/>
      <c r="BA8" s="305">
        <v>14</v>
      </c>
      <c r="BB8" s="305"/>
      <c r="BC8" s="305"/>
      <c r="BD8" s="305"/>
      <c r="BE8" s="305"/>
      <c r="BF8" s="305"/>
      <c r="BG8" s="305"/>
      <c r="BH8" s="305">
        <v>159</v>
      </c>
      <c r="BI8" s="305"/>
      <c r="BJ8" s="305"/>
      <c r="BK8" s="305"/>
      <c r="BL8" s="305"/>
      <c r="BM8" s="305"/>
      <c r="BN8" s="305"/>
      <c r="BO8" s="305"/>
      <c r="BP8" s="305"/>
      <c r="BQ8" s="305"/>
    </row>
    <row r="9" spans="2:69" s="3" customFormat="1" ht="15" customHeight="1">
      <c r="B9" s="308" t="s">
        <v>578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0">
        <v>2</v>
      </c>
      <c r="T9" s="300"/>
      <c r="U9" s="300"/>
      <c r="V9" s="300"/>
      <c r="W9" s="300"/>
      <c r="X9" s="300"/>
      <c r="Y9" s="300"/>
      <c r="Z9" s="300">
        <v>16</v>
      </c>
      <c r="AA9" s="300"/>
      <c r="AB9" s="300"/>
      <c r="AC9" s="300"/>
      <c r="AD9" s="300"/>
      <c r="AE9" s="300"/>
      <c r="AF9" s="300"/>
      <c r="AG9" s="300"/>
      <c r="AH9" s="300"/>
      <c r="AI9" s="300"/>
      <c r="AJ9" s="300">
        <v>2</v>
      </c>
      <c r="AK9" s="300"/>
      <c r="AL9" s="300"/>
      <c r="AM9" s="300"/>
      <c r="AN9" s="300"/>
      <c r="AO9" s="300"/>
      <c r="AP9" s="300"/>
      <c r="AQ9" s="300">
        <v>10</v>
      </c>
      <c r="AR9" s="300"/>
      <c r="AS9" s="300"/>
      <c r="AT9" s="300"/>
      <c r="AU9" s="300"/>
      <c r="AV9" s="300"/>
      <c r="AW9" s="300"/>
      <c r="AX9" s="300"/>
      <c r="AY9" s="300"/>
      <c r="AZ9" s="300"/>
      <c r="BA9" s="300">
        <v>0</v>
      </c>
      <c r="BB9" s="300"/>
      <c r="BC9" s="300"/>
      <c r="BD9" s="300"/>
      <c r="BE9" s="300"/>
      <c r="BF9" s="300"/>
      <c r="BG9" s="300"/>
      <c r="BH9" s="300">
        <v>0</v>
      </c>
      <c r="BI9" s="300"/>
      <c r="BJ9" s="300"/>
      <c r="BK9" s="300"/>
      <c r="BL9" s="300"/>
      <c r="BM9" s="300"/>
      <c r="BN9" s="300"/>
      <c r="BO9" s="300"/>
      <c r="BP9" s="300"/>
      <c r="BQ9" s="300"/>
    </row>
    <row r="10" spans="2:69" s="3" customFormat="1" ht="15" customHeight="1">
      <c r="B10" s="308" t="s">
        <v>579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0">
        <v>346</v>
      </c>
      <c r="T10" s="300"/>
      <c r="U10" s="300"/>
      <c r="V10" s="300"/>
      <c r="W10" s="300"/>
      <c r="X10" s="300"/>
      <c r="Y10" s="300"/>
      <c r="Z10" s="300">
        <v>2522</v>
      </c>
      <c r="AA10" s="300"/>
      <c r="AB10" s="300"/>
      <c r="AC10" s="300"/>
      <c r="AD10" s="300"/>
      <c r="AE10" s="300"/>
      <c r="AF10" s="300"/>
      <c r="AG10" s="300"/>
      <c r="AH10" s="300"/>
      <c r="AI10" s="300"/>
      <c r="AJ10" s="300">
        <v>331</v>
      </c>
      <c r="AK10" s="300"/>
      <c r="AL10" s="300"/>
      <c r="AM10" s="300"/>
      <c r="AN10" s="300"/>
      <c r="AO10" s="300"/>
      <c r="AP10" s="300"/>
      <c r="AQ10" s="300">
        <v>2205</v>
      </c>
      <c r="AR10" s="300"/>
      <c r="AS10" s="300"/>
      <c r="AT10" s="300"/>
      <c r="AU10" s="300"/>
      <c r="AV10" s="300"/>
      <c r="AW10" s="300"/>
      <c r="AX10" s="300"/>
      <c r="AY10" s="300"/>
      <c r="AZ10" s="300"/>
      <c r="BA10" s="300">
        <v>307</v>
      </c>
      <c r="BB10" s="300"/>
      <c r="BC10" s="300"/>
      <c r="BD10" s="300"/>
      <c r="BE10" s="300"/>
      <c r="BF10" s="300"/>
      <c r="BG10" s="300"/>
      <c r="BH10" s="300">
        <v>1946</v>
      </c>
      <c r="BI10" s="300"/>
      <c r="BJ10" s="300"/>
      <c r="BK10" s="300"/>
      <c r="BL10" s="300"/>
      <c r="BM10" s="300"/>
      <c r="BN10" s="300"/>
      <c r="BO10" s="300"/>
      <c r="BP10" s="300"/>
      <c r="BQ10" s="300"/>
    </row>
    <row r="11" spans="2:69" s="3" customFormat="1" ht="15" customHeight="1">
      <c r="B11" s="308" t="s">
        <v>580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0">
        <v>284</v>
      </c>
      <c r="T11" s="300"/>
      <c r="U11" s="300"/>
      <c r="V11" s="300"/>
      <c r="W11" s="300"/>
      <c r="X11" s="300"/>
      <c r="Y11" s="300"/>
      <c r="Z11" s="300">
        <v>4804</v>
      </c>
      <c r="AA11" s="300"/>
      <c r="AB11" s="300"/>
      <c r="AC11" s="300"/>
      <c r="AD11" s="300"/>
      <c r="AE11" s="300"/>
      <c r="AF11" s="300"/>
      <c r="AG11" s="300"/>
      <c r="AH11" s="300"/>
      <c r="AI11" s="300"/>
      <c r="AJ11" s="300">
        <v>263</v>
      </c>
      <c r="AK11" s="300"/>
      <c r="AL11" s="300"/>
      <c r="AM11" s="300"/>
      <c r="AN11" s="300"/>
      <c r="AO11" s="300"/>
      <c r="AP11" s="300"/>
      <c r="AQ11" s="300">
        <v>4155</v>
      </c>
      <c r="AR11" s="300"/>
      <c r="AS11" s="300"/>
      <c r="AT11" s="300"/>
      <c r="AU11" s="300"/>
      <c r="AV11" s="300"/>
      <c r="AW11" s="300"/>
      <c r="AX11" s="300"/>
      <c r="AY11" s="300"/>
      <c r="AZ11" s="300"/>
      <c r="BA11" s="300">
        <v>248</v>
      </c>
      <c r="BB11" s="300"/>
      <c r="BC11" s="300"/>
      <c r="BD11" s="300"/>
      <c r="BE11" s="300"/>
      <c r="BF11" s="300"/>
      <c r="BG11" s="300"/>
      <c r="BH11" s="300">
        <v>3932</v>
      </c>
      <c r="BI11" s="300"/>
      <c r="BJ11" s="300"/>
      <c r="BK11" s="300"/>
      <c r="BL11" s="300"/>
      <c r="BM11" s="300"/>
      <c r="BN11" s="300"/>
      <c r="BO11" s="300"/>
      <c r="BP11" s="300"/>
      <c r="BQ11" s="300"/>
    </row>
    <row r="12" spans="2:69" s="3" customFormat="1" ht="15" customHeight="1">
      <c r="B12" s="308" t="s">
        <v>581</v>
      </c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0">
        <v>1195</v>
      </c>
      <c r="T12" s="300"/>
      <c r="U12" s="300"/>
      <c r="V12" s="300"/>
      <c r="W12" s="300"/>
      <c r="X12" s="300"/>
      <c r="Y12" s="300"/>
      <c r="Z12" s="300">
        <v>6654</v>
      </c>
      <c r="AA12" s="300"/>
      <c r="AB12" s="300"/>
      <c r="AC12" s="300"/>
      <c r="AD12" s="300"/>
      <c r="AE12" s="300"/>
      <c r="AF12" s="300"/>
      <c r="AG12" s="300"/>
      <c r="AH12" s="300"/>
      <c r="AI12" s="300"/>
      <c r="AJ12" s="300">
        <v>790</v>
      </c>
      <c r="AK12" s="300"/>
      <c r="AL12" s="300"/>
      <c r="AM12" s="300"/>
      <c r="AN12" s="300"/>
      <c r="AO12" s="300"/>
      <c r="AP12" s="300"/>
      <c r="AQ12" s="300">
        <v>4339</v>
      </c>
      <c r="AR12" s="300"/>
      <c r="AS12" s="300"/>
      <c r="AT12" s="300"/>
      <c r="AU12" s="300"/>
      <c r="AV12" s="300"/>
      <c r="AW12" s="300"/>
      <c r="AX12" s="300"/>
      <c r="AY12" s="300"/>
      <c r="AZ12" s="300"/>
      <c r="BA12" s="300">
        <v>729</v>
      </c>
      <c r="BB12" s="300"/>
      <c r="BC12" s="300"/>
      <c r="BD12" s="300"/>
      <c r="BE12" s="300"/>
      <c r="BF12" s="300"/>
      <c r="BG12" s="300"/>
      <c r="BH12" s="300">
        <v>3994</v>
      </c>
      <c r="BI12" s="300"/>
      <c r="BJ12" s="300"/>
      <c r="BK12" s="300"/>
      <c r="BL12" s="300"/>
      <c r="BM12" s="300"/>
      <c r="BN12" s="300"/>
      <c r="BO12" s="300"/>
      <c r="BP12" s="300"/>
      <c r="BQ12" s="300"/>
    </row>
    <row r="13" spans="2:69" s="3" customFormat="1" ht="15" customHeight="1">
      <c r="B13" s="308" t="s">
        <v>582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0">
        <v>53</v>
      </c>
      <c r="T13" s="300"/>
      <c r="U13" s="300"/>
      <c r="V13" s="300"/>
      <c r="W13" s="300"/>
      <c r="X13" s="300"/>
      <c r="Y13" s="300"/>
      <c r="Z13" s="300">
        <v>493</v>
      </c>
      <c r="AA13" s="300"/>
      <c r="AB13" s="300"/>
      <c r="AC13" s="300"/>
      <c r="AD13" s="300"/>
      <c r="AE13" s="300"/>
      <c r="AF13" s="300"/>
      <c r="AG13" s="300"/>
      <c r="AH13" s="300"/>
      <c r="AI13" s="300"/>
      <c r="AJ13" s="300">
        <v>47</v>
      </c>
      <c r="AK13" s="300"/>
      <c r="AL13" s="300"/>
      <c r="AM13" s="300"/>
      <c r="AN13" s="300"/>
      <c r="AO13" s="300"/>
      <c r="AP13" s="300"/>
      <c r="AQ13" s="300">
        <v>397</v>
      </c>
      <c r="AR13" s="300"/>
      <c r="AS13" s="300"/>
      <c r="AT13" s="300"/>
      <c r="AU13" s="300"/>
      <c r="AV13" s="300"/>
      <c r="AW13" s="300"/>
      <c r="AX13" s="300"/>
      <c r="AY13" s="300"/>
      <c r="AZ13" s="300"/>
      <c r="BA13" s="300">
        <v>45</v>
      </c>
      <c r="BB13" s="300"/>
      <c r="BC13" s="300"/>
      <c r="BD13" s="300"/>
      <c r="BE13" s="300"/>
      <c r="BF13" s="300"/>
      <c r="BG13" s="300"/>
      <c r="BH13" s="300">
        <v>409</v>
      </c>
      <c r="BI13" s="300"/>
      <c r="BJ13" s="300"/>
      <c r="BK13" s="300"/>
      <c r="BL13" s="300"/>
      <c r="BM13" s="300"/>
      <c r="BN13" s="300"/>
      <c r="BO13" s="300"/>
      <c r="BP13" s="300"/>
      <c r="BQ13" s="300"/>
    </row>
    <row r="14" spans="2:69" s="3" customFormat="1" ht="15" customHeight="1">
      <c r="B14" s="308" t="s">
        <v>583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0">
        <v>114</v>
      </c>
      <c r="T14" s="300"/>
      <c r="U14" s="300"/>
      <c r="V14" s="300"/>
      <c r="W14" s="300"/>
      <c r="X14" s="300"/>
      <c r="Y14" s="300"/>
      <c r="Z14" s="300">
        <v>163</v>
      </c>
      <c r="AA14" s="300"/>
      <c r="AB14" s="300"/>
      <c r="AC14" s="300"/>
      <c r="AD14" s="300"/>
      <c r="AE14" s="300"/>
      <c r="AF14" s="300"/>
      <c r="AG14" s="300"/>
      <c r="AH14" s="300"/>
      <c r="AI14" s="300"/>
      <c r="AJ14" s="300">
        <v>123</v>
      </c>
      <c r="AK14" s="300"/>
      <c r="AL14" s="300"/>
      <c r="AM14" s="300"/>
      <c r="AN14" s="300"/>
      <c r="AO14" s="300"/>
      <c r="AP14" s="300"/>
      <c r="AQ14" s="300">
        <v>164</v>
      </c>
      <c r="AR14" s="300"/>
      <c r="AS14" s="300"/>
      <c r="AT14" s="300"/>
      <c r="AU14" s="300"/>
      <c r="AV14" s="300"/>
      <c r="AW14" s="300"/>
      <c r="AX14" s="300"/>
      <c r="AY14" s="300"/>
      <c r="AZ14" s="300"/>
      <c r="BA14" s="300">
        <v>125</v>
      </c>
      <c r="BB14" s="300"/>
      <c r="BC14" s="300"/>
      <c r="BD14" s="300"/>
      <c r="BE14" s="300"/>
      <c r="BF14" s="300"/>
      <c r="BG14" s="300"/>
      <c r="BH14" s="300">
        <v>166</v>
      </c>
      <c r="BI14" s="300"/>
      <c r="BJ14" s="300"/>
      <c r="BK14" s="300"/>
      <c r="BL14" s="300"/>
      <c r="BM14" s="300"/>
      <c r="BN14" s="300"/>
      <c r="BO14" s="300"/>
      <c r="BP14" s="300"/>
      <c r="BQ14" s="300"/>
    </row>
    <row r="15" spans="2:69" s="3" customFormat="1" ht="15" customHeight="1">
      <c r="B15" s="308" t="s">
        <v>584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0">
        <v>63</v>
      </c>
      <c r="T15" s="300"/>
      <c r="U15" s="300"/>
      <c r="V15" s="300"/>
      <c r="W15" s="300"/>
      <c r="X15" s="300"/>
      <c r="Y15" s="300"/>
      <c r="Z15" s="300">
        <v>617</v>
      </c>
      <c r="AA15" s="300"/>
      <c r="AB15" s="300"/>
      <c r="AC15" s="300"/>
      <c r="AD15" s="300"/>
      <c r="AE15" s="300"/>
      <c r="AF15" s="300"/>
      <c r="AG15" s="300"/>
      <c r="AH15" s="300"/>
      <c r="AI15" s="300"/>
      <c r="AJ15" s="300">
        <v>53</v>
      </c>
      <c r="AK15" s="300"/>
      <c r="AL15" s="300"/>
      <c r="AM15" s="300"/>
      <c r="AN15" s="300"/>
      <c r="AO15" s="300"/>
      <c r="AP15" s="300"/>
      <c r="AQ15" s="300">
        <v>835</v>
      </c>
      <c r="AR15" s="300"/>
      <c r="AS15" s="300"/>
      <c r="AT15" s="300"/>
      <c r="AU15" s="300"/>
      <c r="AV15" s="300"/>
      <c r="AW15" s="300"/>
      <c r="AX15" s="300"/>
      <c r="AY15" s="300"/>
      <c r="AZ15" s="300"/>
      <c r="BA15" s="300">
        <v>51</v>
      </c>
      <c r="BB15" s="300"/>
      <c r="BC15" s="300"/>
      <c r="BD15" s="300"/>
      <c r="BE15" s="300"/>
      <c r="BF15" s="300"/>
      <c r="BG15" s="300"/>
      <c r="BH15" s="300">
        <v>826</v>
      </c>
      <c r="BI15" s="300"/>
      <c r="BJ15" s="300"/>
      <c r="BK15" s="300"/>
      <c r="BL15" s="300"/>
      <c r="BM15" s="300"/>
      <c r="BN15" s="300"/>
      <c r="BO15" s="300"/>
      <c r="BP15" s="300"/>
      <c r="BQ15" s="300"/>
    </row>
    <row r="16" spans="2:69" s="3" customFormat="1" ht="15" customHeight="1">
      <c r="B16" s="308" t="s">
        <v>585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0">
        <v>2</v>
      </c>
      <c r="T16" s="300"/>
      <c r="U16" s="300"/>
      <c r="V16" s="300"/>
      <c r="W16" s="300"/>
      <c r="X16" s="300"/>
      <c r="Y16" s="300"/>
      <c r="Z16" s="300">
        <v>133</v>
      </c>
      <c r="AA16" s="300"/>
      <c r="AB16" s="300"/>
      <c r="AC16" s="300"/>
      <c r="AD16" s="300"/>
      <c r="AE16" s="300"/>
      <c r="AF16" s="300"/>
      <c r="AG16" s="300"/>
      <c r="AH16" s="300"/>
      <c r="AI16" s="300"/>
      <c r="AJ16" s="300">
        <v>2</v>
      </c>
      <c r="AK16" s="300"/>
      <c r="AL16" s="300"/>
      <c r="AM16" s="300"/>
      <c r="AN16" s="300"/>
      <c r="AO16" s="300"/>
      <c r="AP16" s="300"/>
      <c r="AQ16" s="300">
        <v>119</v>
      </c>
      <c r="AR16" s="300"/>
      <c r="AS16" s="300"/>
      <c r="AT16" s="300"/>
      <c r="AU16" s="300"/>
      <c r="AV16" s="300"/>
      <c r="AW16" s="300"/>
      <c r="AX16" s="300"/>
      <c r="AY16" s="300"/>
      <c r="AZ16" s="300"/>
      <c r="BA16" s="300">
        <v>2</v>
      </c>
      <c r="BB16" s="300"/>
      <c r="BC16" s="300"/>
      <c r="BD16" s="300"/>
      <c r="BE16" s="300"/>
      <c r="BF16" s="300"/>
      <c r="BG16" s="300"/>
      <c r="BH16" s="300">
        <v>146</v>
      </c>
      <c r="BI16" s="300"/>
      <c r="BJ16" s="300"/>
      <c r="BK16" s="300"/>
      <c r="BL16" s="300"/>
      <c r="BM16" s="300"/>
      <c r="BN16" s="300"/>
      <c r="BO16" s="300"/>
      <c r="BP16" s="300"/>
      <c r="BQ16" s="300"/>
    </row>
    <row r="17" spans="2:69" s="3" customFormat="1" ht="15" customHeight="1">
      <c r="B17" s="151" t="s">
        <v>586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302">
        <v>827</v>
      </c>
      <c r="T17" s="302"/>
      <c r="U17" s="302"/>
      <c r="V17" s="302"/>
      <c r="W17" s="302"/>
      <c r="X17" s="302"/>
      <c r="Y17" s="302"/>
      <c r="Z17" s="302">
        <v>5953</v>
      </c>
      <c r="AA17" s="302"/>
      <c r="AB17" s="302"/>
      <c r="AC17" s="302"/>
      <c r="AD17" s="302"/>
      <c r="AE17" s="302"/>
      <c r="AF17" s="302"/>
      <c r="AG17" s="302"/>
      <c r="AH17" s="302"/>
      <c r="AI17" s="302"/>
      <c r="AJ17" s="302">
        <v>1087</v>
      </c>
      <c r="AK17" s="302"/>
      <c r="AL17" s="302"/>
      <c r="AM17" s="302"/>
      <c r="AN17" s="302"/>
      <c r="AO17" s="302"/>
      <c r="AP17" s="302"/>
      <c r="AQ17" s="302">
        <v>7445</v>
      </c>
      <c r="AR17" s="302"/>
      <c r="AS17" s="302"/>
      <c r="AT17" s="302"/>
      <c r="AU17" s="302"/>
      <c r="AV17" s="302"/>
      <c r="AW17" s="302"/>
      <c r="AX17" s="302"/>
      <c r="AY17" s="302"/>
      <c r="AZ17" s="302"/>
      <c r="BA17" s="302">
        <v>1097</v>
      </c>
      <c r="BB17" s="302"/>
      <c r="BC17" s="302"/>
      <c r="BD17" s="302"/>
      <c r="BE17" s="302"/>
      <c r="BF17" s="302"/>
      <c r="BG17" s="302"/>
      <c r="BH17" s="302">
        <v>7996</v>
      </c>
      <c r="BI17" s="302"/>
      <c r="BJ17" s="302"/>
      <c r="BK17" s="302"/>
      <c r="BL17" s="302"/>
      <c r="BM17" s="302"/>
      <c r="BN17" s="302"/>
      <c r="BO17" s="302"/>
      <c r="BP17" s="302"/>
      <c r="BQ17" s="302"/>
    </row>
    <row r="18" s="3" customFormat="1" ht="15" customHeight="1">
      <c r="BQ18" s="5" t="s">
        <v>587</v>
      </c>
    </row>
    <row r="19" s="3" customFormat="1" ht="15" customHeight="1"/>
    <row r="20" spans="1:69" s="3" customFormat="1" ht="15" customHeight="1">
      <c r="A20" s="3" t="s">
        <v>588</v>
      </c>
      <c r="BQ20" s="5" t="s">
        <v>573</v>
      </c>
    </row>
    <row r="21" s="3" customFormat="1" ht="3.75" customHeight="1"/>
    <row r="22" spans="2:69" s="3" customFormat="1" ht="15" customHeight="1">
      <c r="B22" s="118" t="s">
        <v>114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307">
        <v>37165</v>
      </c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307">
        <v>38139</v>
      </c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307">
        <v>38991</v>
      </c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</row>
    <row r="23" spans="2:69" s="3" customFormat="1" ht="15" customHeight="1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 t="s">
        <v>574</v>
      </c>
      <c r="T23" s="118"/>
      <c r="U23" s="118"/>
      <c r="V23" s="118"/>
      <c r="W23" s="118"/>
      <c r="X23" s="118"/>
      <c r="Y23" s="118"/>
      <c r="Z23" s="118" t="s">
        <v>575</v>
      </c>
      <c r="AA23" s="118"/>
      <c r="AB23" s="118"/>
      <c r="AC23" s="118"/>
      <c r="AD23" s="118"/>
      <c r="AE23" s="118"/>
      <c r="AF23" s="118"/>
      <c r="AG23" s="118"/>
      <c r="AH23" s="118"/>
      <c r="AI23" s="118"/>
      <c r="AJ23" s="118" t="s">
        <v>574</v>
      </c>
      <c r="AK23" s="118"/>
      <c r="AL23" s="118"/>
      <c r="AM23" s="118"/>
      <c r="AN23" s="118"/>
      <c r="AO23" s="118"/>
      <c r="AP23" s="118"/>
      <c r="AQ23" s="118" t="s">
        <v>575</v>
      </c>
      <c r="AR23" s="118"/>
      <c r="AS23" s="118"/>
      <c r="AT23" s="118"/>
      <c r="AU23" s="118"/>
      <c r="AV23" s="118"/>
      <c r="AW23" s="118"/>
      <c r="AX23" s="118"/>
      <c r="AY23" s="118"/>
      <c r="AZ23" s="118"/>
      <c r="BA23" s="118" t="s">
        <v>574</v>
      </c>
      <c r="BB23" s="118"/>
      <c r="BC23" s="118"/>
      <c r="BD23" s="118"/>
      <c r="BE23" s="118"/>
      <c r="BF23" s="118"/>
      <c r="BG23" s="118"/>
      <c r="BH23" s="118" t="s">
        <v>575</v>
      </c>
      <c r="BI23" s="118"/>
      <c r="BJ23" s="118"/>
      <c r="BK23" s="118"/>
      <c r="BL23" s="118"/>
      <c r="BM23" s="118"/>
      <c r="BN23" s="118"/>
      <c r="BO23" s="118"/>
      <c r="BP23" s="118"/>
      <c r="BQ23" s="118"/>
    </row>
    <row r="24" spans="2:69" s="3" customFormat="1" ht="15" customHeight="1">
      <c r="B24" s="118" t="s">
        <v>576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94">
        <v>2903</v>
      </c>
      <c r="T24" s="194"/>
      <c r="U24" s="194"/>
      <c r="V24" s="194"/>
      <c r="W24" s="194"/>
      <c r="X24" s="194"/>
      <c r="Y24" s="194"/>
      <c r="Z24" s="194">
        <v>21626</v>
      </c>
      <c r="AA24" s="194"/>
      <c r="AB24" s="194"/>
      <c r="AC24" s="194"/>
      <c r="AD24" s="194"/>
      <c r="AE24" s="194"/>
      <c r="AF24" s="194"/>
      <c r="AG24" s="194"/>
      <c r="AH24" s="194"/>
      <c r="AI24" s="194"/>
      <c r="AJ24" s="194">
        <v>2714</v>
      </c>
      <c r="AK24" s="194"/>
      <c r="AL24" s="194"/>
      <c r="AM24" s="194"/>
      <c r="AN24" s="194"/>
      <c r="AO24" s="194"/>
      <c r="AP24" s="194"/>
      <c r="AQ24" s="194">
        <v>19888</v>
      </c>
      <c r="AR24" s="194"/>
      <c r="AS24" s="194"/>
      <c r="AT24" s="194"/>
      <c r="AU24" s="194"/>
      <c r="AV24" s="194"/>
      <c r="AW24" s="194"/>
      <c r="AX24" s="194"/>
      <c r="AY24" s="194"/>
      <c r="AZ24" s="194"/>
      <c r="BA24" s="194">
        <v>2618</v>
      </c>
      <c r="BB24" s="194"/>
      <c r="BC24" s="194"/>
      <c r="BD24" s="194"/>
      <c r="BE24" s="194"/>
      <c r="BF24" s="194"/>
      <c r="BG24" s="194"/>
      <c r="BH24" s="194">
        <v>19574</v>
      </c>
      <c r="BI24" s="194"/>
      <c r="BJ24" s="194"/>
      <c r="BK24" s="194"/>
      <c r="BL24" s="194"/>
      <c r="BM24" s="194"/>
      <c r="BN24" s="194"/>
      <c r="BO24" s="194"/>
      <c r="BP24" s="194"/>
      <c r="BQ24" s="194"/>
    </row>
    <row r="25" spans="2:69" s="3" customFormat="1" ht="15" customHeight="1">
      <c r="B25" s="306" t="s">
        <v>589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5">
        <v>1828</v>
      </c>
      <c r="T25" s="305"/>
      <c r="U25" s="305"/>
      <c r="V25" s="305"/>
      <c r="W25" s="305"/>
      <c r="X25" s="305"/>
      <c r="Y25" s="305"/>
      <c r="Z25" s="305">
        <v>3836</v>
      </c>
      <c r="AA25" s="305"/>
      <c r="AB25" s="305"/>
      <c r="AC25" s="305"/>
      <c r="AD25" s="305"/>
      <c r="AE25" s="305"/>
      <c r="AF25" s="305"/>
      <c r="AG25" s="305"/>
      <c r="AH25" s="305"/>
      <c r="AI25" s="305"/>
      <c r="AJ25" s="305">
        <v>1722</v>
      </c>
      <c r="AK25" s="305"/>
      <c r="AL25" s="305"/>
      <c r="AM25" s="305"/>
      <c r="AN25" s="305"/>
      <c r="AO25" s="305"/>
      <c r="AP25" s="305"/>
      <c r="AQ25" s="305">
        <v>3627</v>
      </c>
      <c r="AR25" s="305"/>
      <c r="AS25" s="305"/>
      <c r="AT25" s="305"/>
      <c r="AU25" s="305"/>
      <c r="AV25" s="305"/>
      <c r="AW25" s="305"/>
      <c r="AX25" s="305"/>
      <c r="AY25" s="305"/>
      <c r="AZ25" s="305"/>
      <c r="BA25" s="305">
        <v>1629</v>
      </c>
      <c r="BB25" s="305"/>
      <c r="BC25" s="305"/>
      <c r="BD25" s="305"/>
      <c r="BE25" s="305"/>
      <c r="BF25" s="305"/>
      <c r="BG25" s="305"/>
      <c r="BH25" s="305">
        <v>3440</v>
      </c>
      <c r="BI25" s="305"/>
      <c r="BJ25" s="305"/>
      <c r="BK25" s="305"/>
      <c r="BL25" s="305"/>
      <c r="BM25" s="305"/>
      <c r="BN25" s="305"/>
      <c r="BO25" s="305"/>
      <c r="BP25" s="305"/>
      <c r="BQ25" s="305"/>
    </row>
    <row r="26" spans="2:69" s="3" customFormat="1" ht="15" customHeight="1">
      <c r="B26" s="304" t="s">
        <v>590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0">
        <v>540</v>
      </c>
      <c r="T26" s="300"/>
      <c r="U26" s="300"/>
      <c r="V26" s="300"/>
      <c r="W26" s="300"/>
      <c r="X26" s="300"/>
      <c r="Y26" s="300"/>
      <c r="Z26" s="300">
        <v>3549</v>
      </c>
      <c r="AA26" s="300"/>
      <c r="AB26" s="300"/>
      <c r="AC26" s="300"/>
      <c r="AD26" s="300"/>
      <c r="AE26" s="300"/>
      <c r="AF26" s="300"/>
      <c r="AG26" s="300"/>
      <c r="AH26" s="300"/>
      <c r="AI26" s="300"/>
      <c r="AJ26" s="300">
        <v>508</v>
      </c>
      <c r="AK26" s="300"/>
      <c r="AL26" s="300"/>
      <c r="AM26" s="300"/>
      <c r="AN26" s="300"/>
      <c r="AO26" s="300"/>
      <c r="AP26" s="300"/>
      <c r="AQ26" s="300">
        <v>3310</v>
      </c>
      <c r="AR26" s="300"/>
      <c r="AS26" s="300"/>
      <c r="AT26" s="300"/>
      <c r="AU26" s="300"/>
      <c r="AV26" s="300"/>
      <c r="AW26" s="300"/>
      <c r="AX26" s="300"/>
      <c r="AY26" s="300"/>
      <c r="AZ26" s="300"/>
      <c r="BA26" s="300">
        <v>524</v>
      </c>
      <c r="BB26" s="300"/>
      <c r="BC26" s="300"/>
      <c r="BD26" s="300"/>
      <c r="BE26" s="300"/>
      <c r="BF26" s="300"/>
      <c r="BG26" s="300"/>
      <c r="BH26" s="300">
        <v>3401</v>
      </c>
      <c r="BI26" s="300"/>
      <c r="BJ26" s="300"/>
      <c r="BK26" s="300"/>
      <c r="BL26" s="300"/>
      <c r="BM26" s="300"/>
      <c r="BN26" s="300"/>
      <c r="BO26" s="300"/>
      <c r="BP26" s="300"/>
      <c r="BQ26" s="300"/>
    </row>
    <row r="27" spans="2:69" s="3" customFormat="1" ht="15" customHeight="1">
      <c r="B27" s="304" t="s">
        <v>591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0">
        <v>340</v>
      </c>
      <c r="T27" s="300"/>
      <c r="U27" s="300"/>
      <c r="V27" s="300"/>
      <c r="W27" s="300"/>
      <c r="X27" s="300"/>
      <c r="Y27" s="300"/>
      <c r="Z27" s="300">
        <v>4499</v>
      </c>
      <c r="AA27" s="300"/>
      <c r="AB27" s="300"/>
      <c r="AC27" s="300"/>
      <c r="AD27" s="300"/>
      <c r="AE27" s="300"/>
      <c r="AF27" s="300"/>
      <c r="AG27" s="300"/>
      <c r="AH27" s="300"/>
      <c r="AI27" s="300"/>
      <c r="AJ27" s="300">
        <v>292</v>
      </c>
      <c r="AK27" s="300"/>
      <c r="AL27" s="300"/>
      <c r="AM27" s="300"/>
      <c r="AN27" s="300"/>
      <c r="AO27" s="300"/>
      <c r="AP27" s="300"/>
      <c r="AQ27" s="300">
        <v>3872</v>
      </c>
      <c r="AR27" s="300"/>
      <c r="AS27" s="300"/>
      <c r="AT27" s="300"/>
      <c r="AU27" s="300"/>
      <c r="AV27" s="300"/>
      <c r="AW27" s="300"/>
      <c r="AX27" s="300"/>
      <c r="AY27" s="300"/>
      <c r="AZ27" s="300"/>
      <c r="BA27" s="300">
        <v>280</v>
      </c>
      <c r="BB27" s="300"/>
      <c r="BC27" s="300"/>
      <c r="BD27" s="300"/>
      <c r="BE27" s="300"/>
      <c r="BF27" s="300"/>
      <c r="BG27" s="300"/>
      <c r="BH27" s="300">
        <v>3796</v>
      </c>
      <c r="BI27" s="300"/>
      <c r="BJ27" s="300"/>
      <c r="BK27" s="300"/>
      <c r="BL27" s="300"/>
      <c r="BM27" s="300"/>
      <c r="BN27" s="300"/>
      <c r="BO27" s="300"/>
      <c r="BP27" s="300"/>
      <c r="BQ27" s="300"/>
    </row>
    <row r="28" spans="2:69" s="3" customFormat="1" ht="15" customHeight="1">
      <c r="B28" s="304" t="s">
        <v>592</v>
      </c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0">
        <v>86</v>
      </c>
      <c r="T28" s="300"/>
      <c r="U28" s="300"/>
      <c r="V28" s="300"/>
      <c r="W28" s="300"/>
      <c r="X28" s="300"/>
      <c r="Y28" s="300"/>
      <c r="Z28" s="300">
        <v>2075</v>
      </c>
      <c r="AA28" s="300"/>
      <c r="AB28" s="300"/>
      <c r="AC28" s="300"/>
      <c r="AD28" s="300"/>
      <c r="AE28" s="300"/>
      <c r="AF28" s="300"/>
      <c r="AG28" s="300"/>
      <c r="AH28" s="300"/>
      <c r="AI28" s="300"/>
      <c r="AJ28" s="300">
        <v>91</v>
      </c>
      <c r="AK28" s="300"/>
      <c r="AL28" s="300"/>
      <c r="AM28" s="300"/>
      <c r="AN28" s="300"/>
      <c r="AO28" s="300"/>
      <c r="AP28" s="300"/>
      <c r="AQ28" s="300">
        <v>2132</v>
      </c>
      <c r="AR28" s="300"/>
      <c r="AS28" s="300"/>
      <c r="AT28" s="300"/>
      <c r="AU28" s="300"/>
      <c r="AV28" s="300"/>
      <c r="AW28" s="300"/>
      <c r="AX28" s="300"/>
      <c r="AY28" s="300"/>
      <c r="AZ28" s="300"/>
      <c r="BA28" s="300">
        <v>85</v>
      </c>
      <c r="BB28" s="300"/>
      <c r="BC28" s="300"/>
      <c r="BD28" s="300"/>
      <c r="BE28" s="300"/>
      <c r="BF28" s="300"/>
      <c r="BG28" s="300"/>
      <c r="BH28" s="300">
        <v>1972</v>
      </c>
      <c r="BI28" s="300"/>
      <c r="BJ28" s="300"/>
      <c r="BK28" s="300"/>
      <c r="BL28" s="300"/>
      <c r="BM28" s="300"/>
      <c r="BN28" s="300"/>
      <c r="BO28" s="300"/>
      <c r="BP28" s="300"/>
      <c r="BQ28" s="300"/>
    </row>
    <row r="29" spans="2:69" s="3" customFormat="1" ht="15" customHeight="1">
      <c r="B29" s="304" t="s">
        <v>593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0">
        <v>106</v>
      </c>
      <c r="T29" s="300"/>
      <c r="U29" s="300"/>
      <c r="V29" s="300"/>
      <c r="W29" s="300"/>
      <c r="X29" s="300"/>
      <c r="Y29" s="300"/>
      <c r="Z29" s="300">
        <v>7667</v>
      </c>
      <c r="AA29" s="300"/>
      <c r="AB29" s="300"/>
      <c r="AC29" s="300"/>
      <c r="AD29" s="300"/>
      <c r="AE29" s="300"/>
      <c r="AF29" s="300"/>
      <c r="AG29" s="300"/>
      <c r="AH29" s="300"/>
      <c r="AI29" s="300"/>
      <c r="AJ29" s="300">
        <v>100</v>
      </c>
      <c r="AK29" s="300"/>
      <c r="AL29" s="300"/>
      <c r="AM29" s="300"/>
      <c r="AN29" s="300"/>
      <c r="AO29" s="300"/>
      <c r="AP29" s="300"/>
      <c r="AQ29" s="300">
        <v>6947</v>
      </c>
      <c r="AR29" s="300"/>
      <c r="AS29" s="300"/>
      <c r="AT29" s="300"/>
      <c r="AU29" s="300"/>
      <c r="AV29" s="300"/>
      <c r="AW29" s="300"/>
      <c r="AX29" s="300"/>
      <c r="AY29" s="300"/>
      <c r="AZ29" s="300"/>
      <c r="BA29" s="300">
        <v>100</v>
      </c>
      <c r="BB29" s="300"/>
      <c r="BC29" s="300"/>
      <c r="BD29" s="300"/>
      <c r="BE29" s="300"/>
      <c r="BF29" s="300"/>
      <c r="BG29" s="300"/>
      <c r="BH29" s="300">
        <v>6965</v>
      </c>
      <c r="BI29" s="300"/>
      <c r="BJ29" s="300"/>
      <c r="BK29" s="300"/>
      <c r="BL29" s="300"/>
      <c r="BM29" s="300"/>
      <c r="BN29" s="300"/>
      <c r="BO29" s="300"/>
      <c r="BP29" s="300"/>
      <c r="BQ29" s="300"/>
    </row>
    <row r="30" spans="2:69" s="3" customFormat="1" ht="15" customHeight="1">
      <c r="B30" s="301" t="s">
        <v>594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2">
        <v>3</v>
      </c>
      <c r="T30" s="302"/>
      <c r="U30" s="302"/>
      <c r="V30" s="302"/>
      <c r="W30" s="302"/>
      <c r="X30" s="302"/>
      <c r="Y30" s="302"/>
      <c r="Z30" s="303" t="s">
        <v>125</v>
      </c>
      <c r="AA30" s="303"/>
      <c r="AB30" s="303"/>
      <c r="AC30" s="303"/>
      <c r="AD30" s="303"/>
      <c r="AE30" s="303"/>
      <c r="AF30" s="303"/>
      <c r="AG30" s="303"/>
      <c r="AH30" s="303"/>
      <c r="AI30" s="303"/>
      <c r="AJ30" s="302">
        <v>1</v>
      </c>
      <c r="AK30" s="302"/>
      <c r="AL30" s="302"/>
      <c r="AM30" s="302"/>
      <c r="AN30" s="302"/>
      <c r="AO30" s="302"/>
      <c r="AP30" s="302"/>
      <c r="AQ30" s="303" t="s">
        <v>595</v>
      </c>
      <c r="AR30" s="303"/>
      <c r="AS30" s="303"/>
      <c r="AT30" s="303"/>
      <c r="AU30" s="303"/>
      <c r="AV30" s="303"/>
      <c r="AW30" s="303"/>
      <c r="AX30" s="303"/>
      <c r="AY30" s="303"/>
      <c r="AZ30" s="303"/>
      <c r="BA30" s="302">
        <v>0</v>
      </c>
      <c r="BB30" s="302"/>
      <c r="BC30" s="302"/>
      <c r="BD30" s="302"/>
      <c r="BE30" s="302"/>
      <c r="BF30" s="302"/>
      <c r="BG30" s="302"/>
      <c r="BH30" s="302">
        <v>0</v>
      </c>
      <c r="BI30" s="302"/>
      <c r="BJ30" s="302"/>
      <c r="BK30" s="302"/>
      <c r="BL30" s="302"/>
      <c r="BM30" s="302"/>
      <c r="BN30" s="302"/>
      <c r="BO30" s="302"/>
      <c r="BP30" s="302"/>
      <c r="BQ30" s="302"/>
    </row>
    <row r="31" s="3" customFormat="1" ht="15" customHeight="1">
      <c r="BQ31" s="5" t="s">
        <v>587</v>
      </c>
    </row>
    <row r="32" s="3" customFormat="1" ht="15" customHeight="1"/>
  </sheetData>
  <sheetProtection/>
  <mergeCells count="146">
    <mergeCell ref="B5:R6"/>
    <mergeCell ref="S5:AI5"/>
    <mergeCell ref="AJ5:AZ5"/>
    <mergeCell ref="BA5:BQ5"/>
    <mergeCell ref="S6:Y6"/>
    <mergeCell ref="Z6:AI6"/>
    <mergeCell ref="AJ6:AP6"/>
    <mergeCell ref="AQ6:AZ6"/>
    <mergeCell ref="BA6:BG6"/>
    <mergeCell ref="BH6:BQ6"/>
    <mergeCell ref="BH7:BQ7"/>
    <mergeCell ref="B8:R8"/>
    <mergeCell ref="S8:Y8"/>
    <mergeCell ref="Z8:AI8"/>
    <mergeCell ref="AJ8:AP8"/>
    <mergeCell ref="AQ8:AZ8"/>
    <mergeCell ref="BA8:BG8"/>
    <mergeCell ref="BH8:BQ8"/>
    <mergeCell ref="B7:R7"/>
    <mergeCell ref="S7:Y7"/>
    <mergeCell ref="Z7:AI7"/>
    <mergeCell ref="AJ7:AP7"/>
    <mergeCell ref="AQ7:AZ7"/>
    <mergeCell ref="BA7:BG7"/>
    <mergeCell ref="BH9:BQ9"/>
    <mergeCell ref="B10:R10"/>
    <mergeCell ref="S10:Y10"/>
    <mergeCell ref="Z10:AI10"/>
    <mergeCell ref="AJ10:AP10"/>
    <mergeCell ref="AQ10:AZ10"/>
    <mergeCell ref="BA10:BG10"/>
    <mergeCell ref="BH10:BQ10"/>
    <mergeCell ref="B9:R9"/>
    <mergeCell ref="S9:Y9"/>
    <mergeCell ref="Z9:AI9"/>
    <mergeCell ref="AJ9:AP9"/>
    <mergeCell ref="AQ9:AZ9"/>
    <mergeCell ref="BA9:BG9"/>
    <mergeCell ref="BH11:BQ11"/>
    <mergeCell ref="B12:R12"/>
    <mergeCell ref="S12:Y12"/>
    <mergeCell ref="Z12:AI12"/>
    <mergeCell ref="AJ12:AP12"/>
    <mergeCell ref="AQ12:AZ12"/>
    <mergeCell ref="BA12:BG12"/>
    <mergeCell ref="BH12:BQ12"/>
    <mergeCell ref="B11:R11"/>
    <mergeCell ref="S11:Y11"/>
    <mergeCell ref="Z11:AI11"/>
    <mergeCell ref="AJ11:AP11"/>
    <mergeCell ref="AQ11:AZ11"/>
    <mergeCell ref="BA11:BG11"/>
    <mergeCell ref="BH13:BQ13"/>
    <mergeCell ref="B14:R14"/>
    <mergeCell ref="S14:Y14"/>
    <mergeCell ref="Z14:AI14"/>
    <mergeCell ref="AJ14:AP14"/>
    <mergeCell ref="AQ14:AZ14"/>
    <mergeCell ref="BA14:BG14"/>
    <mergeCell ref="BH14:BQ14"/>
    <mergeCell ref="B13:R13"/>
    <mergeCell ref="S13:Y13"/>
    <mergeCell ref="Z13:AI13"/>
    <mergeCell ref="AJ13:AP13"/>
    <mergeCell ref="AQ13:AZ13"/>
    <mergeCell ref="BA13:BG13"/>
    <mergeCell ref="BH15:BQ15"/>
    <mergeCell ref="B16:R16"/>
    <mergeCell ref="S16:Y16"/>
    <mergeCell ref="Z16:AI16"/>
    <mergeCell ref="AJ16:AP16"/>
    <mergeCell ref="AQ16:AZ16"/>
    <mergeCell ref="BA16:BG16"/>
    <mergeCell ref="BH16:BQ16"/>
    <mergeCell ref="B15:R15"/>
    <mergeCell ref="S15:Y15"/>
    <mergeCell ref="Z15:AI15"/>
    <mergeCell ref="AJ15:AP15"/>
    <mergeCell ref="AQ15:AZ15"/>
    <mergeCell ref="BA15:BG15"/>
    <mergeCell ref="BH23:BQ23"/>
    <mergeCell ref="B24:R24"/>
    <mergeCell ref="S24:Y24"/>
    <mergeCell ref="Z24:AI24"/>
    <mergeCell ref="AJ24:AP24"/>
    <mergeCell ref="AQ24:AZ24"/>
    <mergeCell ref="BA24:BG24"/>
    <mergeCell ref="BH24:BQ24"/>
    <mergeCell ref="BH17:BQ17"/>
    <mergeCell ref="B22:R23"/>
    <mergeCell ref="S22:AI22"/>
    <mergeCell ref="AJ22:AZ22"/>
    <mergeCell ref="BA22:BQ22"/>
    <mergeCell ref="S23:Y23"/>
    <mergeCell ref="Z23:AI23"/>
    <mergeCell ref="AJ23:AP23"/>
    <mergeCell ref="AQ23:AZ23"/>
    <mergeCell ref="BA23:BG23"/>
    <mergeCell ref="B17:R17"/>
    <mergeCell ref="S17:Y17"/>
    <mergeCell ref="Z17:AI17"/>
    <mergeCell ref="AJ17:AP17"/>
    <mergeCell ref="AQ17:AZ17"/>
    <mergeCell ref="BA17:BG17"/>
    <mergeCell ref="BH25:BQ25"/>
    <mergeCell ref="B26:R26"/>
    <mergeCell ref="S26:Y26"/>
    <mergeCell ref="Z26:AI26"/>
    <mergeCell ref="AJ26:AP26"/>
    <mergeCell ref="AQ26:AZ26"/>
    <mergeCell ref="BA26:BG26"/>
    <mergeCell ref="BH26:BQ26"/>
    <mergeCell ref="B25:R25"/>
    <mergeCell ref="S25:Y25"/>
    <mergeCell ref="Z25:AI25"/>
    <mergeCell ref="AJ25:AP25"/>
    <mergeCell ref="AQ25:AZ25"/>
    <mergeCell ref="BA25:BG25"/>
    <mergeCell ref="BH27:BQ27"/>
    <mergeCell ref="B28:R28"/>
    <mergeCell ref="S28:Y28"/>
    <mergeCell ref="Z28:AI28"/>
    <mergeCell ref="AJ28:AP28"/>
    <mergeCell ref="AQ28:AZ28"/>
    <mergeCell ref="BA28:BG28"/>
    <mergeCell ref="BH28:BQ28"/>
    <mergeCell ref="B27:R27"/>
    <mergeCell ref="S27:Y27"/>
    <mergeCell ref="Z27:AI27"/>
    <mergeCell ref="AJ27:AP27"/>
    <mergeCell ref="AQ27:AZ27"/>
    <mergeCell ref="BA27:BG27"/>
    <mergeCell ref="BH29:BQ29"/>
    <mergeCell ref="B30:R30"/>
    <mergeCell ref="S30:Y30"/>
    <mergeCell ref="Z30:AI30"/>
    <mergeCell ref="AJ30:AP30"/>
    <mergeCell ref="AQ30:AZ30"/>
    <mergeCell ref="BA30:BG30"/>
    <mergeCell ref="BH30:BQ30"/>
    <mergeCell ref="B29:R29"/>
    <mergeCell ref="S29:Y29"/>
    <mergeCell ref="Z29:AI29"/>
    <mergeCell ref="AJ29:AP29"/>
    <mergeCell ref="AQ29:AZ29"/>
    <mergeCell ref="BA29:BG29"/>
  </mergeCells>
  <printOptions/>
  <pageMargins left="0.7874015748031497" right="0.7874015748031497" top="0.7086614173228347" bottom="0.3937007874015748" header="0.5118110236220472" footer="0.39"/>
  <pageSetup horizontalDpi="300" verticalDpi="300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94"/>
  <sheetViews>
    <sheetView zoomScalePageLayoutView="0" workbookViewId="0" topLeftCell="A46">
      <selection activeCell="A55" sqref="A55"/>
    </sheetView>
  </sheetViews>
  <sheetFormatPr defaultColWidth="1.28515625" defaultRowHeight="15" customHeight="1"/>
  <cols>
    <col min="1" max="19" width="1.28515625" style="40" customWidth="1"/>
    <col min="20" max="21" width="1.421875" style="40" customWidth="1"/>
    <col min="22" max="23" width="1.28515625" style="40" customWidth="1"/>
    <col min="24" max="24" width="0.9921875" style="40" customWidth="1"/>
    <col min="25" max="25" width="1.1484375" style="40" customWidth="1"/>
    <col min="26" max="31" width="1.28515625" style="40" customWidth="1"/>
    <col min="32" max="33" width="1.421875" style="40" customWidth="1"/>
    <col min="34" max="40" width="1.28515625" style="40" customWidth="1"/>
    <col min="41" max="45" width="1.421875" style="40" customWidth="1"/>
    <col min="46" max="52" width="1.28515625" style="40" customWidth="1"/>
    <col min="53" max="57" width="1.421875" style="40" customWidth="1"/>
    <col min="58" max="16384" width="1.28515625" style="40" customWidth="1"/>
  </cols>
  <sheetData>
    <row r="1" s="3" customFormat="1" ht="15" customHeight="1">
      <c r="A1" s="50" t="s">
        <v>596</v>
      </c>
    </row>
    <row r="2" spans="1:69" s="3" customFormat="1" ht="15" customHeight="1">
      <c r="A2" s="3" t="s">
        <v>597</v>
      </c>
      <c r="BQ2" s="5" t="s">
        <v>598</v>
      </c>
    </row>
    <row r="3" s="3" customFormat="1" ht="3.75" customHeight="1"/>
    <row r="4" spans="2:69" s="3" customFormat="1" ht="15" customHeight="1">
      <c r="B4" s="118" t="s">
        <v>12</v>
      </c>
      <c r="C4" s="118"/>
      <c r="D4" s="118"/>
      <c r="E4" s="118"/>
      <c r="F4" s="118"/>
      <c r="G4" s="118"/>
      <c r="H4" s="118"/>
      <c r="I4" s="118"/>
      <c r="J4" s="118" t="s">
        <v>599</v>
      </c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</row>
    <row r="5" spans="2:69" s="3" customFormat="1" ht="15" customHeight="1">
      <c r="B5" s="118"/>
      <c r="C5" s="118"/>
      <c r="D5" s="118"/>
      <c r="E5" s="118"/>
      <c r="F5" s="118"/>
      <c r="G5" s="118"/>
      <c r="H5" s="118"/>
      <c r="I5" s="118"/>
      <c r="J5" s="118" t="s">
        <v>119</v>
      </c>
      <c r="K5" s="118"/>
      <c r="L5" s="118"/>
      <c r="M5" s="118"/>
      <c r="N5" s="118"/>
      <c r="O5" s="118"/>
      <c r="P5" s="118"/>
      <c r="Q5" s="118"/>
      <c r="R5" s="118"/>
      <c r="S5" s="118"/>
      <c r="T5" s="118" t="s">
        <v>600</v>
      </c>
      <c r="U5" s="118"/>
      <c r="V5" s="118"/>
      <c r="W5" s="118"/>
      <c r="X5" s="118"/>
      <c r="Y5" s="118"/>
      <c r="Z5" s="118"/>
      <c r="AA5" s="118"/>
      <c r="AB5" s="118"/>
      <c r="AC5" s="118"/>
      <c r="AD5" s="118" t="s">
        <v>601</v>
      </c>
      <c r="AE5" s="118"/>
      <c r="AF5" s="118"/>
      <c r="AG5" s="118"/>
      <c r="AH5" s="118"/>
      <c r="AI5" s="118"/>
      <c r="AJ5" s="118"/>
      <c r="AK5" s="118"/>
      <c r="AL5" s="118"/>
      <c r="AM5" s="118"/>
      <c r="AN5" s="118" t="s">
        <v>602</v>
      </c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</row>
    <row r="6" spans="2:69" s="3" customFormat="1" ht="15" customHeight="1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 t="s">
        <v>603</v>
      </c>
      <c r="AO6" s="118"/>
      <c r="AP6" s="118"/>
      <c r="AQ6" s="118"/>
      <c r="AR6" s="118"/>
      <c r="AS6" s="118"/>
      <c r="AT6" s="118"/>
      <c r="AU6" s="118"/>
      <c r="AV6" s="118"/>
      <c r="AW6" s="118"/>
      <c r="AX6" s="118" t="s">
        <v>604</v>
      </c>
      <c r="AY6" s="118"/>
      <c r="AZ6" s="118"/>
      <c r="BA6" s="118"/>
      <c r="BB6" s="118"/>
      <c r="BC6" s="118"/>
      <c r="BD6" s="118"/>
      <c r="BE6" s="118"/>
      <c r="BF6" s="118"/>
      <c r="BG6" s="118"/>
      <c r="BH6" s="118" t="s">
        <v>605</v>
      </c>
      <c r="BI6" s="118"/>
      <c r="BJ6" s="118"/>
      <c r="BK6" s="118"/>
      <c r="BL6" s="118"/>
      <c r="BM6" s="118"/>
      <c r="BN6" s="118"/>
      <c r="BO6" s="118"/>
      <c r="BP6" s="118"/>
      <c r="BQ6" s="118"/>
    </row>
    <row r="7" spans="2:69" s="3" customFormat="1" ht="15" customHeight="1">
      <c r="B7" s="118" t="s">
        <v>606</v>
      </c>
      <c r="C7" s="118"/>
      <c r="D7" s="118"/>
      <c r="E7" s="118"/>
      <c r="F7" s="118"/>
      <c r="G7" s="118"/>
      <c r="H7" s="118"/>
      <c r="I7" s="118"/>
      <c r="J7" s="332">
        <v>3854</v>
      </c>
      <c r="K7" s="332"/>
      <c r="L7" s="332"/>
      <c r="M7" s="332"/>
      <c r="N7" s="332"/>
      <c r="O7" s="332"/>
      <c r="P7" s="332"/>
      <c r="Q7" s="332"/>
      <c r="R7" s="332"/>
      <c r="S7" s="332"/>
      <c r="T7" s="332">
        <v>3120</v>
      </c>
      <c r="U7" s="332"/>
      <c r="V7" s="332"/>
      <c r="W7" s="332"/>
      <c r="X7" s="332"/>
      <c r="Y7" s="332"/>
      <c r="Z7" s="332"/>
      <c r="AA7" s="332"/>
      <c r="AB7" s="332"/>
      <c r="AC7" s="332"/>
      <c r="AD7" s="332">
        <v>734</v>
      </c>
      <c r="AE7" s="332"/>
      <c r="AF7" s="332"/>
      <c r="AG7" s="332"/>
      <c r="AH7" s="332"/>
      <c r="AI7" s="332"/>
      <c r="AJ7" s="332"/>
      <c r="AK7" s="332"/>
      <c r="AL7" s="332"/>
      <c r="AM7" s="332"/>
      <c r="AN7" s="332">
        <v>392</v>
      </c>
      <c r="AO7" s="332"/>
      <c r="AP7" s="332"/>
      <c r="AQ7" s="332"/>
      <c r="AR7" s="332"/>
      <c r="AS7" s="332"/>
      <c r="AT7" s="332"/>
      <c r="AU7" s="332"/>
      <c r="AV7" s="332"/>
      <c r="AW7" s="332"/>
      <c r="AX7" s="332">
        <v>929</v>
      </c>
      <c r="AY7" s="332"/>
      <c r="AZ7" s="332"/>
      <c r="BA7" s="332"/>
      <c r="BB7" s="332"/>
      <c r="BC7" s="332"/>
      <c r="BD7" s="332"/>
      <c r="BE7" s="332"/>
      <c r="BF7" s="332"/>
      <c r="BG7" s="332"/>
      <c r="BH7" s="332">
        <v>2533</v>
      </c>
      <c r="BI7" s="332"/>
      <c r="BJ7" s="332"/>
      <c r="BK7" s="332"/>
      <c r="BL7" s="332"/>
      <c r="BM7" s="332"/>
      <c r="BN7" s="332"/>
      <c r="BO7" s="332"/>
      <c r="BP7" s="332"/>
      <c r="BQ7" s="332"/>
    </row>
    <row r="8" spans="2:69" s="3" customFormat="1" ht="15" customHeight="1">
      <c r="B8" s="118" t="s">
        <v>98</v>
      </c>
      <c r="C8" s="118"/>
      <c r="D8" s="118"/>
      <c r="E8" s="118"/>
      <c r="F8" s="118"/>
      <c r="G8" s="118"/>
      <c r="H8" s="118"/>
      <c r="I8" s="118"/>
      <c r="J8" s="332">
        <v>3621</v>
      </c>
      <c r="K8" s="332"/>
      <c r="L8" s="332"/>
      <c r="M8" s="332"/>
      <c r="N8" s="332"/>
      <c r="O8" s="332"/>
      <c r="P8" s="332"/>
      <c r="Q8" s="332"/>
      <c r="R8" s="332"/>
      <c r="S8" s="332"/>
      <c r="T8" s="332">
        <v>2882</v>
      </c>
      <c r="U8" s="332"/>
      <c r="V8" s="332"/>
      <c r="W8" s="332"/>
      <c r="X8" s="332"/>
      <c r="Y8" s="332"/>
      <c r="Z8" s="332"/>
      <c r="AA8" s="332"/>
      <c r="AB8" s="332"/>
      <c r="AC8" s="332"/>
      <c r="AD8" s="332">
        <v>739</v>
      </c>
      <c r="AE8" s="332"/>
      <c r="AF8" s="332"/>
      <c r="AG8" s="332"/>
      <c r="AH8" s="332"/>
      <c r="AI8" s="332"/>
      <c r="AJ8" s="332"/>
      <c r="AK8" s="332"/>
      <c r="AL8" s="332"/>
      <c r="AM8" s="332"/>
      <c r="AN8" s="332">
        <v>257</v>
      </c>
      <c r="AO8" s="332"/>
      <c r="AP8" s="332"/>
      <c r="AQ8" s="332"/>
      <c r="AR8" s="332"/>
      <c r="AS8" s="332"/>
      <c r="AT8" s="332"/>
      <c r="AU8" s="332"/>
      <c r="AV8" s="332"/>
      <c r="AW8" s="332"/>
      <c r="AX8" s="332">
        <v>879</v>
      </c>
      <c r="AY8" s="332"/>
      <c r="AZ8" s="332"/>
      <c r="BA8" s="332"/>
      <c r="BB8" s="332"/>
      <c r="BC8" s="332"/>
      <c r="BD8" s="332"/>
      <c r="BE8" s="332"/>
      <c r="BF8" s="332"/>
      <c r="BG8" s="332"/>
      <c r="BH8" s="332">
        <v>1746</v>
      </c>
      <c r="BI8" s="332"/>
      <c r="BJ8" s="332"/>
      <c r="BK8" s="332"/>
      <c r="BL8" s="332"/>
      <c r="BM8" s="332"/>
      <c r="BN8" s="332"/>
      <c r="BO8" s="332"/>
      <c r="BP8" s="332"/>
      <c r="BQ8" s="332"/>
    </row>
    <row r="9" spans="2:69" s="3" customFormat="1" ht="15" customHeight="1">
      <c r="B9" s="118" t="s">
        <v>99</v>
      </c>
      <c r="C9" s="118"/>
      <c r="D9" s="118"/>
      <c r="E9" s="118"/>
      <c r="F9" s="118"/>
      <c r="G9" s="118"/>
      <c r="H9" s="118"/>
      <c r="I9" s="118"/>
      <c r="J9" s="332">
        <v>3404</v>
      </c>
      <c r="K9" s="332"/>
      <c r="L9" s="332"/>
      <c r="M9" s="332"/>
      <c r="N9" s="332"/>
      <c r="O9" s="332"/>
      <c r="P9" s="332"/>
      <c r="Q9" s="332"/>
      <c r="R9" s="332"/>
      <c r="S9" s="332"/>
      <c r="T9" s="332">
        <v>2584</v>
      </c>
      <c r="U9" s="332"/>
      <c r="V9" s="332"/>
      <c r="W9" s="332"/>
      <c r="X9" s="332"/>
      <c r="Y9" s="332"/>
      <c r="Z9" s="332"/>
      <c r="AA9" s="332"/>
      <c r="AB9" s="332"/>
      <c r="AC9" s="332"/>
      <c r="AD9" s="332">
        <v>820</v>
      </c>
      <c r="AE9" s="332"/>
      <c r="AF9" s="332"/>
      <c r="AG9" s="332"/>
      <c r="AH9" s="332"/>
      <c r="AI9" s="332"/>
      <c r="AJ9" s="332"/>
      <c r="AK9" s="332"/>
      <c r="AL9" s="332"/>
      <c r="AM9" s="332"/>
      <c r="AN9" s="332">
        <v>236</v>
      </c>
      <c r="AO9" s="332"/>
      <c r="AP9" s="332"/>
      <c r="AQ9" s="332"/>
      <c r="AR9" s="332"/>
      <c r="AS9" s="332"/>
      <c r="AT9" s="332"/>
      <c r="AU9" s="332"/>
      <c r="AV9" s="332"/>
      <c r="AW9" s="332"/>
      <c r="AX9" s="332">
        <v>701</v>
      </c>
      <c r="AY9" s="332"/>
      <c r="AZ9" s="332"/>
      <c r="BA9" s="332"/>
      <c r="BB9" s="332"/>
      <c r="BC9" s="332"/>
      <c r="BD9" s="332"/>
      <c r="BE9" s="332"/>
      <c r="BF9" s="332"/>
      <c r="BG9" s="332"/>
      <c r="BH9" s="332">
        <v>1647</v>
      </c>
      <c r="BI9" s="332"/>
      <c r="BJ9" s="332"/>
      <c r="BK9" s="332"/>
      <c r="BL9" s="332"/>
      <c r="BM9" s="332"/>
      <c r="BN9" s="332"/>
      <c r="BO9" s="332"/>
      <c r="BP9" s="332"/>
      <c r="BQ9" s="332"/>
    </row>
    <row r="10" spans="2:69" s="3" customFormat="1" ht="15" customHeight="1">
      <c r="B10" s="118" t="s">
        <v>79</v>
      </c>
      <c r="C10" s="118"/>
      <c r="D10" s="118"/>
      <c r="E10" s="118"/>
      <c r="F10" s="118"/>
      <c r="G10" s="118"/>
      <c r="H10" s="118"/>
      <c r="I10" s="118"/>
      <c r="J10" s="332">
        <v>1493</v>
      </c>
      <c r="K10" s="332"/>
      <c r="L10" s="332"/>
      <c r="M10" s="332"/>
      <c r="N10" s="332"/>
      <c r="O10" s="332"/>
      <c r="P10" s="332"/>
      <c r="Q10" s="332"/>
      <c r="R10" s="332"/>
      <c r="S10" s="332"/>
      <c r="T10" s="332">
        <v>582</v>
      </c>
      <c r="U10" s="332"/>
      <c r="V10" s="332"/>
      <c r="W10" s="332"/>
      <c r="X10" s="332"/>
      <c r="Y10" s="332"/>
      <c r="Z10" s="332"/>
      <c r="AA10" s="332"/>
      <c r="AB10" s="332"/>
      <c r="AC10" s="332"/>
      <c r="AD10" s="332">
        <v>911</v>
      </c>
      <c r="AE10" s="332"/>
      <c r="AF10" s="332"/>
      <c r="AG10" s="332"/>
      <c r="AH10" s="332"/>
      <c r="AI10" s="332"/>
      <c r="AJ10" s="332"/>
      <c r="AK10" s="332"/>
      <c r="AL10" s="332"/>
      <c r="AM10" s="332"/>
      <c r="AN10" s="332">
        <v>161</v>
      </c>
      <c r="AO10" s="332"/>
      <c r="AP10" s="332"/>
      <c r="AQ10" s="332"/>
      <c r="AR10" s="332"/>
      <c r="AS10" s="332"/>
      <c r="AT10" s="332"/>
      <c r="AU10" s="332"/>
      <c r="AV10" s="332"/>
      <c r="AW10" s="332"/>
      <c r="AX10" s="332">
        <v>137</v>
      </c>
      <c r="AY10" s="332"/>
      <c r="AZ10" s="332"/>
      <c r="BA10" s="332"/>
      <c r="BB10" s="332"/>
      <c r="BC10" s="332"/>
      <c r="BD10" s="332"/>
      <c r="BE10" s="332"/>
      <c r="BF10" s="332"/>
      <c r="BG10" s="332"/>
      <c r="BH10" s="332">
        <v>284</v>
      </c>
      <c r="BI10" s="332"/>
      <c r="BJ10" s="332"/>
      <c r="BK10" s="332"/>
      <c r="BL10" s="332"/>
      <c r="BM10" s="332"/>
      <c r="BN10" s="332"/>
      <c r="BO10" s="332"/>
      <c r="BP10" s="332"/>
      <c r="BQ10" s="332"/>
    </row>
    <row r="11" s="3" customFormat="1" ht="15" customHeight="1">
      <c r="BQ11" s="5" t="s">
        <v>607</v>
      </c>
    </row>
    <row r="12" s="3" customFormat="1" ht="15" customHeight="1"/>
    <row r="13" spans="1:69" s="3" customFormat="1" ht="15" customHeight="1">
      <c r="A13" s="3" t="s">
        <v>608</v>
      </c>
      <c r="BQ13" s="5" t="s">
        <v>598</v>
      </c>
    </row>
    <row r="14" s="3" customFormat="1" ht="3.75" customHeight="1"/>
    <row r="15" spans="2:69" s="3" customFormat="1" ht="15" customHeight="1">
      <c r="B15" s="118" t="s">
        <v>12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 t="s">
        <v>107</v>
      </c>
      <c r="M15" s="118"/>
      <c r="N15" s="118"/>
      <c r="O15" s="118"/>
      <c r="P15" s="118"/>
      <c r="Q15" s="118"/>
      <c r="R15" s="118"/>
      <c r="S15" s="118"/>
      <c r="T15" s="299" t="s">
        <v>609</v>
      </c>
      <c r="U15" s="118"/>
      <c r="V15" s="118"/>
      <c r="W15" s="118"/>
      <c r="X15" s="118"/>
      <c r="Y15" s="299" t="s">
        <v>610</v>
      </c>
      <c r="Z15" s="118"/>
      <c r="AA15" s="118"/>
      <c r="AB15" s="118"/>
      <c r="AC15" s="118"/>
      <c r="AD15" s="331" t="s">
        <v>611</v>
      </c>
      <c r="AE15" s="331"/>
      <c r="AF15" s="331"/>
      <c r="AG15" s="331"/>
      <c r="AH15" s="331"/>
      <c r="AI15" s="331" t="s">
        <v>612</v>
      </c>
      <c r="AJ15" s="331"/>
      <c r="AK15" s="331"/>
      <c r="AL15" s="331"/>
      <c r="AM15" s="331"/>
      <c r="AN15" s="331" t="s">
        <v>613</v>
      </c>
      <c r="AO15" s="331"/>
      <c r="AP15" s="331"/>
      <c r="AQ15" s="331"/>
      <c r="AR15" s="331"/>
      <c r="AS15" s="331" t="s">
        <v>614</v>
      </c>
      <c r="AT15" s="331"/>
      <c r="AU15" s="331"/>
      <c r="AV15" s="331"/>
      <c r="AW15" s="331"/>
      <c r="AX15" s="331" t="s">
        <v>615</v>
      </c>
      <c r="AY15" s="331"/>
      <c r="AZ15" s="331"/>
      <c r="BA15" s="331"/>
      <c r="BB15" s="331"/>
      <c r="BC15" s="331" t="s">
        <v>616</v>
      </c>
      <c r="BD15" s="331"/>
      <c r="BE15" s="331"/>
      <c r="BF15" s="331"/>
      <c r="BG15" s="331"/>
      <c r="BH15" s="331" t="s">
        <v>617</v>
      </c>
      <c r="BI15" s="331"/>
      <c r="BJ15" s="331"/>
      <c r="BK15" s="331"/>
      <c r="BL15" s="331"/>
      <c r="BM15" s="331" t="s">
        <v>618</v>
      </c>
      <c r="BN15" s="331"/>
      <c r="BO15" s="331"/>
      <c r="BP15" s="331"/>
      <c r="BQ15" s="331"/>
    </row>
    <row r="16" spans="2:69" s="3" customFormat="1" ht="15" customHeight="1"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</row>
    <row r="17" spans="2:69" s="3" customFormat="1" ht="15" customHeight="1">
      <c r="B17" s="118" t="s">
        <v>98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50">
        <v>3621</v>
      </c>
      <c r="M17" s="150"/>
      <c r="N17" s="150"/>
      <c r="O17" s="150"/>
      <c r="P17" s="150"/>
      <c r="Q17" s="150"/>
      <c r="R17" s="150"/>
      <c r="S17" s="150"/>
      <c r="T17" s="150">
        <v>7</v>
      </c>
      <c r="U17" s="150"/>
      <c r="V17" s="150"/>
      <c r="W17" s="150"/>
      <c r="X17" s="150"/>
      <c r="Y17" s="150">
        <v>741</v>
      </c>
      <c r="Z17" s="150"/>
      <c r="AA17" s="150"/>
      <c r="AB17" s="150"/>
      <c r="AC17" s="150"/>
      <c r="AD17" s="150">
        <v>683</v>
      </c>
      <c r="AE17" s="150"/>
      <c r="AF17" s="150"/>
      <c r="AG17" s="150"/>
      <c r="AH17" s="150"/>
      <c r="AI17" s="150">
        <v>1271</v>
      </c>
      <c r="AJ17" s="150"/>
      <c r="AK17" s="150"/>
      <c r="AL17" s="150"/>
      <c r="AM17" s="150"/>
      <c r="AN17" s="150">
        <v>489</v>
      </c>
      <c r="AO17" s="150"/>
      <c r="AP17" s="150"/>
      <c r="AQ17" s="150"/>
      <c r="AR17" s="150"/>
      <c r="AS17" s="150">
        <v>217</v>
      </c>
      <c r="AT17" s="150"/>
      <c r="AU17" s="150"/>
      <c r="AV17" s="150"/>
      <c r="AW17" s="150"/>
      <c r="AX17" s="150">
        <v>96</v>
      </c>
      <c r="AY17" s="150"/>
      <c r="AZ17" s="150"/>
      <c r="BA17" s="150"/>
      <c r="BB17" s="150"/>
      <c r="BC17" s="150">
        <v>37</v>
      </c>
      <c r="BD17" s="150"/>
      <c r="BE17" s="150"/>
      <c r="BF17" s="150"/>
      <c r="BG17" s="150"/>
      <c r="BH17" s="150">
        <v>66</v>
      </c>
      <c r="BI17" s="150"/>
      <c r="BJ17" s="150"/>
      <c r="BK17" s="150"/>
      <c r="BL17" s="150"/>
      <c r="BM17" s="150">
        <v>14</v>
      </c>
      <c r="BN17" s="150"/>
      <c r="BO17" s="150"/>
      <c r="BP17" s="150"/>
      <c r="BQ17" s="150"/>
    </row>
    <row r="18" spans="2:69" s="3" customFormat="1" ht="15" customHeight="1">
      <c r="B18" s="118" t="s">
        <v>99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50">
        <v>2584</v>
      </c>
      <c r="M18" s="150"/>
      <c r="N18" s="150"/>
      <c r="O18" s="150"/>
      <c r="P18" s="150"/>
      <c r="Q18" s="150"/>
      <c r="R18" s="150"/>
      <c r="S18" s="150"/>
      <c r="T18" s="150" t="s">
        <v>619</v>
      </c>
      <c r="U18" s="150"/>
      <c r="V18" s="150"/>
      <c r="W18" s="150"/>
      <c r="X18" s="150"/>
      <c r="Y18" s="150">
        <v>12</v>
      </c>
      <c r="Z18" s="150"/>
      <c r="AA18" s="150"/>
      <c r="AB18" s="150"/>
      <c r="AC18" s="150"/>
      <c r="AD18" s="150">
        <v>596</v>
      </c>
      <c r="AE18" s="150"/>
      <c r="AF18" s="150"/>
      <c r="AG18" s="150"/>
      <c r="AH18" s="150"/>
      <c r="AI18" s="150">
        <v>1071</v>
      </c>
      <c r="AJ18" s="150"/>
      <c r="AK18" s="150"/>
      <c r="AL18" s="150"/>
      <c r="AM18" s="150"/>
      <c r="AN18" s="150">
        <v>447</v>
      </c>
      <c r="AO18" s="150"/>
      <c r="AP18" s="150"/>
      <c r="AQ18" s="150"/>
      <c r="AR18" s="150"/>
      <c r="AS18" s="150">
        <v>195</v>
      </c>
      <c r="AT18" s="150"/>
      <c r="AU18" s="150"/>
      <c r="AV18" s="150"/>
      <c r="AW18" s="150"/>
      <c r="AX18" s="150">
        <v>139</v>
      </c>
      <c r="AY18" s="150"/>
      <c r="AZ18" s="150"/>
      <c r="BA18" s="150"/>
      <c r="BB18" s="150"/>
      <c r="BC18" s="150">
        <v>74</v>
      </c>
      <c r="BD18" s="150"/>
      <c r="BE18" s="150"/>
      <c r="BF18" s="150"/>
      <c r="BG18" s="150"/>
      <c r="BH18" s="150">
        <v>19</v>
      </c>
      <c r="BI18" s="150"/>
      <c r="BJ18" s="150"/>
      <c r="BK18" s="150"/>
      <c r="BL18" s="150"/>
      <c r="BM18" s="150">
        <v>1</v>
      </c>
      <c r="BN18" s="150"/>
      <c r="BO18" s="150"/>
      <c r="BP18" s="150"/>
      <c r="BQ18" s="150"/>
    </row>
    <row r="19" spans="2:69" s="3" customFormat="1" ht="15" customHeight="1">
      <c r="B19" s="118" t="s">
        <v>79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50">
        <v>582</v>
      </c>
      <c r="M19" s="150"/>
      <c r="N19" s="150"/>
      <c r="O19" s="150"/>
      <c r="P19" s="150"/>
      <c r="Q19" s="150"/>
      <c r="R19" s="150"/>
      <c r="S19" s="150"/>
      <c r="T19" s="150">
        <v>23</v>
      </c>
      <c r="U19" s="150"/>
      <c r="V19" s="150"/>
      <c r="W19" s="150"/>
      <c r="X19" s="150"/>
      <c r="Y19" s="150">
        <v>78</v>
      </c>
      <c r="Z19" s="150"/>
      <c r="AA19" s="150"/>
      <c r="AB19" s="150"/>
      <c r="AC19" s="150"/>
      <c r="AD19" s="150">
        <v>166</v>
      </c>
      <c r="AE19" s="150"/>
      <c r="AF19" s="150"/>
      <c r="AG19" s="150"/>
      <c r="AH19" s="150"/>
      <c r="AI19" s="150">
        <v>180</v>
      </c>
      <c r="AJ19" s="150"/>
      <c r="AK19" s="150"/>
      <c r="AL19" s="150"/>
      <c r="AM19" s="150"/>
      <c r="AN19" s="150">
        <v>67</v>
      </c>
      <c r="AO19" s="150"/>
      <c r="AP19" s="150"/>
      <c r="AQ19" s="150"/>
      <c r="AR19" s="150"/>
      <c r="AS19" s="150">
        <v>21</v>
      </c>
      <c r="AT19" s="150"/>
      <c r="AU19" s="150"/>
      <c r="AV19" s="150"/>
      <c r="AW19" s="150"/>
      <c r="AX19" s="233">
        <v>20</v>
      </c>
      <c r="AY19" s="234"/>
      <c r="AZ19" s="234"/>
      <c r="BA19" s="234"/>
      <c r="BB19" s="234"/>
      <c r="BC19" s="234"/>
      <c r="BD19" s="234"/>
      <c r="BE19" s="234"/>
      <c r="BF19" s="234"/>
      <c r="BG19" s="235"/>
      <c r="BH19" s="150">
        <v>11</v>
      </c>
      <c r="BI19" s="150"/>
      <c r="BJ19" s="150"/>
      <c r="BK19" s="150"/>
      <c r="BL19" s="150"/>
      <c r="BM19" s="150">
        <v>16</v>
      </c>
      <c r="BN19" s="150"/>
      <c r="BO19" s="150"/>
      <c r="BP19" s="150"/>
      <c r="BQ19" s="150"/>
    </row>
    <row r="20" s="3" customFormat="1" ht="15" customHeight="1">
      <c r="BQ20" s="5" t="s">
        <v>607</v>
      </c>
    </row>
    <row r="21" s="3" customFormat="1" ht="15" customHeight="1"/>
    <row r="22" spans="1:69" s="3" customFormat="1" ht="15" customHeight="1">
      <c r="A22" s="3" t="s">
        <v>620</v>
      </c>
      <c r="BQ22" s="5" t="s">
        <v>621</v>
      </c>
    </row>
    <row r="23" s="3" customFormat="1" ht="3.75" customHeight="1"/>
    <row r="24" spans="2:69" s="3" customFormat="1" ht="15" customHeight="1">
      <c r="B24" s="174" t="s">
        <v>114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23"/>
      <c r="O24" s="174" t="s">
        <v>622</v>
      </c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23"/>
      <c r="AC24" s="174" t="s">
        <v>26</v>
      </c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23"/>
      <c r="AQ24" s="174" t="s">
        <v>27</v>
      </c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23"/>
      <c r="BE24" s="174" t="s">
        <v>623</v>
      </c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23"/>
    </row>
    <row r="25" spans="2:69" s="3" customFormat="1" ht="15" customHeight="1">
      <c r="B25" s="174" t="s">
        <v>606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23"/>
      <c r="O25" s="328">
        <f>SUM(AC25:BQ25)</f>
        <v>306346</v>
      </c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30"/>
      <c r="AC25" s="328">
        <v>254470</v>
      </c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30"/>
      <c r="AQ25" s="328">
        <v>25747</v>
      </c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30"/>
      <c r="BE25" s="328">
        <v>26129</v>
      </c>
      <c r="BF25" s="329"/>
      <c r="BG25" s="329"/>
      <c r="BH25" s="329"/>
      <c r="BI25" s="329"/>
      <c r="BJ25" s="329"/>
      <c r="BK25" s="329"/>
      <c r="BL25" s="329"/>
      <c r="BM25" s="329"/>
      <c r="BN25" s="329"/>
      <c r="BO25" s="329"/>
      <c r="BP25" s="329"/>
      <c r="BQ25" s="330"/>
    </row>
    <row r="26" spans="2:69" s="3" customFormat="1" ht="15" customHeight="1">
      <c r="B26" s="174" t="s">
        <v>98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23"/>
      <c r="O26" s="328">
        <f>SUM(AC26:BQ26)</f>
        <v>277556</v>
      </c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30"/>
      <c r="AC26" s="328">
        <v>238429</v>
      </c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30"/>
      <c r="AQ26" s="328">
        <v>20060</v>
      </c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30"/>
      <c r="BE26" s="328">
        <v>19067</v>
      </c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30"/>
    </row>
    <row r="27" spans="2:69" s="3" customFormat="1" ht="15" customHeight="1">
      <c r="B27" s="118" t="s">
        <v>99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327">
        <f>SUM(AC27:BQ27)</f>
        <v>261280</v>
      </c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>
        <v>229252</v>
      </c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>
        <v>16627</v>
      </c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>
        <v>15401</v>
      </c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</row>
    <row r="28" spans="2:69" s="3" customFormat="1" ht="15" customHeight="1">
      <c r="B28" s="174" t="s">
        <v>79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23"/>
      <c r="O28" s="328">
        <v>236051</v>
      </c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30"/>
      <c r="AC28" s="328">
        <v>219203</v>
      </c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30"/>
      <c r="AQ28" s="328">
        <v>6410</v>
      </c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30"/>
      <c r="BE28" s="328">
        <v>10438</v>
      </c>
      <c r="BF28" s="329"/>
      <c r="BG28" s="329"/>
      <c r="BH28" s="329"/>
      <c r="BI28" s="329"/>
      <c r="BJ28" s="329"/>
      <c r="BK28" s="329"/>
      <c r="BL28" s="329"/>
      <c r="BM28" s="329"/>
      <c r="BN28" s="329"/>
      <c r="BO28" s="329"/>
      <c r="BP28" s="329"/>
      <c r="BQ28" s="330"/>
    </row>
    <row r="29" s="3" customFormat="1" ht="15" customHeight="1">
      <c r="BQ29" s="5" t="s">
        <v>607</v>
      </c>
    </row>
    <row r="30" s="3" customFormat="1" ht="15" customHeight="1"/>
    <row r="31" spans="1:69" s="3" customFormat="1" ht="15" customHeight="1">
      <c r="A31" s="3" t="s">
        <v>624</v>
      </c>
      <c r="BQ31" s="5" t="s">
        <v>625</v>
      </c>
    </row>
    <row r="32" s="3" customFormat="1" ht="3.75" customHeight="1"/>
    <row r="33" spans="2:69" s="3" customFormat="1" ht="15.75" customHeight="1">
      <c r="B33" s="118" t="s">
        <v>12</v>
      </c>
      <c r="C33" s="118"/>
      <c r="D33" s="118"/>
      <c r="E33" s="118"/>
      <c r="F33" s="118"/>
      <c r="G33" s="118"/>
      <c r="H33" s="118"/>
      <c r="I33" s="118"/>
      <c r="J33" s="118" t="s">
        <v>626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 t="s">
        <v>627</v>
      </c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 t="s">
        <v>628</v>
      </c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 t="s">
        <v>629</v>
      </c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 t="s">
        <v>630</v>
      </c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</row>
    <row r="34" spans="2:69" s="3" customFormat="1" ht="15.75" customHeight="1">
      <c r="B34" s="118"/>
      <c r="C34" s="118"/>
      <c r="D34" s="118"/>
      <c r="E34" s="118"/>
      <c r="F34" s="118"/>
      <c r="G34" s="118"/>
      <c r="H34" s="118"/>
      <c r="I34" s="118"/>
      <c r="J34" s="118" t="s">
        <v>631</v>
      </c>
      <c r="K34" s="118"/>
      <c r="L34" s="118"/>
      <c r="M34" s="118"/>
      <c r="N34" s="118"/>
      <c r="O34" s="118"/>
      <c r="P34" s="118"/>
      <c r="Q34" s="118" t="s">
        <v>632</v>
      </c>
      <c r="R34" s="118"/>
      <c r="S34" s="118"/>
      <c r="T34" s="118"/>
      <c r="U34" s="118"/>
      <c r="V34" s="118" t="s">
        <v>631</v>
      </c>
      <c r="W34" s="118"/>
      <c r="X34" s="118"/>
      <c r="Y34" s="118"/>
      <c r="Z34" s="118"/>
      <c r="AA34" s="118"/>
      <c r="AB34" s="118"/>
      <c r="AC34" s="118" t="s">
        <v>632</v>
      </c>
      <c r="AD34" s="118"/>
      <c r="AE34" s="118"/>
      <c r="AF34" s="118"/>
      <c r="AG34" s="118"/>
      <c r="AH34" s="118" t="s">
        <v>631</v>
      </c>
      <c r="AI34" s="118"/>
      <c r="AJ34" s="118"/>
      <c r="AK34" s="118"/>
      <c r="AL34" s="118"/>
      <c r="AM34" s="118"/>
      <c r="AN34" s="118"/>
      <c r="AO34" s="118" t="s">
        <v>632</v>
      </c>
      <c r="AP34" s="118"/>
      <c r="AQ34" s="118"/>
      <c r="AR34" s="118"/>
      <c r="AS34" s="118"/>
      <c r="AT34" s="118" t="s">
        <v>631</v>
      </c>
      <c r="AU34" s="118"/>
      <c r="AV34" s="118"/>
      <c r="AW34" s="118"/>
      <c r="AX34" s="118"/>
      <c r="AY34" s="118"/>
      <c r="AZ34" s="118"/>
      <c r="BA34" s="118" t="s">
        <v>632</v>
      </c>
      <c r="BB34" s="118"/>
      <c r="BC34" s="118"/>
      <c r="BD34" s="118"/>
      <c r="BE34" s="118"/>
      <c r="BF34" s="118" t="s">
        <v>631</v>
      </c>
      <c r="BG34" s="118"/>
      <c r="BH34" s="118"/>
      <c r="BI34" s="118"/>
      <c r="BJ34" s="118"/>
      <c r="BK34" s="118"/>
      <c r="BL34" s="118"/>
      <c r="BM34" s="118" t="s">
        <v>632</v>
      </c>
      <c r="BN34" s="118"/>
      <c r="BO34" s="118"/>
      <c r="BP34" s="118"/>
      <c r="BQ34" s="118"/>
    </row>
    <row r="35" spans="2:69" s="3" customFormat="1" ht="15.75" customHeight="1">
      <c r="B35" s="118" t="s">
        <v>79</v>
      </c>
      <c r="C35" s="118"/>
      <c r="D35" s="118"/>
      <c r="E35" s="118"/>
      <c r="F35" s="118"/>
      <c r="G35" s="118"/>
      <c r="H35" s="118"/>
      <c r="I35" s="118"/>
      <c r="J35" s="194">
        <v>1540</v>
      </c>
      <c r="K35" s="194"/>
      <c r="L35" s="194"/>
      <c r="M35" s="194"/>
      <c r="N35" s="194"/>
      <c r="O35" s="194"/>
      <c r="P35" s="194"/>
      <c r="Q35" s="194">
        <v>8490</v>
      </c>
      <c r="R35" s="194"/>
      <c r="S35" s="194"/>
      <c r="T35" s="194"/>
      <c r="U35" s="194"/>
      <c r="V35" s="194">
        <v>687</v>
      </c>
      <c r="W35" s="194"/>
      <c r="X35" s="194"/>
      <c r="Y35" s="194"/>
      <c r="Z35" s="194"/>
      <c r="AA35" s="194"/>
      <c r="AB35" s="194"/>
      <c r="AC35" s="194">
        <v>2070</v>
      </c>
      <c r="AD35" s="194"/>
      <c r="AE35" s="194"/>
      <c r="AF35" s="194"/>
      <c r="AG35" s="194"/>
      <c r="AH35" s="194">
        <v>262</v>
      </c>
      <c r="AI35" s="194"/>
      <c r="AJ35" s="194"/>
      <c r="AK35" s="194"/>
      <c r="AL35" s="194"/>
      <c r="AM35" s="194"/>
      <c r="AN35" s="194"/>
      <c r="AO35" s="194">
        <v>700</v>
      </c>
      <c r="AP35" s="194"/>
      <c r="AQ35" s="194"/>
      <c r="AR35" s="194"/>
      <c r="AS35" s="194"/>
      <c r="AT35" s="194">
        <v>615</v>
      </c>
      <c r="AU35" s="194"/>
      <c r="AV35" s="194"/>
      <c r="AW35" s="194"/>
      <c r="AX35" s="194"/>
      <c r="AY35" s="194"/>
      <c r="AZ35" s="194"/>
      <c r="BA35" s="194">
        <v>1260</v>
      </c>
      <c r="BB35" s="194"/>
      <c r="BC35" s="194"/>
      <c r="BD35" s="194"/>
      <c r="BE35" s="194"/>
      <c r="BF35" s="323">
        <v>36</v>
      </c>
      <c r="BG35" s="323"/>
      <c r="BH35" s="323"/>
      <c r="BI35" s="323"/>
      <c r="BJ35" s="323"/>
      <c r="BK35" s="323"/>
      <c r="BL35" s="323"/>
      <c r="BM35" s="324">
        <v>2190</v>
      </c>
      <c r="BN35" s="325"/>
      <c r="BO35" s="325"/>
      <c r="BP35" s="325"/>
      <c r="BQ35" s="326"/>
    </row>
    <row r="36" s="3" customFormat="1" ht="15" customHeight="1">
      <c r="BQ36" s="5" t="s">
        <v>633</v>
      </c>
    </row>
    <row r="38" spans="1:69" s="51" customFormat="1" ht="15" customHeight="1">
      <c r="A38" s="51" t="s">
        <v>634</v>
      </c>
      <c r="BQ38" s="52" t="s">
        <v>635</v>
      </c>
    </row>
    <row r="39" s="51" customFormat="1" ht="3.75" customHeight="1"/>
    <row r="40" spans="3:69" s="51" customFormat="1" ht="13.5" customHeight="1">
      <c r="C40" s="311" t="s">
        <v>12</v>
      </c>
      <c r="D40" s="311"/>
      <c r="E40" s="311"/>
      <c r="F40" s="311"/>
      <c r="G40" s="311"/>
      <c r="H40" s="311"/>
      <c r="I40" s="311"/>
      <c r="J40" s="311" t="s">
        <v>636</v>
      </c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 t="s">
        <v>637</v>
      </c>
      <c r="V40" s="311"/>
      <c r="W40" s="311"/>
      <c r="X40" s="311"/>
      <c r="Y40" s="311"/>
      <c r="Z40" s="311"/>
      <c r="AA40" s="311"/>
      <c r="AB40" s="311"/>
      <c r="AC40" s="311"/>
      <c r="AD40" s="311"/>
      <c r="AE40" s="311" t="s">
        <v>638</v>
      </c>
      <c r="AF40" s="311"/>
      <c r="AG40" s="311"/>
      <c r="AH40" s="311"/>
      <c r="AI40" s="311"/>
      <c r="AJ40" s="311"/>
      <c r="AK40" s="311"/>
      <c r="AL40" s="311"/>
      <c r="AM40" s="311"/>
      <c r="AN40" s="311" t="s">
        <v>639</v>
      </c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 t="s">
        <v>640</v>
      </c>
      <c r="AZ40" s="311"/>
      <c r="BA40" s="311"/>
      <c r="BB40" s="311"/>
      <c r="BC40" s="311"/>
      <c r="BD40" s="311"/>
      <c r="BE40" s="311"/>
      <c r="BF40" s="311"/>
      <c r="BG40" s="311"/>
      <c r="BH40" s="311" t="s">
        <v>641</v>
      </c>
      <c r="BI40" s="311"/>
      <c r="BJ40" s="311"/>
      <c r="BK40" s="311"/>
      <c r="BL40" s="311"/>
      <c r="BM40" s="311"/>
      <c r="BN40" s="311"/>
      <c r="BO40" s="311"/>
      <c r="BP40" s="311"/>
      <c r="BQ40" s="311"/>
    </row>
    <row r="41" spans="3:69" s="51" customFormat="1" ht="13.5" customHeight="1">
      <c r="C41" s="311"/>
      <c r="D41" s="311"/>
      <c r="E41" s="311"/>
      <c r="F41" s="311"/>
      <c r="G41" s="311"/>
      <c r="H41" s="311"/>
      <c r="I41" s="311"/>
      <c r="J41" s="313" t="s">
        <v>642</v>
      </c>
      <c r="K41" s="311"/>
      <c r="L41" s="311"/>
      <c r="M41" s="311"/>
      <c r="N41" s="311"/>
      <c r="O41" s="313" t="s">
        <v>643</v>
      </c>
      <c r="P41" s="311"/>
      <c r="Q41" s="311"/>
      <c r="R41" s="311"/>
      <c r="S41" s="311"/>
      <c r="T41" s="311"/>
      <c r="U41" s="313" t="s">
        <v>642</v>
      </c>
      <c r="V41" s="311"/>
      <c r="W41" s="311"/>
      <c r="X41" s="311"/>
      <c r="Y41" s="313" t="s">
        <v>643</v>
      </c>
      <c r="Z41" s="311"/>
      <c r="AA41" s="311"/>
      <c r="AB41" s="311"/>
      <c r="AC41" s="311"/>
      <c r="AD41" s="311"/>
      <c r="AE41" s="313" t="s">
        <v>642</v>
      </c>
      <c r="AF41" s="311"/>
      <c r="AG41" s="311"/>
      <c r="AH41" s="311"/>
      <c r="AI41" s="313" t="s">
        <v>643</v>
      </c>
      <c r="AJ41" s="311"/>
      <c r="AK41" s="311"/>
      <c r="AL41" s="311"/>
      <c r="AM41" s="311"/>
      <c r="AN41" s="313" t="s">
        <v>642</v>
      </c>
      <c r="AO41" s="311"/>
      <c r="AP41" s="311"/>
      <c r="AQ41" s="311"/>
      <c r="AR41" s="311"/>
      <c r="AS41" s="313" t="s">
        <v>643</v>
      </c>
      <c r="AT41" s="311"/>
      <c r="AU41" s="311"/>
      <c r="AV41" s="311"/>
      <c r="AW41" s="311"/>
      <c r="AX41" s="311"/>
      <c r="AY41" s="313" t="s">
        <v>642</v>
      </c>
      <c r="AZ41" s="311"/>
      <c r="BA41" s="311"/>
      <c r="BB41" s="311"/>
      <c r="BC41" s="313" t="s">
        <v>643</v>
      </c>
      <c r="BD41" s="311"/>
      <c r="BE41" s="311"/>
      <c r="BF41" s="311"/>
      <c r="BG41" s="311"/>
      <c r="BH41" s="313" t="s">
        <v>642</v>
      </c>
      <c r="BI41" s="311"/>
      <c r="BJ41" s="311"/>
      <c r="BK41" s="311"/>
      <c r="BL41" s="311"/>
      <c r="BM41" s="313" t="s">
        <v>643</v>
      </c>
      <c r="BN41" s="311"/>
      <c r="BO41" s="311"/>
      <c r="BP41" s="311"/>
      <c r="BQ41" s="311"/>
    </row>
    <row r="42" spans="3:69" s="51" customFormat="1" ht="15" customHeight="1"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</row>
    <row r="43" spans="3:69" s="51" customFormat="1" ht="15" customHeight="1">
      <c r="C43" s="311" t="s">
        <v>13</v>
      </c>
      <c r="D43" s="311"/>
      <c r="E43" s="311"/>
      <c r="F43" s="311"/>
      <c r="G43" s="311"/>
      <c r="H43" s="311"/>
      <c r="I43" s="311"/>
      <c r="J43" s="322">
        <v>36</v>
      </c>
      <c r="K43" s="320"/>
      <c r="L43" s="320"/>
      <c r="M43" s="320"/>
      <c r="N43" s="320"/>
      <c r="O43" s="322">
        <v>1910</v>
      </c>
      <c r="P43" s="320"/>
      <c r="Q43" s="320"/>
      <c r="R43" s="320"/>
      <c r="S43" s="320"/>
      <c r="T43" s="320"/>
      <c r="U43" s="320">
        <v>1</v>
      </c>
      <c r="V43" s="320"/>
      <c r="W43" s="320"/>
      <c r="X43" s="320"/>
      <c r="Y43" s="322" t="s">
        <v>644</v>
      </c>
      <c r="Z43" s="320"/>
      <c r="AA43" s="320"/>
      <c r="AB43" s="320"/>
      <c r="AC43" s="320"/>
      <c r="AD43" s="320"/>
      <c r="AE43" s="320">
        <v>2</v>
      </c>
      <c r="AF43" s="320"/>
      <c r="AG43" s="320"/>
      <c r="AH43" s="320"/>
      <c r="AI43" s="320" t="s">
        <v>645</v>
      </c>
      <c r="AJ43" s="320"/>
      <c r="AK43" s="320"/>
      <c r="AL43" s="320"/>
      <c r="AM43" s="320"/>
      <c r="AN43" s="322">
        <v>5</v>
      </c>
      <c r="AO43" s="320"/>
      <c r="AP43" s="320"/>
      <c r="AQ43" s="320"/>
      <c r="AR43" s="320"/>
      <c r="AS43" s="322" t="s">
        <v>645</v>
      </c>
      <c r="AT43" s="320"/>
      <c r="AU43" s="320"/>
      <c r="AV43" s="320"/>
      <c r="AW43" s="320"/>
      <c r="AX43" s="320"/>
      <c r="AY43" s="320" t="s">
        <v>646</v>
      </c>
      <c r="AZ43" s="320"/>
      <c r="BA43" s="320"/>
      <c r="BB43" s="320"/>
      <c r="BC43" s="321" t="s">
        <v>646</v>
      </c>
      <c r="BD43" s="321"/>
      <c r="BE43" s="321"/>
      <c r="BF43" s="321"/>
      <c r="BG43" s="321"/>
      <c r="BH43" s="321">
        <v>11</v>
      </c>
      <c r="BI43" s="321"/>
      <c r="BJ43" s="321"/>
      <c r="BK43" s="321"/>
      <c r="BL43" s="321"/>
      <c r="BM43" s="321" t="s">
        <v>645</v>
      </c>
      <c r="BN43" s="321"/>
      <c r="BO43" s="321"/>
      <c r="BP43" s="321"/>
      <c r="BQ43" s="321"/>
    </row>
    <row r="44" spans="3:69" s="51" customFormat="1" ht="15" customHeight="1">
      <c r="C44" s="311" t="s">
        <v>189</v>
      </c>
      <c r="D44" s="311"/>
      <c r="E44" s="311"/>
      <c r="F44" s="311"/>
      <c r="G44" s="311"/>
      <c r="H44" s="311"/>
      <c r="I44" s="311"/>
      <c r="J44" s="322">
        <v>4</v>
      </c>
      <c r="K44" s="320"/>
      <c r="L44" s="320"/>
      <c r="M44" s="320"/>
      <c r="N44" s="320"/>
      <c r="O44" s="322">
        <v>1033</v>
      </c>
      <c r="P44" s="320"/>
      <c r="Q44" s="320"/>
      <c r="R44" s="320"/>
      <c r="S44" s="320"/>
      <c r="T44" s="320"/>
      <c r="U44" s="320">
        <v>2</v>
      </c>
      <c r="V44" s="320"/>
      <c r="W44" s="320"/>
      <c r="X44" s="320"/>
      <c r="Y44" s="322" t="s">
        <v>644</v>
      </c>
      <c r="Z44" s="320"/>
      <c r="AA44" s="320"/>
      <c r="AB44" s="320"/>
      <c r="AC44" s="320"/>
      <c r="AD44" s="320"/>
      <c r="AE44" s="320" t="s">
        <v>646</v>
      </c>
      <c r="AF44" s="320"/>
      <c r="AG44" s="320"/>
      <c r="AH44" s="320"/>
      <c r="AI44" s="320" t="s">
        <v>646</v>
      </c>
      <c r="AJ44" s="320"/>
      <c r="AK44" s="320"/>
      <c r="AL44" s="320"/>
      <c r="AM44" s="320"/>
      <c r="AN44" s="322">
        <v>4</v>
      </c>
      <c r="AO44" s="320"/>
      <c r="AP44" s="320"/>
      <c r="AQ44" s="320"/>
      <c r="AR44" s="320"/>
      <c r="AS44" s="322">
        <v>515</v>
      </c>
      <c r="AT44" s="320"/>
      <c r="AU44" s="320"/>
      <c r="AV44" s="320"/>
      <c r="AW44" s="320"/>
      <c r="AX44" s="320"/>
      <c r="AY44" s="320" t="s">
        <v>646</v>
      </c>
      <c r="AZ44" s="320"/>
      <c r="BA44" s="320"/>
      <c r="BB44" s="320"/>
      <c r="BC44" s="321" t="s">
        <v>646</v>
      </c>
      <c r="BD44" s="321"/>
      <c r="BE44" s="321"/>
      <c r="BF44" s="321"/>
      <c r="BG44" s="321"/>
      <c r="BH44" s="321">
        <v>5</v>
      </c>
      <c r="BI44" s="321"/>
      <c r="BJ44" s="321"/>
      <c r="BK44" s="321"/>
      <c r="BL44" s="321"/>
      <c r="BM44" s="321" t="s">
        <v>645</v>
      </c>
      <c r="BN44" s="321"/>
      <c r="BO44" s="321"/>
      <c r="BP44" s="321"/>
      <c r="BQ44" s="321"/>
    </row>
    <row r="45" spans="3:69" s="51" customFormat="1" ht="15" customHeight="1">
      <c r="C45" s="311" t="s">
        <v>108</v>
      </c>
      <c r="D45" s="311"/>
      <c r="E45" s="311"/>
      <c r="F45" s="311"/>
      <c r="G45" s="311"/>
      <c r="H45" s="311"/>
      <c r="I45" s="311"/>
      <c r="J45" s="322">
        <v>29</v>
      </c>
      <c r="K45" s="320"/>
      <c r="L45" s="320"/>
      <c r="M45" s="320"/>
      <c r="N45" s="320"/>
      <c r="O45" s="322">
        <v>2043</v>
      </c>
      <c r="P45" s="320"/>
      <c r="Q45" s="320"/>
      <c r="R45" s="320"/>
      <c r="S45" s="320"/>
      <c r="T45" s="320"/>
      <c r="U45" s="320" t="s">
        <v>646</v>
      </c>
      <c r="V45" s="320"/>
      <c r="W45" s="320"/>
      <c r="X45" s="320"/>
      <c r="Y45" s="322" t="s">
        <v>646</v>
      </c>
      <c r="Z45" s="320"/>
      <c r="AA45" s="320"/>
      <c r="AB45" s="320"/>
      <c r="AC45" s="320"/>
      <c r="AD45" s="320"/>
      <c r="AE45" s="320">
        <v>1</v>
      </c>
      <c r="AF45" s="320"/>
      <c r="AG45" s="320"/>
      <c r="AH45" s="320"/>
      <c r="AI45" s="320" t="s">
        <v>645</v>
      </c>
      <c r="AJ45" s="320"/>
      <c r="AK45" s="320"/>
      <c r="AL45" s="320"/>
      <c r="AM45" s="320"/>
      <c r="AN45" s="322">
        <v>1</v>
      </c>
      <c r="AO45" s="320"/>
      <c r="AP45" s="320"/>
      <c r="AQ45" s="320"/>
      <c r="AR45" s="320"/>
      <c r="AS45" s="322" t="s">
        <v>645</v>
      </c>
      <c r="AT45" s="320"/>
      <c r="AU45" s="320"/>
      <c r="AV45" s="320"/>
      <c r="AW45" s="320"/>
      <c r="AX45" s="320"/>
      <c r="AY45" s="320">
        <v>2</v>
      </c>
      <c r="AZ45" s="320"/>
      <c r="BA45" s="320"/>
      <c r="BB45" s="320"/>
      <c r="BC45" s="321" t="s">
        <v>645</v>
      </c>
      <c r="BD45" s="321"/>
      <c r="BE45" s="321"/>
      <c r="BF45" s="321"/>
      <c r="BG45" s="321"/>
      <c r="BH45" s="321">
        <v>21</v>
      </c>
      <c r="BI45" s="321"/>
      <c r="BJ45" s="321"/>
      <c r="BK45" s="321"/>
      <c r="BL45" s="321"/>
      <c r="BM45" s="321">
        <v>630</v>
      </c>
      <c r="BN45" s="321"/>
      <c r="BO45" s="321"/>
      <c r="BP45" s="321"/>
      <c r="BQ45" s="321"/>
    </row>
    <row r="46" spans="3:69" s="51" customFormat="1" ht="15" customHeight="1">
      <c r="C46" s="311" t="s">
        <v>16</v>
      </c>
      <c r="D46" s="311"/>
      <c r="E46" s="311"/>
      <c r="F46" s="311"/>
      <c r="G46" s="311"/>
      <c r="H46" s="311"/>
      <c r="I46" s="311"/>
      <c r="J46" s="322">
        <v>54</v>
      </c>
      <c r="K46" s="320"/>
      <c r="L46" s="320"/>
      <c r="M46" s="320"/>
      <c r="N46" s="320"/>
      <c r="O46" s="322">
        <v>2575</v>
      </c>
      <c r="P46" s="320"/>
      <c r="Q46" s="320"/>
      <c r="R46" s="320"/>
      <c r="S46" s="320"/>
      <c r="T46" s="320"/>
      <c r="U46" s="320" t="s">
        <v>646</v>
      </c>
      <c r="V46" s="320"/>
      <c r="W46" s="320"/>
      <c r="X46" s="320"/>
      <c r="Y46" s="322" t="s">
        <v>646</v>
      </c>
      <c r="Z46" s="320"/>
      <c r="AA46" s="320"/>
      <c r="AB46" s="320"/>
      <c r="AC46" s="320"/>
      <c r="AD46" s="320"/>
      <c r="AE46" s="320" t="s">
        <v>646</v>
      </c>
      <c r="AF46" s="320"/>
      <c r="AG46" s="320"/>
      <c r="AH46" s="320"/>
      <c r="AI46" s="320" t="s">
        <v>646</v>
      </c>
      <c r="AJ46" s="320"/>
      <c r="AK46" s="320"/>
      <c r="AL46" s="320"/>
      <c r="AM46" s="320"/>
      <c r="AN46" s="322">
        <v>2</v>
      </c>
      <c r="AO46" s="320"/>
      <c r="AP46" s="320"/>
      <c r="AQ46" s="320"/>
      <c r="AR46" s="320"/>
      <c r="AS46" s="322" t="s">
        <v>645</v>
      </c>
      <c r="AT46" s="320"/>
      <c r="AU46" s="320"/>
      <c r="AV46" s="320"/>
      <c r="AW46" s="320"/>
      <c r="AX46" s="320"/>
      <c r="AY46" s="320">
        <v>2</v>
      </c>
      <c r="AZ46" s="320"/>
      <c r="BA46" s="320"/>
      <c r="BB46" s="320"/>
      <c r="BC46" s="321" t="s">
        <v>645</v>
      </c>
      <c r="BD46" s="321"/>
      <c r="BE46" s="321"/>
      <c r="BF46" s="321"/>
      <c r="BG46" s="321"/>
      <c r="BH46" s="321">
        <v>15</v>
      </c>
      <c r="BI46" s="321"/>
      <c r="BJ46" s="321"/>
      <c r="BK46" s="321"/>
      <c r="BL46" s="321"/>
      <c r="BM46" s="321">
        <v>250</v>
      </c>
      <c r="BN46" s="321"/>
      <c r="BO46" s="321"/>
      <c r="BP46" s="321"/>
      <c r="BQ46" s="321"/>
    </row>
    <row r="47" spans="3:69" s="51" customFormat="1" ht="15" customHeight="1">
      <c r="C47" s="311" t="s">
        <v>109</v>
      </c>
      <c r="D47" s="311"/>
      <c r="E47" s="311"/>
      <c r="F47" s="311"/>
      <c r="G47" s="311"/>
      <c r="H47" s="311"/>
      <c r="I47" s="311"/>
      <c r="J47" s="322">
        <v>11</v>
      </c>
      <c r="K47" s="320"/>
      <c r="L47" s="320"/>
      <c r="M47" s="320"/>
      <c r="N47" s="320"/>
      <c r="O47" s="322">
        <v>769</v>
      </c>
      <c r="P47" s="320"/>
      <c r="Q47" s="320"/>
      <c r="R47" s="320"/>
      <c r="S47" s="320"/>
      <c r="T47" s="320"/>
      <c r="U47" s="320">
        <v>5</v>
      </c>
      <c r="V47" s="320"/>
      <c r="W47" s="320"/>
      <c r="X47" s="320"/>
      <c r="Y47" s="322" t="s">
        <v>644</v>
      </c>
      <c r="Z47" s="320"/>
      <c r="AA47" s="320"/>
      <c r="AB47" s="320"/>
      <c r="AC47" s="320"/>
      <c r="AD47" s="320"/>
      <c r="AE47" s="320" t="s">
        <v>646</v>
      </c>
      <c r="AF47" s="320"/>
      <c r="AG47" s="320"/>
      <c r="AH47" s="320"/>
      <c r="AI47" s="320" t="s">
        <v>646</v>
      </c>
      <c r="AJ47" s="320"/>
      <c r="AK47" s="320"/>
      <c r="AL47" s="320"/>
      <c r="AM47" s="320"/>
      <c r="AN47" s="322">
        <v>3</v>
      </c>
      <c r="AO47" s="320"/>
      <c r="AP47" s="320"/>
      <c r="AQ47" s="320"/>
      <c r="AR47" s="320"/>
      <c r="AS47" s="322">
        <v>126</v>
      </c>
      <c r="AT47" s="320"/>
      <c r="AU47" s="320"/>
      <c r="AV47" s="320"/>
      <c r="AW47" s="320"/>
      <c r="AX47" s="320"/>
      <c r="AY47" s="320">
        <v>1</v>
      </c>
      <c r="AZ47" s="320"/>
      <c r="BA47" s="320"/>
      <c r="BB47" s="320"/>
      <c r="BC47" s="321" t="s">
        <v>645</v>
      </c>
      <c r="BD47" s="321"/>
      <c r="BE47" s="321"/>
      <c r="BF47" s="321"/>
      <c r="BG47" s="321"/>
      <c r="BH47" s="321">
        <v>11</v>
      </c>
      <c r="BI47" s="321"/>
      <c r="BJ47" s="321"/>
      <c r="BK47" s="321"/>
      <c r="BL47" s="321"/>
      <c r="BM47" s="321">
        <v>455</v>
      </c>
      <c r="BN47" s="321"/>
      <c r="BO47" s="321"/>
      <c r="BP47" s="321"/>
      <c r="BQ47" s="321"/>
    </row>
    <row r="48" spans="3:69" s="51" customFormat="1" ht="15" customHeight="1">
      <c r="C48" s="311" t="s">
        <v>18</v>
      </c>
      <c r="D48" s="311"/>
      <c r="E48" s="311"/>
      <c r="F48" s="311"/>
      <c r="G48" s="311"/>
      <c r="H48" s="311"/>
      <c r="I48" s="311"/>
      <c r="J48" s="322">
        <v>13</v>
      </c>
      <c r="K48" s="320"/>
      <c r="L48" s="320"/>
      <c r="M48" s="320"/>
      <c r="N48" s="320"/>
      <c r="O48" s="322">
        <v>1197</v>
      </c>
      <c r="P48" s="320"/>
      <c r="Q48" s="320"/>
      <c r="R48" s="320"/>
      <c r="S48" s="320"/>
      <c r="T48" s="320"/>
      <c r="U48" s="320">
        <v>3</v>
      </c>
      <c r="V48" s="320"/>
      <c r="W48" s="320"/>
      <c r="X48" s="320"/>
      <c r="Y48" s="322" t="s">
        <v>644</v>
      </c>
      <c r="Z48" s="320"/>
      <c r="AA48" s="320"/>
      <c r="AB48" s="320"/>
      <c r="AC48" s="320"/>
      <c r="AD48" s="320"/>
      <c r="AE48" s="320" t="s">
        <v>646</v>
      </c>
      <c r="AF48" s="320"/>
      <c r="AG48" s="320"/>
      <c r="AH48" s="320"/>
      <c r="AI48" s="320" t="s">
        <v>646</v>
      </c>
      <c r="AJ48" s="320"/>
      <c r="AK48" s="320"/>
      <c r="AL48" s="320"/>
      <c r="AM48" s="320"/>
      <c r="AN48" s="322">
        <v>3</v>
      </c>
      <c r="AO48" s="320"/>
      <c r="AP48" s="320"/>
      <c r="AQ48" s="320"/>
      <c r="AR48" s="320"/>
      <c r="AS48" s="322">
        <v>231</v>
      </c>
      <c r="AT48" s="320"/>
      <c r="AU48" s="320"/>
      <c r="AV48" s="320"/>
      <c r="AW48" s="320"/>
      <c r="AX48" s="320"/>
      <c r="AY48" s="320">
        <v>3</v>
      </c>
      <c r="AZ48" s="320"/>
      <c r="BA48" s="320"/>
      <c r="BB48" s="320"/>
      <c r="BC48" s="321">
        <v>108</v>
      </c>
      <c r="BD48" s="321"/>
      <c r="BE48" s="321"/>
      <c r="BF48" s="321"/>
      <c r="BG48" s="321"/>
      <c r="BH48" s="321">
        <v>14</v>
      </c>
      <c r="BI48" s="321"/>
      <c r="BJ48" s="321"/>
      <c r="BK48" s="321"/>
      <c r="BL48" s="321"/>
      <c r="BM48" s="321">
        <v>304</v>
      </c>
      <c r="BN48" s="321"/>
      <c r="BO48" s="321"/>
      <c r="BP48" s="321"/>
      <c r="BQ48" s="321"/>
    </row>
    <row r="49" spans="3:69" s="51" customFormat="1" ht="15" customHeight="1">
      <c r="C49" s="311" t="s">
        <v>19</v>
      </c>
      <c r="D49" s="311"/>
      <c r="E49" s="311"/>
      <c r="F49" s="311"/>
      <c r="G49" s="311"/>
      <c r="H49" s="311"/>
      <c r="I49" s="311"/>
      <c r="J49" s="322">
        <v>58</v>
      </c>
      <c r="K49" s="320"/>
      <c r="L49" s="320"/>
      <c r="M49" s="320"/>
      <c r="N49" s="320"/>
      <c r="O49" s="322">
        <v>2071</v>
      </c>
      <c r="P49" s="320"/>
      <c r="Q49" s="320"/>
      <c r="R49" s="320"/>
      <c r="S49" s="320"/>
      <c r="T49" s="320"/>
      <c r="U49" s="320" t="s">
        <v>646</v>
      </c>
      <c r="V49" s="320"/>
      <c r="W49" s="320"/>
      <c r="X49" s="320"/>
      <c r="Y49" s="322" t="s">
        <v>646</v>
      </c>
      <c r="Z49" s="320"/>
      <c r="AA49" s="320"/>
      <c r="AB49" s="320"/>
      <c r="AC49" s="320"/>
      <c r="AD49" s="320"/>
      <c r="AE49" s="320" t="s">
        <v>646</v>
      </c>
      <c r="AF49" s="320"/>
      <c r="AG49" s="320"/>
      <c r="AH49" s="320"/>
      <c r="AI49" s="320" t="s">
        <v>646</v>
      </c>
      <c r="AJ49" s="320"/>
      <c r="AK49" s="320"/>
      <c r="AL49" s="320"/>
      <c r="AM49" s="320"/>
      <c r="AN49" s="322">
        <v>2</v>
      </c>
      <c r="AO49" s="320"/>
      <c r="AP49" s="320"/>
      <c r="AQ49" s="320"/>
      <c r="AR49" s="320"/>
      <c r="AS49" s="322" t="s">
        <v>645</v>
      </c>
      <c r="AT49" s="320"/>
      <c r="AU49" s="320"/>
      <c r="AV49" s="320"/>
      <c r="AW49" s="320"/>
      <c r="AX49" s="320"/>
      <c r="AY49" s="320">
        <v>48</v>
      </c>
      <c r="AZ49" s="320"/>
      <c r="BA49" s="320"/>
      <c r="BB49" s="320"/>
      <c r="BC49" s="321">
        <v>2833</v>
      </c>
      <c r="BD49" s="321"/>
      <c r="BE49" s="321"/>
      <c r="BF49" s="321"/>
      <c r="BG49" s="321"/>
      <c r="BH49" s="321">
        <v>21</v>
      </c>
      <c r="BI49" s="321"/>
      <c r="BJ49" s="321"/>
      <c r="BK49" s="321"/>
      <c r="BL49" s="321"/>
      <c r="BM49" s="321" t="s">
        <v>645</v>
      </c>
      <c r="BN49" s="321"/>
      <c r="BO49" s="321"/>
      <c r="BP49" s="321"/>
      <c r="BQ49" s="321"/>
    </row>
    <row r="50" spans="3:69" s="51" customFormat="1" ht="15" customHeight="1">
      <c r="C50" s="311" t="s">
        <v>186</v>
      </c>
      <c r="D50" s="311"/>
      <c r="E50" s="311"/>
      <c r="F50" s="311"/>
      <c r="G50" s="311"/>
      <c r="H50" s="311"/>
      <c r="I50" s="311"/>
      <c r="J50" s="322">
        <v>70</v>
      </c>
      <c r="K50" s="320"/>
      <c r="L50" s="320"/>
      <c r="M50" s="320"/>
      <c r="N50" s="320"/>
      <c r="O50" s="322">
        <v>3096</v>
      </c>
      <c r="P50" s="320"/>
      <c r="Q50" s="320"/>
      <c r="R50" s="320"/>
      <c r="S50" s="320"/>
      <c r="T50" s="320"/>
      <c r="U50" s="320">
        <v>3</v>
      </c>
      <c r="V50" s="320"/>
      <c r="W50" s="320"/>
      <c r="X50" s="320"/>
      <c r="Y50" s="322" t="s">
        <v>644</v>
      </c>
      <c r="Z50" s="320"/>
      <c r="AA50" s="320"/>
      <c r="AB50" s="320"/>
      <c r="AC50" s="320"/>
      <c r="AD50" s="320"/>
      <c r="AE50" s="320">
        <v>5</v>
      </c>
      <c r="AF50" s="320"/>
      <c r="AG50" s="320"/>
      <c r="AH50" s="320"/>
      <c r="AI50" s="320" t="s">
        <v>645</v>
      </c>
      <c r="AJ50" s="320"/>
      <c r="AK50" s="320"/>
      <c r="AL50" s="320"/>
      <c r="AM50" s="320"/>
      <c r="AN50" s="322">
        <v>18</v>
      </c>
      <c r="AO50" s="320"/>
      <c r="AP50" s="320"/>
      <c r="AQ50" s="320"/>
      <c r="AR50" s="320"/>
      <c r="AS50" s="322" t="s">
        <v>645</v>
      </c>
      <c r="AT50" s="320"/>
      <c r="AU50" s="320"/>
      <c r="AV50" s="320"/>
      <c r="AW50" s="320"/>
      <c r="AX50" s="320"/>
      <c r="AY50" s="320">
        <v>11</v>
      </c>
      <c r="AZ50" s="320"/>
      <c r="BA50" s="320"/>
      <c r="BB50" s="320"/>
      <c r="BC50" s="321">
        <v>1000</v>
      </c>
      <c r="BD50" s="321"/>
      <c r="BE50" s="321"/>
      <c r="BF50" s="321"/>
      <c r="BG50" s="321"/>
      <c r="BH50" s="321">
        <v>40</v>
      </c>
      <c r="BI50" s="321"/>
      <c r="BJ50" s="321"/>
      <c r="BK50" s="321"/>
      <c r="BL50" s="321"/>
      <c r="BM50" s="321">
        <v>603</v>
      </c>
      <c r="BN50" s="321"/>
      <c r="BO50" s="321"/>
      <c r="BP50" s="321"/>
      <c r="BQ50" s="321"/>
    </row>
    <row r="51" spans="3:69" s="51" customFormat="1" ht="15" customHeight="1">
      <c r="C51" s="311" t="s">
        <v>110</v>
      </c>
      <c r="D51" s="311"/>
      <c r="E51" s="311"/>
      <c r="F51" s="311"/>
      <c r="G51" s="311"/>
      <c r="H51" s="311"/>
      <c r="I51" s="311"/>
      <c r="J51" s="322">
        <v>17</v>
      </c>
      <c r="K51" s="320"/>
      <c r="L51" s="320"/>
      <c r="M51" s="320"/>
      <c r="N51" s="320"/>
      <c r="O51" s="322">
        <v>3726</v>
      </c>
      <c r="P51" s="320"/>
      <c r="Q51" s="320"/>
      <c r="R51" s="320"/>
      <c r="S51" s="320"/>
      <c r="T51" s="320"/>
      <c r="U51" s="320">
        <v>13</v>
      </c>
      <c r="V51" s="320"/>
      <c r="W51" s="320"/>
      <c r="X51" s="320"/>
      <c r="Y51" s="322">
        <v>4469</v>
      </c>
      <c r="Z51" s="320"/>
      <c r="AA51" s="320"/>
      <c r="AB51" s="320"/>
      <c r="AC51" s="320"/>
      <c r="AD51" s="320"/>
      <c r="AE51" s="320">
        <v>1</v>
      </c>
      <c r="AF51" s="320"/>
      <c r="AG51" s="320"/>
      <c r="AH51" s="320"/>
      <c r="AI51" s="320" t="s">
        <v>645</v>
      </c>
      <c r="AJ51" s="320"/>
      <c r="AK51" s="320"/>
      <c r="AL51" s="320"/>
      <c r="AM51" s="320"/>
      <c r="AN51" s="322">
        <v>9</v>
      </c>
      <c r="AO51" s="320"/>
      <c r="AP51" s="320"/>
      <c r="AQ51" s="320"/>
      <c r="AR51" s="320"/>
      <c r="AS51" s="322">
        <v>1505</v>
      </c>
      <c r="AT51" s="320"/>
      <c r="AU51" s="320"/>
      <c r="AV51" s="320"/>
      <c r="AW51" s="320"/>
      <c r="AX51" s="320"/>
      <c r="AY51" s="320" t="s">
        <v>646</v>
      </c>
      <c r="AZ51" s="320"/>
      <c r="BA51" s="320"/>
      <c r="BB51" s="320"/>
      <c r="BC51" s="321" t="s">
        <v>646</v>
      </c>
      <c r="BD51" s="321"/>
      <c r="BE51" s="321"/>
      <c r="BF51" s="321"/>
      <c r="BG51" s="321"/>
      <c r="BH51" s="321">
        <v>44</v>
      </c>
      <c r="BI51" s="321"/>
      <c r="BJ51" s="321"/>
      <c r="BK51" s="321"/>
      <c r="BL51" s="321"/>
      <c r="BM51" s="321">
        <v>1051</v>
      </c>
      <c r="BN51" s="321"/>
      <c r="BO51" s="321"/>
      <c r="BP51" s="321"/>
      <c r="BQ51" s="321"/>
    </row>
    <row r="52" spans="3:71" s="51" customFormat="1" ht="15" customHeight="1">
      <c r="C52" s="311" t="s">
        <v>145</v>
      </c>
      <c r="D52" s="311"/>
      <c r="E52" s="311"/>
      <c r="F52" s="311"/>
      <c r="G52" s="311"/>
      <c r="H52" s="311"/>
      <c r="I52" s="311"/>
      <c r="J52" s="322">
        <f>SUM(J43:J51)</f>
        <v>292</v>
      </c>
      <c r="K52" s="320"/>
      <c r="L52" s="320"/>
      <c r="M52" s="320"/>
      <c r="N52" s="320"/>
      <c r="O52" s="322">
        <f>SUM(O43:O51)</f>
        <v>18420</v>
      </c>
      <c r="P52" s="320"/>
      <c r="Q52" s="320"/>
      <c r="R52" s="320"/>
      <c r="S52" s="320"/>
      <c r="T52" s="320"/>
      <c r="U52" s="320">
        <f>SUM(U43:U51)</f>
        <v>27</v>
      </c>
      <c r="V52" s="320"/>
      <c r="W52" s="320"/>
      <c r="X52" s="320"/>
      <c r="Y52" s="322">
        <v>6672</v>
      </c>
      <c r="Z52" s="320"/>
      <c r="AA52" s="320"/>
      <c r="AB52" s="320"/>
      <c r="AC52" s="320"/>
      <c r="AD52" s="320"/>
      <c r="AE52" s="320">
        <f>SUM(AE43:AE51)</f>
        <v>9</v>
      </c>
      <c r="AF52" s="320"/>
      <c r="AG52" s="320"/>
      <c r="AH52" s="320"/>
      <c r="AI52" s="320">
        <v>22</v>
      </c>
      <c r="AJ52" s="320"/>
      <c r="AK52" s="320"/>
      <c r="AL52" s="320"/>
      <c r="AM52" s="320"/>
      <c r="AN52" s="322">
        <f>SUM(AN43:AN51)</f>
        <v>47</v>
      </c>
      <c r="AO52" s="320"/>
      <c r="AP52" s="320"/>
      <c r="AQ52" s="320"/>
      <c r="AR52" s="320"/>
      <c r="AS52" s="322" t="s">
        <v>645</v>
      </c>
      <c r="AT52" s="320"/>
      <c r="AU52" s="320"/>
      <c r="AV52" s="320"/>
      <c r="AW52" s="320"/>
      <c r="AX52" s="320"/>
      <c r="AY52" s="320">
        <f>SUM(AY43:AY51)</f>
        <v>67</v>
      </c>
      <c r="AZ52" s="320"/>
      <c r="BA52" s="320"/>
      <c r="BB52" s="320"/>
      <c r="BC52" s="321">
        <v>4053</v>
      </c>
      <c r="BD52" s="321"/>
      <c r="BE52" s="321"/>
      <c r="BF52" s="321"/>
      <c r="BG52" s="321"/>
      <c r="BH52" s="321">
        <f>SUM(BH43:BH51)</f>
        <v>182</v>
      </c>
      <c r="BI52" s="321"/>
      <c r="BJ52" s="321"/>
      <c r="BK52" s="321"/>
      <c r="BL52" s="321"/>
      <c r="BM52" s="321">
        <v>4895</v>
      </c>
      <c r="BN52" s="321"/>
      <c r="BO52" s="321"/>
      <c r="BP52" s="321"/>
      <c r="BQ52" s="321"/>
      <c r="BR52" s="53"/>
      <c r="BS52" s="54"/>
    </row>
    <row r="53" spans="9:69" ht="15" customHeight="1">
      <c r="I53" s="55"/>
      <c r="J53" s="56"/>
      <c r="K53" s="57"/>
      <c r="L53" s="57"/>
      <c r="M53" s="57"/>
      <c r="N53" s="57"/>
      <c r="O53" s="57"/>
      <c r="BQ53" s="41" t="s">
        <v>607</v>
      </c>
    </row>
    <row r="55" spans="1:67" s="51" customFormat="1" ht="15" customHeight="1">
      <c r="A55" s="51" t="s">
        <v>647</v>
      </c>
      <c r="BO55" s="52" t="s">
        <v>648</v>
      </c>
    </row>
    <row r="56" s="51" customFormat="1" ht="3.75" customHeight="1"/>
    <row r="57" spans="2:77" s="51" customFormat="1" ht="13.5" customHeight="1">
      <c r="B57" s="311" t="s">
        <v>12</v>
      </c>
      <c r="C57" s="311"/>
      <c r="D57" s="311"/>
      <c r="E57" s="311"/>
      <c r="F57" s="311"/>
      <c r="G57" s="311"/>
      <c r="H57" s="311"/>
      <c r="I57" s="311"/>
      <c r="J57" s="319" t="s">
        <v>649</v>
      </c>
      <c r="K57" s="319"/>
      <c r="L57" s="319"/>
      <c r="M57" s="319"/>
      <c r="N57" s="319"/>
      <c r="O57" s="319"/>
      <c r="P57" s="319"/>
      <c r="Q57" s="319"/>
      <c r="R57" s="319" t="s">
        <v>650</v>
      </c>
      <c r="S57" s="319"/>
      <c r="T57" s="319"/>
      <c r="U57" s="319"/>
      <c r="V57" s="319"/>
      <c r="W57" s="319"/>
      <c r="X57" s="319"/>
      <c r="Y57" s="319"/>
      <c r="Z57" s="319" t="s">
        <v>651</v>
      </c>
      <c r="AA57" s="319"/>
      <c r="AB57" s="319"/>
      <c r="AC57" s="319"/>
      <c r="AD57" s="319"/>
      <c r="AE57" s="319"/>
      <c r="AF57" s="319"/>
      <c r="AG57" s="319"/>
      <c r="AH57" s="319" t="s">
        <v>652</v>
      </c>
      <c r="AI57" s="319"/>
      <c r="AJ57" s="319"/>
      <c r="AK57" s="319"/>
      <c r="AL57" s="319"/>
      <c r="AM57" s="319"/>
      <c r="AN57" s="319"/>
      <c r="AO57" s="319"/>
      <c r="AP57" s="319" t="s">
        <v>653</v>
      </c>
      <c r="AQ57" s="319"/>
      <c r="AR57" s="319"/>
      <c r="AS57" s="319"/>
      <c r="AT57" s="319"/>
      <c r="AU57" s="319"/>
      <c r="AV57" s="319"/>
      <c r="AW57" s="319"/>
      <c r="AX57" s="319" t="s">
        <v>654</v>
      </c>
      <c r="AY57" s="319"/>
      <c r="AZ57" s="319"/>
      <c r="BA57" s="319"/>
      <c r="BB57" s="319"/>
      <c r="BC57" s="319"/>
      <c r="BD57" s="319"/>
      <c r="BE57" s="319"/>
      <c r="BF57" s="319" t="s">
        <v>655</v>
      </c>
      <c r="BG57" s="319"/>
      <c r="BH57" s="319"/>
      <c r="BI57" s="319"/>
      <c r="BJ57" s="319"/>
      <c r="BK57" s="319"/>
      <c r="BL57" s="319"/>
      <c r="BM57" s="319"/>
      <c r="BN57" s="58"/>
      <c r="BO57" s="59"/>
      <c r="BP57" s="58"/>
      <c r="BQ57" s="58"/>
      <c r="BR57" s="58"/>
      <c r="BS57" s="58"/>
      <c r="BT57" s="58"/>
      <c r="BU57" s="58"/>
      <c r="BV57" s="58"/>
      <c r="BW57" s="58"/>
      <c r="BX57" s="58"/>
      <c r="BY57" s="58"/>
    </row>
    <row r="58" spans="2:77" s="51" customFormat="1" ht="13.5" customHeight="1">
      <c r="B58" s="311"/>
      <c r="C58" s="311"/>
      <c r="D58" s="311"/>
      <c r="E58" s="311"/>
      <c r="F58" s="311"/>
      <c r="G58" s="311"/>
      <c r="H58" s="311"/>
      <c r="I58" s="311"/>
      <c r="J58" s="319" t="s">
        <v>656</v>
      </c>
      <c r="K58" s="319"/>
      <c r="L58" s="319"/>
      <c r="M58" s="319"/>
      <c r="N58" s="319"/>
      <c r="O58" s="319"/>
      <c r="P58" s="319"/>
      <c r="Q58" s="319"/>
      <c r="R58" s="319" t="s">
        <v>656</v>
      </c>
      <c r="S58" s="319"/>
      <c r="T58" s="319"/>
      <c r="U58" s="319"/>
      <c r="V58" s="319"/>
      <c r="W58" s="319"/>
      <c r="X58" s="319"/>
      <c r="Y58" s="319"/>
      <c r="Z58" s="319" t="s">
        <v>656</v>
      </c>
      <c r="AA58" s="319"/>
      <c r="AB58" s="319"/>
      <c r="AC58" s="319"/>
      <c r="AD58" s="319"/>
      <c r="AE58" s="319"/>
      <c r="AF58" s="319"/>
      <c r="AG58" s="319"/>
      <c r="AH58" s="319" t="s">
        <v>656</v>
      </c>
      <c r="AI58" s="319"/>
      <c r="AJ58" s="319"/>
      <c r="AK58" s="319"/>
      <c r="AL58" s="319"/>
      <c r="AM58" s="319"/>
      <c r="AN58" s="319"/>
      <c r="AO58" s="319"/>
      <c r="AP58" s="319" t="s">
        <v>656</v>
      </c>
      <c r="AQ58" s="319"/>
      <c r="AR58" s="319"/>
      <c r="AS58" s="319"/>
      <c r="AT58" s="319"/>
      <c r="AU58" s="319"/>
      <c r="AV58" s="319"/>
      <c r="AW58" s="319"/>
      <c r="AX58" s="319" t="s">
        <v>656</v>
      </c>
      <c r="AY58" s="319"/>
      <c r="AZ58" s="319"/>
      <c r="BA58" s="319"/>
      <c r="BB58" s="319"/>
      <c r="BC58" s="319"/>
      <c r="BD58" s="319"/>
      <c r="BE58" s="319"/>
      <c r="BF58" s="319" t="s">
        <v>656</v>
      </c>
      <c r="BG58" s="319"/>
      <c r="BH58" s="319"/>
      <c r="BI58" s="319"/>
      <c r="BJ58" s="319"/>
      <c r="BK58" s="319"/>
      <c r="BL58" s="319"/>
      <c r="BM58" s="319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</row>
    <row r="59" spans="2:77" s="51" customFormat="1" ht="13.5" customHeight="1">
      <c r="B59" s="311"/>
      <c r="C59" s="311"/>
      <c r="D59" s="311"/>
      <c r="E59" s="311"/>
      <c r="F59" s="311"/>
      <c r="G59" s="311"/>
      <c r="H59" s="311"/>
      <c r="I59" s="311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319"/>
      <c r="BB59" s="319"/>
      <c r="BC59" s="319"/>
      <c r="BD59" s="319"/>
      <c r="BE59" s="319"/>
      <c r="BF59" s="319"/>
      <c r="BG59" s="319"/>
      <c r="BH59" s="319"/>
      <c r="BI59" s="319"/>
      <c r="BJ59" s="319"/>
      <c r="BK59" s="319"/>
      <c r="BL59" s="319"/>
      <c r="BM59" s="319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</row>
    <row r="60" spans="2:77" s="51" customFormat="1" ht="15" customHeight="1">
      <c r="B60" s="311" t="s">
        <v>13</v>
      </c>
      <c r="C60" s="311"/>
      <c r="D60" s="311"/>
      <c r="E60" s="311"/>
      <c r="F60" s="311"/>
      <c r="G60" s="311"/>
      <c r="H60" s="311"/>
      <c r="I60" s="311"/>
      <c r="J60" s="315">
        <v>4</v>
      </c>
      <c r="K60" s="315"/>
      <c r="L60" s="315"/>
      <c r="M60" s="315"/>
      <c r="N60" s="315"/>
      <c r="O60" s="315"/>
      <c r="P60" s="315"/>
      <c r="Q60" s="315"/>
      <c r="R60" s="315">
        <v>1</v>
      </c>
      <c r="S60" s="315"/>
      <c r="T60" s="315"/>
      <c r="U60" s="315"/>
      <c r="V60" s="315"/>
      <c r="W60" s="315"/>
      <c r="X60" s="315"/>
      <c r="Y60" s="315"/>
      <c r="Z60" s="315">
        <v>4</v>
      </c>
      <c r="AA60" s="315"/>
      <c r="AB60" s="315"/>
      <c r="AC60" s="315"/>
      <c r="AD60" s="315"/>
      <c r="AE60" s="315"/>
      <c r="AF60" s="315"/>
      <c r="AG60" s="315"/>
      <c r="AH60" s="315" t="s">
        <v>657</v>
      </c>
      <c r="AI60" s="315"/>
      <c r="AJ60" s="315"/>
      <c r="AK60" s="315"/>
      <c r="AL60" s="315"/>
      <c r="AM60" s="315"/>
      <c r="AN60" s="315"/>
      <c r="AO60" s="315"/>
      <c r="AP60" s="315">
        <v>1</v>
      </c>
      <c r="AQ60" s="315"/>
      <c r="AR60" s="315"/>
      <c r="AS60" s="315"/>
      <c r="AT60" s="315"/>
      <c r="AU60" s="315"/>
      <c r="AV60" s="315"/>
      <c r="AW60" s="315"/>
      <c r="AX60" s="315" t="s">
        <v>657</v>
      </c>
      <c r="AY60" s="315"/>
      <c r="AZ60" s="315"/>
      <c r="BA60" s="315"/>
      <c r="BB60" s="315"/>
      <c r="BC60" s="315"/>
      <c r="BD60" s="315"/>
      <c r="BE60" s="315"/>
      <c r="BF60" s="315">
        <v>1</v>
      </c>
      <c r="BG60" s="315"/>
      <c r="BH60" s="315"/>
      <c r="BI60" s="315"/>
      <c r="BJ60" s="315"/>
      <c r="BK60" s="315"/>
      <c r="BL60" s="315"/>
      <c r="BM60" s="315"/>
      <c r="BN60" s="61"/>
      <c r="BO60" s="62"/>
      <c r="BP60" s="62"/>
      <c r="BQ60" s="62"/>
      <c r="BR60" s="62"/>
      <c r="BS60" s="62"/>
      <c r="BT60" s="61"/>
      <c r="BU60" s="61"/>
      <c r="BV60" s="61"/>
      <c r="BW60" s="61"/>
      <c r="BX60" s="61"/>
      <c r="BY60" s="61"/>
    </row>
    <row r="61" spans="2:77" s="51" customFormat="1" ht="15" customHeight="1">
      <c r="B61" s="311" t="s">
        <v>189</v>
      </c>
      <c r="C61" s="311"/>
      <c r="D61" s="311"/>
      <c r="E61" s="311"/>
      <c r="F61" s="311"/>
      <c r="G61" s="311"/>
      <c r="H61" s="311"/>
      <c r="I61" s="311"/>
      <c r="J61" s="315" t="s">
        <v>657</v>
      </c>
      <c r="K61" s="315"/>
      <c r="L61" s="315"/>
      <c r="M61" s="315"/>
      <c r="N61" s="315"/>
      <c r="O61" s="315"/>
      <c r="P61" s="315"/>
      <c r="Q61" s="315"/>
      <c r="R61" s="315" t="s">
        <v>657</v>
      </c>
      <c r="S61" s="315"/>
      <c r="T61" s="315"/>
      <c r="U61" s="315"/>
      <c r="V61" s="315"/>
      <c r="W61" s="315"/>
      <c r="X61" s="315"/>
      <c r="Y61" s="315"/>
      <c r="Z61" s="315" t="s">
        <v>657</v>
      </c>
      <c r="AA61" s="315"/>
      <c r="AB61" s="315"/>
      <c r="AC61" s="315"/>
      <c r="AD61" s="315"/>
      <c r="AE61" s="315"/>
      <c r="AF61" s="315"/>
      <c r="AG61" s="315"/>
      <c r="AH61" s="315" t="s">
        <v>657</v>
      </c>
      <c r="AI61" s="315"/>
      <c r="AJ61" s="315"/>
      <c r="AK61" s="315"/>
      <c r="AL61" s="315"/>
      <c r="AM61" s="315"/>
      <c r="AN61" s="315"/>
      <c r="AO61" s="315"/>
      <c r="AP61" s="315" t="s">
        <v>657</v>
      </c>
      <c r="AQ61" s="315"/>
      <c r="AR61" s="315"/>
      <c r="AS61" s="315"/>
      <c r="AT61" s="315"/>
      <c r="AU61" s="315"/>
      <c r="AV61" s="315"/>
      <c r="AW61" s="315"/>
      <c r="AX61" s="315" t="s">
        <v>657</v>
      </c>
      <c r="AY61" s="315"/>
      <c r="AZ61" s="315"/>
      <c r="BA61" s="315"/>
      <c r="BB61" s="315"/>
      <c r="BC61" s="315"/>
      <c r="BD61" s="315"/>
      <c r="BE61" s="315"/>
      <c r="BF61" s="315" t="s">
        <v>657</v>
      </c>
      <c r="BG61" s="315"/>
      <c r="BH61" s="315"/>
      <c r="BI61" s="315"/>
      <c r="BJ61" s="315"/>
      <c r="BK61" s="315"/>
      <c r="BL61" s="315"/>
      <c r="BM61" s="315"/>
      <c r="BN61" s="61"/>
      <c r="BO61" s="62"/>
      <c r="BP61" s="62"/>
      <c r="BQ61" s="62"/>
      <c r="BR61" s="62"/>
      <c r="BS61" s="62"/>
      <c r="BT61" s="61"/>
      <c r="BU61" s="61"/>
      <c r="BV61" s="61"/>
      <c r="BW61" s="61"/>
      <c r="BX61" s="61"/>
      <c r="BY61" s="61"/>
    </row>
    <row r="62" spans="2:77" s="51" customFormat="1" ht="15" customHeight="1">
      <c r="B62" s="311" t="s">
        <v>108</v>
      </c>
      <c r="C62" s="311"/>
      <c r="D62" s="311"/>
      <c r="E62" s="311"/>
      <c r="F62" s="311"/>
      <c r="G62" s="311"/>
      <c r="H62" s="311"/>
      <c r="I62" s="311"/>
      <c r="J62" s="315">
        <v>1</v>
      </c>
      <c r="K62" s="315"/>
      <c r="L62" s="315"/>
      <c r="M62" s="315"/>
      <c r="N62" s="315"/>
      <c r="O62" s="315"/>
      <c r="P62" s="315"/>
      <c r="Q62" s="315"/>
      <c r="R62" s="315" t="s">
        <v>657</v>
      </c>
      <c r="S62" s="315"/>
      <c r="T62" s="315"/>
      <c r="U62" s="315"/>
      <c r="V62" s="315"/>
      <c r="W62" s="315"/>
      <c r="X62" s="315"/>
      <c r="Y62" s="315"/>
      <c r="Z62" s="315">
        <v>3</v>
      </c>
      <c r="AA62" s="315"/>
      <c r="AB62" s="315"/>
      <c r="AC62" s="315"/>
      <c r="AD62" s="315"/>
      <c r="AE62" s="315"/>
      <c r="AF62" s="315"/>
      <c r="AG62" s="315"/>
      <c r="AH62" s="315" t="s">
        <v>657</v>
      </c>
      <c r="AI62" s="315"/>
      <c r="AJ62" s="315"/>
      <c r="AK62" s="315"/>
      <c r="AL62" s="315"/>
      <c r="AM62" s="315"/>
      <c r="AN62" s="315"/>
      <c r="AO62" s="315"/>
      <c r="AP62" s="315" t="s">
        <v>657</v>
      </c>
      <c r="AQ62" s="315"/>
      <c r="AR62" s="315"/>
      <c r="AS62" s="315"/>
      <c r="AT62" s="315"/>
      <c r="AU62" s="315"/>
      <c r="AV62" s="315"/>
      <c r="AW62" s="315"/>
      <c r="AX62" s="315" t="s">
        <v>657</v>
      </c>
      <c r="AY62" s="315"/>
      <c r="AZ62" s="315"/>
      <c r="BA62" s="315"/>
      <c r="BB62" s="315"/>
      <c r="BC62" s="315"/>
      <c r="BD62" s="315"/>
      <c r="BE62" s="315"/>
      <c r="BF62" s="315" t="s">
        <v>657</v>
      </c>
      <c r="BG62" s="315"/>
      <c r="BH62" s="315"/>
      <c r="BI62" s="315"/>
      <c r="BJ62" s="315"/>
      <c r="BK62" s="315"/>
      <c r="BL62" s="315"/>
      <c r="BM62" s="315"/>
      <c r="BN62" s="61"/>
      <c r="BO62" s="62"/>
      <c r="BP62" s="62"/>
      <c r="BQ62" s="62"/>
      <c r="BR62" s="62"/>
      <c r="BS62" s="62"/>
      <c r="BT62" s="61"/>
      <c r="BU62" s="61"/>
      <c r="BV62" s="61"/>
      <c r="BW62" s="61"/>
      <c r="BX62" s="61"/>
      <c r="BY62" s="61"/>
    </row>
    <row r="63" spans="2:77" s="51" customFormat="1" ht="15" customHeight="1">
      <c r="B63" s="311" t="s">
        <v>16</v>
      </c>
      <c r="C63" s="311"/>
      <c r="D63" s="311"/>
      <c r="E63" s="311"/>
      <c r="F63" s="311"/>
      <c r="G63" s="311"/>
      <c r="H63" s="311"/>
      <c r="I63" s="311"/>
      <c r="J63" s="315">
        <v>7</v>
      </c>
      <c r="K63" s="315"/>
      <c r="L63" s="315"/>
      <c r="M63" s="315"/>
      <c r="N63" s="315"/>
      <c r="O63" s="315"/>
      <c r="P63" s="315"/>
      <c r="Q63" s="315"/>
      <c r="R63" s="315">
        <v>1</v>
      </c>
      <c r="S63" s="315"/>
      <c r="T63" s="315"/>
      <c r="U63" s="315"/>
      <c r="V63" s="315"/>
      <c r="W63" s="315"/>
      <c r="X63" s="315"/>
      <c r="Y63" s="315"/>
      <c r="Z63" s="315">
        <v>1</v>
      </c>
      <c r="AA63" s="315"/>
      <c r="AB63" s="315"/>
      <c r="AC63" s="315"/>
      <c r="AD63" s="315"/>
      <c r="AE63" s="315"/>
      <c r="AF63" s="315"/>
      <c r="AG63" s="315"/>
      <c r="AH63" s="315" t="s">
        <v>657</v>
      </c>
      <c r="AI63" s="315"/>
      <c r="AJ63" s="315"/>
      <c r="AK63" s="315"/>
      <c r="AL63" s="315"/>
      <c r="AM63" s="315"/>
      <c r="AN63" s="315"/>
      <c r="AO63" s="315"/>
      <c r="AP63" s="315" t="s">
        <v>657</v>
      </c>
      <c r="AQ63" s="315"/>
      <c r="AR63" s="315"/>
      <c r="AS63" s="315"/>
      <c r="AT63" s="315"/>
      <c r="AU63" s="315"/>
      <c r="AV63" s="315"/>
      <c r="AW63" s="315"/>
      <c r="AX63" s="315" t="s">
        <v>657</v>
      </c>
      <c r="AY63" s="315"/>
      <c r="AZ63" s="315"/>
      <c r="BA63" s="315"/>
      <c r="BB63" s="315"/>
      <c r="BC63" s="315"/>
      <c r="BD63" s="315"/>
      <c r="BE63" s="315"/>
      <c r="BF63" s="315">
        <v>1</v>
      </c>
      <c r="BG63" s="315"/>
      <c r="BH63" s="315"/>
      <c r="BI63" s="315"/>
      <c r="BJ63" s="315"/>
      <c r="BK63" s="315"/>
      <c r="BL63" s="315"/>
      <c r="BM63" s="315"/>
      <c r="BN63" s="62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</row>
    <row r="64" spans="2:77" s="51" customFormat="1" ht="15" customHeight="1">
      <c r="B64" s="311" t="s">
        <v>17</v>
      </c>
      <c r="C64" s="311"/>
      <c r="D64" s="311"/>
      <c r="E64" s="311"/>
      <c r="F64" s="311"/>
      <c r="G64" s="311"/>
      <c r="H64" s="311"/>
      <c r="I64" s="311"/>
      <c r="J64" s="315">
        <v>12</v>
      </c>
      <c r="K64" s="315"/>
      <c r="L64" s="315"/>
      <c r="M64" s="315"/>
      <c r="N64" s="315"/>
      <c r="O64" s="315"/>
      <c r="P64" s="315"/>
      <c r="Q64" s="315"/>
      <c r="R64" s="315">
        <v>2</v>
      </c>
      <c r="S64" s="315"/>
      <c r="T64" s="315"/>
      <c r="U64" s="315"/>
      <c r="V64" s="315"/>
      <c r="W64" s="315"/>
      <c r="X64" s="315"/>
      <c r="Y64" s="315"/>
      <c r="Z64" s="315">
        <v>4</v>
      </c>
      <c r="AA64" s="315"/>
      <c r="AB64" s="315"/>
      <c r="AC64" s="315"/>
      <c r="AD64" s="315"/>
      <c r="AE64" s="315"/>
      <c r="AF64" s="315"/>
      <c r="AG64" s="315"/>
      <c r="AH64" s="315" t="s">
        <v>657</v>
      </c>
      <c r="AI64" s="315"/>
      <c r="AJ64" s="315"/>
      <c r="AK64" s="315"/>
      <c r="AL64" s="315"/>
      <c r="AM64" s="315"/>
      <c r="AN64" s="315"/>
      <c r="AO64" s="315"/>
      <c r="AP64" s="315">
        <v>1</v>
      </c>
      <c r="AQ64" s="315"/>
      <c r="AR64" s="315"/>
      <c r="AS64" s="315"/>
      <c r="AT64" s="315"/>
      <c r="AU64" s="315"/>
      <c r="AV64" s="315"/>
      <c r="AW64" s="315"/>
      <c r="AX64" s="315" t="s">
        <v>657</v>
      </c>
      <c r="AY64" s="315"/>
      <c r="AZ64" s="315"/>
      <c r="BA64" s="315"/>
      <c r="BB64" s="315"/>
      <c r="BC64" s="315"/>
      <c r="BD64" s="315"/>
      <c r="BE64" s="315"/>
      <c r="BF64" s="315" t="s">
        <v>657</v>
      </c>
      <c r="BG64" s="315"/>
      <c r="BH64" s="315"/>
      <c r="BI64" s="315"/>
      <c r="BJ64" s="315"/>
      <c r="BK64" s="315"/>
      <c r="BL64" s="315"/>
      <c r="BM64" s="315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</row>
    <row r="65" spans="2:77" s="51" customFormat="1" ht="15" customHeight="1">
      <c r="B65" s="311" t="s">
        <v>18</v>
      </c>
      <c r="C65" s="311"/>
      <c r="D65" s="311"/>
      <c r="E65" s="311"/>
      <c r="F65" s="311"/>
      <c r="G65" s="311"/>
      <c r="H65" s="311"/>
      <c r="I65" s="311"/>
      <c r="J65" s="315">
        <v>3</v>
      </c>
      <c r="K65" s="315"/>
      <c r="L65" s="315"/>
      <c r="M65" s="315"/>
      <c r="N65" s="315"/>
      <c r="O65" s="315"/>
      <c r="P65" s="315"/>
      <c r="Q65" s="315"/>
      <c r="R65" s="315">
        <v>2</v>
      </c>
      <c r="S65" s="315"/>
      <c r="T65" s="315"/>
      <c r="U65" s="315"/>
      <c r="V65" s="315"/>
      <c r="W65" s="315"/>
      <c r="X65" s="315"/>
      <c r="Y65" s="315"/>
      <c r="Z65" s="315">
        <v>6</v>
      </c>
      <c r="AA65" s="315"/>
      <c r="AB65" s="315"/>
      <c r="AC65" s="315"/>
      <c r="AD65" s="315"/>
      <c r="AE65" s="315"/>
      <c r="AF65" s="315"/>
      <c r="AG65" s="315"/>
      <c r="AH65" s="315">
        <v>1</v>
      </c>
      <c r="AI65" s="315"/>
      <c r="AJ65" s="315"/>
      <c r="AK65" s="315"/>
      <c r="AL65" s="315"/>
      <c r="AM65" s="315"/>
      <c r="AN65" s="315"/>
      <c r="AO65" s="315"/>
      <c r="AP65" s="315">
        <v>5</v>
      </c>
      <c r="AQ65" s="315"/>
      <c r="AR65" s="315"/>
      <c r="AS65" s="315"/>
      <c r="AT65" s="315"/>
      <c r="AU65" s="315"/>
      <c r="AV65" s="315"/>
      <c r="AW65" s="315"/>
      <c r="AX65" s="315">
        <v>1</v>
      </c>
      <c r="AY65" s="315"/>
      <c r="AZ65" s="315"/>
      <c r="BA65" s="315"/>
      <c r="BB65" s="315"/>
      <c r="BC65" s="315"/>
      <c r="BD65" s="315"/>
      <c r="BE65" s="315"/>
      <c r="BF65" s="315">
        <v>1</v>
      </c>
      <c r="BG65" s="315"/>
      <c r="BH65" s="315"/>
      <c r="BI65" s="315"/>
      <c r="BJ65" s="315"/>
      <c r="BK65" s="315"/>
      <c r="BL65" s="315"/>
      <c r="BM65" s="315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</row>
    <row r="66" spans="2:77" s="51" customFormat="1" ht="15" customHeight="1">
      <c r="B66" s="311" t="s">
        <v>19</v>
      </c>
      <c r="C66" s="311"/>
      <c r="D66" s="311"/>
      <c r="E66" s="311"/>
      <c r="F66" s="311"/>
      <c r="G66" s="311"/>
      <c r="H66" s="311"/>
      <c r="I66" s="311"/>
      <c r="J66" s="315">
        <v>5</v>
      </c>
      <c r="K66" s="315"/>
      <c r="L66" s="315"/>
      <c r="M66" s="315"/>
      <c r="N66" s="315"/>
      <c r="O66" s="315"/>
      <c r="P66" s="315"/>
      <c r="Q66" s="315"/>
      <c r="R66" s="315">
        <v>1</v>
      </c>
      <c r="S66" s="315"/>
      <c r="T66" s="315"/>
      <c r="U66" s="315"/>
      <c r="V66" s="315"/>
      <c r="W66" s="315"/>
      <c r="X66" s="315"/>
      <c r="Y66" s="315"/>
      <c r="Z66" s="315" t="s">
        <v>657</v>
      </c>
      <c r="AA66" s="315"/>
      <c r="AB66" s="315"/>
      <c r="AC66" s="315"/>
      <c r="AD66" s="315"/>
      <c r="AE66" s="315"/>
      <c r="AF66" s="315"/>
      <c r="AG66" s="315"/>
      <c r="AH66" s="315" t="s">
        <v>657</v>
      </c>
      <c r="AI66" s="315"/>
      <c r="AJ66" s="315"/>
      <c r="AK66" s="315"/>
      <c r="AL66" s="315"/>
      <c r="AM66" s="315"/>
      <c r="AN66" s="315"/>
      <c r="AO66" s="315"/>
      <c r="AP66" s="315" t="s">
        <v>657</v>
      </c>
      <c r="AQ66" s="315"/>
      <c r="AR66" s="315"/>
      <c r="AS66" s="315"/>
      <c r="AT66" s="315"/>
      <c r="AU66" s="315"/>
      <c r="AV66" s="315"/>
      <c r="AW66" s="315"/>
      <c r="AX66" s="315" t="s">
        <v>657</v>
      </c>
      <c r="AY66" s="315"/>
      <c r="AZ66" s="315"/>
      <c r="BA66" s="315"/>
      <c r="BB66" s="315"/>
      <c r="BC66" s="315"/>
      <c r="BD66" s="315"/>
      <c r="BE66" s="315"/>
      <c r="BF66" s="315" t="s">
        <v>657</v>
      </c>
      <c r="BG66" s="315"/>
      <c r="BH66" s="315"/>
      <c r="BI66" s="315"/>
      <c r="BJ66" s="315"/>
      <c r="BK66" s="315"/>
      <c r="BL66" s="315"/>
      <c r="BM66" s="315"/>
      <c r="BN66" s="61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</row>
    <row r="67" spans="2:77" s="51" customFormat="1" ht="15" customHeight="1">
      <c r="B67" s="311" t="s">
        <v>186</v>
      </c>
      <c r="C67" s="311"/>
      <c r="D67" s="311"/>
      <c r="E67" s="311"/>
      <c r="F67" s="311"/>
      <c r="G67" s="311"/>
      <c r="H67" s="311"/>
      <c r="I67" s="311"/>
      <c r="J67" s="315">
        <v>6</v>
      </c>
      <c r="K67" s="315"/>
      <c r="L67" s="315"/>
      <c r="M67" s="315"/>
      <c r="N67" s="315"/>
      <c r="O67" s="315"/>
      <c r="P67" s="315"/>
      <c r="Q67" s="315"/>
      <c r="R67" s="315">
        <v>1</v>
      </c>
      <c r="S67" s="315"/>
      <c r="T67" s="315"/>
      <c r="U67" s="315"/>
      <c r="V67" s="315"/>
      <c r="W67" s="315"/>
      <c r="X67" s="315"/>
      <c r="Y67" s="315"/>
      <c r="Z67" s="315">
        <v>3</v>
      </c>
      <c r="AA67" s="315"/>
      <c r="AB67" s="315"/>
      <c r="AC67" s="315"/>
      <c r="AD67" s="315"/>
      <c r="AE67" s="315"/>
      <c r="AF67" s="315"/>
      <c r="AG67" s="315"/>
      <c r="AH67" s="315">
        <v>2</v>
      </c>
      <c r="AI67" s="315"/>
      <c r="AJ67" s="315"/>
      <c r="AK67" s="315"/>
      <c r="AL67" s="315"/>
      <c r="AM67" s="315"/>
      <c r="AN67" s="315"/>
      <c r="AO67" s="315"/>
      <c r="AP67" s="315">
        <v>3</v>
      </c>
      <c r="AQ67" s="315"/>
      <c r="AR67" s="315"/>
      <c r="AS67" s="315"/>
      <c r="AT67" s="315"/>
      <c r="AU67" s="315"/>
      <c r="AV67" s="315"/>
      <c r="AW67" s="315"/>
      <c r="AX67" s="315" t="s">
        <v>657</v>
      </c>
      <c r="AY67" s="315"/>
      <c r="AZ67" s="315"/>
      <c r="BA67" s="315"/>
      <c r="BB67" s="315"/>
      <c r="BC67" s="315"/>
      <c r="BD67" s="315"/>
      <c r="BE67" s="315"/>
      <c r="BF67" s="315">
        <v>1</v>
      </c>
      <c r="BG67" s="315"/>
      <c r="BH67" s="315"/>
      <c r="BI67" s="315"/>
      <c r="BJ67" s="315"/>
      <c r="BK67" s="315"/>
      <c r="BL67" s="315"/>
      <c r="BM67" s="315"/>
      <c r="BN67" s="62"/>
      <c r="BO67" s="62">
        <v>12</v>
      </c>
      <c r="BP67" s="62"/>
      <c r="BQ67" s="62"/>
      <c r="BR67" s="62"/>
      <c r="BS67" s="62"/>
      <c r="BT67" s="62"/>
      <c r="BU67" s="62"/>
      <c r="BV67" s="62"/>
      <c r="BW67" s="62"/>
      <c r="BX67" s="62"/>
      <c r="BY67" s="62"/>
    </row>
    <row r="68" spans="2:77" s="51" customFormat="1" ht="15" customHeight="1">
      <c r="B68" s="311" t="s">
        <v>110</v>
      </c>
      <c r="C68" s="311"/>
      <c r="D68" s="311"/>
      <c r="E68" s="311"/>
      <c r="F68" s="311"/>
      <c r="G68" s="311"/>
      <c r="H68" s="311"/>
      <c r="I68" s="311"/>
      <c r="J68" s="315">
        <v>35</v>
      </c>
      <c r="K68" s="315"/>
      <c r="L68" s="315"/>
      <c r="M68" s="315"/>
      <c r="N68" s="315"/>
      <c r="O68" s="315"/>
      <c r="P68" s="315"/>
      <c r="Q68" s="315"/>
      <c r="R68" s="315">
        <v>10</v>
      </c>
      <c r="S68" s="315"/>
      <c r="T68" s="315"/>
      <c r="U68" s="315"/>
      <c r="V68" s="315"/>
      <c r="W68" s="315"/>
      <c r="X68" s="315"/>
      <c r="Y68" s="315"/>
      <c r="Z68" s="315">
        <v>1</v>
      </c>
      <c r="AA68" s="315"/>
      <c r="AB68" s="315"/>
      <c r="AC68" s="315"/>
      <c r="AD68" s="315"/>
      <c r="AE68" s="315"/>
      <c r="AF68" s="315"/>
      <c r="AG68" s="315"/>
      <c r="AH68" s="315">
        <v>3</v>
      </c>
      <c r="AI68" s="315"/>
      <c r="AJ68" s="315"/>
      <c r="AK68" s="315"/>
      <c r="AL68" s="315"/>
      <c r="AM68" s="315"/>
      <c r="AN68" s="315"/>
      <c r="AO68" s="315"/>
      <c r="AP68" s="315">
        <v>1</v>
      </c>
      <c r="AQ68" s="315"/>
      <c r="AR68" s="315"/>
      <c r="AS68" s="315"/>
      <c r="AT68" s="315"/>
      <c r="AU68" s="315"/>
      <c r="AV68" s="315"/>
      <c r="AW68" s="315"/>
      <c r="AX68" s="315">
        <v>8</v>
      </c>
      <c r="AY68" s="315"/>
      <c r="AZ68" s="315"/>
      <c r="BA68" s="315"/>
      <c r="BB68" s="315"/>
      <c r="BC68" s="315"/>
      <c r="BD68" s="315"/>
      <c r="BE68" s="315"/>
      <c r="BF68" s="315">
        <v>1</v>
      </c>
      <c r="BG68" s="315"/>
      <c r="BH68" s="315"/>
      <c r="BI68" s="315"/>
      <c r="BJ68" s="315"/>
      <c r="BK68" s="315"/>
      <c r="BL68" s="315"/>
      <c r="BM68" s="315"/>
      <c r="BN68" s="62"/>
      <c r="BO68" s="62">
        <v>3</v>
      </c>
      <c r="BP68" s="62"/>
      <c r="BQ68" s="62"/>
      <c r="BR68" s="62"/>
      <c r="BS68" s="62"/>
      <c r="BT68" s="62"/>
      <c r="BU68" s="62"/>
      <c r="BV68" s="62"/>
      <c r="BW68" s="62"/>
      <c r="BX68" s="62"/>
      <c r="BY68" s="62"/>
    </row>
    <row r="69" spans="2:77" s="51" customFormat="1" ht="15" customHeight="1">
      <c r="B69" s="311" t="s">
        <v>145</v>
      </c>
      <c r="C69" s="311"/>
      <c r="D69" s="311"/>
      <c r="E69" s="311"/>
      <c r="F69" s="311"/>
      <c r="G69" s="311"/>
      <c r="H69" s="311"/>
      <c r="I69" s="311"/>
      <c r="J69" s="315">
        <f>SUM(J60:Q68)</f>
        <v>73</v>
      </c>
      <c r="K69" s="315"/>
      <c r="L69" s="315"/>
      <c r="M69" s="315"/>
      <c r="N69" s="315"/>
      <c r="O69" s="315"/>
      <c r="P69" s="315"/>
      <c r="Q69" s="315"/>
      <c r="R69" s="315">
        <f>SUM(R60:Y68)</f>
        <v>18</v>
      </c>
      <c r="S69" s="315"/>
      <c r="T69" s="315"/>
      <c r="U69" s="315"/>
      <c r="V69" s="315"/>
      <c r="W69" s="315"/>
      <c r="X69" s="315"/>
      <c r="Y69" s="315"/>
      <c r="Z69" s="315">
        <f>SUM(Z60:AG68)</f>
        <v>22</v>
      </c>
      <c r="AA69" s="315"/>
      <c r="AB69" s="315"/>
      <c r="AC69" s="315"/>
      <c r="AD69" s="315"/>
      <c r="AE69" s="315"/>
      <c r="AF69" s="315"/>
      <c r="AG69" s="315"/>
      <c r="AH69" s="315">
        <f>SUM(AH60:AO68)</f>
        <v>6</v>
      </c>
      <c r="AI69" s="315"/>
      <c r="AJ69" s="315"/>
      <c r="AK69" s="315"/>
      <c r="AL69" s="315"/>
      <c r="AM69" s="315"/>
      <c r="AN69" s="315"/>
      <c r="AO69" s="315"/>
      <c r="AP69" s="315">
        <f>SUM(AP60:AW68)</f>
        <v>11</v>
      </c>
      <c r="AQ69" s="315"/>
      <c r="AR69" s="315"/>
      <c r="AS69" s="315"/>
      <c r="AT69" s="315"/>
      <c r="AU69" s="315"/>
      <c r="AV69" s="315"/>
      <c r="AW69" s="315"/>
      <c r="AX69" s="315">
        <f>SUM(AX60:BE68)</f>
        <v>9</v>
      </c>
      <c r="AY69" s="315"/>
      <c r="AZ69" s="315"/>
      <c r="BA69" s="315"/>
      <c r="BB69" s="315"/>
      <c r="BC69" s="315"/>
      <c r="BD69" s="315"/>
      <c r="BE69" s="315"/>
      <c r="BF69" s="315">
        <f>SUM(BF60:BM68)</f>
        <v>5</v>
      </c>
      <c r="BG69" s="315"/>
      <c r="BH69" s="315"/>
      <c r="BI69" s="315"/>
      <c r="BJ69" s="315"/>
      <c r="BK69" s="315"/>
      <c r="BL69" s="315"/>
      <c r="BM69" s="315"/>
      <c r="BN69" s="61"/>
      <c r="BO69" s="62">
        <f>SUM(BO60:BO68)</f>
        <v>15</v>
      </c>
      <c r="BP69" s="62"/>
      <c r="BQ69" s="62"/>
      <c r="BR69" s="62"/>
      <c r="BS69" s="62"/>
      <c r="BT69" s="61"/>
      <c r="BU69" s="61"/>
      <c r="BV69" s="61"/>
      <c r="BW69" s="61"/>
      <c r="BX69" s="61"/>
      <c r="BY69" s="61"/>
    </row>
    <row r="70" s="51" customFormat="1" ht="15" customHeight="1">
      <c r="BM70" s="52" t="s">
        <v>607</v>
      </c>
    </row>
    <row r="71" s="51" customFormat="1" ht="15" customHeight="1"/>
    <row r="72" spans="1:69" s="51" customFormat="1" ht="15" customHeight="1">
      <c r="A72" s="51" t="s">
        <v>658</v>
      </c>
      <c r="BQ72" s="52" t="s">
        <v>659</v>
      </c>
    </row>
    <row r="73" s="51" customFormat="1" ht="3.75" customHeight="1"/>
    <row r="74" spans="2:147" s="51" customFormat="1" ht="13.5" customHeight="1">
      <c r="B74" s="311" t="s">
        <v>12</v>
      </c>
      <c r="C74" s="311"/>
      <c r="D74" s="311"/>
      <c r="E74" s="311"/>
      <c r="F74" s="311"/>
      <c r="G74" s="311"/>
      <c r="H74" s="311"/>
      <c r="I74" s="311"/>
      <c r="J74" s="311" t="s">
        <v>660</v>
      </c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 t="s">
        <v>661</v>
      </c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 t="s">
        <v>662</v>
      </c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 t="s">
        <v>663</v>
      </c>
      <c r="AU74" s="311"/>
      <c r="AV74" s="311"/>
      <c r="AW74" s="311"/>
      <c r="AX74" s="311"/>
      <c r="AY74" s="311"/>
      <c r="AZ74" s="311"/>
      <c r="BA74" s="311"/>
      <c r="BB74" s="311"/>
      <c r="BC74" s="311"/>
      <c r="BD74" s="311"/>
      <c r="BE74" s="311"/>
      <c r="BF74" s="311" t="s">
        <v>664</v>
      </c>
      <c r="BG74" s="311"/>
      <c r="BH74" s="311"/>
      <c r="BI74" s="311"/>
      <c r="BJ74" s="311"/>
      <c r="BK74" s="311"/>
      <c r="BL74" s="311"/>
      <c r="BM74" s="311"/>
      <c r="BN74" s="311"/>
      <c r="BO74" s="311"/>
      <c r="BP74" s="311"/>
      <c r="BQ74" s="311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</row>
    <row r="75" spans="2:147" s="51" customFormat="1" ht="13.5" customHeight="1">
      <c r="B75" s="311"/>
      <c r="C75" s="311"/>
      <c r="D75" s="311"/>
      <c r="E75" s="311"/>
      <c r="F75" s="311"/>
      <c r="G75" s="311"/>
      <c r="H75" s="311"/>
      <c r="I75" s="311"/>
      <c r="J75" s="311" t="s">
        <v>665</v>
      </c>
      <c r="K75" s="311"/>
      <c r="L75" s="311"/>
      <c r="M75" s="311"/>
      <c r="N75" s="311"/>
      <c r="O75" s="311"/>
      <c r="P75" s="311" t="s">
        <v>666</v>
      </c>
      <c r="Q75" s="311"/>
      <c r="R75" s="311"/>
      <c r="S75" s="311"/>
      <c r="T75" s="311"/>
      <c r="U75" s="311"/>
      <c r="V75" s="311" t="s">
        <v>665</v>
      </c>
      <c r="W75" s="311"/>
      <c r="X75" s="311"/>
      <c r="Y75" s="311"/>
      <c r="Z75" s="311"/>
      <c r="AA75" s="311"/>
      <c r="AB75" s="311" t="s">
        <v>666</v>
      </c>
      <c r="AC75" s="311"/>
      <c r="AD75" s="311"/>
      <c r="AE75" s="311"/>
      <c r="AF75" s="311"/>
      <c r="AG75" s="311"/>
      <c r="AH75" s="311" t="s">
        <v>665</v>
      </c>
      <c r="AI75" s="311"/>
      <c r="AJ75" s="311"/>
      <c r="AK75" s="311"/>
      <c r="AL75" s="311"/>
      <c r="AM75" s="311"/>
      <c r="AN75" s="311" t="s">
        <v>666</v>
      </c>
      <c r="AO75" s="311"/>
      <c r="AP75" s="311"/>
      <c r="AQ75" s="311"/>
      <c r="AR75" s="311"/>
      <c r="AS75" s="311"/>
      <c r="AT75" s="311" t="s">
        <v>665</v>
      </c>
      <c r="AU75" s="311"/>
      <c r="AV75" s="311"/>
      <c r="AW75" s="311"/>
      <c r="AX75" s="311"/>
      <c r="AY75" s="311"/>
      <c r="AZ75" s="311" t="s">
        <v>667</v>
      </c>
      <c r="BA75" s="311"/>
      <c r="BB75" s="311"/>
      <c r="BC75" s="311"/>
      <c r="BD75" s="311"/>
      <c r="BE75" s="311"/>
      <c r="BF75" s="311" t="s">
        <v>665</v>
      </c>
      <c r="BG75" s="311"/>
      <c r="BH75" s="311"/>
      <c r="BI75" s="311"/>
      <c r="BJ75" s="311"/>
      <c r="BK75" s="311"/>
      <c r="BL75" s="311" t="s">
        <v>667</v>
      </c>
      <c r="BM75" s="311"/>
      <c r="BN75" s="311"/>
      <c r="BO75" s="311"/>
      <c r="BP75" s="311"/>
      <c r="BQ75" s="311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</row>
    <row r="76" spans="2:147" s="51" customFormat="1" ht="15" customHeight="1">
      <c r="B76" s="311" t="s">
        <v>13</v>
      </c>
      <c r="C76" s="311"/>
      <c r="D76" s="311"/>
      <c r="E76" s="311"/>
      <c r="F76" s="311"/>
      <c r="G76" s="311"/>
      <c r="H76" s="311"/>
      <c r="I76" s="311"/>
      <c r="J76" s="315" t="s">
        <v>668</v>
      </c>
      <c r="K76" s="315"/>
      <c r="L76" s="315"/>
      <c r="M76" s="315"/>
      <c r="N76" s="315"/>
      <c r="O76" s="315"/>
      <c r="P76" s="315" t="s">
        <v>668</v>
      </c>
      <c r="Q76" s="315"/>
      <c r="R76" s="315"/>
      <c r="S76" s="315"/>
      <c r="T76" s="315"/>
      <c r="U76" s="315"/>
      <c r="V76" s="314">
        <v>1</v>
      </c>
      <c r="W76" s="314"/>
      <c r="X76" s="314"/>
      <c r="Y76" s="314"/>
      <c r="Z76" s="314"/>
      <c r="AA76" s="314"/>
      <c r="AB76" s="315" t="s">
        <v>669</v>
      </c>
      <c r="AC76" s="315"/>
      <c r="AD76" s="315"/>
      <c r="AE76" s="315"/>
      <c r="AF76" s="315"/>
      <c r="AG76" s="315"/>
      <c r="AH76" s="315" t="s">
        <v>668</v>
      </c>
      <c r="AI76" s="315"/>
      <c r="AJ76" s="315"/>
      <c r="AK76" s="315"/>
      <c r="AL76" s="315"/>
      <c r="AM76" s="315"/>
      <c r="AN76" s="315" t="s">
        <v>668</v>
      </c>
      <c r="AO76" s="315"/>
      <c r="AP76" s="315"/>
      <c r="AQ76" s="315"/>
      <c r="AR76" s="315"/>
      <c r="AS76" s="315"/>
      <c r="AT76" s="315" t="s">
        <v>668</v>
      </c>
      <c r="AU76" s="315"/>
      <c r="AV76" s="315"/>
      <c r="AW76" s="315"/>
      <c r="AX76" s="315"/>
      <c r="AY76" s="315"/>
      <c r="AZ76" s="315" t="s">
        <v>668</v>
      </c>
      <c r="BA76" s="315"/>
      <c r="BB76" s="315"/>
      <c r="BC76" s="315"/>
      <c r="BD76" s="315"/>
      <c r="BE76" s="315"/>
      <c r="BF76" s="315" t="s">
        <v>668</v>
      </c>
      <c r="BG76" s="315"/>
      <c r="BH76" s="315"/>
      <c r="BI76" s="315"/>
      <c r="BJ76" s="315"/>
      <c r="BK76" s="315"/>
      <c r="BL76" s="315" t="s">
        <v>668</v>
      </c>
      <c r="BM76" s="315"/>
      <c r="BN76" s="315"/>
      <c r="BO76" s="315"/>
      <c r="BP76" s="315"/>
      <c r="BQ76" s="315"/>
      <c r="CB76" s="65"/>
      <c r="CC76" s="65"/>
      <c r="CD76" s="65"/>
      <c r="CE76" s="65" t="s">
        <v>670</v>
      </c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</row>
    <row r="77" spans="2:147" s="51" customFormat="1" ht="15" customHeight="1">
      <c r="B77" s="311" t="s">
        <v>189</v>
      </c>
      <c r="C77" s="311"/>
      <c r="D77" s="311"/>
      <c r="E77" s="311"/>
      <c r="F77" s="311"/>
      <c r="G77" s="311"/>
      <c r="H77" s="311"/>
      <c r="I77" s="311"/>
      <c r="J77" s="314">
        <v>1</v>
      </c>
      <c r="K77" s="314"/>
      <c r="L77" s="314"/>
      <c r="M77" s="314"/>
      <c r="N77" s="314"/>
      <c r="O77" s="314"/>
      <c r="P77" s="315" t="s">
        <v>669</v>
      </c>
      <c r="Q77" s="315"/>
      <c r="R77" s="315"/>
      <c r="S77" s="315"/>
      <c r="T77" s="315"/>
      <c r="U77" s="315"/>
      <c r="V77" s="314">
        <v>3</v>
      </c>
      <c r="W77" s="314"/>
      <c r="X77" s="314"/>
      <c r="Y77" s="314"/>
      <c r="Z77" s="314"/>
      <c r="AA77" s="314"/>
      <c r="AB77" s="314">
        <v>196</v>
      </c>
      <c r="AC77" s="314"/>
      <c r="AD77" s="314"/>
      <c r="AE77" s="314"/>
      <c r="AF77" s="314"/>
      <c r="AG77" s="314"/>
      <c r="AH77" s="314">
        <v>1</v>
      </c>
      <c r="AI77" s="314"/>
      <c r="AJ77" s="314"/>
      <c r="AK77" s="314"/>
      <c r="AL77" s="314"/>
      <c r="AM77" s="314"/>
      <c r="AN77" s="315" t="s">
        <v>669</v>
      </c>
      <c r="AO77" s="315"/>
      <c r="AP77" s="315"/>
      <c r="AQ77" s="315"/>
      <c r="AR77" s="315"/>
      <c r="AS77" s="315"/>
      <c r="AT77" s="315" t="s">
        <v>668</v>
      </c>
      <c r="AU77" s="315"/>
      <c r="AV77" s="315"/>
      <c r="AW77" s="315"/>
      <c r="AX77" s="315"/>
      <c r="AY77" s="315"/>
      <c r="AZ77" s="315" t="s">
        <v>668</v>
      </c>
      <c r="BA77" s="315"/>
      <c r="BB77" s="315"/>
      <c r="BC77" s="315"/>
      <c r="BD77" s="315"/>
      <c r="BE77" s="315"/>
      <c r="BF77" s="315" t="s">
        <v>668</v>
      </c>
      <c r="BG77" s="315"/>
      <c r="BH77" s="315"/>
      <c r="BI77" s="315"/>
      <c r="BJ77" s="315"/>
      <c r="BK77" s="315"/>
      <c r="BL77" s="315" t="s">
        <v>668</v>
      </c>
      <c r="BM77" s="315"/>
      <c r="BN77" s="315"/>
      <c r="BO77" s="315"/>
      <c r="BP77" s="315"/>
      <c r="BQ77" s="31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</row>
    <row r="78" spans="2:147" s="51" customFormat="1" ht="15" customHeight="1">
      <c r="B78" s="311" t="s">
        <v>108</v>
      </c>
      <c r="C78" s="311"/>
      <c r="D78" s="311"/>
      <c r="E78" s="311"/>
      <c r="F78" s="311"/>
      <c r="G78" s="311"/>
      <c r="H78" s="311"/>
      <c r="I78" s="311"/>
      <c r="J78" s="315" t="s">
        <v>668</v>
      </c>
      <c r="K78" s="315"/>
      <c r="L78" s="315"/>
      <c r="M78" s="315"/>
      <c r="N78" s="315"/>
      <c r="O78" s="315"/>
      <c r="P78" s="315" t="s">
        <v>668</v>
      </c>
      <c r="Q78" s="315"/>
      <c r="R78" s="315"/>
      <c r="S78" s="315"/>
      <c r="T78" s="315"/>
      <c r="U78" s="315"/>
      <c r="V78" s="314">
        <v>2</v>
      </c>
      <c r="W78" s="314"/>
      <c r="X78" s="314"/>
      <c r="Y78" s="314"/>
      <c r="Z78" s="314"/>
      <c r="AA78" s="314"/>
      <c r="AB78" s="315" t="s">
        <v>669</v>
      </c>
      <c r="AC78" s="315"/>
      <c r="AD78" s="315"/>
      <c r="AE78" s="315"/>
      <c r="AF78" s="315"/>
      <c r="AG78" s="315"/>
      <c r="AH78" s="315" t="s">
        <v>668</v>
      </c>
      <c r="AI78" s="315"/>
      <c r="AJ78" s="315"/>
      <c r="AK78" s="315"/>
      <c r="AL78" s="315"/>
      <c r="AM78" s="315"/>
      <c r="AN78" s="315" t="s">
        <v>668</v>
      </c>
      <c r="AO78" s="315"/>
      <c r="AP78" s="315"/>
      <c r="AQ78" s="315"/>
      <c r="AR78" s="315"/>
      <c r="AS78" s="315"/>
      <c r="AT78" s="315" t="s">
        <v>668</v>
      </c>
      <c r="AU78" s="315"/>
      <c r="AV78" s="315"/>
      <c r="AW78" s="315"/>
      <c r="AX78" s="315"/>
      <c r="AY78" s="315"/>
      <c r="AZ78" s="315" t="s">
        <v>668</v>
      </c>
      <c r="BA78" s="315"/>
      <c r="BB78" s="315"/>
      <c r="BC78" s="315"/>
      <c r="BD78" s="315"/>
      <c r="BE78" s="315"/>
      <c r="BF78" s="315" t="s">
        <v>668</v>
      </c>
      <c r="BG78" s="315"/>
      <c r="BH78" s="315"/>
      <c r="BI78" s="315"/>
      <c r="BJ78" s="315"/>
      <c r="BK78" s="315"/>
      <c r="BL78" s="315" t="s">
        <v>668</v>
      </c>
      <c r="BM78" s="315"/>
      <c r="BN78" s="315"/>
      <c r="BO78" s="315"/>
      <c r="BP78" s="315"/>
      <c r="BQ78" s="31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</row>
    <row r="79" spans="2:147" s="51" customFormat="1" ht="15" customHeight="1">
      <c r="B79" s="311" t="s">
        <v>16</v>
      </c>
      <c r="C79" s="311"/>
      <c r="D79" s="311"/>
      <c r="E79" s="311"/>
      <c r="F79" s="311"/>
      <c r="G79" s="311"/>
      <c r="H79" s="311"/>
      <c r="I79" s="311"/>
      <c r="J79" s="315" t="s">
        <v>668</v>
      </c>
      <c r="K79" s="315"/>
      <c r="L79" s="315"/>
      <c r="M79" s="315"/>
      <c r="N79" s="315"/>
      <c r="O79" s="315"/>
      <c r="P79" s="315" t="s">
        <v>668</v>
      </c>
      <c r="Q79" s="315"/>
      <c r="R79" s="315"/>
      <c r="S79" s="315"/>
      <c r="T79" s="315"/>
      <c r="U79" s="315"/>
      <c r="V79" s="314">
        <v>21</v>
      </c>
      <c r="W79" s="314"/>
      <c r="X79" s="314"/>
      <c r="Y79" s="314"/>
      <c r="Z79" s="314"/>
      <c r="AA79" s="314"/>
      <c r="AB79" s="314">
        <v>704</v>
      </c>
      <c r="AC79" s="314"/>
      <c r="AD79" s="314"/>
      <c r="AE79" s="314"/>
      <c r="AF79" s="314"/>
      <c r="AG79" s="314"/>
      <c r="AH79" s="314">
        <v>5</v>
      </c>
      <c r="AI79" s="314"/>
      <c r="AJ79" s="314"/>
      <c r="AK79" s="314"/>
      <c r="AL79" s="314"/>
      <c r="AM79" s="314"/>
      <c r="AN79" s="314">
        <v>2682</v>
      </c>
      <c r="AO79" s="314"/>
      <c r="AP79" s="314"/>
      <c r="AQ79" s="314"/>
      <c r="AR79" s="314"/>
      <c r="AS79" s="314"/>
      <c r="AT79" s="315" t="s">
        <v>668</v>
      </c>
      <c r="AU79" s="315"/>
      <c r="AV79" s="315"/>
      <c r="AW79" s="315"/>
      <c r="AX79" s="315"/>
      <c r="AY79" s="315"/>
      <c r="AZ79" s="315" t="s">
        <v>668</v>
      </c>
      <c r="BA79" s="315"/>
      <c r="BB79" s="315"/>
      <c r="BC79" s="315"/>
      <c r="BD79" s="315"/>
      <c r="BE79" s="315"/>
      <c r="BF79" s="315" t="s">
        <v>668</v>
      </c>
      <c r="BG79" s="315"/>
      <c r="BH79" s="315"/>
      <c r="BI79" s="315"/>
      <c r="BJ79" s="315"/>
      <c r="BK79" s="315"/>
      <c r="BL79" s="315" t="s">
        <v>668</v>
      </c>
      <c r="BM79" s="315"/>
      <c r="BN79" s="315"/>
      <c r="BO79" s="315"/>
      <c r="BP79" s="315"/>
      <c r="BQ79" s="31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</row>
    <row r="80" spans="2:147" s="51" customFormat="1" ht="15" customHeight="1">
      <c r="B80" s="311" t="s">
        <v>17</v>
      </c>
      <c r="C80" s="311"/>
      <c r="D80" s="311"/>
      <c r="E80" s="311"/>
      <c r="F80" s="311"/>
      <c r="G80" s="311"/>
      <c r="H80" s="311"/>
      <c r="I80" s="311"/>
      <c r="J80" s="314">
        <v>2</v>
      </c>
      <c r="K80" s="314"/>
      <c r="L80" s="314"/>
      <c r="M80" s="314"/>
      <c r="N80" s="314"/>
      <c r="O80" s="314"/>
      <c r="P80" s="315" t="s">
        <v>669</v>
      </c>
      <c r="Q80" s="315"/>
      <c r="R80" s="315"/>
      <c r="S80" s="315"/>
      <c r="T80" s="315"/>
      <c r="U80" s="315"/>
      <c r="V80" s="314">
        <v>25</v>
      </c>
      <c r="W80" s="314"/>
      <c r="X80" s="314"/>
      <c r="Y80" s="314"/>
      <c r="Z80" s="314"/>
      <c r="AA80" s="314"/>
      <c r="AB80" s="314">
        <v>984</v>
      </c>
      <c r="AC80" s="314"/>
      <c r="AD80" s="314"/>
      <c r="AE80" s="314"/>
      <c r="AF80" s="314"/>
      <c r="AG80" s="314"/>
      <c r="AH80" s="315" t="s">
        <v>668</v>
      </c>
      <c r="AI80" s="315"/>
      <c r="AJ80" s="315"/>
      <c r="AK80" s="315"/>
      <c r="AL80" s="315"/>
      <c r="AM80" s="315"/>
      <c r="AN80" s="315" t="s">
        <v>668</v>
      </c>
      <c r="AO80" s="315"/>
      <c r="AP80" s="315"/>
      <c r="AQ80" s="315"/>
      <c r="AR80" s="315"/>
      <c r="AS80" s="315"/>
      <c r="AT80" s="315" t="s">
        <v>668</v>
      </c>
      <c r="AU80" s="315"/>
      <c r="AV80" s="315"/>
      <c r="AW80" s="315"/>
      <c r="AX80" s="315"/>
      <c r="AY80" s="315"/>
      <c r="AZ80" s="315" t="s">
        <v>668</v>
      </c>
      <c r="BA80" s="315"/>
      <c r="BB80" s="315"/>
      <c r="BC80" s="315"/>
      <c r="BD80" s="315"/>
      <c r="BE80" s="315"/>
      <c r="BF80" s="315" t="s">
        <v>668</v>
      </c>
      <c r="BG80" s="315"/>
      <c r="BH80" s="315"/>
      <c r="BI80" s="315"/>
      <c r="BJ80" s="315"/>
      <c r="BK80" s="315"/>
      <c r="BL80" s="315" t="s">
        <v>668</v>
      </c>
      <c r="BM80" s="315"/>
      <c r="BN80" s="315"/>
      <c r="BO80" s="315"/>
      <c r="BP80" s="315"/>
      <c r="BQ80" s="31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</row>
    <row r="81" spans="2:147" s="51" customFormat="1" ht="15" customHeight="1">
      <c r="B81" s="311" t="s">
        <v>18</v>
      </c>
      <c r="C81" s="311"/>
      <c r="D81" s="311"/>
      <c r="E81" s="311"/>
      <c r="F81" s="311"/>
      <c r="G81" s="311"/>
      <c r="H81" s="311"/>
      <c r="I81" s="311"/>
      <c r="J81" s="315" t="s">
        <v>668</v>
      </c>
      <c r="K81" s="315"/>
      <c r="L81" s="315"/>
      <c r="M81" s="315"/>
      <c r="N81" s="315"/>
      <c r="O81" s="315"/>
      <c r="P81" s="315" t="s">
        <v>668</v>
      </c>
      <c r="Q81" s="315"/>
      <c r="R81" s="315"/>
      <c r="S81" s="315"/>
      <c r="T81" s="315"/>
      <c r="U81" s="315"/>
      <c r="V81" s="314">
        <v>5</v>
      </c>
      <c r="W81" s="314"/>
      <c r="X81" s="314"/>
      <c r="Y81" s="314"/>
      <c r="Z81" s="314"/>
      <c r="AA81" s="314"/>
      <c r="AB81" s="314">
        <v>215</v>
      </c>
      <c r="AC81" s="314"/>
      <c r="AD81" s="314"/>
      <c r="AE81" s="314"/>
      <c r="AF81" s="314"/>
      <c r="AG81" s="314"/>
      <c r="AH81" s="315" t="s">
        <v>668</v>
      </c>
      <c r="AI81" s="315"/>
      <c r="AJ81" s="315"/>
      <c r="AK81" s="315"/>
      <c r="AL81" s="315"/>
      <c r="AM81" s="315"/>
      <c r="AN81" s="315" t="s">
        <v>668</v>
      </c>
      <c r="AO81" s="315"/>
      <c r="AP81" s="315"/>
      <c r="AQ81" s="315"/>
      <c r="AR81" s="315"/>
      <c r="AS81" s="315"/>
      <c r="AT81" s="315" t="s">
        <v>668</v>
      </c>
      <c r="AU81" s="315"/>
      <c r="AV81" s="315"/>
      <c r="AW81" s="315"/>
      <c r="AX81" s="315"/>
      <c r="AY81" s="315"/>
      <c r="AZ81" s="315" t="s">
        <v>668</v>
      </c>
      <c r="BA81" s="315"/>
      <c r="BB81" s="315"/>
      <c r="BC81" s="315"/>
      <c r="BD81" s="315"/>
      <c r="BE81" s="315"/>
      <c r="BF81" s="314">
        <v>1</v>
      </c>
      <c r="BG81" s="314"/>
      <c r="BH81" s="314"/>
      <c r="BI81" s="314"/>
      <c r="BJ81" s="314"/>
      <c r="BK81" s="314"/>
      <c r="BL81" s="315" t="s">
        <v>669</v>
      </c>
      <c r="BM81" s="315"/>
      <c r="BN81" s="315"/>
      <c r="BO81" s="315"/>
      <c r="BP81" s="315"/>
      <c r="BQ81" s="31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</row>
    <row r="82" spans="2:147" s="51" customFormat="1" ht="15" customHeight="1">
      <c r="B82" s="311" t="s">
        <v>19</v>
      </c>
      <c r="C82" s="311"/>
      <c r="D82" s="311"/>
      <c r="E82" s="311"/>
      <c r="F82" s="311"/>
      <c r="G82" s="311"/>
      <c r="H82" s="311"/>
      <c r="I82" s="311"/>
      <c r="J82" s="315" t="s">
        <v>668</v>
      </c>
      <c r="K82" s="315"/>
      <c r="L82" s="315"/>
      <c r="M82" s="315"/>
      <c r="N82" s="315"/>
      <c r="O82" s="315"/>
      <c r="P82" s="315" t="s">
        <v>668</v>
      </c>
      <c r="Q82" s="315"/>
      <c r="R82" s="315"/>
      <c r="S82" s="315"/>
      <c r="T82" s="315"/>
      <c r="U82" s="315"/>
      <c r="V82" s="314">
        <v>8</v>
      </c>
      <c r="W82" s="314"/>
      <c r="X82" s="314"/>
      <c r="Y82" s="314"/>
      <c r="Z82" s="314"/>
      <c r="AA82" s="314"/>
      <c r="AB82" s="314">
        <v>402</v>
      </c>
      <c r="AC82" s="314"/>
      <c r="AD82" s="314"/>
      <c r="AE82" s="314"/>
      <c r="AF82" s="314"/>
      <c r="AG82" s="314"/>
      <c r="AH82" s="315" t="s">
        <v>668</v>
      </c>
      <c r="AI82" s="315"/>
      <c r="AJ82" s="315"/>
      <c r="AK82" s="315"/>
      <c r="AL82" s="315"/>
      <c r="AM82" s="315"/>
      <c r="AN82" s="315" t="s">
        <v>668</v>
      </c>
      <c r="AO82" s="315"/>
      <c r="AP82" s="315"/>
      <c r="AQ82" s="315"/>
      <c r="AR82" s="315"/>
      <c r="AS82" s="315"/>
      <c r="AT82" s="315" t="s">
        <v>668</v>
      </c>
      <c r="AU82" s="315"/>
      <c r="AV82" s="315"/>
      <c r="AW82" s="315"/>
      <c r="AX82" s="315"/>
      <c r="AY82" s="315"/>
      <c r="AZ82" s="315" t="s">
        <v>668</v>
      </c>
      <c r="BA82" s="315"/>
      <c r="BB82" s="315"/>
      <c r="BC82" s="315"/>
      <c r="BD82" s="315"/>
      <c r="BE82" s="315"/>
      <c r="BF82" s="315" t="s">
        <v>668</v>
      </c>
      <c r="BG82" s="315"/>
      <c r="BH82" s="315"/>
      <c r="BI82" s="315"/>
      <c r="BJ82" s="315"/>
      <c r="BK82" s="315"/>
      <c r="BL82" s="315" t="s">
        <v>668</v>
      </c>
      <c r="BM82" s="315"/>
      <c r="BN82" s="315"/>
      <c r="BO82" s="315"/>
      <c r="BP82" s="315"/>
      <c r="BQ82" s="31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</row>
    <row r="83" spans="2:147" s="51" customFormat="1" ht="15" customHeight="1">
      <c r="B83" s="311" t="s">
        <v>186</v>
      </c>
      <c r="C83" s="311"/>
      <c r="D83" s="311"/>
      <c r="E83" s="311"/>
      <c r="F83" s="311"/>
      <c r="G83" s="311"/>
      <c r="H83" s="311"/>
      <c r="I83" s="311"/>
      <c r="J83" s="314">
        <v>3</v>
      </c>
      <c r="K83" s="314"/>
      <c r="L83" s="314"/>
      <c r="M83" s="314"/>
      <c r="N83" s="314"/>
      <c r="O83" s="314"/>
      <c r="P83" s="314">
        <v>32</v>
      </c>
      <c r="Q83" s="314"/>
      <c r="R83" s="314"/>
      <c r="S83" s="314"/>
      <c r="T83" s="314"/>
      <c r="U83" s="314"/>
      <c r="V83" s="314">
        <v>25</v>
      </c>
      <c r="W83" s="314"/>
      <c r="X83" s="314"/>
      <c r="Y83" s="314"/>
      <c r="Z83" s="314"/>
      <c r="AA83" s="314"/>
      <c r="AB83" s="314">
        <v>616</v>
      </c>
      <c r="AC83" s="314"/>
      <c r="AD83" s="314"/>
      <c r="AE83" s="314"/>
      <c r="AF83" s="314"/>
      <c r="AG83" s="314"/>
      <c r="AH83" s="315" t="s">
        <v>668</v>
      </c>
      <c r="AI83" s="315"/>
      <c r="AJ83" s="315"/>
      <c r="AK83" s="315"/>
      <c r="AL83" s="315"/>
      <c r="AM83" s="315"/>
      <c r="AN83" s="315" t="s">
        <v>668</v>
      </c>
      <c r="AO83" s="315"/>
      <c r="AP83" s="315"/>
      <c r="AQ83" s="315"/>
      <c r="AR83" s="315"/>
      <c r="AS83" s="315"/>
      <c r="AT83" s="314">
        <v>1</v>
      </c>
      <c r="AU83" s="314"/>
      <c r="AV83" s="314"/>
      <c r="AW83" s="314"/>
      <c r="AX83" s="314"/>
      <c r="AY83" s="314"/>
      <c r="AZ83" s="316" t="s">
        <v>669</v>
      </c>
      <c r="BA83" s="317"/>
      <c r="BB83" s="317"/>
      <c r="BC83" s="317"/>
      <c r="BD83" s="317"/>
      <c r="BE83" s="318"/>
      <c r="BF83" s="315" t="s">
        <v>668</v>
      </c>
      <c r="BG83" s="315"/>
      <c r="BH83" s="315"/>
      <c r="BI83" s="315"/>
      <c r="BJ83" s="315"/>
      <c r="BK83" s="315"/>
      <c r="BL83" s="315" t="s">
        <v>668</v>
      </c>
      <c r="BM83" s="315"/>
      <c r="BN83" s="315"/>
      <c r="BO83" s="315"/>
      <c r="BP83" s="315"/>
      <c r="BQ83" s="31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</row>
    <row r="84" spans="2:147" s="51" customFormat="1" ht="15" customHeight="1">
      <c r="B84" s="311" t="s">
        <v>110</v>
      </c>
      <c r="C84" s="311"/>
      <c r="D84" s="311"/>
      <c r="E84" s="311"/>
      <c r="F84" s="311"/>
      <c r="G84" s="311"/>
      <c r="H84" s="311"/>
      <c r="I84" s="311"/>
      <c r="J84" s="314">
        <v>2</v>
      </c>
      <c r="K84" s="314"/>
      <c r="L84" s="314"/>
      <c r="M84" s="314"/>
      <c r="N84" s="314"/>
      <c r="O84" s="314"/>
      <c r="P84" s="315" t="s">
        <v>669</v>
      </c>
      <c r="Q84" s="315"/>
      <c r="R84" s="315"/>
      <c r="S84" s="315"/>
      <c r="T84" s="315"/>
      <c r="U84" s="315"/>
      <c r="V84" s="314">
        <v>30</v>
      </c>
      <c r="W84" s="314"/>
      <c r="X84" s="314"/>
      <c r="Y84" s="314"/>
      <c r="Z84" s="314"/>
      <c r="AA84" s="314"/>
      <c r="AB84" s="314">
        <v>963</v>
      </c>
      <c r="AC84" s="314"/>
      <c r="AD84" s="314"/>
      <c r="AE84" s="314"/>
      <c r="AF84" s="314"/>
      <c r="AG84" s="314"/>
      <c r="AH84" s="315" t="s">
        <v>668</v>
      </c>
      <c r="AI84" s="315"/>
      <c r="AJ84" s="315"/>
      <c r="AK84" s="315"/>
      <c r="AL84" s="315"/>
      <c r="AM84" s="315"/>
      <c r="AN84" s="315" t="s">
        <v>668</v>
      </c>
      <c r="AO84" s="315"/>
      <c r="AP84" s="315"/>
      <c r="AQ84" s="315"/>
      <c r="AR84" s="315"/>
      <c r="AS84" s="315"/>
      <c r="AT84" s="315" t="s">
        <v>668</v>
      </c>
      <c r="AU84" s="315"/>
      <c r="AV84" s="315"/>
      <c r="AW84" s="315"/>
      <c r="AX84" s="315"/>
      <c r="AY84" s="315"/>
      <c r="AZ84" s="315" t="s">
        <v>668</v>
      </c>
      <c r="BA84" s="315"/>
      <c r="BB84" s="315"/>
      <c r="BC84" s="315"/>
      <c r="BD84" s="315"/>
      <c r="BE84" s="315"/>
      <c r="BF84" s="315" t="s">
        <v>668</v>
      </c>
      <c r="BG84" s="315"/>
      <c r="BH84" s="315"/>
      <c r="BI84" s="315"/>
      <c r="BJ84" s="315"/>
      <c r="BK84" s="315"/>
      <c r="BL84" s="315" t="s">
        <v>668</v>
      </c>
      <c r="BM84" s="315"/>
      <c r="BN84" s="315"/>
      <c r="BO84" s="315"/>
      <c r="BP84" s="315"/>
      <c r="BQ84" s="31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</row>
    <row r="85" spans="2:147" s="51" customFormat="1" ht="15" customHeight="1">
      <c r="B85" s="311" t="s">
        <v>145</v>
      </c>
      <c r="C85" s="311"/>
      <c r="D85" s="311"/>
      <c r="E85" s="311"/>
      <c r="F85" s="311"/>
      <c r="G85" s="311"/>
      <c r="H85" s="311"/>
      <c r="I85" s="311"/>
      <c r="J85" s="314">
        <f>SUM(J76:J84)</f>
        <v>8</v>
      </c>
      <c r="K85" s="314"/>
      <c r="L85" s="314"/>
      <c r="M85" s="314"/>
      <c r="N85" s="314"/>
      <c r="O85" s="314"/>
      <c r="P85" s="315" t="s">
        <v>671</v>
      </c>
      <c r="Q85" s="315"/>
      <c r="R85" s="315"/>
      <c r="S85" s="315"/>
      <c r="T85" s="315"/>
      <c r="U85" s="315"/>
      <c r="V85" s="314">
        <f>SUM(V76:V84)</f>
        <v>120</v>
      </c>
      <c r="W85" s="314"/>
      <c r="X85" s="314"/>
      <c r="Y85" s="314"/>
      <c r="Z85" s="314"/>
      <c r="AA85" s="314"/>
      <c r="AB85" s="315" t="s">
        <v>671</v>
      </c>
      <c r="AC85" s="315"/>
      <c r="AD85" s="315"/>
      <c r="AE85" s="315"/>
      <c r="AF85" s="315"/>
      <c r="AG85" s="315"/>
      <c r="AH85" s="314">
        <f>SUM(AH76:AH84)</f>
        <v>6</v>
      </c>
      <c r="AI85" s="314"/>
      <c r="AJ85" s="314"/>
      <c r="AK85" s="314"/>
      <c r="AL85" s="314"/>
      <c r="AM85" s="314"/>
      <c r="AN85" s="315" t="s">
        <v>671</v>
      </c>
      <c r="AO85" s="315"/>
      <c r="AP85" s="315"/>
      <c r="AQ85" s="315"/>
      <c r="AR85" s="315"/>
      <c r="AS85" s="315"/>
      <c r="AT85" s="314">
        <f>SUM(AT76:AT84)</f>
        <v>1</v>
      </c>
      <c r="AU85" s="314"/>
      <c r="AV85" s="314"/>
      <c r="AW85" s="314"/>
      <c r="AX85" s="314"/>
      <c r="AY85" s="314"/>
      <c r="AZ85" s="315" t="s">
        <v>671</v>
      </c>
      <c r="BA85" s="315"/>
      <c r="BB85" s="315"/>
      <c r="BC85" s="315"/>
      <c r="BD85" s="315"/>
      <c r="BE85" s="315"/>
      <c r="BF85" s="314">
        <f>SUM(BF76:BF84)</f>
        <v>1</v>
      </c>
      <c r="BG85" s="314"/>
      <c r="BH85" s="314"/>
      <c r="BI85" s="314"/>
      <c r="BJ85" s="314"/>
      <c r="BK85" s="314"/>
      <c r="BL85" s="315" t="s">
        <v>671</v>
      </c>
      <c r="BM85" s="315"/>
      <c r="BN85" s="315"/>
      <c r="BO85" s="315"/>
      <c r="BP85" s="315"/>
      <c r="BQ85" s="31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</row>
    <row r="86" spans="33:69" s="51" customFormat="1" ht="15" customHeight="1">
      <c r="AG86" s="51" t="s">
        <v>672</v>
      </c>
      <c r="BQ86" s="52" t="s">
        <v>607</v>
      </c>
    </row>
    <row r="87" s="66" customFormat="1" ht="15" customHeight="1"/>
    <row r="88" spans="1:77" s="66" customFormat="1" ht="15" customHeight="1">
      <c r="A88" s="66" t="s">
        <v>673</v>
      </c>
      <c r="BY88" s="67" t="s">
        <v>674</v>
      </c>
    </row>
    <row r="89" s="66" customFormat="1" ht="3.75" customHeight="1"/>
    <row r="90" spans="2:77" s="66" customFormat="1" ht="16.5" customHeight="1">
      <c r="B90" s="311" t="s">
        <v>107</v>
      </c>
      <c r="C90" s="311"/>
      <c r="D90" s="311"/>
      <c r="E90" s="311"/>
      <c r="F90" s="311"/>
      <c r="G90" s="311"/>
      <c r="H90" s="311"/>
      <c r="I90" s="311"/>
      <c r="J90" s="311"/>
      <c r="K90" s="311"/>
      <c r="L90" s="311"/>
      <c r="M90" s="311" t="s">
        <v>675</v>
      </c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 t="s">
        <v>676</v>
      </c>
      <c r="Y90" s="311"/>
      <c r="Z90" s="311"/>
      <c r="AA90" s="311"/>
      <c r="AB90" s="311"/>
      <c r="AC90" s="311"/>
      <c r="AD90" s="311"/>
      <c r="AE90" s="311"/>
      <c r="AF90" s="311"/>
      <c r="AG90" s="311"/>
      <c r="AH90" s="311"/>
      <c r="AI90" s="311" t="s">
        <v>677</v>
      </c>
      <c r="AJ90" s="311"/>
      <c r="AK90" s="311"/>
      <c r="AL90" s="311"/>
      <c r="AM90" s="311"/>
      <c r="AN90" s="311"/>
      <c r="AO90" s="311"/>
      <c r="AP90" s="311"/>
      <c r="AQ90" s="311"/>
      <c r="AR90" s="311"/>
      <c r="AS90" s="311"/>
      <c r="AT90" s="313" t="s">
        <v>678</v>
      </c>
      <c r="AU90" s="311"/>
      <c r="AV90" s="311"/>
      <c r="AW90" s="311"/>
      <c r="AX90" s="311"/>
      <c r="AY90" s="311"/>
      <c r="AZ90" s="311"/>
      <c r="BA90" s="311"/>
      <c r="BB90" s="311"/>
      <c r="BC90" s="311"/>
      <c r="BD90" s="311"/>
      <c r="BE90" s="311" t="s">
        <v>679</v>
      </c>
      <c r="BF90" s="311"/>
      <c r="BG90" s="311"/>
      <c r="BH90" s="311"/>
      <c r="BI90" s="311"/>
      <c r="BJ90" s="311"/>
      <c r="BK90" s="311"/>
      <c r="BL90" s="311"/>
      <c r="BM90" s="311"/>
      <c r="BN90" s="311"/>
      <c r="BO90" s="311"/>
      <c r="BP90" s="311" t="s">
        <v>31</v>
      </c>
      <c r="BQ90" s="311"/>
      <c r="BR90" s="311"/>
      <c r="BS90" s="311"/>
      <c r="BT90" s="311"/>
      <c r="BU90" s="311"/>
      <c r="BV90" s="311"/>
      <c r="BW90" s="311"/>
      <c r="BX90" s="311"/>
      <c r="BY90" s="311"/>
    </row>
    <row r="91" spans="2:77" s="66" customFormat="1" ht="16.5" customHeight="1">
      <c r="B91" s="311"/>
      <c r="C91" s="311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311"/>
      <c r="AG91" s="311"/>
      <c r="AH91" s="311"/>
      <c r="AI91" s="311"/>
      <c r="AJ91" s="311"/>
      <c r="AK91" s="311"/>
      <c r="AL91" s="311"/>
      <c r="AM91" s="311"/>
      <c r="AN91" s="311"/>
      <c r="AO91" s="311"/>
      <c r="AP91" s="311"/>
      <c r="AQ91" s="311"/>
      <c r="AR91" s="311"/>
      <c r="AS91" s="311"/>
      <c r="AT91" s="311"/>
      <c r="AU91" s="311"/>
      <c r="AV91" s="311"/>
      <c r="AW91" s="311"/>
      <c r="AX91" s="311"/>
      <c r="AY91" s="311"/>
      <c r="AZ91" s="311"/>
      <c r="BA91" s="311"/>
      <c r="BB91" s="311"/>
      <c r="BC91" s="311"/>
      <c r="BD91" s="311"/>
      <c r="BE91" s="311"/>
      <c r="BF91" s="311"/>
      <c r="BG91" s="311"/>
      <c r="BH91" s="311"/>
      <c r="BI91" s="311"/>
      <c r="BJ91" s="311"/>
      <c r="BK91" s="311"/>
      <c r="BL91" s="311"/>
      <c r="BM91" s="311"/>
      <c r="BN91" s="311"/>
      <c r="BO91" s="311"/>
      <c r="BP91" s="311"/>
      <c r="BQ91" s="311"/>
      <c r="BR91" s="311"/>
      <c r="BS91" s="311"/>
      <c r="BT91" s="311"/>
      <c r="BU91" s="311"/>
      <c r="BV91" s="311"/>
      <c r="BW91" s="311"/>
      <c r="BX91" s="311"/>
      <c r="BY91" s="311"/>
    </row>
    <row r="92" spans="2:77" s="66" customFormat="1" ht="15" customHeight="1">
      <c r="B92" s="311" t="s">
        <v>680</v>
      </c>
      <c r="C92" s="311"/>
      <c r="D92" s="311"/>
      <c r="E92" s="311"/>
      <c r="F92" s="311"/>
      <c r="G92" s="311" t="s">
        <v>681</v>
      </c>
      <c r="H92" s="311"/>
      <c r="I92" s="311"/>
      <c r="J92" s="311"/>
      <c r="K92" s="311"/>
      <c r="L92" s="311"/>
      <c r="M92" s="311" t="s">
        <v>680</v>
      </c>
      <c r="N92" s="311"/>
      <c r="O92" s="311"/>
      <c r="P92" s="311"/>
      <c r="Q92" s="311"/>
      <c r="R92" s="311" t="s">
        <v>681</v>
      </c>
      <c r="S92" s="311"/>
      <c r="T92" s="311"/>
      <c r="U92" s="311"/>
      <c r="V92" s="311"/>
      <c r="W92" s="311"/>
      <c r="X92" s="311" t="s">
        <v>680</v>
      </c>
      <c r="Y92" s="311"/>
      <c r="Z92" s="311"/>
      <c r="AA92" s="311"/>
      <c r="AB92" s="311"/>
      <c r="AC92" s="311" t="s">
        <v>681</v>
      </c>
      <c r="AD92" s="311"/>
      <c r="AE92" s="311"/>
      <c r="AF92" s="311"/>
      <c r="AG92" s="311"/>
      <c r="AH92" s="311"/>
      <c r="AI92" s="311" t="s">
        <v>680</v>
      </c>
      <c r="AJ92" s="311"/>
      <c r="AK92" s="311"/>
      <c r="AL92" s="311"/>
      <c r="AM92" s="311"/>
      <c r="AN92" s="311" t="s">
        <v>681</v>
      </c>
      <c r="AO92" s="311"/>
      <c r="AP92" s="311"/>
      <c r="AQ92" s="311"/>
      <c r="AR92" s="311"/>
      <c r="AS92" s="311"/>
      <c r="AT92" s="311" t="s">
        <v>680</v>
      </c>
      <c r="AU92" s="311"/>
      <c r="AV92" s="311"/>
      <c r="AW92" s="311"/>
      <c r="AX92" s="311"/>
      <c r="AY92" s="311" t="s">
        <v>681</v>
      </c>
      <c r="AZ92" s="311"/>
      <c r="BA92" s="311"/>
      <c r="BB92" s="311"/>
      <c r="BC92" s="311"/>
      <c r="BD92" s="311"/>
      <c r="BE92" s="311" t="s">
        <v>680</v>
      </c>
      <c r="BF92" s="311"/>
      <c r="BG92" s="311"/>
      <c r="BH92" s="311"/>
      <c r="BI92" s="311"/>
      <c r="BJ92" s="311" t="s">
        <v>681</v>
      </c>
      <c r="BK92" s="311"/>
      <c r="BL92" s="311"/>
      <c r="BM92" s="311"/>
      <c r="BN92" s="311"/>
      <c r="BO92" s="311"/>
      <c r="BP92" s="311" t="s">
        <v>680</v>
      </c>
      <c r="BQ92" s="311"/>
      <c r="BR92" s="311"/>
      <c r="BS92" s="311"/>
      <c r="BT92" s="311"/>
      <c r="BU92" s="311" t="s">
        <v>681</v>
      </c>
      <c r="BV92" s="311"/>
      <c r="BW92" s="311"/>
      <c r="BX92" s="311"/>
      <c r="BY92" s="311"/>
    </row>
    <row r="93" spans="2:77" s="66" customFormat="1" ht="15" customHeight="1">
      <c r="B93" s="310">
        <v>120</v>
      </c>
      <c r="C93" s="310"/>
      <c r="D93" s="310"/>
      <c r="E93" s="310"/>
      <c r="F93" s="310"/>
      <c r="G93" s="312">
        <v>1007</v>
      </c>
      <c r="H93" s="312"/>
      <c r="I93" s="312"/>
      <c r="J93" s="312"/>
      <c r="K93" s="312"/>
      <c r="L93" s="312"/>
      <c r="M93" s="310">
        <v>51</v>
      </c>
      <c r="N93" s="310"/>
      <c r="O93" s="310"/>
      <c r="P93" s="310"/>
      <c r="Q93" s="310"/>
      <c r="R93" s="310">
        <v>226</v>
      </c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>
        <v>3</v>
      </c>
      <c r="AJ93" s="310"/>
      <c r="AK93" s="310"/>
      <c r="AL93" s="310"/>
      <c r="AM93" s="310"/>
      <c r="AN93" s="310">
        <v>12</v>
      </c>
      <c r="AO93" s="310"/>
      <c r="AP93" s="310"/>
      <c r="AQ93" s="310"/>
      <c r="AR93" s="310"/>
      <c r="AS93" s="310"/>
      <c r="AT93" s="310">
        <v>27</v>
      </c>
      <c r="AU93" s="310"/>
      <c r="AV93" s="310"/>
      <c r="AW93" s="310"/>
      <c r="AX93" s="310"/>
      <c r="AY93" s="310">
        <v>345</v>
      </c>
      <c r="AZ93" s="310"/>
      <c r="BA93" s="310"/>
      <c r="BB93" s="310"/>
      <c r="BC93" s="310"/>
      <c r="BD93" s="310"/>
      <c r="BE93" s="310">
        <v>22</v>
      </c>
      <c r="BF93" s="310"/>
      <c r="BG93" s="310"/>
      <c r="BH93" s="310"/>
      <c r="BI93" s="310"/>
      <c r="BJ93" s="310">
        <v>398</v>
      </c>
      <c r="BK93" s="310"/>
      <c r="BL93" s="310"/>
      <c r="BM93" s="310"/>
      <c r="BN93" s="310"/>
      <c r="BO93" s="310"/>
      <c r="BP93" s="310">
        <v>17</v>
      </c>
      <c r="BQ93" s="310"/>
      <c r="BR93" s="310"/>
      <c r="BS93" s="310"/>
      <c r="BT93" s="310"/>
      <c r="BU93" s="310">
        <v>26</v>
      </c>
      <c r="BV93" s="310"/>
      <c r="BW93" s="310"/>
      <c r="BX93" s="310"/>
      <c r="BY93" s="310"/>
    </row>
    <row r="94" s="66" customFormat="1" ht="15" customHeight="1">
      <c r="BY94" s="67" t="s">
        <v>682</v>
      </c>
    </row>
  </sheetData>
  <sheetProtection/>
  <mergeCells count="541">
    <mergeCell ref="B4:I6"/>
    <mergeCell ref="J4:BQ4"/>
    <mergeCell ref="J5:S6"/>
    <mergeCell ref="T5:AC6"/>
    <mergeCell ref="AD5:AM6"/>
    <mergeCell ref="AN5:BQ5"/>
    <mergeCell ref="AN6:AW6"/>
    <mergeCell ref="AX6:BG6"/>
    <mergeCell ref="BH6:BQ6"/>
    <mergeCell ref="BH7:BQ7"/>
    <mergeCell ref="B8:I8"/>
    <mergeCell ref="J8:S8"/>
    <mergeCell ref="T8:AC8"/>
    <mergeCell ref="AD8:AM8"/>
    <mergeCell ref="AN8:AW8"/>
    <mergeCell ref="AX8:BG8"/>
    <mergeCell ref="BH8:BQ8"/>
    <mergeCell ref="B7:I7"/>
    <mergeCell ref="J7:S7"/>
    <mergeCell ref="T7:AC7"/>
    <mergeCell ref="AD7:AM7"/>
    <mergeCell ref="AN7:AW7"/>
    <mergeCell ref="AX7:BG7"/>
    <mergeCell ref="BH9:BQ9"/>
    <mergeCell ref="B10:I10"/>
    <mergeCell ref="J10:S10"/>
    <mergeCell ref="T10:AC10"/>
    <mergeCell ref="AD10:AM10"/>
    <mergeCell ref="AN10:AW10"/>
    <mergeCell ref="AX10:BG10"/>
    <mergeCell ref="BH10:BQ10"/>
    <mergeCell ref="B9:I9"/>
    <mergeCell ref="J9:S9"/>
    <mergeCell ref="T9:AC9"/>
    <mergeCell ref="AD9:AM9"/>
    <mergeCell ref="AN9:AW9"/>
    <mergeCell ref="AX9:BG9"/>
    <mergeCell ref="AN15:AR16"/>
    <mergeCell ref="AS15:AW16"/>
    <mergeCell ref="AX15:BB16"/>
    <mergeCell ref="BC15:BG16"/>
    <mergeCell ref="BH15:BL16"/>
    <mergeCell ref="BM15:BQ16"/>
    <mergeCell ref="B15:K16"/>
    <mergeCell ref="L15:S16"/>
    <mergeCell ref="T15:X16"/>
    <mergeCell ref="Y15:AC16"/>
    <mergeCell ref="AD15:AH16"/>
    <mergeCell ref="AI15:AM16"/>
    <mergeCell ref="AN17:AR17"/>
    <mergeCell ref="AS17:AW17"/>
    <mergeCell ref="AX17:BB17"/>
    <mergeCell ref="BC17:BG17"/>
    <mergeCell ref="BH17:BL17"/>
    <mergeCell ref="BM17:BQ17"/>
    <mergeCell ref="B17:K17"/>
    <mergeCell ref="L17:S17"/>
    <mergeCell ref="T17:X17"/>
    <mergeCell ref="Y17:AC17"/>
    <mergeCell ref="AD17:AH17"/>
    <mergeCell ref="AI17:AM17"/>
    <mergeCell ref="AN18:AR18"/>
    <mergeCell ref="AS18:AW18"/>
    <mergeCell ref="AX18:BB18"/>
    <mergeCell ref="BC18:BG18"/>
    <mergeCell ref="BH18:BL18"/>
    <mergeCell ref="BM18:BQ18"/>
    <mergeCell ref="B18:K18"/>
    <mergeCell ref="L18:S18"/>
    <mergeCell ref="T18:X18"/>
    <mergeCell ref="Y18:AC18"/>
    <mergeCell ref="AD18:AH18"/>
    <mergeCell ref="AI18:AM18"/>
    <mergeCell ref="AN19:AR19"/>
    <mergeCell ref="AS19:AW19"/>
    <mergeCell ref="AX19:BG19"/>
    <mergeCell ref="BH19:BL19"/>
    <mergeCell ref="BM19:BQ19"/>
    <mergeCell ref="B24:N24"/>
    <mergeCell ref="O24:AB24"/>
    <mergeCell ref="AC24:AP24"/>
    <mergeCell ref="AQ24:BD24"/>
    <mergeCell ref="BE24:BQ24"/>
    <mergeCell ref="B19:K19"/>
    <mergeCell ref="L19:S19"/>
    <mergeCell ref="T19:X19"/>
    <mergeCell ref="Y19:AC19"/>
    <mergeCell ref="AD19:AH19"/>
    <mergeCell ref="AI19:AM19"/>
    <mergeCell ref="B25:N25"/>
    <mergeCell ref="O25:AB25"/>
    <mergeCell ref="AC25:AP25"/>
    <mergeCell ref="AQ25:BD25"/>
    <mergeCell ref="BE25:BQ25"/>
    <mergeCell ref="B26:N26"/>
    <mergeCell ref="O26:AB26"/>
    <mergeCell ref="AC26:AP26"/>
    <mergeCell ref="AQ26:BD26"/>
    <mergeCell ref="BE26:BQ26"/>
    <mergeCell ref="B27:N27"/>
    <mergeCell ref="O27:AB27"/>
    <mergeCell ref="AC27:AP27"/>
    <mergeCell ref="AQ27:BD27"/>
    <mergeCell ref="BE27:BQ27"/>
    <mergeCell ref="B28:N28"/>
    <mergeCell ref="O28:AB28"/>
    <mergeCell ref="AC28:AP28"/>
    <mergeCell ref="AQ28:BD28"/>
    <mergeCell ref="BE28:BQ28"/>
    <mergeCell ref="AH34:AN34"/>
    <mergeCell ref="AO34:AS34"/>
    <mergeCell ref="AT34:AZ34"/>
    <mergeCell ref="BA34:BE34"/>
    <mergeCell ref="BF34:BL34"/>
    <mergeCell ref="BM34:BQ34"/>
    <mergeCell ref="B33:I34"/>
    <mergeCell ref="J33:U33"/>
    <mergeCell ref="V33:AG33"/>
    <mergeCell ref="AH33:AS33"/>
    <mergeCell ref="AT33:BE33"/>
    <mergeCell ref="BF33:BQ33"/>
    <mergeCell ref="J34:P34"/>
    <mergeCell ref="Q34:U34"/>
    <mergeCell ref="V34:AB34"/>
    <mergeCell ref="AC34:AG34"/>
    <mergeCell ref="AO35:AS35"/>
    <mergeCell ref="AT35:AZ35"/>
    <mergeCell ref="BA35:BE35"/>
    <mergeCell ref="BF35:BL35"/>
    <mergeCell ref="BM35:BQ35"/>
    <mergeCell ref="C40:I42"/>
    <mergeCell ref="J40:T40"/>
    <mergeCell ref="U40:AD40"/>
    <mergeCell ref="AE40:AM40"/>
    <mergeCell ref="AN40:AX40"/>
    <mergeCell ref="B35:I35"/>
    <mergeCell ref="J35:P35"/>
    <mergeCell ref="Q35:U35"/>
    <mergeCell ref="V35:AB35"/>
    <mergeCell ref="AC35:AG35"/>
    <mergeCell ref="AH35:AN35"/>
    <mergeCell ref="AY40:BG40"/>
    <mergeCell ref="BH40:BQ40"/>
    <mergeCell ref="J41:N42"/>
    <mergeCell ref="O41:T42"/>
    <mergeCell ref="U41:X42"/>
    <mergeCell ref="Y41:AD42"/>
    <mergeCell ref="AE41:AH42"/>
    <mergeCell ref="AI41:AM42"/>
    <mergeCell ref="AN41:AR42"/>
    <mergeCell ref="AS41:AX42"/>
    <mergeCell ref="AY41:BB42"/>
    <mergeCell ref="BC41:BG42"/>
    <mergeCell ref="BH41:BL42"/>
    <mergeCell ref="BM41:BQ42"/>
    <mergeCell ref="C43:I43"/>
    <mergeCell ref="J43:N43"/>
    <mergeCell ref="O43:T43"/>
    <mergeCell ref="U43:X43"/>
    <mergeCell ref="Y43:AD43"/>
    <mergeCell ref="AE43:AH43"/>
    <mergeCell ref="BM43:BQ43"/>
    <mergeCell ref="C44:I44"/>
    <mergeCell ref="J44:N44"/>
    <mergeCell ref="O44:T44"/>
    <mergeCell ref="U44:X44"/>
    <mergeCell ref="Y44:AD44"/>
    <mergeCell ref="AE44:AH44"/>
    <mergeCell ref="AI44:AM44"/>
    <mergeCell ref="AN44:AR44"/>
    <mergeCell ref="AS44:AX44"/>
    <mergeCell ref="AI43:AM43"/>
    <mergeCell ref="AN43:AR43"/>
    <mergeCell ref="AS43:AX43"/>
    <mergeCell ref="AY43:BB43"/>
    <mergeCell ref="BC43:BG43"/>
    <mergeCell ref="BH43:BL43"/>
    <mergeCell ref="AY44:BB44"/>
    <mergeCell ref="BC44:BG44"/>
    <mergeCell ref="BH44:BL44"/>
    <mergeCell ref="BM44:BQ44"/>
    <mergeCell ref="C45:I45"/>
    <mergeCell ref="J45:N45"/>
    <mergeCell ref="O45:T45"/>
    <mergeCell ref="U45:X45"/>
    <mergeCell ref="Y45:AD45"/>
    <mergeCell ref="AE45:AH45"/>
    <mergeCell ref="BM45:BQ45"/>
    <mergeCell ref="C46:I46"/>
    <mergeCell ref="J46:N46"/>
    <mergeCell ref="O46:T46"/>
    <mergeCell ref="U46:X46"/>
    <mergeCell ref="Y46:AD46"/>
    <mergeCell ref="AE46:AH46"/>
    <mergeCell ref="AI46:AM46"/>
    <mergeCell ref="AN46:AR46"/>
    <mergeCell ref="AS46:AX46"/>
    <mergeCell ref="AI45:AM45"/>
    <mergeCell ref="AN45:AR45"/>
    <mergeCell ref="AS45:AX45"/>
    <mergeCell ref="AY45:BB45"/>
    <mergeCell ref="BC45:BG45"/>
    <mergeCell ref="BH45:BL45"/>
    <mergeCell ref="AY46:BB46"/>
    <mergeCell ref="BC46:BG46"/>
    <mergeCell ref="BH46:BL46"/>
    <mergeCell ref="BM46:BQ46"/>
    <mergeCell ref="C47:I47"/>
    <mergeCell ref="J47:N47"/>
    <mergeCell ref="O47:T47"/>
    <mergeCell ref="U47:X47"/>
    <mergeCell ref="Y47:AD47"/>
    <mergeCell ref="AE47:AH47"/>
    <mergeCell ref="BM47:BQ47"/>
    <mergeCell ref="C48:I48"/>
    <mergeCell ref="J48:N48"/>
    <mergeCell ref="O48:T48"/>
    <mergeCell ref="U48:X48"/>
    <mergeCell ref="Y48:AD48"/>
    <mergeCell ref="AE48:AH48"/>
    <mergeCell ref="AI48:AM48"/>
    <mergeCell ref="AN48:AR48"/>
    <mergeCell ref="AS48:AX48"/>
    <mergeCell ref="AI47:AM47"/>
    <mergeCell ref="AN47:AR47"/>
    <mergeCell ref="AS47:AX47"/>
    <mergeCell ref="AY47:BB47"/>
    <mergeCell ref="BC47:BG47"/>
    <mergeCell ref="BH47:BL47"/>
    <mergeCell ref="AY48:BB48"/>
    <mergeCell ref="BC48:BG48"/>
    <mergeCell ref="BH48:BL48"/>
    <mergeCell ref="BM48:BQ48"/>
    <mergeCell ref="C49:I49"/>
    <mergeCell ref="J49:N49"/>
    <mergeCell ref="O49:T49"/>
    <mergeCell ref="U49:X49"/>
    <mergeCell ref="Y49:AD49"/>
    <mergeCell ref="AE49:AH49"/>
    <mergeCell ref="BM49:BQ49"/>
    <mergeCell ref="C50:I50"/>
    <mergeCell ref="J50:N50"/>
    <mergeCell ref="O50:T50"/>
    <mergeCell ref="U50:X50"/>
    <mergeCell ref="Y50:AD50"/>
    <mergeCell ref="AE50:AH50"/>
    <mergeCell ref="AI50:AM50"/>
    <mergeCell ref="AN50:AR50"/>
    <mergeCell ref="AS50:AX50"/>
    <mergeCell ref="AI49:AM49"/>
    <mergeCell ref="AN49:AR49"/>
    <mergeCell ref="AS49:AX49"/>
    <mergeCell ref="AY49:BB49"/>
    <mergeCell ref="BC49:BG49"/>
    <mergeCell ref="BH49:BL49"/>
    <mergeCell ref="AY50:BB50"/>
    <mergeCell ref="BC50:BG50"/>
    <mergeCell ref="BH50:BL50"/>
    <mergeCell ref="BM50:BQ50"/>
    <mergeCell ref="C51:I51"/>
    <mergeCell ref="J51:N51"/>
    <mergeCell ref="O51:T51"/>
    <mergeCell ref="U51:X51"/>
    <mergeCell ref="Y51:AD51"/>
    <mergeCell ref="AE51:AH51"/>
    <mergeCell ref="BM51:BQ51"/>
    <mergeCell ref="C52:I52"/>
    <mergeCell ref="J52:N52"/>
    <mergeCell ref="O52:T52"/>
    <mergeCell ref="U52:X52"/>
    <mergeCell ref="Y52:AD52"/>
    <mergeCell ref="AE52:AH52"/>
    <mergeCell ref="AI52:AM52"/>
    <mergeCell ref="AN52:AR52"/>
    <mergeCell ref="AS52:AX52"/>
    <mergeCell ref="AI51:AM51"/>
    <mergeCell ref="AN51:AR51"/>
    <mergeCell ref="AS51:AX51"/>
    <mergeCell ref="AY51:BB51"/>
    <mergeCell ref="BC51:BG51"/>
    <mergeCell ref="BH51:BL51"/>
    <mergeCell ref="AY52:BB52"/>
    <mergeCell ref="BC52:BG52"/>
    <mergeCell ref="BH52:BL52"/>
    <mergeCell ref="BM52:BQ52"/>
    <mergeCell ref="B57:I59"/>
    <mergeCell ref="J57:Q57"/>
    <mergeCell ref="R57:Y57"/>
    <mergeCell ref="Z57:AG57"/>
    <mergeCell ref="AH57:AO57"/>
    <mergeCell ref="AP57:AW57"/>
    <mergeCell ref="AX57:BE57"/>
    <mergeCell ref="BF57:BM57"/>
    <mergeCell ref="J58:Q59"/>
    <mergeCell ref="R58:Y59"/>
    <mergeCell ref="Z58:AG59"/>
    <mergeCell ref="AH58:AO59"/>
    <mergeCell ref="AP58:AW59"/>
    <mergeCell ref="AX58:BE59"/>
    <mergeCell ref="BF58:BM59"/>
    <mergeCell ref="AX60:BE60"/>
    <mergeCell ref="BF60:BM60"/>
    <mergeCell ref="B61:I61"/>
    <mergeCell ref="J61:Q61"/>
    <mergeCell ref="R61:Y61"/>
    <mergeCell ref="Z61:AG61"/>
    <mergeCell ref="AH61:AO61"/>
    <mergeCell ref="AP61:AW61"/>
    <mergeCell ref="AX61:BE61"/>
    <mergeCell ref="BF61:BM61"/>
    <mergeCell ref="B60:I60"/>
    <mergeCell ref="J60:Q60"/>
    <mergeCell ref="R60:Y60"/>
    <mergeCell ref="Z60:AG60"/>
    <mergeCell ref="AH60:AO60"/>
    <mergeCell ref="AP60:AW60"/>
    <mergeCell ref="AX62:BE62"/>
    <mergeCell ref="BF62:BM62"/>
    <mergeCell ref="B63:I63"/>
    <mergeCell ref="J63:Q63"/>
    <mergeCell ref="R63:Y63"/>
    <mergeCell ref="Z63:AG63"/>
    <mergeCell ref="AH63:AO63"/>
    <mergeCell ref="AP63:AW63"/>
    <mergeCell ref="AX63:BE63"/>
    <mergeCell ref="BF63:BM63"/>
    <mergeCell ref="B62:I62"/>
    <mergeCell ref="J62:Q62"/>
    <mergeCell ref="R62:Y62"/>
    <mergeCell ref="Z62:AG62"/>
    <mergeCell ref="AH62:AO62"/>
    <mergeCell ref="AP62:AW62"/>
    <mergeCell ref="AX64:BE64"/>
    <mergeCell ref="BF64:BM64"/>
    <mergeCell ref="B65:I65"/>
    <mergeCell ref="J65:Q65"/>
    <mergeCell ref="R65:Y65"/>
    <mergeCell ref="Z65:AG65"/>
    <mergeCell ref="AH65:AO65"/>
    <mergeCell ref="AP65:AW65"/>
    <mergeCell ref="AX65:BE65"/>
    <mergeCell ref="BF65:BM65"/>
    <mergeCell ref="B64:I64"/>
    <mergeCell ref="J64:Q64"/>
    <mergeCell ref="R64:Y64"/>
    <mergeCell ref="Z64:AG64"/>
    <mergeCell ref="AH64:AO64"/>
    <mergeCell ref="AP64:AW64"/>
    <mergeCell ref="AX66:BE66"/>
    <mergeCell ref="BF66:BM66"/>
    <mergeCell ref="B67:I67"/>
    <mergeCell ref="J67:Q67"/>
    <mergeCell ref="R67:Y67"/>
    <mergeCell ref="Z67:AG67"/>
    <mergeCell ref="AH67:AO67"/>
    <mergeCell ref="AP67:AW67"/>
    <mergeCell ref="AX67:BE67"/>
    <mergeCell ref="BF67:BM67"/>
    <mergeCell ref="B66:I66"/>
    <mergeCell ref="J66:Q66"/>
    <mergeCell ref="R66:Y66"/>
    <mergeCell ref="Z66:AG66"/>
    <mergeCell ref="AH66:AO66"/>
    <mergeCell ref="AP66:AW66"/>
    <mergeCell ref="AX68:BE68"/>
    <mergeCell ref="BF68:BM68"/>
    <mergeCell ref="B69:I69"/>
    <mergeCell ref="J69:Q69"/>
    <mergeCell ref="R69:Y69"/>
    <mergeCell ref="Z69:AG69"/>
    <mergeCell ref="AH69:AO69"/>
    <mergeCell ref="AP69:AW69"/>
    <mergeCell ref="AX69:BE69"/>
    <mergeCell ref="BF69:BM69"/>
    <mergeCell ref="B68:I68"/>
    <mergeCell ref="J68:Q68"/>
    <mergeCell ref="R68:Y68"/>
    <mergeCell ref="Z68:AG68"/>
    <mergeCell ref="AH68:AO68"/>
    <mergeCell ref="AP68:AW68"/>
    <mergeCell ref="AH75:AM75"/>
    <mergeCell ref="AN75:AS75"/>
    <mergeCell ref="AT75:AY75"/>
    <mergeCell ref="AZ75:BE75"/>
    <mergeCell ref="BF75:BK75"/>
    <mergeCell ref="BL75:BQ75"/>
    <mergeCell ref="B74:I75"/>
    <mergeCell ref="J74:U74"/>
    <mergeCell ref="V74:AG74"/>
    <mergeCell ref="AH74:AS74"/>
    <mergeCell ref="AT74:BE74"/>
    <mergeCell ref="BF74:BQ74"/>
    <mergeCell ref="J75:O75"/>
    <mergeCell ref="P75:U75"/>
    <mergeCell ref="V75:AA75"/>
    <mergeCell ref="AB75:AG75"/>
    <mergeCell ref="B77:I77"/>
    <mergeCell ref="J77:O77"/>
    <mergeCell ref="P77:U77"/>
    <mergeCell ref="V77:AA77"/>
    <mergeCell ref="AB77:AG77"/>
    <mergeCell ref="B76:I76"/>
    <mergeCell ref="J76:O76"/>
    <mergeCell ref="P76:U76"/>
    <mergeCell ref="V76:AA76"/>
    <mergeCell ref="AB76:AG76"/>
    <mergeCell ref="AH77:AM77"/>
    <mergeCell ref="AN77:AS77"/>
    <mergeCell ref="AT77:AY77"/>
    <mergeCell ref="AZ77:BE77"/>
    <mergeCell ref="BF77:BK77"/>
    <mergeCell ref="BL77:BQ77"/>
    <mergeCell ref="AN76:AS76"/>
    <mergeCell ref="AT76:AY76"/>
    <mergeCell ref="AZ76:BE76"/>
    <mergeCell ref="BF76:BK76"/>
    <mergeCell ref="BL76:BQ76"/>
    <mergeCell ref="AH76:AM76"/>
    <mergeCell ref="B79:I79"/>
    <mergeCell ref="J79:O79"/>
    <mergeCell ref="P79:U79"/>
    <mergeCell ref="V79:AA79"/>
    <mergeCell ref="AB79:AG79"/>
    <mergeCell ref="B78:I78"/>
    <mergeCell ref="J78:O78"/>
    <mergeCell ref="P78:U78"/>
    <mergeCell ref="V78:AA78"/>
    <mergeCell ref="AB78:AG78"/>
    <mergeCell ref="AH79:AM79"/>
    <mergeCell ref="AN79:AS79"/>
    <mergeCell ref="AT79:AY79"/>
    <mergeCell ref="AZ79:BE79"/>
    <mergeCell ref="BF79:BK79"/>
    <mergeCell ref="BL79:BQ79"/>
    <mergeCell ref="AN78:AS78"/>
    <mergeCell ref="AT78:AY78"/>
    <mergeCell ref="AZ78:BE78"/>
    <mergeCell ref="BF78:BK78"/>
    <mergeCell ref="BL78:BQ78"/>
    <mergeCell ref="AH78:AM78"/>
    <mergeCell ref="B81:I81"/>
    <mergeCell ref="J81:O81"/>
    <mergeCell ref="P81:U81"/>
    <mergeCell ref="V81:AA81"/>
    <mergeCell ref="AB81:AG81"/>
    <mergeCell ref="B80:I80"/>
    <mergeCell ref="J80:O80"/>
    <mergeCell ref="P80:U80"/>
    <mergeCell ref="V80:AA80"/>
    <mergeCell ref="AB80:AG80"/>
    <mergeCell ref="AH81:AM81"/>
    <mergeCell ref="AN81:AS81"/>
    <mergeCell ref="AT81:AY81"/>
    <mergeCell ref="AZ81:BE81"/>
    <mergeCell ref="BF81:BK81"/>
    <mergeCell ref="BL81:BQ81"/>
    <mergeCell ref="AN80:AS80"/>
    <mergeCell ref="AT80:AY80"/>
    <mergeCell ref="AZ80:BE80"/>
    <mergeCell ref="BF80:BK80"/>
    <mergeCell ref="BL80:BQ80"/>
    <mergeCell ref="AH80:AM80"/>
    <mergeCell ref="B83:I83"/>
    <mergeCell ref="J83:O83"/>
    <mergeCell ref="P83:U83"/>
    <mergeCell ref="V83:AA83"/>
    <mergeCell ref="AB83:AG83"/>
    <mergeCell ref="B82:I82"/>
    <mergeCell ref="J82:O82"/>
    <mergeCell ref="P82:U82"/>
    <mergeCell ref="V82:AA82"/>
    <mergeCell ref="AB82:AG82"/>
    <mergeCell ref="AH83:AM83"/>
    <mergeCell ref="AN83:AS83"/>
    <mergeCell ref="AT83:AY83"/>
    <mergeCell ref="AZ83:BE83"/>
    <mergeCell ref="BF83:BK83"/>
    <mergeCell ref="BL83:BQ83"/>
    <mergeCell ref="AN82:AS82"/>
    <mergeCell ref="AT82:AY82"/>
    <mergeCell ref="AZ82:BE82"/>
    <mergeCell ref="BF82:BK82"/>
    <mergeCell ref="BL82:BQ82"/>
    <mergeCell ref="AH82:AM82"/>
    <mergeCell ref="B85:I85"/>
    <mergeCell ref="J85:O85"/>
    <mergeCell ref="P85:U85"/>
    <mergeCell ref="V85:AA85"/>
    <mergeCell ref="AB85:AG85"/>
    <mergeCell ref="B84:I84"/>
    <mergeCell ref="J84:O84"/>
    <mergeCell ref="P84:U84"/>
    <mergeCell ref="V84:AA84"/>
    <mergeCell ref="AB84:AG84"/>
    <mergeCell ref="AH85:AM85"/>
    <mergeCell ref="AN85:AS85"/>
    <mergeCell ref="AT85:AY85"/>
    <mergeCell ref="AZ85:BE85"/>
    <mergeCell ref="BF85:BK85"/>
    <mergeCell ref="BL85:BQ85"/>
    <mergeCell ref="AN84:AS84"/>
    <mergeCell ref="AT84:AY84"/>
    <mergeCell ref="AZ84:BE84"/>
    <mergeCell ref="BF84:BK84"/>
    <mergeCell ref="BL84:BQ84"/>
    <mergeCell ref="AH84:AM84"/>
    <mergeCell ref="BP90:BY91"/>
    <mergeCell ref="B92:F92"/>
    <mergeCell ref="G92:L92"/>
    <mergeCell ref="M92:Q92"/>
    <mergeCell ref="R92:W92"/>
    <mergeCell ref="X92:AB92"/>
    <mergeCell ref="AC92:AH92"/>
    <mergeCell ref="AI92:AM92"/>
    <mergeCell ref="AN92:AS92"/>
    <mergeCell ref="AT92:AX92"/>
    <mergeCell ref="B90:L91"/>
    <mergeCell ref="M90:W91"/>
    <mergeCell ref="X90:AH91"/>
    <mergeCell ref="AI90:AS91"/>
    <mergeCell ref="AT90:BD91"/>
    <mergeCell ref="BE90:BO91"/>
    <mergeCell ref="AY92:BD92"/>
    <mergeCell ref="BE92:BI92"/>
    <mergeCell ref="BJ92:BO92"/>
    <mergeCell ref="BP92:BT92"/>
    <mergeCell ref="BU92:BY92"/>
    <mergeCell ref="B93:F93"/>
    <mergeCell ref="G93:L93"/>
    <mergeCell ref="M93:Q93"/>
    <mergeCell ref="R93:W93"/>
    <mergeCell ref="X93:AB93"/>
    <mergeCell ref="BJ93:BO93"/>
    <mergeCell ref="BP93:BT93"/>
    <mergeCell ref="BU93:BY93"/>
    <mergeCell ref="AC93:AH93"/>
    <mergeCell ref="AI93:AM93"/>
    <mergeCell ref="AN93:AS93"/>
    <mergeCell ref="AT93:AX93"/>
    <mergeCell ref="AY93:BD93"/>
    <mergeCell ref="BE93:BI93"/>
  </mergeCells>
  <printOptions/>
  <pageMargins left="0.7874015748031497" right="0.68" top="0.7086614173228347" bottom="0.3937007874015748" header="0.5118110236220472" footer="0.39"/>
  <pageSetup horizontalDpi="300" verticalDpi="300"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Y9"/>
  <sheetViews>
    <sheetView zoomScalePageLayoutView="0" workbookViewId="0" topLeftCell="A1">
      <selection activeCell="A1" sqref="A1"/>
    </sheetView>
  </sheetViews>
  <sheetFormatPr defaultColWidth="1.1484375" defaultRowHeight="15" customHeight="1"/>
  <cols>
    <col min="1" max="21" width="1.1484375" style="51" customWidth="1"/>
    <col min="22" max="28" width="1.28515625" style="51" customWidth="1"/>
    <col min="29" max="35" width="1.1484375" style="51" customWidth="1"/>
    <col min="36" max="42" width="1.28515625" style="51" customWidth="1"/>
    <col min="43" max="74" width="1.1484375" style="51" customWidth="1"/>
    <col min="75" max="75" width="1.7109375" style="51" customWidth="1"/>
    <col min="76" max="16384" width="1.1484375" style="51" customWidth="1"/>
  </cols>
  <sheetData>
    <row r="1" s="66" customFormat="1" ht="15" customHeight="1">
      <c r="A1" s="66" t="s">
        <v>683</v>
      </c>
    </row>
    <row r="2" s="66" customFormat="1" ht="15" customHeight="1"/>
    <row r="3" spans="1:77" s="66" customFormat="1" ht="15" customHeight="1">
      <c r="A3" s="66" t="s">
        <v>684</v>
      </c>
      <c r="BY3" s="67" t="s">
        <v>685</v>
      </c>
    </row>
    <row r="4" s="66" customFormat="1" ht="3.75" customHeight="1"/>
    <row r="5" spans="2:77" s="66" customFormat="1" ht="15" customHeight="1">
      <c r="B5" s="313" t="s">
        <v>686</v>
      </c>
      <c r="C5" s="313"/>
      <c r="D5" s="313"/>
      <c r="E5" s="313"/>
      <c r="F5" s="313"/>
      <c r="G5" s="313"/>
      <c r="H5" s="313"/>
      <c r="I5" s="313"/>
      <c r="J5" s="313" t="s">
        <v>687</v>
      </c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1" t="s">
        <v>688</v>
      </c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</row>
    <row r="6" spans="2:77" s="66" customFormat="1" ht="15" customHeight="1">
      <c r="B6" s="313"/>
      <c r="C6" s="313"/>
      <c r="D6" s="313"/>
      <c r="E6" s="313"/>
      <c r="F6" s="313"/>
      <c r="G6" s="313"/>
      <c r="H6" s="313"/>
      <c r="I6" s="313"/>
      <c r="J6" s="313" t="s">
        <v>689</v>
      </c>
      <c r="K6" s="313"/>
      <c r="L6" s="313"/>
      <c r="M6" s="313"/>
      <c r="N6" s="313"/>
      <c r="O6" s="313"/>
      <c r="P6" s="313" t="s">
        <v>690</v>
      </c>
      <c r="Q6" s="313"/>
      <c r="R6" s="313"/>
      <c r="S6" s="313"/>
      <c r="T6" s="313"/>
      <c r="U6" s="313"/>
      <c r="V6" s="347" t="s">
        <v>691</v>
      </c>
      <c r="W6" s="347"/>
      <c r="X6" s="347"/>
      <c r="Y6" s="347"/>
      <c r="Z6" s="347"/>
      <c r="AA6" s="347"/>
      <c r="AB6" s="347"/>
      <c r="AC6" s="313" t="s">
        <v>145</v>
      </c>
      <c r="AD6" s="313"/>
      <c r="AE6" s="313"/>
      <c r="AF6" s="313"/>
      <c r="AG6" s="313"/>
      <c r="AH6" s="313"/>
      <c r="AI6" s="341"/>
      <c r="AJ6" s="348" t="s">
        <v>692</v>
      </c>
      <c r="AK6" s="347"/>
      <c r="AL6" s="347"/>
      <c r="AM6" s="347"/>
      <c r="AN6" s="347"/>
      <c r="AO6" s="347"/>
      <c r="AP6" s="347"/>
      <c r="AQ6" s="313" t="s">
        <v>689</v>
      </c>
      <c r="AR6" s="313"/>
      <c r="AS6" s="313"/>
      <c r="AT6" s="313"/>
      <c r="AU6" s="313"/>
      <c r="AV6" s="313"/>
      <c r="AW6" s="313" t="s">
        <v>690</v>
      </c>
      <c r="AX6" s="313"/>
      <c r="AY6" s="313"/>
      <c r="AZ6" s="313"/>
      <c r="BA6" s="313"/>
      <c r="BB6" s="313"/>
      <c r="BC6" s="313" t="s">
        <v>693</v>
      </c>
      <c r="BD6" s="313"/>
      <c r="BE6" s="313"/>
      <c r="BF6" s="313"/>
      <c r="BG6" s="313"/>
      <c r="BH6" s="337" t="s">
        <v>694</v>
      </c>
      <c r="BI6" s="338"/>
      <c r="BJ6" s="338"/>
      <c r="BK6" s="338"/>
      <c r="BL6" s="338"/>
      <c r="BM6" s="313" t="s">
        <v>145</v>
      </c>
      <c r="BN6" s="313"/>
      <c r="BO6" s="313"/>
      <c r="BP6" s="313"/>
      <c r="BQ6" s="313"/>
      <c r="BR6" s="313"/>
      <c r="BS6" s="341"/>
      <c r="BT6" s="342" t="s">
        <v>695</v>
      </c>
      <c r="BU6" s="313"/>
      <c r="BV6" s="313"/>
      <c r="BW6" s="313"/>
      <c r="BX6" s="313"/>
      <c r="BY6" s="313"/>
    </row>
    <row r="7" spans="2:77" s="66" customFormat="1" ht="15" customHeight="1"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47"/>
      <c r="W7" s="347"/>
      <c r="X7" s="347"/>
      <c r="Y7" s="347"/>
      <c r="Z7" s="347"/>
      <c r="AA7" s="347"/>
      <c r="AB7" s="347"/>
      <c r="AC7" s="313"/>
      <c r="AD7" s="313"/>
      <c r="AE7" s="313"/>
      <c r="AF7" s="313"/>
      <c r="AG7" s="313"/>
      <c r="AH7" s="313"/>
      <c r="AI7" s="341"/>
      <c r="AJ7" s="348"/>
      <c r="AK7" s="347"/>
      <c r="AL7" s="347"/>
      <c r="AM7" s="347"/>
      <c r="AN7" s="347"/>
      <c r="AO7" s="347"/>
      <c r="AP7" s="347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39"/>
      <c r="BI7" s="340"/>
      <c r="BJ7" s="340"/>
      <c r="BK7" s="340"/>
      <c r="BL7" s="340"/>
      <c r="BM7" s="313"/>
      <c r="BN7" s="313"/>
      <c r="BO7" s="313"/>
      <c r="BP7" s="313"/>
      <c r="BQ7" s="313"/>
      <c r="BR7" s="313"/>
      <c r="BS7" s="341"/>
      <c r="BT7" s="342"/>
      <c r="BU7" s="313"/>
      <c r="BV7" s="313"/>
      <c r="BW7" s="313"/>
      <c r="BX7" s="313"/>
      <c r="BY7" s="313"/>
    </row>
    <row r="8" spans="2:77" s="66" customFormat="1" ht="15" customHeight="1">
      <c r="B8" s="343">
        <v>10476</v>
      </c>
      <c r="C8" s="343"/>
      <c r="D8" s="343"/>
      <c r="E8" s="343"/>
      <c r="F8" s="343"/>
      <c r="G8" s="343"/>
      <c r="H8" s="343"/>
      <c r="I8" s="343"/>
      <c r="J8" s="343">
        <v>63</v>
      </c>
      <c r="K8" s="343"/>
      <c r="L8" s="343"/>
      <c r="M8" s="343"/>
      <c r="N8" s="343"/>
      <c r="O8" s="343"/>
      <c r="P8" s="343">
        <v>34</v>
      </c>
      <c r="Q8" s="343"/>
      <c r="R8" s="343"/>
      <c r="S8" s="343"/>
      <c r="T8" s="343"/>
      <c r="U8" s="343"/>
      <c r="V8" s="343">
        <v>5</v>
      </c>
      <c r="W8" s="343"/>
      <c r="X8" s="343"/>
      <c r="Y8" s="343"/>
      <c r="Z8" s="343"/>
      <c r="AA8" s="343"/>
      <c r="AB8" s="343"/>
      <c r="AC8" s="343">
        <f>SUM(J8:AB8)</f>
        <v>102</v>
      </c>
      <c r="AD8" s="343"/>
      <c r="AE8" s="343"/>
      <c r="AF8" s="343"/>
      <c r="AG8" s="343"/>
      <c r="AH8" s="343"/>
      <c r="AI8" s="344"/>
      <c r="AJ8" s="345">
        <v>61.76</v>
      </c>
      <c r="AK8" s="346"/>
      <c r="AL8" s="346"/>
      <c r="AM8" s="346"/>
      <c r="AN8" s="346"/>
      <c r="AO8" s="346"/>
      <c r="AP8" s="346"/>
      <c r="AQ8" s="312">
        <v>6216</v>
      </c>
      <c r="AR8" s="312"/>
      <c r="AS8" s="312"/>
      <c r="AT8" s="312"/>
      <c r="AU8" s="312"/>
      <c r="AV8" s="312"/>
      <c r="AW8" s="312">
        <v>3202</v>
      </c>
      <c r="AX8" s="312"/>
      <c r="AY8" s="312"/>
      <c r="AZ8" s="312"/>
      <c r="BA8" s="312"/>
      <c r="BB8" s="312"/>
      <c r="BC8" s="312">
        <v>103</v>
      </c>
      <c r="BD8" s="312"/>
      <c r="BE8" s="312"/>
      <c r="BF8" s="312"/>
      <c r="BG8" s="312"/>
      <c r="BH8" s="333">
        <v>853</v>
      </c>
      <c r="BI8" s="334"/>
      <c r="BJ8" s="334"/>
      <c r="BK8" s="334"/>
      <c r="BL8" s="334"/>
      <c r="BM8" s="312">
        <f>SUM(AQ8:BL8)</f>
        <v>10374</v>
      </c>
      <c r="BN8" s="312"/>
      <c r="BO8" s="312"/>
      <c r="BP8" s="312"/>
      <c r="BQ8" s="312"/>
      <c r="BR8" s="312"/>
      <c r="BS8" s="333"/>
      <c r="BT8" s="335">
        <v>59.92</v>
      </c>
      <c r="BU8" s="336"/>
      <c r="BV8" s="336"/>
      <c r="BW8" s="336"/>
      <c r="BX8" s="336"/>
      <c r="BY8" s="336"/>
    </row>
    <row r="9" s="66" customFormat="1" ht="15" customHeight="1">
      <c r="BY9" s="67" t="s">
        <v>696</v>
      </c>
    </row>
    <row r="10" s="66" customFormat="1" ht="15" customHeight="1"/>
    <row r="11" s="66" customFormat="1" ht="15" customHeight="1"/>
    <row r="12" s="66" customFormat="1" ht="15" customHeight="1"/>
    <row r="13" s="66" customFormat="1" ht="15" customHeight="1"/>
    <row r="14" s="66" customFormat="1" ht="15" customHeight="1"/>
  </sheetData>
  <sheetProtection/>
  <mergeCells count="26">
    <mergeCell ref="AJ8:AP8"/>
    <mergeCell ref="B5:I7"/>
    <mergeCell ref="J5:AP5"/>
    <mergeCell ref="AQ5:BY5"/>
    <mergeCell ref="J6:O7"/>
    <mergeCell ref="P6:U7"/>
    <mergeCell ref="V6:AB7"/>
    <mergeCell ref="AC6:AI7"/>
    <mergeCell ref="AJ6:AP7"/>
    <mergeCell ref="AQ6:AV7"/>
    <mergeCell ref="AW6:BB7"/>
    <mergeCell ref="B8:I8"/>
    <mergeCell ref="J8:O8"/>
    <mergeCell ref="P8:U8"/>
    <mergeCell ref="V8:AB8"/>
    <mergeCell ref="AC8:AI8"/>
    <mergeCell ref="BT8:BY8"/>
    <mergeCell ref="BC6:BG7"/>
    <mergeCell ref="BH6:BL7"/>
    <mergeCell ref="BM6:BS7"/>
    <mergeCell ref="BT6:BY7"/>
    <mergeCell ref="AQ8:AV8"/>
    <mergeCell ref="AW8:BB8"/>
    <mergeCell ref="BC8:BG8"/>
    <mergeCell ref="BH8:BL8"/>
    <mergeCell ref="BM8:BS8"/>
  </mergeCells>
  <printOptions/>
  <pageMargins left="0.69" right="0.61" top="0.7086614173228347" bottom="0.3937007874015748" header="0.5118110236220472" footer="0.39"/>
  <pageSetup horizontalDpi="300" verticalDpi="300"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X28"/>
  <sheetViews>
    <sheetView tabSelected="1" zoomScalePageLayoutView="0" workbookViewId="0" topLeftCell="A1">
      <selection activeCell="A1" sqref="A1"/>
    </sheetView>
  </sheetViews>
  <sheetFormatPr defaultColWidth="1.28515625" defaultRowHeight="15" customHeight="1"/>
  <cols>
    <col min="1" max="16384" width="1.28515625" style="66" customWidth="1"/>
  </cols>
  <sheetData>
    <row r="1" ht="15" customHeight="1">
      <c r="A1" s="66" t="s">
        <v>697</v>
      </c>
    </row>
    <row r="3" spans="1:69" ht="15" customHeight="1">
      <c r="A3" s="66" t="s">
        <v>698</v>
      </c>
      <c r="BQ3" s="67" t="s">
        <v>699</v>
      </c>
    </row>
    <row r="4" ht="3.75" customHeight="1"/>
    <row r="5" spans="2:69" ht="15" customHeight="1">
      <c r="B5" s="311" t="s">
        <v>12</v>
      </c>
      <c r="C5" s="311"/>
      <c r="D5" s="311"/>
      <c r="E5" s="311"/>
      <c r="F5" s="311"/>
      <c r="G5" s="311"/>
      <c r="H5" s="311"/>
      <c r="I5" s="311"/>
      <c r="J5" s="311" t="s">
        <v>700</v>
      </c>
      <c r="K5" s="311"/>
      <c r="L5" s="311"/>
      <c r="M5" s="311"/>
      <c r="N5" s="311"/>
      <c r="O5" s="311"/>
      <c r="P5" s="311"/>
      <c r="Q5" s="311"/>
      <c r="R5" s="311" t="s">
        <v>701</v>
      </c>
      <c r="S5" s="311"/>
      <c r="T5" s="311"/>
      <c r="U5" s="311"/>
      <c r="V5" s="311"/>
      <c r="W5" s="311"/>
      <c r="X5" s="311"/>
      <c r="Y5" s="311"/>
      <c r="Z5" s="311" t="s">
        <v>702</v>
      </c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3" t="s">
        <v>703</v>
      </c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3" t="s">
        <v>704</v>
      </c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3" t="s">
        <v>705</v>
      </c>
      <c r="BH5" s="311"/>
      <c r="BI5" s="311"/>
      <c r="BJ5" s="311"/>
      <c r="BK5" s="311"/>
      <c r="BL5" s="311"/>
      <c r="BM5" s="311"/>
      <c r="BN5" s="311"/>
      <c r="BO5" s="311"/>
      <c r="BP5" s="311"/>
      <c r="BQ5" s="311"/>
    </row>
    <row r="6" spans="2:69" ht="15" customHeight="1"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</row>
    <row r="7" spans="2:69" ht="15" customHeight="1">
      <c r="B7" s="311" t="s">
        <v>706</v>
      </c>
      <c r="C7" s="311"/>
      <c r="D7" s="311"/>
      <c r="E7" s="311"/>
      <c r="F7" s="311"/>
      <c r="G7" s="311"/>
      <c r="H7" s="311"/>
      <c r="I7" s="311"/>
      <c r="J7" s="351">
        <v>906</v>
      </c>
      <c r="K7" s="351"/>
      <c r="L7" s="351"/>
      <c r="M7" s="351"/>
      <c r="N7" s="351"/>
      <c r="O7" s="351"/>
      <c r="P7" s="351"/>
      <c r="Q7" s="351"/>
      <c r="R7" s="351">
        <v>5050</v>
      </c>
      <c r="S7" s="351"/>
      <c r="T7" s="351"/>
      <c r="U7" s="351"/>
      <c r="V7" s="351"/>
      <c r="W7" s="351"/>
      <c r="X7" s="351"/>
      <c r="Y7" s="351"/>
      <c r="Z7" s="351">
        <v>10885808</v>
      </c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2">
        <v>5.6</v>
      </c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1">
        <v>12015</v>
      </c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>
        <v>2156</v>
      </c>
      <c r="BH7" s="351"/>
      <c r="BI7" s="351"/>
      <c r="BJ7" s="351"/>
      <c r="BK7" s="351"/>
      <c r="BL7" s="351"/>
      <c r="BM7" s="351"/>
      <c r="BN7" s="351"/>
      <c r="BO7" s="351"/>
      <c r="BP7" s="351"/>
      <c r="BQ7" s="351"/>
    </row>
    <row r="8" spans="2:69" ht="15" customHeight="1">
      <c r="B8" s="311" t="s">
        <v>707</v>
      </c>
      <c r="C8" s="311"/>
      <c r="D8" s="311"/>
      <c r="E8" s="311"/>
      <c r="F8" s="311"/>
      <c r="G8" s="311"/>
      <c r="H8" s="311"/>
      <c r="I8" s="311"/>
      <c r="J8" s="351">
        <v>833</v>
      </c>
      <c r="K8" s="351"/>
      <c r="L8" s="351"/>
      <c r="M8" s="351"/>
      <c r="N8" s="351"/>
      <c r="O8" s="351"/>
      <c r="P8" s="351"/>
      <c r="Q8" s="351"/>
      <c r="R8" s="351">
        <v>4422</v>
      </c>
      <c r="S8" s="351"/>
      <c r="T8" s="351"/>
      <c r="U8" s="351"/>
      <c r="V8" s="351"/>
      <c r="W8" s="351"/>
      <c r="X8" s="351"/>
      <c r="Y8" s="351"/>
      <c r="Z8" s="351">
        <v>9462322</v>
      </c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2">
        <v>5.3</v>
      </c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1">
        <v>11359</v>
      </c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>
        <v>2140</v>
      </c>
      <c r="BH8" s="351"/>
      <c r="BI8" s="351"/>
      <c r="BJ8" s="351"/>
      <c r="BK8" s="351"/>
      <c r="BL8" s="351"/>
      <c r="BM8" s="351"/>
      <c r="BN8" s="351"/>
      <c r="BO8" s="351"/>
      <c r="BP8" s="351"/>
      <c r="BQ8" s="351"/>
    </row>
    <row r="9" spans="2:69" ht="15" customHeight="1">
      <c r="B9" s="311" t="s">
        <v>708</v>
      </c>
      <c r="C9" s="311"/>
      <c r="D9" s="311"/>
      <c r="E9" s="311"/>
      <c r="F9" s="311"/>
      <c r="G9" s="311"/>
      <c r="H9" s="311"/>
      <c r="I9" s="311"/>
      <c r="J9" s="351">
        <v>793</v>
      </c>
      <c r="K9" s="351"/>
      <c r="L9" s="351"/>
      <c r="M9" s="351"/>
      <c r="N9" s="351"/>
      <c r="O9" s="351"/>
      <c r="P9" s="351"/>
      <c r="Q9" s="351"/>
      <c r="R9" s="351">
        <v>4223</v>
      </c>
      <c r="S9" s="351"/>
      <c r="T9" s="351"/>
      <c r="U9" s="351"/>
      <c r="V9" s="351"/>
      <c r="W9" s="351"/>
      <c r="X9" s="351"/>
      <c r="Y9" s="351"/>
      <c r="Z9" s="351">
        <v>8968177</v>
      </c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2">
        <v>5.3</v>
      </c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1">
        <v>11309</v>
      </c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>
        <v>2124</v>
      </c>
      <c r="BH9" s="351"/>
      <c r="BI9" s="351"/>
      <c r="BJ9" s="351"/>
      <c r="BK9" s="351"/>
      <c r="BL9" s="351"/>
      <c r="BM9" s="351"/>
      <c r="BN9" s="351"/>
      <c r="BO9" s="351"/>
      <c r="BP9" s="351"/>
      <c r="BQ9" s="351"/>
    </row>
    <row r="10" spans="2:69" ht="15" customHeight="1">
      <c r="B10" s="311" t="s">
        <v>76</v>
      </c>
      <c r="C10" s="311"/>
      <c r="D10" s="311"/>
      <c r="E10" s="311"/>
      <c r="F10" s="311"/>
      <c r="G10" s="311"/>
      <c r="H10" s="311"/>
      <c r="I10" s="311"/>
      <c r="J10" s="351">
        <v>709</v>
      </c>
      <c r="K10" s="351"/>
      <c r="L10" s="351"/>
      <c r="M10" s="351"/>
      <c r="N10" s="351"/>
      <c r="O10" s="351"/>
      <c r="P10" s="351"/>
      <c r="Q10" s="351"/>
      <c r="R10" s="351">
        <v>3900</v>
      </c>
      <c r="S10" s="351"/>
      <c r="T10" s="351"/>
      <c r="U10" s="351"/>
      <c r="V10" s="351"/>
      <c r="W10" s="351"/>
      <c r="X10" s="351"/>
      <c r="Y10" s="351"/>
      <c r="Z10" s="351">
        <v>9179419</v>
      </c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2">
        <v>5.5</v>
      </c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1">
        <v>12947</v>
      </c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>
        <v>2354</v>
      </c>
      <c r="BH10" s="351"/>
      <c r="BI10" s="351"/>
      <c r="BJ10" s="351"/>
      <c r="BK10" s="351"/>
      <c r="BL10" s="351"/>
      <c r="BM10" s="351"/>
      <c r="BN10" s="351"/>
      <c r="BO10" s="351"/>
      <c r="BP10" s="351"/>
      <c r="BQ10" s="351"/>
    </row>
    <row r="11" ht="15" customHeight="1">
      <c r="AZ11" s="66" t="s">
        <v>709</v>
      </c>
    </row>
    <row r="13" spans="1:76" ht="15" customHeight="1">
      <c r="A13" s="66" t="s">
        <v>710</v>
      </c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9" t="s">
        <v>711</v>
      </c>
      <c r="BR13" s="68"/>
      <c r="BS13" s="68"/>
      <c r="BT13" s="68"/>
      <c r="BU13" s="68"/>
      <c r="BV13" s="68"/>
      <c r="BW13" s="68"/>
      <c r="BX13" s="68"/>
    </row>
    <row r="14" ht="3.75" customHeight="1"/>
    <row r="15" spans="2:69" ht="15" customHeight="1">
      <c r="B15" s="311" t="s">
        <v>114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 t="s">
        <v>574</v>
      </c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 t="s">
        <v>575</v>
      </c>
      <c r="AQ15" s="311"/>
      <c r="AR15" s="311"/>
      <c r="AS15" s="311"/>
      <c r="AT15" s="311"/>
      <c r="AU15" s="311"/>
      <c r="AV15" s="311"/>
      <c r="AW15" s="311"/>
      <c r="AX15" s="311"/>
      <c r="AY15" s="311"/>
      <c r="AZ15" s="311"/>
      <c r="BA15" s="311"/>
      <c r="BB15" s="311" t="s">
        <v>712</v>
      </c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</row>
    <row r="16" spans="2:69" ht="15" customHeight="1">
      <c r="B16" s="350" t="s">
        <v>713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14">
        <v>131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>
        <v>713</v>
      </c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>
        <v>3612416</v>
      </c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</row>
    <row r="17" spans="2:69" ht="15" customHeight="1">
      <c r="B17" s="70"/>
      <c r="C17" s="349" t="s">
        <v>714</v>
      </c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14">
        <v>3</v>
      </c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>
        <v>7</v>
      </c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>
        <v>3961</v>
      </c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</row>
    <row r="18" spans="2:69" ht="15" customHeight="1">
      <c r="B18" s="70"/>
      <c r="C18" s="349" t="s">
        <v>715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14">
        <v>33</v>
      </c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>
        <v>181</v>
      </c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>
        <v>526805</v>
      </c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</row>
    <row r="19" spans="2:69" ht="15" customHeight="1">
      <c r="B19" s="71"/>
      <c r="C19" s="349" t="s">
        <v>716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14">
        <v>37</v>
      </c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>
        <v>195</v>
      </c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>
        <v>677357</v>
      </c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</row>
    <row r="20" spans="2:69" ht="15" customHeight="1">
      <c r="B20" s="70"/>
      <c r="C20" s="349" t="s">
        <v>717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14">
        <v>26</v>
      </c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>
        <v>129</v>
      </c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>
        <v>580427</v>
      </c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</row>
    <row r="21" spans="2:69" ht="15" customHeight="1">
      <c r="B21" s="72"/>
      <c r="C21" s="349" t="s">
        <v>718</v>
      </c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14">
        <v>32</v>
      </c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>
        <v>201</v>
      </c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>
        <v>1823866</v>
      </c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</row>
    <row r="22" spans="2:69" ht="15" customHeight="1">
      <c r="B22" s="350" t="s">
        <v>719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14">
        <v>578</v>
      </c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>
        <v>3187</v>
      </c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>
        <v>5567003</v>
      </c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</row>
    <row r="23" spans="2:69" ht="15" customHeight="1">
      <c r="B23" s="70"/>
      <c r="C23" s="349" t="s">
        <v>720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14">
        <v>80</v>
      </c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>
        <v>294</v>
      </c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>
        <v>421243</v>
      </c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</row>
    <row r="24" spans="2:69" ht="15" customHeight="1">
      <c r="B24" s="70"/>
      <c r="C24" s="349" t="s">
        <v>721</v>
      </c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14">
        <v>198</v>
      </c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>
        <v>1129</v>
      </c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>
        <v>1491275</v>
      </c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</row>
    <row r="25" spans="2:69" ht="15" customHeight="1">
      <c r="B25" s="70"/>
      <c r="C25" s="349" t="s">
        <v>722</v>
      </c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14">
        <v>42</v>
      </c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>
        <v>257</v>
      </c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>
        <v>735560</v>
      </c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</row>
    <row r="26" spans="2:69" ht="15" customHeight="1">
      <c r="B26" s="70"/>
      <c r="C26" s="349" t="s">
        <v>723</v>
      </c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14">
        <v>61</v>
      </c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>
        <v>210</v>
      </c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>
        <v>456647</v>
      </c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314"/>
      <c r="BQ26" s="314"/>
    </row>
    <row r="27" spans="2:69" ht="15" customHeight="1">
      <c r="B27" s="72"/>
      <c r="C27" s="349" t="s">
        <v>724</v>
      </c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14">
        <v>197</v>
      </c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>
        <v>1297</v>
      </c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>
        <v>2462278</v>
      </c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</row>
    <row r="28" ht="15" customHeight="1">
      <c r="BQ28" s="67" t="s">
        <v>709</v>
      </c>
    </row>
  </sheetData>
  <sheetProtection/>
  <mergeCells count="87">
    <mergeCell ref="BG5:BQ6"/>
    <mergeCell ref="B7:I7"/>
    <mergeCell ref="J7:Q7"/>
    <mergeCell ref="R7:Y7"/>
    <mergeCell ref="Z7:AJ7"/>
    <mergeCell ref="AK7:AU7"/>
    <mergeCell ref="AV7:BF7"/>
    <mergeCell ref="BG7:BQ7"/>
    <mergeCell ref="B5:I6"/>
    <mergeCell ref="J5:Q6"/>
    <mergeCell ref="R5:Y6"/>
    <mergeCell ref="Z5:AJ6"/>
    <mergeCell ref="AK5:AU6"/>
    <mergeCell ref="AV5:BF6"/>
    <mergeCell ref="BG8:BQ8"/>
    <mergeCell ref="B9:I9"/>
    <mergeCell ref="J9:Q9"/>
    <mergeCell ref="R9:Y9"/>
    <mergeCell ref="Z9:AJ9"/>
    <mergeCell ref="AK9:AU9"/>
    <mergeCell ref="AV9:BF9"/>
    <mergeCell ref="BG9:BQ9"/>
    <mergeCell ref="B8:I8"/>
    <mergeCell ref="J8:Q8"/>
    <mergeCell ref="R8:Y8"/>
    <mergeCell ref="Z8:AJ8"/>
    <mergeCell ref="AK8:AU8"/>
    <mergeCell ref="AV8:BF8"/>
    <mergeCell ref="B16:AC16"/>
    <mergeCell ref="AD16:AO16"/>
    <mergeCell ref="AP16:BA16"/>
    <mergeCell ref="BB16:BQ16"/>
    <mergeCell ref="B10:I10"/>
    <mergeCell ref="J10:Q10"/>
    <mergeCell ref="R10:Y10"/>
    <mergeCell ref="Z10:AJ10"/>
    <mergeCell ref="AK10:AU10"/>
    <mergeCell ref="AV10:BF10"/>
    <mergeCell ref="BG10:BQ10"/>
    <mergeCell ref="B15:AC15"/>
    <mergeCell ref="AD15:AO15"/>
    <mergeCell ref="AP15:BA15"/>
    <mergeCell ref="BB15:BQ15"/>
    <mergeCell ref="C17:AC17"/>
    <mergeCell ref="AD17:AO17"/>
    <mergeCell ref="AP17:BA17"/>
    <mergeCell ref="BB17:BQ17"/>
    <mergeCell ref="C18:AC18"/>
    <mergeCell ref="AD18:AO18"/>
    <mergeCell ref="AP18:BA18"/>
    <mergeCell ref="BB18:BQ18"/>
    <mergeCell ref="C19:AC19"/>
    <mergeCell ref="AD19:AO19"/>
    <mergeCell ref="AP19:BA19"/>
    <mergeCell ref="BB19:BQ19"/>
    <mergeCell ref="C20:AC20"/>
    <mergeCell ref="AD20:AO20"/>
    <mergeCell ref="AP20:BA20"/>
    <mergeCell ref="BB20:BQ20"/>
    <mergeCell ref="C21:AC21"/>
    <mergeCell ref="AD21:AO21"/>
    <mergeCell ref="AP21:BA21"/>
    <mergeCell ref="BB21:BQ21"/>
    <mergeCell ref="B22:AC22"/>
    <mergeCell ref="AD22:AO22"/>
    <mergeCell ref="AP22:BA22"/>
    <mergeCell ref="BB22:BQ22"/>
    <mergeCell ref="C23:AC23"/>
    <mergeCell ref="AD23:AO23"/>
    <mergeCell ref="AP23:BA23"/>
    <mergeCell ref="BB23:BQ23"/>
    <mergeCell ref="C24:AC24"/>
    <mergeCell ref="AD24:AO24"/>
    <mergeCell ref="AP24:BA24"/>
    <mergeCell ref="BB24:BQ24"/>
    <mergeCell ref="C27:AC27"/>
    <mergeCell ref="AD27:AO27"/>
    <mergeCell ref="AP27:BA27"/>
    <mergeCell ref="BB27:BQ27"/>
    <mergeCell ref="C25:AC25"/>
    <mergeCell ref="AD25:AO25"/>
    <mergeCell ref="AP25:BA25"/>
    <mergeCell ref="BB25:BQ25"/>
    <mergeCell ref="C26:AC26"/>
    <mergeCell ref="AD26:AO26"/>
    <mergeCell ref="AP26:BA26"/>
    <mergeCell ref="BB26:BQ26"/>
  </mergeCells>
  <printOptions/>
  <pageMargins left="0.7874015748031497" right="0.7874015748031497" top="0.7086614173228347" bottom="0.3937007874015748" header="0.5118110236220472" footer="0.39"/>
  <pageSetup horizontalDpi="300" verticalDpi="300" orientation="portrait" paperSize="9" scale="97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Q26"/>
  <sheetViews>
    <sheetView zoomScalePageLayoutView="0" workbookViewId="0" topLeftCell="A1">
      <selection activeCell="B7" sqref="B7:M7"/>
    </sheetView>
  </sheetViews>
  <sheetFormatPr defaultColWidth="1.28515625" defaultRowHeight="15" customHeight="1"/>
  <cols>
    <col min="1" max="16384" width="1.28515625" style="66" customWidth="1"/>
  </cols>
  <sheetData>
    <row r="1" ht="15" customHeight="1">
      <c r="A1" s="66" t="s">
        <v>725</v>
      </c>
    </row>
    <row r="3" spans="1:69" ht="15" customHeight="1">
      <c r="A3" s="66" t="s">
        <v>726</v>
      </c>
      <c r="BQ3" s="67" t="s">
        <v>727</v>
      </c>
    </row>
    <row r="4" ht="3.75" customHeight="1"/>
    <row r="5" spans="2:69" ht="15" customHeight="1"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58" t="s">
        <v>78</v>
      </c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58" t="s">
        <v>79</v>
      </c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</row>
    <row r="6" spans="2:69" ht="15" customHeight="1"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 t="s">
        <v>574</v>
      </c>
      <c r="O6" s="311"/>
      <c r="P6" s="311"/>
      <c r="Q6" s="311"/>
      <c r="R6" s="311"/>
      <c r="S6" s="311"/>
      <c r="T6" s="311"/>
      <c r="U6" s="311"/>
      <c r="V6" s="311" t="s">
        <v>575</v>
      </c>
      <c r="W6" s="311"/>
      <c r="X6" s="311"/>
      <c r="Y6" s="311"/>
      <c r="Z6" s="311"/>
      <c r="AA6" s="311"/>
      <c r="AB6" s="311"/>
      <c r="AC6" s="311"/>
      <c r="AD6" s="311" t="s">
        <v>728</v>
      </c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 t="s">
        <v>574</v>
      </c>
      <c r="AQ6" s="311"/>
      <c r="AR6" s="311"/>
      <c r="AS6" s="311"/>
      <c r="AT6" s="311"/>
      <c r="AU6" s="311"/>
      <c r="AV6" s="311"/>
      <c r="AW6" s="311"/>
      <c r="AX6" s="311" t="s">
        <v>575</v>
      </c>
      <c r="AY6" s="311"/>
      <c r="AZ6" s="311"/>
      <c r="BA6" s="311"/>
      <c r="BB6" s="311"/>
      <c r="BC6" s="311"/>
      <c r="BD6" s="311"/>
      <c r="BE6" s="311"/>
      <c r="BF6" s="311" t="s">
        <v>728</v>
      </c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</row>
    <row r="7" spans="2:69" ht="15" customHeight="1">
      <c r="B7" s="311" t="s">
        <v>119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54">
        <f>SUM(N8:U25)</f>
        <v>101</v>
      </c>
      <c r="O7" s="314"/>
      <c r="P7" s="314"/>
      <c r="Q7" s="314"/>
      <c r="R7" s="314"/>
      <c r="S7" s="314"/>
      <c r="T7" s="314"/>
      <c r="U7" s="314"/>
      <c r="V7" s="314">
        <f>SUM(V8:AC25)</f>
        <v>2947</v>
      </c>
      <c r="W7" s="314"/>
      <c r="X7" s="314"/>
      <c r="Y7" s="314"/>
      <c r="Z7" s="314"/>
      <c r="AA7" s="314"/>
      <c r="AB7" s="314"/>
      <c r="AC7" s="314"/>
      <c r="AD7" s="356">
        <v>5251190</v>
      </c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4"/>
      <c r="AP7" s="356">
        <f>SUM(AP8:AW25)</f>
        <v>98</v>
      </c>
      <c r="AQ7" s="357"/>
      <c r="AR7" s="357"/>
      <c r="AS7" s="357"/>
      <c r="AT7" s="357"/>
      <c r="AU7" s="357"/>
      <c r="AV7" s="357"/>
      <c r="AW7" s="354"/>
      <c r="AX7" s="356">
        <f>SUM(AX8:BE25)</f>
        <v>3137</v>
      </c>
      <c r="AY7" s="357"/>
      <c r="AZ7" s="357"/>
      <c r="BA7" s="357"/>
      <c r="BB7" s="357"/>
      <c r="BC7" s="357"/>
      <c r="BD7" s="357"/>
      <c r="BE7" s="354"/>
      <c r="BF7" s="356">
        <v>5508524</v>
      </c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4"/>
    </row>
    <row r="8" spans="2:69" ht="15" customHeight="1">
      <c r="B8" s="353" t="s">
        <v>729</v>
      </c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4">
        <v>9</v>
      </c>
      <c r="O8" s="314"/>
      <c r="P8" s="314"/>
      <c r="Q8" s="314"/>
      <c r="R8" s="314"/>
      <c r="S8" s="314"/>
      <c r="T8" s="314"/>
      <c r="U8" s="314"/>
      <c r="V8" s="314">
        <v>208</v>
      </c>
      <c r="W8" s="314"/>
      <c r="X8" s="314"/>
      <c r="Y8" s="314"/>
      <c r="Z8" s="314"/>
      <c r="AA8" s="314"/>
      <c r="AB8" s="314"/>
      <c r="AC8" s="314"/>
      <c r="AD8" s="314">
        <v>416175</v>
      </c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54">
        <v>8</v>
      </c>
      <c r="AQ8" s="314"/>
      <c r="AR8" s="314"/>
      <c r="AS8" s="314"/>
      <c r="AT8" s="314"/>
      <c r="AU8" s="314"/>
      <c r="AV8" s="314"/>
      <c r="AW8" s="314"/>
      <c r="AX8" s="314">
        <v>212</v>
      </c>
      <c r="AY8" s="314"/>
      <c r="AZ8" s="314"/>
      <c r="BA8" s="314"/>
      <c r="BB8" s="314"/>
      <c r="BC8" s="314"/>
      <c r="BD8" s="314"/>
      <c r="BE8" s="314"/>
      <c r="BF8" s="314">
        <v>385144</v>
      </c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</row>
    <row r="9" spans="2:69" ht="15" customHeight="1">
      <c r="B9" s="353" t="s">
        <v>730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4">
        <v>3</v>
      </c>
      <c r="O9" s="314"/>
      <c r="P9" s="314"/>
      <c r="Q9" s="314"/>
      <c r="R9" s="314"/>
      <c r="S9" s="314"/>
      <c r="T9" s="314"/>
      <c r="U9" s="314"/>
      <c r="V9" s="314">
        <v>38</v>
      </c>
      <c r="W9" s="314"/>
      <c r="X9" s="314"/>
      <c r="Y9" s="314"/>
      <c r="Z9" s="314"/>
      <c r="AA9" s="314"/>
      <c r="AB9" s="314"/>
      <c r="AC9" s="314"/>
      <c r="AD9" s="314">
        <v>93271</v>
      </c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54">
        <v>3</v>
      </c>
      <c r="AQ9" s="314"/>
      <c r="AR9" s="314"/>
      <c r="AS9" s="314"/>
      <c r="AT9" s="314"/>
      <c r="AU9" s="314"/>
      <c r="AV9" s="314"/>
      <c r="AW9" s="314"/>
      <c r="AX9" s="314">
        <v>38</v>
      </c>
      <c r="AY9" s="314"/>
      <c r="AZ9" s="314"/>
      <c r="BA9" s="314"/>
      <c r="BB9" s="314"/>
      <c r="BC9" s="314"/>
      <c r="BD9" s="314"/>
      <c r="BE9" s="314"/>
      <c r="BF9" s="314">
        <v>91712</v>
      </c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</row>
    <row r="10" spans="2:69" ht="15" customHeight="1">
      <c r="B10" s="353" t="s">
        <v>731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4">
        <v>6</v>
      </c>
      <c r="O10" s="314"/>
      <c r="P10" s="314"/>
      <c r="Q10" s="314"/>
      <c r="R10" s="314"/>
      <c r="S10" s="314"/>
      <c r="T10" s="314"/>
      <c r="U10" s="314"/>
      <c r="V10" s="314">
        <v>424</v>
      </c>
      <c r="W10" s="314"/>
      <c r="X10" s="314"/>
      <c r="Y10" s="314"/>
      <c r="Z10" s="314"/>
      <c r="AA10" s="314"/>
      <c r="AB10" s="314"/>
      <c r="AC10" s="314"/>
      <c r="AD10" s="314">
        <v>221476</v>
      </c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54">
        <v>6</v>
      </c>
      <c r="AQ10" s="314"/>
      <c r="AR10" s="314"/>
      <c r="AS10" s="314"/>
      <c r="AT10" s="314"/>
      <c r="AU10" s="314"/>
      <c r="AV10" s="314"/>
      <c r="AW10" s="314"/>
      <c r="AX10" s="314">
        <v>438</v>
      </c>
      <c r="AY10" s="314"/>
      <c r="AZ10" s="314"/>
      <c r="BA10" s="314"/>
      <c r="BB10" s="314"/>
      <c r="BC10" s="314"/>
      <c r="BD10" s="314"/>
      <c r="BE10" s="314"/>
      <c r="BF10" s="314">
        <v>240696</v>
      </c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</row>
    <row r="11" spans="2:69" ht="15" customHeight="1">
      <c r="B11" s="353" t="s">
        <v>732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4">
        <v>3</v>
      </c>
      <c r="O11" s="314"/>
      <c r="P11" s="314"/>
      <c r="Q11" s="314"/>
      <c r="R11" s="314"/>
      <c r="S11" s="314"/>
      <c r="T11" s="314"/>
      <c r="U11" s="314"/>
      <c r="V11" s="314">
        <v>25</v>
      </c>
      <c r="W11" s="314"/>
      <c r="X11" s="314"/>
      <c r="Y11" s="314"/>
      <c r="Z11" s="314"/>
      <c r="AA11" s="314"/>
      <c r="AB11" s="314"/>
      <c r="AC11" s="314"/>
      <c r="AD11" s="314">
        <v>78132</v>
      </c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54">
        <v>3</v>
      </c>
      <c r="AQ11" s="314"/>
      <c r="AR11" s="314"/>
      <c r="AS11" s="314"/>
      <c r="AT11" s="314"/>
      <c r="AU11" s="314"/>
      <c r="AV11" s="314"/>
      <c r="AW11" s="314"/>
      <c r="AX11" s="314">
        <v>25</v>
      </c>
      <c r="AY11" s="314"/>
      <c r="AZ11" s="314"/>
      <c r="BA11" s="314"/>
      <c r="BB11" s="314"/>
      <c r="BC11" s="314"/>
      <c r="BD11" s="314"/>
      <c r="BE11" s="314"/>
      <c r="BF11" s="314">
        <v>62486</v>
      </c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</row>
    <row r="12" spans="2:69" ht="15" customHeight="1">
      <c r="B12" s="353" t="s">
        <v>733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4">
        <v>1</v>
      </c>
      <c r="O12" s="314"/>
      <c r="P12" s="314"/>
      <c r="Q12" s="314"/>
      <c r="R12" s="314"/>
      <c r="S12" s="314"/>
      <c r="T12" s="314"/>
      <c r="U12" s="314"/>
      <c r="V12" s="314">
        <v>12</v>
      </c>
      <c r="W12" s="314"/>
      <c r="X12" s="314"/>
      <c r="Y12" s="314"/>
      <c r="Z12" s="314"/>
      <c r="AA12" s="314"/>
      <c r="AB12" s="314"/>
      <c r="AC12" s="314"/>
      <c r="AD12" s="314" t="s">
        <v>734</v>
      </c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54">
        <v>1</v>
      </c>
      <c r="AQ12" s="314"/>
      <c r="AR12" s="314"/>
      <c r="AS12" s="314"/>
      <c r="AT12" s="314"/>
      <c r="AU12" s="314"/>
      <c r="AV12" s="314"/>
      <c r="AW12" s="314"/>
      <c r="AX12" s="314">
        <v>12</v>
      </c>
      <c r="AY12" s="314"/>
      <c r="AZ12" s="314"/>
      <c r="BA12" s="314"/>
      <c r="BB12" s="314"/>
      <c r="BC12" s="314"/>
      <c r="BD12" s="314"/>
      <c r="BE12" s="314"/>
      <c r="BF12" s="314" t="s">
        <v>734</v>
      </c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</row>
    <row r="13" spans="2:69" ht="15" customHeight="1">
      <c r="B13" s="353" t="s">
        <v>735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4">
        <v>5</v>
      </c>
      <c r="O13" s="314"/>
      <c r="P13" s="314"/>
      <c r="Q13" s="314"/>
      <c r="R13" s="314"/>
      <c r="S13" s="314"/>
      <c r="T13" s="314"/>
      <c r="U13" s="314"/>
      <c r="V13" s="314">
        <v>41</v>
      </c>
      <c r="W13" s="314"/>
      <c r="X13" s="314"/>
      <c r="Y13" s="314"/>
      <c r="Z13" s="314"/>
      <c r="AA13" s="314"/>
      <c r="AB13" s="314"/>
      <c r="AC13" s="314"/>
      <c r="AD13" s="314">
        <v>28734</v>
      </c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54">
        <v>4</v>
      </c>
      <c r="AQ13" s="314"/>
      <c r="AR13" s="314"/>
      <c r="AS13" s="314"/>
      <c r="AT13" s="314"/>
      <c r="AU13" s="314"/>
      <c r="AV13" s="314"/>
      <c r="AW13" s="314"/>
      <c r="AX13" s="314">
        <v>40</v>
      </c>
      <c r="AY13" s="314"/>
      <c r="AZ13" s="314"/>
      <c r="BA13" s="314"/>
      <c r="BB13" s="314"/>
      <c r="BC13" s="314"/>
      <c r="BD13" s="314"/>
      <c r="BE13" s="314"/>
      <c r="BF13" s="314">
        <v>26668</v>
      </c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</row>
    <row r="14" spans="2:69" ht="15" customHeight="1">
      <c r="B14" s="353" t="s">
        <v>736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4">
        <v>1</v>
      </c>
      <c r="O14" s="314"/>
      <c r="P14" s="314"/>
      <c r="Q14" s="314"/>
      <c r="R14" s="314"/>
      <c r="S14" s="314"/>
      <c r="T14" s="314"/>
      <c r="U14" s="314"/>
      <c r="V14" s="314">
        <v>7</v>
      </c>
      <c r="W14" s="314"/>
      <c r="X14" s="314"/>
      <c r="Y14" s="314"/>
      <c r="Z14" s="314"/>
      <c r="AA14" s="314"/>
      <c r="AB14" s="314"/>
      <c r="AC14" s="314"/>
      <c r="AD14" s="314" t="s">
        <v>737</v>
      </c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54">
        <v>1</v>
      </c>
      <c r="AQ14" s="314"/>
      <c r="AR14" s="314"/>
      <c r="AS14" s="314"/>
      <c r="AT14" s="314"/>
      <c r="AU14" s="314"/>
      <c r="AV14" s="314"/>
      <c r="AW14" s="314"/>
      <c r="AX14" s="314">
        <v>9</v>
      </c>
      <c r="AY14" s="314"/>
      <c r="AZ14" s="314"/>
      <c r="BA14" s="314"/>
      <c r="BB14" s="314"/>
      <c r="BC14" s="314"/>
      <c r="BD14" s="314"/>
      <c r="BE14" s="314"/>
      <c r="BF14" s="314" t="s">
        <v>737</v>
      </c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</row>
    <row r="15" spans="2:69" ht="15" customHeight="1">
      <c r="B15" s="353" t="s">
        <v>738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4">
        <v>2</v>
      </c>
      <c r="O15" s="314"/>
      <c r="P15" s="314"/>
      <c r="Q15" s="314"/>
      <c r="R15" s="314"/>
      <c r="S15" s="314"/>
      <c r="T15" s="314"/>
      <c r="U15" s="314"/>
      <c r="V15" s="314">
        <v>162</v>
      </c>
      <c r="W15" s="314"/>
      <c r="X15" s="314"/>
      <c r="Y15" s="314"/>
      <c r="Z15" s="314"/>
      <c r="AA15" s="314"/>
      <c r="AB15" s="314"/>
      <c r="AC15" s="314"/>
      <c r="AD15" s="314" t="s">
        <v>737</v>
      </c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54">
        <v>1</v>
      </c>
      <c r="AQ15" s="314"/>
      <c r="AR15" s="314"/>
      <c r="AS15" s="314"/>
      <c r="AT15" s="314"/>
      <c r="AU15" s="314"/>
      <c r="AV15" s="314"/>
      <c r="AW15" s="314"/>
      <c r="AX15" s="314">
        <v>23</v>
      </c>
      <c r="AY15" s="314"/>
      <c r="AZ15" s="314"/>
      <c r="BA15" s="314"/>
      <c r="BB15" s="314"/>
      <c r="BC15" s="314"/>
      <c r="BD15" s="314"/>
      <c r="BE15" s="314"/>
      <c r="BF15" s="314" t="s">
        <v>737</v>
      </c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</row>
    <row r="16" spans="2:69" ht="15" customHeight="1">
      <c r="B16" s="353" t="s">
        <v>739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6">
        <v>1</v>
      </c>
      <c r="O16" s="357"/>
      <c r="P16" s="357"/>
      <c r="Q16" s="357"/>
      <c r="R16" s="357"/>
      <c r="S16" s="357"/>
      <c r="T16" s="357"/>
      <c r="U16" s="354"/>
      <c r="V16" s="314">
        <v>5</v>
      </c>
      <c r="W16" s="314"/>
      <c r="X16" s="314"/>
      <c r="Y16" s="314"/>
      <c r="Z16" s="314"/>
      <c r="AA16" s="314"/>
      <c r="AB16" s="314"/>
      <c r="AC16" s="314"/>
      <c r="AD16" s="314" t="s">
        <v>737</v>
      </c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54">
        <v>1</v>
      </c>
      <c r="AQ16" s="314"/>
      <c r="AR16" s="314"/>
      <c r="AS16" s="314"/>
      <c r="AT16" s="314"/>
      <c r="AU16" s="314"/>
      <c r="AV16" s="314"/>
      <c r="AW16" s="314"/>
      <c r="AX16" s="314">
        <v>7</v>
      </c>
      <c r="AY16" s="314"/>
      <c r="AZ16" s="314"/>
      <c r="BA16" s="314"/>
      <c r="BB16" s="314"/>
      <c r="BC16" s="314"/>
      <c r="BD16" s="314"/>
      <c r="BE16" s="314"/>
      <c r="BF16" s="314" t="s">
        <v>737</v>
      </c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</row>
    <row r="17" spans="2:69" ht="15" customHeight="1">
      <c r="B17" s="353" t="s">
        <v>740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6">
        <v>36</v>
      </c>
      <c r="O17" s="357"/>
      <c r="P17" s="357"/>
      <c r="Q17" s="357"/>
      <c r="R17" s="357"/>
      <c r="S17" s="357"/>
      <c r="T17" s="357"/>
      <c r="U17" s="354"/>
      <c r="V17" s="314">
        <v>490</v>
      </c>
      <c r="W17" s="314"/>
      <c r="X17" s="314"/>
      <c r="Y17" s="314"/>
      <c r="Z17" s="314"/>
      <c r="AA17" s="314"/>
      <c r="AB17" s="314"/>
      <c r="AC17" s="314"/>
      <c r="AD17" s="314">
        <v>575116</v>
      </c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54">
        <v>34</v>
      </c>
      <c r="AQ17" s="314"/>
      <c r="AR17" s="314"/>
      <c r="AS17" s="314"/>
      <c r="AT17" s="314"/>
      <c r="AU17" s="314"/>
      <c r="AV17" s="314"/>
      <c r="AW17" s="314"/>
      <c r="AX17" s="314">
        <v>485</v>
      </c>
      <c r="AY17" s="314"/>
      <c r="AZ17" s="314"/>
      <c r="BA17" s="314"/>
      <c r="BB17" s="314"/>
      <c r="BC17" s="314"/>
      <c r="BD17" s="314"/>
      <c r="BE17" s="314"/>
      <c r="BF17" s="314">
        <v>602561</v>
      </c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</row>
    <row r="18" spans="2:69" ht="15" customHeight="1">
      <c r="B18" s="353" t="s">
        <v>741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4">
        <v>4</v>
      </c>
      <c r="O18" s="314"/>
      <c r="P18" s="314"/>
      <c r="Q18" s="314"/>
      <c r="R18" s="314"/>
      <c r="S18" s="314"/>
      <c r="T18" s="314"/>
      <c r="U18" s="314"/>
      <c r="V18" s="314">
        <v>252</v>
      </c>
      <c r="W18" s="314"/>
      <c r="X18" s="314"/>
      <c r="Y18" s="314"/>
      <c r="Z18" s="314"/>
      <c r="AA18" s="314"/>
      <c r="AB18" s="314"/>
      <c r="AC18" s="314"/>
      <c r="AD18" s="314">
        <v>1444607</v>
      </c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54">
        <v>4</v>
      </c>
      <c r="AQ18" s="314"/>
      <c r="AR18" s="314"/>
      <c r="AS18" s="314"/>
      <c r="AT18" s="314"/>
      <c r="AU18" s="314"/>
      <c r="AV18" s="314"/>
      <c r="AW18" s="314"/>
      <c r="AX18" s="314">
        <v>252</v>
      </c>
      <c r="AY18" s="314"/>
      <c r="AZ18" s="314"/>
      <c r="BA18" s="314"/>
      <c r="BB18" s="314"/>
      <c r="BC18" s="314"/>
      <c r="BD18" s="314"/>
      <c r="BE18" s="314"/>
      <c r="BF18" s="314">
        <v>900421</v>
      </c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</row>
    <row r="19" spans="2:69" ht="15" customHeight="1">
      <c r="B19" s="353" t="s">
        <v>742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4">
        <v>7</v>
      </c>
      <c r="O19" s="314"/>
      <c r="P19" s="314"/>
      <c r="Q19" s="314"/>
      <c r="R19" s="314"/>
      <c r="S19" s="314"/>
      <c r="T19" s="314"/>
      <c r="U19" s="314"/>
      <c r="V19" s="314">
        <v>174</v>
      </c>
      <c r="W19" s="314"/>
      <c r="X19" s="314"/>
      <c r="Y19" s="314"/>
      <c r="Z19" s="314"/>
      <c r="AA19" s="314"/>
      <c r="AB19" s="314"/>
      <c r="AC19" s="314"/>
      <c r="AD19" s="314">
        <v>167972</v>
      </c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54">
        <v>8</v>
      </c>
      <c r="AQ19" s="314"/>
      <c r="AR19" s="314"/>
      <c r="AS19" s="314"/>
      <c r="AT19" s="314"/>
      <c r="AU19" s="314"/>
      <c r="AV19" s="314"/>
      <c r="AW19" s="314"/>
      <c r="AX19" s="314">
        <v>209</v>
      </c>
      <c r="AY19" s="314"/>
      <c r="AZ19" s="314"/>
      <c r="BA19" s="314"/>
      <c r="BB19" s="314"/>
      <c r="BC19" s="314"/>
      <c r="BD19" s="314"/>
      <c r="BE19" s="314"/>
      <c r="BF19" s="314">
        <v>443590</v>
      </c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</row>
    <row r="20" spans="2:69" ht="15" customHeight="1">
      <c r="B20" s="355" t="s">
        <v>743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4">
        <v>8</v>
      </c>
      <c r="O20" s="314"/>
      <c r="P20" s="314"/>
      <c r="Q20" s="314"/>
      <c r="R20" s="314"/>
      <c r="S20" s="314"/>
      <c r="T20" s="314"/>
      <c r="U20" s="314"/>
      <c r="V20" s="314">
        <v>297</v>
      </c>
      <c r="W20" s="314"/>
      <c r="X20" s="314"/>
      <c r="Y20" s="314"/>
      <c r="Z20" s="314"/>
      <c r="AA20" s="314"/>
      <c r="AB20" s="314"/>
      <c r="AC20" s="314"/>
      <c r="AD20" s="314">
        <v>613109</v>
      </c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54">
        <v>8</v>
      </c>
      <c r="AQ20" s="314"/>
      <c r="AR20" s="314"/>
      <c r="AS20" s="314"/>
      <c r="AT20" s="314"/>
      <c r="AU20" s="314"/>
      <c r="AV20" s="314"/>
      <c r="AW20" s="314"/>
      <c r="AX20" s="314">
        <v>294</v>
      </c>
      <c r="AY20" s="314"/>
      <c r="AZ20" s="314"/>
      <c r="BA20" s="314"/>
      <c r="BB20" s="314"/>
      <c r="BC20" s="314"/>
      <c r="BD20" s="314"/>
      <c r="BE20" s="314"/>
      <c r="BF20" s="314">
        <v>722907</v>
      </c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</row>
    <row r="21" spans="2:69" ht="15" customHeight="1">
      <c r="B21" s="353" t="s">
        <v>744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4">
        <v>6</v>
      </c>
      <c r="O21" s="314"/>
      <c r="P21" s="314"/>
      <c r="Q21" s="314"/>
      <c r="R21" s="314"/>
      <c r="S21" s="314"/>
      <c r="T21" s="314"/>
      <c r="U21" s="314"/>
      <c r="V21" s="314">
        <v>634</v>
      </c>
      <c r="W21" s="314"/>
      <c r="X21" s="314"/>
      <c r="Y21" s="314"/>
      <c r="Z21" s="314"/>
      <c r="AA21" s="314"/>
      <c r="AB21" s="314"/>
      <c r="AC21" s="314"/>
      <c r="AD21" s="314">
        <v>1168318</v>
      </c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54">
        <v>6</v>
      </c>
      <c r="AQ21" s="314"/>
      <c r="AR21" s="314"/>
      <c r="AS21" s="314"/>
      <c r="AT21" s="314"/>
      <c r="AU21" s="314"/>
      <c r="AV21" s="314"/>
      <c r="AW21" s="314"/>
      <c r="AX21" s="314">
        <v>674</v>
      </c>
      <c r="AY21" s="314"/>
      <c r="AZ21" s="314"/>
      <c r="BA21" s="314"/>
      <c r="BB21" s="314"/>
      <c r="BC21" s="314"/>
      <c r="BD21" s="314"/>
      <c r="BE21" s="314"/>
      <c r="BF21" s="314">
        <v>1575496</v>
      </c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</row>
    <row r="22" spans="2:69" ht="15" customHeight="1">
      <c r="B22" s="353" t="s">
        <v>745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4">
        <v>1</v>
      </c>
      <c r="O22" s="314"/>
      <c r="P22" s="314"/>
      <c r="Q22" s="314"/>
      <c r="R22" s="314"/>
      <c r="S22" s="314"/>
      <c r="T22" s="314"/>
      <c r="U22" s="314"/>
      <c r="V22" s="314">
        <v>91</v>
      </c>
      <c r="W22" s="314"/>
      <c r="X22" s="314"/>
      <c r="Y22" s="314"/>
      <c r="Z22" s="314"/>
      <c r="AA22" s="314"/>
      <c r="AB22" s="314"/>
      <c r="AC22" s="314"/>
      <c r="AD22" s="314" t="s">
        <v>737</v>
      </c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54">
        <v>1</v>
      </c>
      <c r="AQ22" s="314"/>
      <c r="AR22" s="314"/>
      <c r="AS22" s="314"/>
      <c r="AT22" s="314"/>
      <c r="AU22" s="314"/>
      <c r="AV22" s="314"/>
      <c r="AW22" s="314"/>
      <c r="AX22" s="314">
        <v>90</v>
      </c>
      <c r="AY22" s="314"/>
      <c r="AZ22" s="314"/>
      <c r="BA22" s="314"/>
      <c r="BB22" s="314"/>
      <c r="BC22" s="314"/>
      <c r="BD22" s="314"/>
      <c r="BE22" s="314"/>
      <c r="BF22" s="314" t="s">
        <v>737</v>
      </c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</row>
    <row r="23" spans="2:69" ht="15" customHeight="1">
      <c r="B23" s="353" t="s">
        <v>746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4">
        <v>1</v>
      </c>
      <c r="O23" s="314"/>
      <c r="P23" s="314"/>
      <c r="Q23" s="314"/>
      <c r="R23" s="314"/>
      <c r="S23" s="314"/>
      <c r="T23" s="314"/>
      <c r="U23" s="314"/>
      <c r="V23" s="314">
        <v>7</v>
      </c>
      <c r="W23" s="314"/>
      <c r="X23" s="314"/>
      <c r="Y23" s="314"/>
      <c r="Z23" s="314"/>
      <c r="AA23" s="314"/>
      <c r="AB23" s="314"/>
      <c r="AC23" s="314"/>
      <c r="AD23" s="314" t="s">
        <v>737</v>
      </c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54">
        <v>4</v>
      </c>
      <c r="AQ23" s="314"/>
      <c r="AR23" s="314"/>
      <c r="AS23" s="314"/>
      <c r="AT23" s="314"/>
      <c r="AU23" s="314"/>
      <c r="AV23" s="314"/>
      <c r="AW23" s="314"/>
      <c r="AX23" s="314">
        <v>282</v>
      </c>
      <c r="AY23" s="314"/>
      <c r="AZ23" s="314"/>
      <c r="BA23" s="314"/>
      <c r="BB23" s="314"/>
      <c r="BC23" s="314"/>
      <c r="BD23" s="314"/>
      <c r="BE23" s="314"/>
      <c r="BF23" s="314">
        <v>83876</v>
      </c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</row>
    <row r="24" spans="2:69" ht="15" customHeight="1">
      <c r="B24" s="353" t="s">
        <v>747</v>
      </c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4">
        <v>4</v>
      </c>
      <c r="O24" s="314"/>
      <c r="P24" s="314"/>
      <c r="Q24" s="314"/>
      <c r="R24" s="314"/>
      <c r="S24" s="314"/>
      <c r="T24" s="314"/>
      <c r="U24" s="314"/>
      <c r="V24" s="314">
        <v>65</v>
      </c>
      <c r="W24" s="314"/>
      <c r="X24" s="314"/>
      <c r="Y24" s="314"/>
      <c r="Z24" s="314"/>
      <c r="AA24" s="314"/>
      <c r="AB24" s="314"/>
      <c r="AC24" s="314"/>
      <c r="AD24" s="314">
        <v>64451</v>
      </c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54">
        <v>3</v>
      </c>
      <c r="AQ24" s="314"/>
      <c r="AR24" s="314"/>
      <c r="AS24" s="314"/>
      <c r="AT24" s="314"/>
      <c r="AU24" s="314"/>
      <c r="AV24" s="314"/>
      <c r="AW24" s="314"/>
      <c r="AX24" s="314">
        <v>38</v>
      </c>
      <c r="AY24" s="314"/>
      <c r="AZ24" s="314"/>
      <c r="BA24" s="314"/>
      <c r="BB24" s="314"/>
      <c r="BC24" s="314"/>
      <c r="BD24" s="314"/>
      <c r="BE24" s="314"/>
      <c r="BF24" s="314">
        <v>61732</v>
      </c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</row>
    <row r="25" spans="2:69" ht="15" customHeight="1">
      <c r="B25" s="353" t="s">
        <v>748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4">
        <v>3</v>
      </c>
      <c r="O25" s="314"/>
      <c r="P25" s="314"/>
      <c r="Q25" s="314"/>
      <c r="R25" s="314"/>
      <c r="S25" s="314"/>
      <c r="T25" s="314"/>
      <c r="U25" s="314"/>
      <c r="V25" s="314">
        <v>15</v>
      </c>
      <c r="W25" s="314"/>
      <c r="X25" s="314"/>
      <c r="Y25" s="314"/>
      <c r="Z25" s="314"/>
      <c r="AA25" s="314"/>
      <c r="AB25" s="314"/>
      <c r="AC25" s="314"/>
      <c r="AD25" s="314">
        <v>4049</v>
      </c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54">
        <v>2</v>
      </c>
      <c r="AQ25" s="314"/>
      <c r="AR25" s="314"/>
      <c r="AS25" s="314"/>
      <c r="AT25" s="314"/>
      <c r="AU25" s="314"/>
      <c r="AV25" s="314"/>
      <c r="AW25" s="314"/>
      <c r="AX25" s="314">
        <v>9</v>
      </c>
      <c r="AY25" s="314"/>
      <c r="AZ25" s="314"/>
      <c r="BA25" s="314"/>
      <c r="BB25" s="314"/>
      <c r="BC25" s="314"/>
      <c r="BD25" s="314"/>
      <c r="BE25" s="314"/>
      <c r="BF25" s="314" t="s">
        <v>737</v>
      </c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</row>
    <row r="26" ht="15" customHeight="1">
      <c r="BQ26" s="67" t="s">
        <v>749</v>
      </c>
    </row>
  </sheetData>
  <sheetProtection/>
  <mergeCells count="142">
    <mergeCell ref="B5:M6"/>
    <mergeCell ref="N5:AO5"/>
    <mergeCell ref="AP5:BQ5"/>
    <mergeCell ref="N6:U6"/>
    <mergeCell ref="V6:AC6"/>
    <mergeCell ref="AD6:AO6"/>
    <mergeCell ref="AP6:AW6"/>
    <mergeCell ref="AX6:BE6"/>
    <mergeCell ref="BF6:BQ6"/>
    <mergeCell ref="BF7:BQ7"/>
    <mergeCell ref="B8:M8"/>
    <mergeCell ref="N8:U8"/>
    <mergeCell ref="V8:AC8"/>
    <mergeCell ref="AD8:AO8"/>
    <mergeCell ref="AP8:AW8"/>
    <mergeCell ref="AX8:BE8"/>
    <mergeCell ref="BF8:BQ8"/>
    <mergeCell ref="B7:M7"/>
    <mergeCell ref="N7:U7"/>
    <mergeCell ref="V7:AC7"/>
    <mergeCell ref="AD7:AO7"/>
    <mergeCell ref="AP7:AW7"/>
    <mergeCell ref="AX7:BE7"/>
    <mergeCell ref="BF9:BQ9"/>
    <mergeCell ref="B10:M10"/>
    <mergeCell ref="N10:U10"/>
    <mergeCell ref="V10:AC10"/>
    <mergeCell ref="AD10:AO10"/>
    <mergeCell ref="AP10:AW10"/>
    <mergeCell ref="AX10:BE10"/>
    <mergeCell ref="BF10:BQ10"/>
    <mergeCell ref="B9:M9"/>
    <mergeCell ref="N9:U9"/>
    <mergeCell ref="V9:AC9"/>
    <mergeCell ref="AD9:AO9"/>
    <mergeCell ref="AP9:AW9"/>
    <mergeCell ref="AX9:BE9"/>
    <mergeCell ref="BF11:BQ11"/>
    <mergeCell ref="B12:M12"/>
    <mergeCell ref="N12:U12"/>
    <mergeCell ref="V12:AC12"/>
    <mergeCell ref="AD12:AO12"/>
    <mergeCell ref="AP12:AW12"/>
    <mergeCell ref="AX12:BE12"/>
    <mergeCell ref="BF12:BQ12"/>
    <mergeCell ref="B11:M11"/>
    <mergeCell ref="N11:U11"/>
    <mergeCell ref="V11:AC11"/>
    <mergeCell ref="AD11:AO11"/>
    <mergeCell ref="AP11:AW11"/>
    <mergeCell ref="AX11:BE11"/>
    <mergeCell ref="BF13:BQ13"/>
    <mergeCell ref="B14:M14"/>
    <mergeCell ref="N14:U14"/>
    <mergeCell ref="V14:AC14"/>
    <mergeCell ref="AD14:AO14"/>
    <mergeCell ref="AP14:AW14"/>
    <mergeCell ref="AX14:BE14"/>
    <mergeCell ref="BF14:BQ14"/>
    <mergeCell ref="B13:M13"/>
    <mergeCell ref="N13:U13"/>
    <mergeCell ref="V13:AC13"/>
    <mergeCell ref="AD13:AO13"/>
    <mergeCell ref="AP13:AW13"/>
    <mergeCell ref="AX13:BE13"/>
    <mergeCell ref="BF15:BQ15"/>
    <mergeCell ref="B16:M16"/>
    <mergeCell ref="N16:U16"/>
    <mergeCell ref="V16:AC16"/>
    <mergeCell ref="AD16:AO16"/>
    <mergeCell ref="AP16:AW16"/>
    <mergeCell ref="AX16:BE16"/>
    <mergeCell ref="BF16:BQ16"/>
    <mergeCell ref="B15:M15"/>
    <mergeCell ref="N15:U15"/>
    <mergeCell ref="V15:AC15"/>
    <mergeCell ref="AD15:AO15"/>
    <mergeCell ref="AP15:AW15"/>
    <mergeCell ref="AX15:BE15"/>
    <mergeCell ref="BF17:BQ17"/>
    <mergeCell ref="B18:M18"/>
    <mergeCell ref="N18:U18"/>
    <mergeCell ref="V18:AC18"/>
    <mergeCell ref="AD18:AO18"/>
    <mergeCell ref="AP18:AW18"/>
    <mergeCell ref="AX18:BE18"/>
    <mergeCell ref="BF18:BQ18"/>
    <mergeCell ref="B17:M17"/>
    <mergeCell ref="N17:U17"/>
    <mergeCell ref="V17:AC17"/>
    <mergeCell ref="AD17:AO17"/>
    <mergeCell ref="AP17:AW17"/>
    <mergeCell ref="AX17:BE17"/>
    <mergeCell ref="BF19:BQ19"/>
    <mergeCell ref="B20:M20"/>
    <mergeCell ref="N20:U20"/>
    <mergeCell ref="V20:AC20"/>
    <mergeCell ref="AD20:AO20"/>
    <mergeCell ref="AP20:AW20"/>
    <mergeCell ref="AX20:BE20"/>
    <mergeCell ref="BF20:BQ20"/>
    <mergeCell ref="B19:M19"/>
    <mergeCell ref="N19:U19"/>
    <mergeCell ref="V19:AC19"/>
    <mergeCell ref="AD19:AO19"/>
    <mergeCell ref="AP19:AW19"/>
    <mergeCell ref="AX19:BE19"/>
    <mergeCell ref="BF21:BQ21"/>
    <mergeCell ref="B22:M22"/>
    <mergeCell ref="N22:U22"/>
    <mergeCell ref="V22:AC22"/>
    <mergeCell ref="AD22:AO22"/>
    <mergeCell ref="AP22:AW22"/>
    <mergeCell ref="AX22:BE22"/>
    <mergeCell ref="BF22:BQ22"/>
    <mergeCell ref="B21:M21"/>
    <mergeCell ref="N21:U21"/>
    <mergeCell ref="V21:AC21"/>
    <mergeCell ref="AD21:AO21"/>
    <mergeCell ref="AP21:AW21"/>
    <mergeCell ref="AX21:BE21"/>
    <mergeCell ref="BF25:BQ25"/>
    <mergeCell ref="B25:M25"/>
    <mergeCell ref="N25:U25"/>
    <mergeCell ref="V25:AC25"/>
    <mergeCell ref="AD25:AO25"/>
    <mergeCell ref="AP25:AW25"/>
    <mergeCell ref="AX25:BE25"/>
    <mergeCell ref="BF23:BQ23"/>
    <mergeCell ref="B24:M24"/>
    <mergeCell ref="N24:U24"/>
    <mergeCell ref="V24:AC24"/>
    <mergeCell ref="AD24:AO24"/>
    <mergeCell ref="AP24:AW24"/>
    <mergeCell ref="AX24:BE24"/>
    <mergeCell ref="BF24:BQ24"/>
    <mergeCell ref="B23:M23"/>
    <mergeCell ref="N23:U23"/>
    <mergeCell ref="V23:AC23"/>
    <mergeCell ref="AD23:AO23"/>
    <mergeCell ref="AP23:AW23"/>
    <mergeCell ref="AX23:BE23"/>
  </mergeCells>
  <printOptions/>
  <pageMargins left="0.7874015748031497" right="0.7874015748031497" top="0.7086614173228347" bottom="0.3937007874015748" header="0.5118110236220472" footer="0.39"/>
  <pageSetup horizontalDpi="300" verticalDpi="300" orientation="portrait" paperSize="9" scale="9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dcterms:created xsi:type="dcterms:W3CDTF">2013-05-27T06:46:24Z</dcterms:created>
  <dcterms:modified xsi:type="dcterms:W3CDTF">2013-05-27T06:48:47Z</dcterms:modified>
  <cp:category/>
  <cp:version/>
  <cp:contentType/>
  <cp:contentStatus/>
</cp:coreProperties>
</file>