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40" windowWidth="11010" windowHeight="7170" activeTab="0"/>
  </bookViews>
  <sheets>
    <sheet name="１" sheetId="1" r:id="rId1"/>
    <sheet name="Sheet1" sheetId="2" r:id="rId2"/>
  </sheets>
  <definedNames>
    <definedName name="_xlnm.Print_Area" localSheetId="0">'１'!$A$1:$BZ$961</definedName>
  </definedNames>
  <calcPr calcMode="manual" fullCalcOnLoad="1"/>
</workbook>
</file>

<file path=xl/sharedStrings.xml><?xml version="1.0" encoding="utf-8"?>
<sst xmlns="http://schemas.openxmlformats.org/spreadsheetml/2006/main" count="1829" uniqueCount="1098">
  <si>
    <t>朝　日</t>
  </si>
  <si>
    <t>若　木</t>
  </si>
  <si>
    <t>西川登</t>
  </si>
  <si>
    <t>武　内</t>
  </si>
  <si>
    <t>東川登</t>
  </si>
  <si>
    <t>山　内</t>
  </si>
  <si>
    <t>北　方</t>
  </si>
  <si>
    <t>85歳以上</t>
  </si>
  <si>
    <t>15歳未満</t>
  </si>
  <si>
    <t>15～64歳</t>
  </si>
  <si>
    <t>65歳以上</t>
  </si>
  <si>
    <t>■産業別就業者数（１５歳以上）</t>
  </si>
  <si>
    <t>区　　分</t>
  </si>
  <si>
    <t>平成７年</t>
  </si>
  <si>
    <t>平成１２年</t>
  </si>
  <si>
    <t>平成１７年</t>
  </si>
  <si>
    <t>総　　数</t>
  </si>
  <si>
    <t>就業者数</t>
  </si>
  <si>
    <t>第一次産業</t>
  </si>
  <si>
    <t>第二次産業</t>
  </si>
  <si>
    <t>第三次産業</t>
  </si>
  <si>
    <t>　電気・ガス・水道業</t>
  </si>
  <si>
    <t>　農業</t>
  </si>
  <si>
    <t>　林業</t>
  </si>
  <si>
    <t>　漁業</t>
  </si>
  <si>
    <t>　鉱業</t>
  </si>
  <si>
    <t>　建設業</t>
  </si>
  <si>
    <t>　製造業</t>
  </si>
  <si>
    <t>　情報通信・運輸業</t>
  </si>
  <si>
    <t>　卸売・小売業</t>
  </si>
  <si>
    <t>　金融・保険業</t>
  </si>
  <si>
    <t>　不動産業</t>
  </si>
  <si>
    <t>　サービス業</t>
  </si>
  <si>
    <t>　公務</t>
  </si>
  <si>
    <t>　分類不能</t>
  </si>
  <si>
    <t>（資料：国勢調査）</t>
  </si>
  <si>
    <t>（各年10月１日現在　単位：人・％）</t>
  </si>
  <si>
    <t>■行政財産</t>
  </si>
  <si>
    <t>土地（地籍）</t>
  </si>
  <si>
    <t>木造</t>
  </si>
  <si>
    <t>非木造</t>
  </si>
  <si>
    <t>総　　　計</t>
  </si>
  <si>
    <t>公用財産計</t>
  </si>
  <si>
    <t>公共用財産計</t>
  </si>
  <si>
    <t>建　物　（延面積）</t>
  </si>
  <si>
    <t>（資料：財政課）</t>
  </si>
  <si>
    <t>交通安全対策特別交付金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</si>
  <si>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</si>
  <si>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</si>
  <si>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</si>
  <si>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</si>
  <si>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</si>
  <si>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</si>
  <si>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</si>
  <si>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自動車所得税交付金</t>
  </si>
  <si>
    <t>地方特例交付金</t>
  </si>
  <si>
    <t>地方交付税</t>
  </si>
  <si>
    <t>分担金及び負担金</t>
  </si>
  <si>
    <t>使用料</t>
  </si>
  <si>
    <t>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</si>
  <si>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</si>
  <si>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</si>
  <si>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</si>
  <si>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</si>
  <si>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</si>
  <si>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</si>
  <si>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</si>
  <si>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</si>
  <si>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歳入合計</t>
  </si>
  <si>
    <t>決　算　額</t>
  </si>
  <si>
    <t>■普通会計決算状況</t>
  </si>
  <si>
    <t>（歳入）</t>
  </si>
  <si>
    <t>人件費</t>
  </si>
  <si>
    <t>扶助費</t>
  </si>
  <si>
    <t>公債費</t>
  </si>
  <si>
    <t>物件費</t>
  </si>
  <si>
    <t>義務的経費</t>
  </si>
  <si>
    <t>投資的経費</t>
  </si>
  <si>
    <t>普通建設事業（補助）</t>
  </si>
  <si>
    <t>普通建設事業（単独）</t>
  </si>
  <si>
    <t>災害復旧事業</t>
  </si>
  <si>
    <t>維持補修費</t>
  </si>
  <si>
    <t>補助費等</t>
  </si>
  <si>
    <t>積立金</t>
  </si>
  <si>
    <t>投資・出資金・貸付金</t>
  </si>
  <si>
    <t>繰出金</t>
  </si>
  <si>
    <t>歳出合計</t>
  </si>
  <si>
    <t>（歳出）</t>
  </si>
  <si>
    <t>国民健康保険特別会計</t>
  </si>
  <si>
    <t>歳　入</t>
  </si>
  <si>
    <t>歳　出</t>
  </si>
  <si>
    <t>老人保健特別会計</t>
  </si>
  <si>
    <t>農業集落排水事業特別会計</t>
  </si>
  <si>
    <t>公共下水道事業特別会計</t>
  </si>
  <si>
    <t>土地区画整理事業特別会計</t>
  </si>
  <si>
    <t>競輪事業特別会計</t>
  </si>
  <si>
    <t>給湯事業特別会計</t>
  </si>
  <si>
    <t>交通災害共済特別会計</t>
  </si>
  <si>
    <t>合　　計</t>
  </si>
  <si>
    <t>（単位：千円・％）</t>
  </si>
  <si>
    <t>（単位：千円）</t>
  </si>
  <si>
    <t>■市税収入状況</t>
  </si>
  <si>
    <t>決算額</t>
  </si>
  <si>
    <t>市民税個人分</t>
  </si>
  <si>
    <t>市民税法人分</t>
  </si>
  <si>
    <t>固定資産税</t>
  </si>
  <si>
    <t>軽自動車税</t>
  </si>
  <si>
    <t>入湯税</t>
  </si>
  <si>
    <t>市たばこ税</t>
  </si>
  <si>
    <t>◇行財政◇</t>
  </si>
  <si>
    <t>■市職員数</t>
  </si>
  <si>
    <t>職　員　数</t>
  </si>
  <si>
    <t>総数（A)＋（B)</t>
  </si>
  <si>
    <t>市長事務部局計（A)</t>
  </si>
  <si>
    <t>　総務課</t>
  </si>
  <si>
    <t>　財政課</t>
  </si>
  <si>
    <t>　税務課</t>
  </si>
  <si>
    <t>　企画課</t>
  </si>
  <si>
    <t>　行政改革課</t>
  </si>
  <si>
    <t>　市民協働課</t>
  </si>
  <si>
    <t>　男女参画課</t>
  </si>
  <si>
    <t>営業部</t>
  </si>
  <si>
    <t>　企業立地課</t>
  </si>
  <si>
    <t>　わたしたちの新幹線課</t>
  </si>
  <si>
    <t>総額</t>
  </si>
  <si>
    <t>　観光課</t>
  </si>
  <si>
    <t>くらし部</t>
  </si>
  <si>
    <t>　福祉課</t>
  </si>
  <si>
    <t>　健康課</t>
  </si>
  <si>
    <t>　市民課</t>
  </si>
  <si>
    <t>こども部</t>
  </si>
  <si>
    <t>　未来課</t>
  </si>
  <si>
    <t>　支援課</t>
  </si>
  <si>
    <t>　食育課</t>
  </si>
  <si>
    <t>　建設課</t>
  </si>
  <si>
    <t>　都市計画課</t>
  </si>
  <si>
    <t>　環境課</t>
  </si>
  <si>
    <t>山内支所</t>
  </si>
  <si>
    <t>北方支所</t>
  </si>
  <si>
    <t>会計課</t>
  </si>
  <si>
    <t>　くらし課</t>
  </si>
  <si>
    <t>　まちづくり課</t>
  </si>
  <si>
    <t>教育部</t>
  </si>
  <si>
    <t>議会事務局</t>
  </si>
  <si>
    <t>選挙管理委員会事務局</t>
  </si>
  <si>
    <t>監査委員事務局</t>
  </si>
  <si>
    <t>農業委員会事務局</t>
  </si>
  <si>
    <t>杵藤地区広域市町村圏組合派遣</t>
  </si>
  <si>
    <t>　教育総務課</t>
  </si>
  <si>
    <t>　学校教育課</t>
  </si>
  <si>
    <t>　文化・学習課</t>
  </si>
  <si>
    <t>　水道課</t>
  </si>
  <si>
    <t>■市有財産状況</t>
  </si>
  <si>
    <t>（）は兼務職員数</t>
  </si>
  <si>
    <t>（資料：総務課）</t>
  </si>
  <si>
    <t>◇建設◇</t>
  </si>
  <si>
    <t>■道路の状況</t>
  </si>
  <si>
    <t>区 分</t>
  </si>
  <si>
    <t>延長
km</t>
  </si>
  <si>
    <t>舗装延長
km</t>
  </si>
  <si>
    <t>舗装率
％</t>
  </si>
  <si>
    <t>国　　道</t>
  </si>
  <si>
    <t>県　道　等</t>
  </si>
  <si>
    <t>市　　道</t>
  </si>
  <si>
    <t>■都市公園・緑地の状況</t>
  </si>
  <si>
    <t>名　　称</t>
  </si>
  <si>
    <t>面　　積</t>
  </si>
  <si>
    <t>20年</t>
  </si>
  <si>
    <t>■その他の公園</t>
  </si>
  <si>
    <t>街区公園</t>
  </si>
  <si>
    <t>都市緑地</t>
  </si>
  <si>
    <t>工業用水道事業</t>
  </si>
  <si>
    <t>水　道　事　業</t>
  </si>
  <si>
    <t>収　益　的</t>
  </si>
  <si>
    <t>資　本　的</t>
  </si>
  <si>
    <t>収　益　的</t>
  </si>
  <si>
    <t>資　本　的</t>
  </si>
  <si>
    <t>収　入</t>
  </si>
  <si>
    <t>支　出</t>
  </si>
  <si>
    <t>差　引</t>
  </si>
  <si>
    <t>楠川公園</t>
  </si>
  <si>
    <t>武雄工業団地児童公園</t>
  </si>
  <si>
    <t>川古の大楠公園</t>
  </si>
  <si>
    <t>政策部</t>
  </si>
  <si>
    <t>　いのしし課</t>
  </si>
  <si>
    <t>　競輪事業所</t>
  </si>
  <si>
    <t>竹古場キルンの森公園</t>
  </si>
  <si>
    <t>山内中央公園</t>
  </si>
  <si>
    <t>神六山公園</t>
  </si>
  <si>
    <t>乳待坊公園</t>
  </si>
  <si>
    <t>北方運動公園</t>
  </si>
  <si>
    <t>きたがた四季の丘公園</t>
  </si>
  <si>
    <t>近隣公園</t>
  </si>
  <si>
    <t>（資料：都市計画課）</t>
  </si>
  <si>
    <t>運動公園</t>
  </si>
  <si>
    <t>本部ダム河畔公園</t>
  </si>
  <si>
    <t>大渡農村公園</t>
  </si>
  <si>
    <t>◇産業◇</t>
  </si>
  <si>
    <t>■産業（大分類）別事業所数及び従業者数</t>
  </si>
  <si>
    <t>電気・ガス・水道業</t>
  </si>
  <si>
    <t>従業者数</t>
  </si>
  <si>
    <t>事業所数</t>
  </si>
  <si>
    <t>鉱業</t>
  </si>
  <si>
    <t>製造業</t>
  </si>
  <si>
    <t>卸売・小売業</t>
  </si>
  <si>
    <t>運輸・通信業</t>
  </si>
  <si>
    <t>サービス業</t>
  </si>
  <si>
    <t>総    数</t>
  </si>
  <si>
    <t>（単位：事業所・人）</t>
  </si>
  <si>
    <t>（各年４月１日現在）</t>
  </si>
  <si>
    <t>（資料：県統計年鑑・建設課）</t>
  </si>
  <si>
    <t>１～４人</t>
  </si>
  <si>
    <t>５～９人</t>
  </si>
  <si>
    <t>１０～１９人</t>
  </si>
  <si>
    <t>２０～２９人</t>
  </si>
  <si>
    <t>３０人以上</t>
  </si>
  <si>
    <t>派遣・下請従業者のみ</t>
  </si>
  <si>
    <t>【農業】</t>
  </si>
  <si>
    <t>■農業の概況</t>
  </si>
  <si>
    <t>販売農家</t>
  </si>
  <si>
    <t>自給的農家</t>
  </si>
  <si>
    <t>ー</t>
  </si>
  <si>
    <t>主業農家</t>
  </si>
  <si>
    <t>準主業農家</t>
  </si>
  <si>
    <t>副業的農家</t>
  </si>
  <si>
    <t>主副業別農家数</t>
  </si>
  <si>
    <t>農　家　戸　数</t>
  </si>
  <si>
    <t>（資料：農林業センサス）</t>
  </si>
  <si>
    <t>■経営耕地面積規模別農家数の推移</t>
  </si>
  <si>
    <t>例外
規定</t>
  </si>
  <si>
    <t>0.3ha
未満</t>
  </si>
  <si>
    <t>5.0ha以上</t>
  </si>
  <si>
    <t>■経営耕地面積の推移</t>
  </si>
  <si>
    <t>総面積</t>
  </si>
  <si>
    <t>果樹園</t>
  </si>
  <si>
    <t>■主要作物の作付面積及び収穫量</t>
  </si>
  <si>
    <t>米</t>
  </si>
  <si>
    <t>小　麦</t>
  </si>
  <si>
    <t>大　麦</t>
  </si>
  <si>
    <t>大　豆</t>
  </si>
  <si>
    <t>茶</t>
  </si>
  <si>
    <t>作付面積</t>
  </si>
  <si>
    <t>収穫量</t>
  </si>
  <si>
    <t>■作物別作付農家数・作付面積（販売目的）</t>
  </si>
  <si>
    <t>作付
面積</t>
  </si>
  <si>
    <t>稲</t>
  </si>
  <si>
    <t>いも類</t>
  </si>
  <si>
    <t>温州みかん</t>
  </si>
  <si>
    <t>その他柑橘類</t>
  </si>
  <si>
    <t>栽培戸数</t>
  </si>
  <si>
    <r>
      <t>九州</t>
    </r>
    <r>
      <rPr>
        <sz val="8"/>
        <rFont val="HGSｺﾞｼｯｸM"/>
        <family val="3"/>
      </rPr>
      <t>(佐賀を除く)</t>
    </r>
  </si>
  <si>
    <t>（平成20年10月３日現在）</t>
  </si>
  <si>
    <t>（平成20年10月４日現在）</t>
  </si>
  <si>
    <t>（平成20年10月５日現在）</t>
  </si>
  <si>
    <t>（平成20年10月６日現在）</t>
  </si>
  <si>
    <t>（平成20年10月７日現在）</t>
  </si>
  <si>
    <t>―</t>
  </si>
  <si>
    <t>363.36</t>
  </si>
  <si>
    <t>99.36</t>
  </si>
  <si>
    <t>100.06</t>
  </si>
  <si>
    <t>748.61</t>
  </si>
  <si>
    <t>水産業</t>
  </si>
  <si>
    <t>金融・保険業・不動産業</t>
  </si>
  <si>
    <t>政府サービス業</t>
  </si>
  <si>
    <t>家計民間非営利サービス</t>
  </si>
  <si>
    <t>賃金・俸給</t>
  </si>
  <si>
    <t>社会保険等雇主負担</t>
  </si>
  <si>
    <t>受取</t>
  </si>
  <si>
    <t>支払</t>
  </si>
  <si>
    <t>民間法人企業</t>
  </si>
  <si>
    <t>公的企業</t>
  </si>
  <si>
    <t>個人企業</t>
  </si>
  <si>
    <t>■家畜の飼育状況（販売農家）</t>
  </si>
  <si>
    <t>■原因別交通事故数（人身事故）</t>
  </si>
  <si>
    <t>■水道事業の状況</t>
  </si>
  <si>
    <t>■市内総生産</t>
  </si>
  <si>
    <t>乳用牛</t>
  </si>
  <si>
    <t>肉用牛</t>
  </si>
  <si>
    <t>豚</t>
  </si>
  <si>
    <t>採卵鶏</t>
  </si>
  <si>
    <t>戸数</t>
  </si>
  <si>
    <t>頭数</t>
  </si>
  <si>
    <t>羽数</t>
  </si>
  <si>
    <t>（羽数：100羽）</t>
  </si>
  <si>
    <t>件数</t>
  </si>
  <si>
    <t>面積</t>
  </si>
  <si>
    <t>住宅用地</t>
  </si>
  <si>
    <t>鉱工業用地</t>
  </si>
  <si>
    <t>公共用地</t>
  </si>
  <si>
    <t>その他の
業務用地</t>
  </si>
  <si>
    <t>植　林</t>
  </si>
  <si>
    <t>（資料：農業委員会）</t>
  </si>
  <si>
    <t>【林業】</t>
  </si>
  <si>
    <t>■森林の面積</t>
  </si>
  <si>
    <t>【商業】</t>
  </si>
  <si>
    <t>■商業の推移</t>
  </si>
  <si>
    <t>平成11年</t>
  </si>
  <si>
    <t>平成14年</t>
  </si>
  <si>
    <t>平成16年</t>
  </si>
  <si>
    <t>（資料：建設課）</t>
  </si>
  <si>
    <t>従業員数</t>
  </si>
  <si>
    <t>販売額</t>
  </si>
  <si>
    <t>従業者1人当り
販売額</t>
  </si>
  <si>
    <t>事業所</t>
  </si>
  <si>
    <t>1事業所当り
従業者数</t>
  </si>
  <si>
    <t>1事業所当り
販売額</t>
  </si>
  <si>
    <t>■産業分類別事業所数・従業者数・年間商品販売額</t>
  </si>
  <si>
    <t>卸売業　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</si>
  <si>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</si>
  <si>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</si>
  <si>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</si>
  <si>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</si>
  <si>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</si>
  <si>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小売業</t>
  </si>
  <si>
    <t>織物・衣服・身の回り品小売業</t>
  </si>
  <si>
    <t>飲食料品小売業</t>
  </si>
  <si>
    <t>（単位：百万円・％）</t>
  </si>
  <si>
    <t>家具・じゅう器・機械器具小売業</t>
  </si>
  <si>
    <t>その他の小売業</t>
  </si>
  <si>
    <t>年間商品販売額</t>
  </si>
  <si>
    <t>自動車・自転車小売業</t>
  </si>
  <si>
    <t>人工林</t>
  </si>
  <si>
    <t>天然林</t>
  </si>
  <si>
    <t>人工林率(％)</t>
  </si>
  <si>
    <t>竹林</t>
  </si>
  <si>
    <t>無立木地</t>
  </si>
  <si>
    <t>【工業】</t>
  </si>
  <si>
    <t>製造品出荷額等</t>
  </si>
  <si>
    <t>食料品</t>
  </si>
  <si>
    <t>木材・木製品</t>
  </si>
  <si>
    <t>家具・装備品</t>
  </si>
  <si>
    <t>出版・印刷</t>
  </si>
  <si>
    <t>窯業・土石</t>
  </si>
  <si>
    <t>金属製品</t>
  </si>
  <si>
    <t>電気機器</t>
  </si>
  <si>
    <t>その他の製品</t>
  </si>
  <si>
    <t>電子部品</t>
  </si>
  <si>
    <t>鉄鋼</t>
  </si>
  <si>
    <t>【観光】</t>
  </si>
  <si>
    <t>■観光客数</t>
  </si>
  <si>
    <t>日帰り</t>
  </si>
  <si>
    <t>観光客数</t>
  </si>
  <si>
    <t>宿泊</t>
  </si>
  <si>
    <t>鉄道</t>
  </si>
  <si>
    <t>自家用車タクシー</t>
  </si>
  <si>
    <t>県内</t>
  </si>
  <si>
    <t>日帰り・宿泊別</t>
  </si>
  <si>
    <t>交通機関別</t>
  </si>
  <si>
    <t>発地別</t>
  </si>
  <si>
    <t>平成15年</t>
  </si>
  <si>
    <t>(各年12月31日現在　単位：万円・人）</t>
  </si>
  <si>
    <t>（資料：工業統計調査）</t>
  </si>
  <si>
    <t>（単位：千人）</t>
  </si>
  <si>
    <t>（資料：佐賀県統計年鑑）</t>
  </si>
  <si>
    <t>【運輸・通信】</t>
  </si>
  <si>
    <t>■ＪＲ乗降客数</t>
  </si>
  <si>
    <t>武雄温泉駅</t>
  </si>
  <si>
    <t>北方駅</t>
  </si>
  <si>
    <t>高橋駅</t>
  </si>
  <si>
    <t>永尾駅</t>
  </si>
  <si>
    <t>三間坂駅</t>
  </si>
  <si>
    <t>うち定期</t>
  </si>
  <si>
    <t>乗車人員</t>
  </si>
  <si>
    <t>降車人員</t>
  </si>
  <si>
    <t>１日平均</t>
  </si>
  <si>
    <t>■自動車保有台数</t>
  </si>
  <si>
    <t>乗合</t>
  </si>
  <si>
    <t>乗用</t>
  </si>
  <si>
    <t>貨物</t>
  </si>
  <si>
    <t>普通自動車</t>
  </si>
  <si>
    <t>軽自動車</t>
  </si>
  <si>
    <t>特殊、その他</t>
  </si>
  <si>
    <t>原動機付自転車</t>
  </si>
  <si>
    <t>小型　２輪車</t>
  </si>
  <si>
    <t>■高速道路（武雄北方ＩＣ）利用状況</t>
  </si>
  <si>
    <t>流入台数</t>
  </si>
  <si>
    <t>平成18年度</t>
  </si>
  <si>
    <t>流出台数</t>
  </si>
  <si>
    <t>普通車</t>
  </si>
  <si>
    <t>中型車</t>
  </si>
  <si>
    <t>大型車</t>
  </si>
  <si>
    <t>特大車</t>
  </si>
  <si>
    <t>（単位：台）</t>
  </si>
  <si>
    <t>（資料：佐賀県統計年鑑・日本道路公団九州支社）</t>
  </si>
  <si>
    <t>◇民生◇</t>
  </si>
  <si>
    <t>■国民健康保険の被保険者・保険税・保険給付状況</t>
  </si>
  <si>
    <t>平成19年度</t>
  </si>
  <si>
    <t>保険税</t>
  </si>
  <si>
    <t>金額</t>
  </si>
  <si>
    <t>出産一時金</t>
  </si>
  <si>
    <t>葬祭費</t>
  </si>
  <si>
    <t>（単位：世帯・人・千円）</t>
  </si>
  <si>
    <t>（資料：健康課）</t>
  </si>
  <si>
    <t>■医療施設の状況</t>
  </si>
  <si>
    <t>施設数</t>
  </si>
  <si>
    <t>後期高齢者医療特別会計</t>
  </si>
  <si>
    <t>病床数</t>
  </si>
  <si>
    <t>歯科診療所</t>
  </si>
  <si>
    <t>一般診療所</t>
  </si>
  <si>
    <t>病　　院</t>
  </si>
  <si>
    <t>■原因別死亡者数</t>
  </si>
  <si>
    <t>区分</t>
  </si>
  <si>
    <t>脳血管疾患</t>
  </si>
  <si>
    <t>心疾患</t>
  </si>
  <si>
    <t>不慮の事故</t>
  </si>
  <si>
    <t>老衰</t>
  </si>
  <si>
    <t>高血圧性疾患</t>
  </si>
  <si>
    <t>肝疾患</t>
  </si>
  <si>
    <t>全結核</t>
  </si>
  <si>
    <t>自殺</t>
  </si>
  <si>
    <t>肺炎･気管支炎</t>
  </si>
  <si>
    <t>悪性　新生物</t>
  </si>
  <si>
    <t>■住宅の所有状況</t>
  </si>
  <si>
    <t>持ち家</t>
  </si>
  <si>
    <t>公営借家</t>
  </si>
  <si>
    <t>民営借家</t>
  </si>
  <si>
    <t>給与住宅</t>
  </si>
  <si>
    <t>間借り</t>
  </si>
  <si>
    <t>（各年10月１日現在　単位：世帯）</t>
  </si>
  <si>
    <t>■市営住宅の状況</t>
  </si>
  <si>
    <t>簡易耐火平屋建</t>
  </si>
  <si>
    <t>中層耐火構造４階建</t>
  </si>
  <si>
    <t>中層耐火構造５階建</t>
  </si>
  <si>
    <t>（資料：武雄消防署）</t>
  </si>
  <si>
    <t>木造
平屋建</t>
  </si>
  <si>
    <t>耐火
２階建</t>
  </si>
  <si>
    <t>簡易耐火
２階建</t>
  </si>
  <si>
    <t>中層耐火
３階建</t>
  </si>
  <si>
    <t>■ごみ収集量・リサイクル収集の推移</t>
  </si>
  <si>
    <t>可燃物</t>
  </si>
  <si>
    <t>不燃物</t>
  </si>
  <si>
    <t>粗大ゴミ</t>
  </si>
  <si>
    <t>（単位：ｔ）</t>
  </si>
  <si>
    <t>（資料：環境課）</t>
  </si>
  <si>
    <t>◇交通・防災◇</t>
  </si>
  <si>
    <t>ハンドル操作</t>
  </si>
  <si>
    <t>酒酔い（帯）</t>
  </si>
  <si>
    <t>前方
不注意</t>
  </si>
  <si>
    <t>動静
不注視</t>
  </si>
  <si>
    <t>一時
不停止</t>
  </si>
  <si>
    <t>（資料：武雄警察署）</t>
  </si>
  <si>
    <t>■原因別火災発生状況</t>
  </si>
  <si>
    <t>武雄市リサイクルセンター</t>
  </si>
  <si>
    <t>■人数規模別事業所数及び従業者数</t>
  </si>
  <si>
    <t>化学</t>
  </si>
  <si>
    <t>平成20年度</t>
  </si>
  <si>
    <t>（資料：健康課）</t>
  </si>
  <si>
    <t>人口</t>
  </si>
  <si>
    <t>生徒数</t>
  </si>
  <si>
    <t>■救急車の出動回数・搬送人員</t>
  </si>
  <si>
    <t>火災</t>
  </si>
  <si>
    <t>風水害等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</si>
  <si>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</si>
  <si>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</si>
  <si>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</si>
  <si>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</si>
  <si>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</si>
  <si>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</si>
  <si>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</si>
  <si>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</si>
  <si>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不搬送率</t>
  </si>
  <si>
    <t>安全
不確認</t>
  </si>
  <si>
    <t>◇上水道◇</t>
  </si>
  <si>
    <t>給水件数
（件）</t>
  </si>
  <si>
    <t>給水人口
（人）</t>
  </si>
  <si>
    <t>普及率
（％）</t>
  </si>
  <si>
    <t>年間給水量
（㎥）</t>
  </si>
  <si>
    <t>1日当り平均給水量（㎥）</t>
  </si>
  <si>
    <t>1日1人当り平均給水量（Ｌ）</t>
  </si>
  <si>
    <t>配水管総延長（km）</t>
  </si>
  <si>
    <t>■用途別年間使用量</t>
  </si>
  <si>
    <t>家庭用</t>
  </si>
  <si>
    <t>営業用</t>
  </si>
  <si>
    <t>官公署用</t>
  </si>
  <si>
    <t>学校用</t>
  </si>
  <si>
    <t>プール用</t>
  </si>
  <si>
    <t>（単位：㎥）</t>
  </si>
  <si>
    <t>（資料：水道課）</t>
  </si>
  <si>
    <t>◇教育・文化◇</t>
  </si>
  <si>
    <t>■幼稚園</t>
  </si>
  <si>
    <t>平成20年度</t>
  </si>
  <si>
    <t>学園数</t>
  </si>
  <si>
    <t>学級数</t>
  </si>
  <si>
    <t>３歳</t>
  </si>
  <si>
    <t>４歳</t>
  </si>
  <si>
    <t>５歳</t>
  </si>
  <si>
    <t>職員数</t>
  </si>
  <si>
    <t>年齢別在園者数</t>
  </si>
  <si>
    <t>教員数</t>
  </si>
  <si>
    <t>■小学校</t>
  </si>
  <si>
    <t>学校数</t>
  </si>
  <si>
    <t>児童数</t>
  </si>
  <si>
    <t>■中学校</t>
  </si>
  <si>
    <t>児童・生徒数</t>
  </si>
  <si>
    <t>校地面積</t>
  </si>
  <si>
    <t>校舎</t>
  </si>
  <si>
    <t>普通</t>
  </si>
  <si>
    <t>小学校</t>
  </si>
  <si>
    <t>武雄小学校</t>
  </si>
  <si>
    <t>橘小学校</t>
  </si>
  <si>
    <t>朝日小学校</t>
  </si>
  <si>
    <t>若木小学校</t>
  </si>
  <si>
    <t>武内小学校</t>
  </si>
  <si>
    <t>東川登小学校</t>
  </si>
  <si>
    <t>西川登小学校</t>
  </si>
  <si>
    <t>山内東小学校</t>
  </si>
  <si>
    <t>山内西小学校</t>
  </si>
  <si>
    <t>北方小学校</t>
  </si>
  <si>
    <t>武雄北中学校</t>
  </si>
  <si>
    <t>川登中学校</t>
  </si>
  <si>
    <t>山内中学校</t>
  </si>
  <si>
    <t>北方中学校</t>
  </si>
  <si>
    <t>（資料：学校基本調査）</t>
  </si>
  <si>
    <t>御船が丘小学校</t>
  </si>
  <si>
    <t>中学校</t>
  </si>
  <si>
    <t>■小中学校の概況</t>
  </si>
  <si>
    <t>■高等学校</t>
  </si>
  <si>
    <t>武雄高等学校</t>
  </si>
  <si>
    <t>生徒数</t>
  </si>
  <si>
    <t>■中学校卒業者の動向</t>
  </si>
  <si>
    <t>進学</t>
  </si>
  <si>
    <t>就職</t>
  </si>
  <si>
    <t>無業</t>
  </si>
  <si>
    <t>教育訓練機関等入学者</t>
  </si>
  <si>
    <t>■武雄市内の高等学校卒業者の動向</t>
  </si>
  <si>
    <t>■武雄市内の高等学校卒業者の産業別就職状況</t>
  </si>
  <si>
    <t>農業</t>
  </si>
  <si>
    <t>林業</t>
  </si>
  <si>
    <t>漁業</t>
  </si>
  <si>
    <t>建設業</t>
  </si>
  <si>
    <t>卸売
小売業</t>
  </si>
  <si>
    <t>（資料：農林水産統計年報）</t>
  </si>
  <si>
    <t>（資料：商業統計調査）</t>
  </si>
  <si>
    <t>運輸
通信業</t>
  </si>
  <si>
    <t>電気・
ガス・
水道業</t>
  </si>
  <si>
    <t>金融業</t>
  </si>
  <si>
    <t>公務</t>
  </si>
  <si>
    <t>男女比率</t>
  </si>
  <si>
    <t>中学生</t>
  </si>
  <si>
    <t>高校生</t>
  </si>
  <si>
    <t>一般</t>
  </si>
  <si>
    <t>■武雄市図書館の利用状況</t>
  </si>
  <si>
    <t>館外閲覧
総数</t>
  </si>
  <si>
    <t>内　訳</t>
  </si>
  <si>
    <t>1日平均</t>
  </si>
  <si>
    <t>-</t>
  </si>
  <si>
    <t>×</t>
  </si>
  <si>
    <t>プラスチック</t>
  </si>
  <si>
    <t>バス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</si>
  <si>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</si>
  <si>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</si>
  <si>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</si>
  <si>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</si>
  <si>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</si>
  <si>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</si>
  <si>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</si>
  <si>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-</t>
  </si>
  <si>
    <t>※</t>
  </si>
  <si>
    <t>0～４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</si>
  <si>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</si>
  <si>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</si>
  <si>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</si>
  <si>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</si>
  <si>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</si>
  <si>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</si>
  <si>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</si>
  <si>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</si>
  <si>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</si>
  <si>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</si>
  <si>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</si>
  <si>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</si>
  <si>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</si>
  <si>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</si>
  <si>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</si>
  <si>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</si>
  <si>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195.44ｋ㎡</t>
  </si>
  <si>
    <t>■文化会館の利用状況</t>
  </si>
  <si>
    <t>大ホール</t>
  </si>
  <si>
    <t>小ホール</t>
  </si>
  <si>
    <t>市民ホール</t>
  </si>
  <si>
    <t>会議室(27室)</t>
  </si>
  <si>
    <t>使用日数</t>
  </si>
  <si>
    <t>使用件数</t>
  </si>
  <si>
    <t>稼働率</t>
  </si>
  <si>
    <t>（単位：日・件・％）</t>
  </si>
  <si>
    <t>（資料：文化会館）</t>
  </si>
  <si>
    <t>（資料：各高等学校）</t>
  </si>
  <si>
    <t>（単位：人）</t>
  </si>
  <si>
    <t>ﾐｰﾃｨﾝｸﾞﾎｰﾙ</t>
  </si>
  <si>
    <t>（単位：人・％）</t>
  </si>
  <si>
    <t>（資料：武雄市図書館・歴史資料館）</t>
  </si>
  <si>
    <t>◇市民所得◇</t>
  </si>
  <si>
    <t>第１次産業</t>
  </si>
  <si>
    <t>第２次産業</t>
  </si>
  <si>
    <t>第３次産業</t>
  </si>
  <si>
    <t>小計</t>
  </si>
  <si>
    <t>（控除）帰属利子</t>
  </si>
  <si>
    <t>市内総生産額</t>
  </si>
  <si>
    <t>総生産額</t>
  </si>
  <si>
    <t>■市民分配所得</t>
  </si>
  <si>
    <t>雇用者報酬</t>
  </si>
  <si>
    <t>財産所得</t>
  </si>
  <si>
    <t>ビン類</t>
  </si>
  <si>
    <t>缶類</t>
  </si>
  <si>
    <t>ペットボトル</t>
  </si>
  <si>
    <t>平成21年度</t>
  </si>
  <si>
    <t>平成22年</t>
  </si>
  <si>
    <t>企業所得（配当控除後）</t>
  </si>
  <si>
    <t>◇地勢・気象◇</t>
  </si>
  <si>
    <t>■市の位置</t>
  </si>
  <si>
    <t>広がり</t>
  </si>
  <si>
    <t>東経　　130°01'</t>
  </si>
  <si>
    <t>北緯　　　33°11'</t>
  </si>
  <si>
    <t>東西　19.4ｋｍ</t>
  </si>
  <si>
    <t>南北　18.4ｋｍ</t>
  </si>
  <si>
    <t>■町別面積</t>
  </si>
  <si>
    <t>位　置</t>
  </si>
  <si>
    <t>面　積</t>
  </si>
  <si>
    <t>区　分</t>
  </si>
  <si>
    <t>構成比</t>
  </si>
  <si>
    <t>武雄町</t>
  </si>
  <si>
    <t>朝日町</t>
  </si>
  <si>
    <t>若木町</t>
  </si>
  <si>
    <t>武内町</t>
  </si>
  <si>
    <t>東川登町</t>
  </si>
  <si>
    <t>西川登町</t>
  </si>
  <si>
    <t>山内町</t>
  </si>
  <si>
    <t>北方町</t>
  </si>
  <si>
    <t>合計</t>
  </si>
  <si>
    <t>橘　町</t>
  </si>
  <si>
    <t>まちづくり部</t>
  </si>
  <si>
    <t>固定資産評価審査委員会事務局</t>
  </si>
  <si>
    <t>0</t>
  </si>
  <si>
    <t>合　計</t>
  </si>
  <si>
    <t>■地目別面積</t>
  </si>
  <si>
    <t>（資料：税務課）</t>
  </si>
  <si>
    <t>田</t>
  </si>
  <si>
    <t>畑</t>
  </si>
  <si>
    <t>山林原野</t>
  </si>
  <si>
    <t>宅地</t>
  </si>
  <si>
    <t>雑種地</t>
  </si>
  <si>
    <t>その他</t>
  </si>
  <si>
    <t>■天候（気候）</t>
  </si>
  <si>
    <t>年　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</si>
  <si>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</si>
  <si>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</si>
  <si>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</si>
  <si>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</si>
  <si>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</si>
  <si>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</si>
  <si>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</si>
  <si>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</si>
  <si>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</si>
  <si>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</si>
  <si>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</si>
  <si>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</si>
  <si>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平成20年</t>
  </si>
  <si>
    <t>最　低</t>
  </si>
  <si>
    <t>最　高</t>
  </si>
  <si>
    <t>平　均</t>
  </si>
  <si>
    <t>気　温（℃）</t>
  </si>
  <si>
    <t>作付
農家</t>
  </si>
  <si>
    <t>野　菜</t>
  </si>
  <si>
    <t>豆類　</t>
  </si>
  <si>
    <t>麦　類</t>
  </si>
  <si>
    <t>国　有　林</t>
  </si>
  <si>
    <t>民　有　林</t>
  </si>
  <si>
    <t>武雄市
森林面積</t>
  </si>
  <si>
    <t>森林以外
の用途</t>
  </si>
  <si>
    <t>人工林率（％）</t>
  </si>
  <si>
    <t>安全
速度</t>
  </si>
  <si>
    <t>降雨量
（mm）</t>
  </si>
  <si>
    <t>（資料：広域圏消防本部）</t>
  </si>
  <si>
    <t>◇人口◇</t>
  </si>
  <si>
    <t>■人口・世帯数</t>
  </si>
  <si>
    <t>平成17年</t>
  </si>
  <si>
    <t>平成18年</t>
  </si>
  <si>
    <t>平成19年</t>
  </si>
  <si>
    <t>総数</t>
  </si>
  <si>
    <t>男</t>
  </si>
  <si>
    <t>女</t>
  </si>
  <si>
    <t>人　口</t>
  </si>
  <si>
    <t>世帯数</t>
  </si>
  <si>
    <t>（各年9月30日現在　単位：人・世帯）</t>
  </si>
  <si>
    <t>（資料：住民基本台帳、外国人は含まない）</t>
  </si>
  <si>
    <t>■人口動態</t>
  </si>
  <si>
    <t>出生</t>
  </si>
  <si>
    <t>死亡</t>
  </si>
  <si>
    <t>転入</t>
  </si>
  <si>
    <t>転出</t>
  </si>
  <si>
    <t>婚姻</t>
  </si>
  <si>
    <t>離婚</t>
  </si>
  <si>
    <t>（資料：市民課）</t>
  </si>
  <si>
    <t>■人口の推移</t>
  </si>
  <si>
    <t>昭和60年</t>
  </si>
  <si>
    <t>平成12年</t>
  </si>
  <si>
    <t>平成 ２年</t>
  </si>
  <si>
    <t>平成 ７年</t>
  </si>
  <si>
    <t>（単位：千円）</t>
  </si>
  <si>
    <t>本庁舎</t>
  </si>
  <si>
    <t>山内支所</t>
  </si>
  <si>
    <t>学校</t>
  </si>
  <si>
    <t>公営住宅</t>
  </si>
  <si>
    <t>公園</t>
  </si>
  <si>
    <t>公民館</t>
  </si>
  <si>
    <t>保育所</t>
  </si>
  <si>
    <t>児童公園・運動公園</t>
  </si>
  <si>
    <t>開発行為に伴う広場用地</t>
  </si>
  <si>
    <t>公衆便所</t>
  </si>
  <si>
    <t>消防用施設</t>
  </si>
  <si>
    <t>駐車場</t>
  </si>
  <si>
    <t>文化会館・勤労青少年ホーム</t>
  </si>
  <si>
    <t>勤労者福祉会館</t>
  </si>
  <si>
    <t>池の内遊歩道</t>
  </si>
  <si>
    <t>団地等住宅地調整地</t>
  </si>
  <si>
    <t>矢筈農業集落排水施設</t>
  </si>
  <si>
    <t>橋下地区汚水処理場</t>
  </si>
  <si>
    <t>公共下水道終末処理場用地</t>
  </si>
  <si>
    <t>図書館・歴史資料館</t>
  </si>
  <si>
    <t>衛生処理センター</t>
  </si>
  <si>
    <t>都市計画課事務所</t>
  </si>
  <si>
    <t>その他の施設</t>
  </si>
  <si>
    <t>中央公園</t>
  </si>
  <si>
    <t>武雄東児童遊園</t>
  </si>
  <si>
    <t>五反田公園</t>
  </si>
  <si>
    <t>野田公園</t>
  </si>
  <si>
    <t>黒尾町公園</t>
  </si>
  <si>
    <t>杉橋公園</t>
  </si>
  <si>
    <t>梶原公園</t>
  </si>
  <si>
    <t>迎田緑地</t>
  </si>
  <si>
    <t>筈町河畔公園</t>
  </si>
  <si>
    <t>白岩運動公園</t>
  </si>
  <si>
    <t>丸山公園</t>
  </si>
  <si>
    <t>天神崎公園</t>
  </si>
  <si>
    <t>総人口</t>
  </si>
  <si>
    <t>昼間人口</t>
  </si>
  <si>
    <t>常住人口</t>
  </si>
  <si>
    <t>（資料：国勢調査　※年齢不詳者を除く）</t>
  </si>
  <si>
    <t>■町別人口・世帯数</t>
  </si>
  <si>
    <t>朝日町</t>
  </si>
  <si>
    <t>武内町</t>
  </si>
  <si>
    <t>北方町</t>
  </si>
  <si>
    <t>総　数</t>
  </si>
  <si>
    <t>人口総数</t>
  </si>
  <si>
    <t>1世帯当り人口</t>
  </si>
  <si>
    <t>人口密度</t>
  </si>
  <si>
    <t>（資料：住民基本台帳）</t>
  </si>
  <si>
    <t>平成21年</t>
  </si>
  <si>
    <t>■行政区別・男女別人口及び世帯数</t>
  </si>
  <si>
    <t>町 名</t>
  </si>
  <si>
    <t>行政区</t>
  </si>
  <si>
    <t>計</t>
  </si>
  <si>
    <t>武雄</t>
  </si>
  <si>
    <t>上西山</t>
  </si>
  <si>
    <t>下西山</t>
  </si>
  <si>
    <t>竹下町</t>
  </si>
  <si>
    <t>新町</t>
  </si>
  <si>
    <t>本町</t>
  </si>
  <si>
    <t>宮野町</t>
  </si>
  <si>
    <t>蓬莱町</t>
  </si>
  <si>
    <t>内町</t>
  </si>
  <si>
    <t>桜町</t>
  </si>
  <si>
    <t>永松</t>
  </si>
  <si>
    <t>西浦</t>
  </si>
  <si>
    <t>松原</t>
  </si>
  <si>
    <t>中町</t>
  </si>
  <si>
    <t>八並</t>
  </si>
  <si>
    <t>川良</t>
  </si>
  <si>
    <t>小楠</t>
  </si>
  <si>
    <t>花島</t>
  </si>
  <si>
    <t>永島</t>
  </si>
  <si>
    <t>溝ノ上</t>
  </si>
  <si>
    <t>昭和</t>
  </si>
  <si>
    <t>天神</t>
  </si>
  <si>
    <t>二俣</t>
  </si>
  <si>
    <t>沖永</t>
  </si>
  <si>
    <t>鳴瀬</t>
  </si>
  <si>
    <t>釈迦寺</t>
  </si>
  <si>
    <t>片白</t>
  </si>
  <si>
    <t>南片白</t>
  </si>
  <si>
    <t>大日</t>
  </si>
  <si>
    <t>納手</t>
  </si>
  <si>
    <t>潮見</t>
  </si>
  <si>
    <t>上野</t>
  </si>
  <si>
    <t>小野原</t>
  </si>
  <si>
    <t>南楢崎</t>
  </si>
  <si>
    <t>北楢崎</t>
  </si>
  <si>
    <t>甘久</t>
  </si>
  <si>
    <t>高橋</t>
  </si>
  <si>
    <t>南上滝</t>
  </si>
  <si>
    <t>北上滝</t>
  </si>
  <si>
    <t>中野</t>
  </si>
  <si>
    <t>黒尾</t>
  </si>
  <si>
    <t>繁昌</t>
  </si>
  <si>
    <t>川上</t>
  </si>
  <si>
    <t>川古山中</t>
  </si>
  <si>
    <t>中山</t>
  </si>
  <si>
    <t>御所</t>
  </si>
  <si>
    <t>永野</t>
  </si>
  <si>
    <t>上宿</t>
  </si>
  <si>
    <t>皿宿</t>
  </si>
  <si>
    <t>下村</t>
  </si>
  <si>
    <t>川内</t>
  </si>
  <si>
    <t>附防</t>
  </si>
  <si>
    <t>菅牟田</t>
  </si>
  <si>
    <t>黒岩</t>
  </si>
  <si>
    <t>百堂原</t>
  </si>
  <si>
    <t>宿</t>
  </si>
  <si>
    <t>原</t>
  </si>
  <si>
    <t>本部山中</t>
  </si>
  <si>
    <t>東梅野</t>
  </si>
  <si>
    <t>梅野</t>
  </si>
  <si>
    <t>西梅野</t>
  </si>
  <si>
    <t>輸送機器</t>
  </si>
  <si>
    <t>平成
19年度</t>
  </si>
  <si>
    <t>東真手野</t>
  </si>
  <si>
    <t>西真手野</t>
  </si>
  <si>
    <t>柚ノ木原</t>
  </si>
  <si>
    <t>多々良</t>
  </si>
  <si>
    <t>北永野</t>
  </si>
  <si>
    <t>南永野</t>
  </si>
  <si>
    <t>内田</t>
  </si>
  <si>
    <t>袴野</t>
  </si>
  <si>
    <t>宇土手</t>
  </si>
  <si>
    <t>矢筈</t>
  </si>
  <si>
    <t>神六</t>
  </si>
  <si>
    <t>庭木</t>
  </si>
  <si>
    <t>高瀬</t>
  </si>
  <si>
    <t>弓野</t>
  </si>
  <si>
    <t>小田志</t>
  </si>
  <si>
    <t>焼米</t>
  </si>
  <si>
    <t>追分</t>
  </si>
  <si>
    <t>掛橋</t>
  </si>
  <si>
    <t>木の元</t>
  </si>
  <si>
    <t>高野</t>
  </si>
  <si>
    <t>久津具</t>
  </si>
  <si>
    <t>北方</t>
  </si>
  <si>
    <t>馬神</t>
  </si>
  <si>
    <t>浦田</t>
  </si>
  <si>
    <t>西杵</t>
  </si>
  <si>
    <t>東宮裾</t>
  </si>
  <si>
    <t>西宮裾</t>
  </si>
  <si>
    <t>杉岳</t>
  </si>
  <si>
    <t>白仁田</t>
  </si>
  <si>
    <t>大渡</t>
  </si>
  <si>
    <t>蔵堂</t>
  </si>
  <si>
    <t>永池</t>
  </si>
  <si>
    <t>椛島</t>
  </si>
  <si>
    <t>芦原</t>
  </si>
  <si>
    <t>医王寺</t>
  </si>
  <si>
    <t>橘町</t>
  </si>
  <si>
    <t>山内町</t>
  </si>
  <si>
    <t>■町別年齢５歳階級別人口</t>
  </si>
  <si>
    <t>武　雄</t>
  </si>
  <si>
    <t>橘</t>
  </si>
  <si>
    <t>平成23年</t>
  </si>
  <si>
    <t>（1月1日～12月31日　単位：件）</t>
  </si>
  <si>
    <t>（1月1日～12月31日　単位：回・％・人）</t>
  </si>
  <si>
    <t>内訳</t>
  </si>
  <si>
    <t>搬送</t>
  </si>
  <si>
    <t>不搬送</t>
  </si>
  <si>
    <t>容器包装
プラスチック</t>
  </si>
  <si>
    <t>（各年1月1日～12月31日　単位：人・組）</t>
  </si>
  <si>
    <t>（単位：人・世帯）</t>
  </si>
  <si>
    <t>　お結び課</t>
  </si>
  <si>
    <t>1</t>
  </si>
  <si>
    <t>(3)</t>
  </si>
  <si>
    <t>(1)</t>
  </si>
  <si>
    <t>(5)</t>
  </si>
  <si>
    <t>(7)</t>
  </si>
  <si>
    <t>　がん検診率向上課</t>
  </si>
  <si>
    <t>(2)</t>
  </si>
  <si>
    <t>4(4)</t>
  </si>
  <si>
    <t>特別地方消費税交付金</t>
  </si>
  <si>
    <t>戸別浄化槽事業特別会計</t>
  </si>
  <si>
    <t>新工業団地整備事業</t>
  </si>
  <si>
    <t>建設課事務所</t>
  </si>
  <si>
    <t>21年</t>
  </si>
  <si>
    <t>（資料：都市計画課、観光課ほか）</t>
  </si>
  <si>
    <t>（各年2月1日現在　単位：戸）</t>
  </si>
  <si>
    <t>（各年2月1日現在　単位：ａ）</t>
  </si>
  <si>
    <t>平成7年</t>
  </si>
  <si>
    <t>たまねぎ</t>
  </si>
  <si>
    <t>（1月1日～12月31日　単位：件・ａ）</t>
  </si>
  <si>
    <t>（各年6月1日現在　単位：事業所・人・万円）</t>
  </si>
  <si>
    <t>（平成19年6月1日現在　単位：事業所･人･万円）</t>
  </si>
  <si>
    <t>■工業の業種別実態（従業者4人以上の事業所）</t>
  </si>
  <si>
    <t>繊維</t>
  </si>
  <si>
    <t>情報通信機器</t>
  </si>
  <si>
    <t>平成
20年度</t>
  </si>
  <si>
    <t>平成21年度</t>
  </si>
  <si>
    <t>被保険者</t>
  </si>
  <si>
    <t>世帯数</t>
  </si>
  <si>
    <t>人数</t>
  </si>
  <si>
    <t>療養諸費</t>
  </si>
  <si>
    <t>保険給付費</t>
  </si>
  <si>
    <t>778.83</t>
  </si>
  <si>
    <t>平成22年度</t>
  </si>
  <si>
    <t>（資料：学校基本調査、教育総務課）</t>
  </si>
  <si>
    <t>　立野川内分校</t>
  </si>
  <si>
    <t>武雄中学校</t>
  </si>
  <si>
    <t>平成20年度
（開館日数291 日）</t>
  </si>
  <si>
    <t>小学生以下</t>
  </si>
  <si>
    <t>平成21　年度</t>
  </si>
  <si>
    <t>平成１９年度</t>
  </si>
  <si>
    <t>（資料：佐賀県森林・林業統計要覧）</t>
  </si>
  <si>
    <t>　犬走分校</t>
  </si>
  <si>
    <t>　舟原分校</t>
  </si>
  <si>
    <t>平成22年度</t>
  </si>
  <si>
    <t>343.00</t>
  </si>
  <si>
    <t>98.00</t>
  </si>
  <si>
    <t>111.00</t>
  </si>
  <si>
    <t>192.00</t>
  </si>
  <si>
    <t>744.00</t>
  </si>
  <si>
    <t>矢筈ダム河畔公園</t>
  </si>
  <si>
    <t>22年</t>
  </si>
  <si>
    <t>平成22　年度</t>
  </si>
  <si>
    <t>平成２０年度</t>
  </si>
  <si>
    <t>（平成22年2月1日現在　単位：戸・ａ）</t>
  </si>
  <si>
    <t>飲料</t>
  </si>
  <si>
    <t>皮革</t>
  </si>
  <si>
    <t>平成23年度</t>
  </si>
  <si>
    <t>平成
21年度</t>
  </si>
  <si>
    <t>つながる部</t>
  </si>
  <si>
    <t>一ノ坪公園</t>
  </si>
  <si>
    <t>平成24年</t>
  </si>
  <si>
    <t>（平成22年2月1日現在）</t>
  </si>
  <si>
    <t>平成２２年</t>
  </si>
  <si>
    <t>-</t>
  </si>
  <si>
    <t>-</t>
  </si>
  <si>
    <t>×</t>
  </si>
  <si>
    <t>×</t>
  </si>
  <si>
    <t>-</t>
  </si>
  <si>
    <t>-</t>
  </si>
  <si>
    <t>かき</t>
  </si>
  <si>
    <t>（平成22年2月1日現在　単位：戸）</t>
  </si>
  <si>
    <t>■果樹の種類別栽培農家数（販売農家）</t>
  </si>
  <si>
    <t>平成22年度
（開館日数 292日）</t>
  </si>
  <si>
    <t>平成21年度
（開館日数 291日）</t>
  </si>
  <si>
    <t>特支</t>
  </si>
  <si>
    <t>下水道課</t>
  </si>
  <si>
    <t>平成23年度</t>
  </si>
  <si>
    <t>23年</t>
  </si>
  <si>
    <t>H24年 年間</t>
  </si>
  <si>
    <t>　秘書課</t>
  </si>
  <si>
    <t>　ﾌｪｲｽﾌﾞｯｸ・ｼﾃｨ課</t>
  </si>
  <si>
    <t>1(1)</t>
  </si>
  <si>
    <t>　商工流通課</t>
  </si>
  <si>
    <t>1(3)</t>
  </si>
  <si>
    <t>　農林課</t>
  </si>
  <si>
    <t>　海外対策課</t>
  </si>
  <si>
    <t>1(7)</t>
  </si>
  <si>
    <t>市長事務部局外計（B)</t>
  </si>
  <si>
    <t>土地開発基金（円）</t>
  </si>
  <si>
    <t>有価証券額（円）</t>
  </si>
  <si>
    <t>土地(山林を除く)（㎡）</t>
  </si>
  <si>
    <t>山林（㎡）</t>
  </si>
  <si>
    <t>建物（㎡）</t>
  </si>
  <si>
    <t>-</t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</si>
  <si>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</si>
  <si>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</si>
  <si>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</si>
  <si>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</si>
  <si>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</si>
  <si>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</si>
  <si>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</si>
  <si>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</si>
  <si>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</si>
  <si>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</si>
  <si>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 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</si>
  <si>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</si>
  <si>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</si>
  <si>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</si>
  <si>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</si>
  <si>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</si>
  <si>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</si>
  <si>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（資料：経済センサス　※平成18年までは事業所・企業統計調査）</t>
  </si>
  <si>
    <t>汎用機械器具</t>
  </si>
  <si>
    <t>生産用機械器具</t>
  </si>
  <si>
    <t>非鉄金属</t>
  </si>
  <si>
    <t>平成
22年度</t>
  </si>
  <si>
    <t>火遊び</t>
  </si>
  <si>
    <t>合計</t>
  </si>
  <si>
    <t>たきび</t>
  </si>
  <si>
    <t>たばこ</t>
  </si>
  <si>
    <t>ガソリン油類</t>
  </si>
  <si>
    <t>放火</t>
  </si>
  <si>
    <t>不明</t>
  </si>
  <si>
    <t>その他</t>
  </si>
  <si>
    <t>平成24年度</t>
  </si>
  <si>
    <t>平成23　年度</t>
  </si>
  <si>
    <t>平成２１年度</t>
  </si>
  <si>
    <t>平成25年</t>
  </si>
  <si>
    <t>（平成25年5月1日現在）</t>
  </si>
  <si>
    <t>-</t>
  </si>
  <si>
    <t>くり</t>
  </si>
  <si>
    <t>うめ</t>
  </si>
  <si>
    <t>ぶどう</t>
  </si>
  <si>
    <t>キウイ</t>
  </si>
  <si>
    <t>-</t>
  </si>
  <si>
    <t>-</t>
  </si>
  <si>
    <t>-</t>
  </si>
  <si>
    <t>ブロイラー</t>
  </si>
  <si>
    <t>-</t>
  </si>
  <si>
    <t>×</t>
  </si>
  <si>
    <t>×</t>
  </si>
  <si>
    <t>平成23年度
（開館日数 295日）</t>
  </si>
  <si>
    <t>-</t>
  </si>
  <si>
    <t>-</t>
  </si>
  <si>
    <t>-</t>
  </si>
  <si>
    <t>北方町</t>
  </si>
  <si>
    <t>犬走</t>
  </si>
  <si>
    <t>踊瀬</t>
  </si>
  <si>
    <t>永尾</t>
  </si>
  <si>
    <t>鳥海</t>
  </si>
  <si>
    <t>三間坂</t>
  </si>
  <si>
    <t>船の原</t>
  </si>
  <si>
    <t>上戸</t>
  </si>
  <si>
    <t>今山</t>
  </si>
  <si>
    <t>黒髪</t>
  </si>
  <si>
    <t>大野</t>
  </si>
  <si>
    <t>宮野</t>
  </si>
  <si>
    <t>住吉団地</t>
  </si>
  <si>
    <t>立野川内</t>
  </si>
  <si>
    <t>（平成25年4月１日現在　単位：ｋ㎡・％）</t>
  </si>
  <si>
    <t>H25年 年間</t>
  </si>
  <si>
    <t>（平成25年9月30日現在　単位：人・世帯・人/㎢）</t>
  </si>
  <si>
    <t>（平成25年9月30日現在　単位：人・世帯）</t>
  </si>
  <si>
    <t>（平成25年9月30日現在　単位：人）</t>
  </si>
  <si>
    <t>13(1)</t>
  </si>
  <si>
    <t>1(4)</t>
  </si>
  <si>
    <t>上下水道部</t>
  </si>
  <si>
    <t>11(1)</t>
  </si>
  <si>
    <t>10(1)</t>
  </si>
  <si>
    <t>4(3)</t>
  </si>
  <si>
    <t>上下水道部</t>
  </si>
  <si>
    <t>（平成25年3月31日現在）</t>
  </si>
  <si>
    <t>■特別会計決算状況　平成24年度</t>
  </si>
  <si>
    <t>■水道事業会計決算状況　　平成24年度</t>
  </si>
  <si>
    <t>（平成25年3月31日現在　単位：㎡）</t>
  </si>
  <si>
    <t>24年</t>
  </si>
  <si>
    <t>（平成25年12月31日現在　単位：ha）</t>
  </si>
  <si>
    <t>（平成24年2月1日現在　単位：ｈａ・ｔ）</t>
  </si>
  <si>
    <t>■農地の転用状況　　平成24年</t>
  </si>
  <si>
    <t>（平成24年4月1日現在　単位：ha）</t>
  </si>
  <si>
    <t>-</t>
  </si>
  <si>
    <t>平成24年度</t>
  </si>
  <si>
    <t>（各年10月１日現在）</t>
  </si>
  <si>
    <t>（平成23年1月1日～12月31日　単位：人）</t>
  </si>
  <si>
    <t>（平成25年4月1日現在　単位：戸）</t>
  </si>
  <si>
    <t>コンロ</t>
  </si>
  <si>
    <t>マッチ
ライター</t>
  </si>
  <si>
    <t>電気関係</t>
  </si>
  <si>
    <t>平成24　年度</t>
  </si>
  <si>
    <t>平成25年度</t>
  </si>
  <si>
    <t>　お住もう課</t>
  </si>
  <si>
    <t>　庁舎対策課</t>
  </si>
  <si>
    <t>2</t>
  </si>
  <si>
    <t>（平成26年5月1日現在　単位：人）</t>
  </si>
  <si>
    <t>　スマイル学習課</t>
  </si>
  <si>
    <t>　安全安心課</t>
  </si>
  <si>
    <t>6(2)</t>
  </si>
  <si>
    <t>10(2)</t>
  </si>
  <si>
    <t>4</t>
  </si>
  <si>
    <t>3</t>
  </si>
  <si>
    <t>6(5)</t>
  </si>
  <si>
    <t>5(3)</t>
  </si>
  <si>
    <t>1(2)</t>
  </si>
  <si>
    <t>4(2)</t>
  </si>
  <si>
    <t>2(2)</t>
  </si>
  <si>
    <t>平成24年度
（開館日数 291日）</t>
  </si>
  <si>
    <t>2(3)</t>
  </si>
  <si>
    <t>2(1)</t>
  </si>
  <si>
    <t>8(13)</t>
  </si>
  <si>
    <t>5(7)</t>
  </si>
  <si>
    <t>3(6)</t>
  </si>
  <si>
    <t>3(5)</t>
  </si>
  <si>
    <t>3(4)</t>
  </si>
  <si>
    <t>14(4)</t>
  </si>
  <si>
    <t>12(4)</t>
  </si>
  <si>
    <t>21(1)</t>
  </si>
  <si>
    <t>14(1)</t>
  </si>
  <si>
    <t>18(1)</t>
  </si>
  <si>
    <t>15(1)</t>
  </si>
  <si>
    <t>(11)</t>
  </si>
  <si>
    <t>(8)</t>
  </si>
  <si>
    <t>18(2)</t>
  </si>
  <si>
    <t>3(1)</t>
  </si>
  <si>
    <t>4(5)</t>
  </si>
  <si>
    <t>7(8)</t>
  </si>
  <si>
    <t>2(6)</t>
  </si>
  <si>
    <t>5(2)</t>
  </si>
  <si>
    <t>22(1)</t>
  </si>
  <si>
    <t>5(1)</t>
  </si>
  <si>
    <t>2(9)</t>
  </si>
  <si>
    <t>2(7)</t>
  </si>
  <si>
    <t>（平成26年4月1日現在　単位：人）</t>
  </si>
  <si>
    <t>(6)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</si>
</sst>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  <numFmt numFmtId="204" formatCode="[&lt;=999]000;[&lt;=9999]000\-00;000\-0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b/>
      <sz val="14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8"/>
      <name val="HGPｺﾞｼｯｸM"/>
      <family val="3"/>
    </font>
    <font>
      <sz val="5"/>
      <name val="HGSｺﾞｼｯｸM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 vertical="center" wrapText="1"/>
    </xf>
    <xf numFmtId="182" fontId="9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189" fontId="2" fillId="0" borderId="0" xfId="49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187" fontId="2" fillId="0" borderId="0" xfId="49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189" fontId="9" fillId="0" borderId="0" xfId="49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8" fontId="2" fillId="0" borderId="0" xfId="49" applyFont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40" fontId="9" fillId="0" borderId="0" xfId="49" applyNumberFormat="1" applyFont="1" applyFill="1" applyBorder="1" applyAlignment="1">
      <alignment vertical="center"/>
    </xf>
    <xf numFmtId="40" fontId="9" fillId="0" borderId="0" xfId="49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38" fontId="9" fillId="0" borderId="12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horizontal="right" vertical="center"/>
    </xf>
    <xf numFmtId="38" fontId="9" fillId="0" borderId="21" xfId="49" applyFont="1" applyFill="1" applyBorder="1" applyAlignment="1">
      <alignment horizontal="right" vertical="center"/>
    </xf>
    <xf numFmtId="38" fontId="9" fillId="0" borderId="26" xfId="49" applyFont="1" applyFill="1" applyBorder="1" applyAlignment="1">
      <alignment horizontal="right" vertical="center"/>
    </xf>
    <xf numFmtId="38" fontId="9" fillId="0" borderId="27" xfId="49" applyFont="1" applyFill="1" applyBorder="1" applyAlignment="1">
      <alignment horizontal="right" vertical="center"/>
    </xf>
    <xf numFmtId="38" fontId="9" fillId="0" borderId="25" xfId="49" applyFont="1" applyFill="1" applyBorder="1" applyAlignment="1">
      <alignment horizontal="center" vertical="center"/>
    </xf>
    <xf numFmtId="38" fontId="9" fillId="0" borderId="28" xfId="49" applyFont="1" applyFill="1" applyBorder="1" applyAlignment="1">
      <alignment horizontal="center" vertical="center"/>
    </xf>
    <xf numFmtId="38" fontId="9" fillId="0" borderId="29" xfId="49" applyFont="1" applyFill="1" applyBorder="1" applyAlignment="1">
      <alignment horizontal="center" vertical="center"/>
    </xf>
    <xf numFmtId="38" fontId="9" fillId="0" borderId="10" xfId="49" applyFont="1" applyFill="1" applyBorder="1" applyAlignment="1">
      <alignment horizontal="center" vertical="center"/>
    </xf>
    <xf numFmtId="38" fontId="9" fillId="0" borderId="30" xfId="49" applyFont="1" applyFill="1" applyBorder="1" applyAlignment="1">
      <alignment horizontal="center" vertical="center"/>
    </xf>
    <xf numFmtId="38" fontId="9" fillId="0" borderId="31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" vertical="center"/>
    </xf>
    <xf numFmtId="38" fontId="9" fillId="0" borderId="32" xfId="49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38" fontId="9" fillId="0" borderId="25" xfId="49" applyFont="1" applyFill="1" applyBorder="1" applyAlignment="1">
      <alignment horizontal="right" vertical="center"/>
    </xf>
    <xf numFmtId="38" fontId="9" fillId="0" borderId="28" xfId="49" applyFont="1" applyFill="1" applyBorder="1" applyAlignment="1">
      <alignment horizontal="right"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177" fontId="9" fillId="0" borderId="34" xfId="0" applyNumberFormat="1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horizontal="right" vertical="center"/>
    </xf>
    <xf numFmtId="177" fontId="9" fillId="0" borderId="37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21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38" fontId="9" fillId="0" borderId="25" xfId="49" applyFont="1" applyFill="1" applyBorder="1" applyAlignment="1">
      <alignment horizontal="right" vertical="center" indent="1"/>
    </xf>
    <xf numFmtId="0" fontId="15" fillId="0" borderId="25" xfId="0" applyFont="1" applyFill="1" applyBorder="1" applyAlignment="1">
      <alignment horizontal="center" vertical="center" wrapText="1"/>
    </xf>
    <xf numFmtId="176" fontId="9" fillId="0" borderId="25" xfId="0" applyNumberFormat="1" applyFont="1" applyFill="1" applyBorder="1" applyAlignment="1">
      <alignment horizontal="right" vertical="center" indent="1"/>
    </xf>
    <xf numFmtId="177" fontId="9" fillId="0" borderId="25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horizontal="center" vertical="center"/>
    </xf>
    <xf numFmtId="177" fontId="9" fillId="0" borderId="25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38" fontId="9" fillId="0" borderId="19" xfId="49" applyFont="1" applyFill="1" applyBorder="1" applyAlignment="1">
      <alignment horizontal="right" vertical="center"/>
    </xf>
    <xf numFmtId="177" fontId="9" fillId="0" borderId="19" xfId="0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left" vertical="center"/>
    </xf>
    <xf numFmtId="38" fontId="9" fillId="0" borderId="39" xfId="49" applyFont="1" applyFill="1" applyBorder="1" applyAlignment="1">
      <alignment horizontal="right" vertical="center"/>
    </xf>
    <xf numFmtId="177" fontId="9" fillId="0" borderId="39" xfId="0" applyNumberFormat="1" applyFont="1" applyFill="1" applyBorder="1" applyAlignment="1">
      <alignment horizontal="right" vertical="center"/>
    </xf>
    <xf numFmtId="177" fontId="9" fillId="0" borderId="40" xfId="0" applyNumberFormat="1" applyFont="1" applyFill="1" applyBorder="1" applyAlignment="1">
      <alignment horizontal="right" vertical="center"/>
    </xf>
    <xf numFmtId="38" fontId="9" fillId="0" borderId="40" xfId="49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38" fontId="9" fillId="0" borderId="42" xfId="49" applyFont="1" applyFill="1" applyBorder="1" applyAlignment="1">
      <alignment horizontal="right" vertical="center"/>
    </xf>
    <xf numFmtId="177" fontId="9" fillId="0" borderId="42" xfId="0" applyNumberFormat="1" applyFont="1" applyFill="1" applyBorder="1" applyAlignment="1">
      <alignment horizontal="right" vertical="center"/>
    </xf>
    <xf numFmtId="177" fontId="9" fillId="0" borderId="38" xfId="0" applyNumberFormat="1" applyFont="1" applyFill="1" applyBorder="1" applyAlignment="1">
      <alignment horizontal="right" vertical="center"/>
    </xf>
    <xf numFmtId="177" fontId="9" fillId="0" borderId="20" xfId="0" applyNumberFormat="1" applyFont="1" applyFill="1" applyBorder="1" applyAlignment="1">
      <alignment horizontal="right" vertical="center"/>
    </xf>
    <xf numFmtId="38" fontId="9" fillId="0" borderId="20" xfId="49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38" fontId="13" fillId="0" borderId="12" xfId="49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7" xfId="49" applyFont="1" applyFill="1" applyBorder="1" applyAlignment="1">
      <alignment horizontal="right" vertical="center"/>
    </xf>
    <xf numFmtId="38" fontId="13" fillId="0" borderId="43" xfId="49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/>
    </xf>
    <xf numFmtId="38" fontId="13" fillId="0" borderId="22" xfId="49" applyFont="1" applyFill="1" applyBorder="1" applyAlignment="1">
      <alignment horizontal="right" vertical="center"/>
    </xf>
    <xf numFmtId="38" fontId="13" fillId="0" borderId="11" xfId="49" applyFont="1" applyFill="1" applyBorder="1" applyAlignment="1">
      <alignment horizontal="right" vertical="center"/>
    </xf>
    <xf numFmtId="38" fontId="13" fillId="0" borderId="32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44" xfId="49" applyFont="1" applyFill="1" applyBorder="1" applyAlignment="1">
      <alignment horizontal="right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38" fontId="13" fillId="0" borderId="21" xfId="49" applyFont="1" applyFill="1" applyBorder="1" applyAlignment="1">
      <alignment horizontal="right" vertical="center"/>
    </xf>
    <xf numFmtId="38" fontId="13" fillId="0" borderId="25" xfId="49" applyFont="1" applyFill="1" applyBorder="1" applyAlignment="1">
      <alignment horizontal="right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38" fontId="13" fillId="0" borderId="53" xfId="49" applyFont="1" applyFill="1" applyBorder="1" applyAlignment="1">
      <alignment horizontal="right" vertical="center"/>
    </xf>
    <xf numFmtId="38" fontId="13" fillId="0" borderId="54" xfId="49" applyFont="1" applyFill="1" applyBorder="1" applyAlignment="1">
      <alignment horizontal="right" vertical="center"/>
    </xf>
    <xf numFmtId="38" fontId="13" fillId="0" borderId="55" xfId="49" applyFont="1" applyFill="1" applyBorder="1" applyAlignment="1">
      <alignment horizontal="right" vertical="center"/>
    </xf>
    <xf numFmtId="38" fontId="13" fillId="0" borderId="56" xfId="49" applyFont="1" applyFill="1" applyBorder="1" applyAlignment="1">
      <alignment horizontal="right" vertical="center"/>
    </xf>
    <xf numFmtId="38" fontId="13" fillId="0" borderId="50" xfId="49" applyFont="1" applyFill="1" applyBorder="1" applyAlignment="1">
      <alignment horizontal="right" vertical="center"/>
    </xf>
    <xf numFmtId="38" fontId="13" fillId="0" borderId="57" xfId="49" applyFont="1" applyFill="1" applyBorder="1" applyAlignment="1">
      <alignment horizontal="right" vertical="center"/>
    </xf>
    <xf numFmtId="38" fontId="13" fillId="0" borderId="34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18" xfId="49" applyFont="1" applyFill="1" applyBorder="1" applyAlignment="1">
      <alignment horizontal="right"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48" xfId="49" applyFont="1" applyFill="1" applyBorder="1" applyAlignment="1">
      <alignment horizontal="right" vertical="center"/>
    </xf>
    <xf numFmtId="38" fontId="13" fillId="0" borderId="28" xfId="49" applyFont="1" applyFill="1" applyBorder="1" applyAlignment="1">
      <alignment horizontal="right" vertical="center"/>
    </xf>
    <xf numFmtId="38" fontId="13" fillId="0" borderId="52" xfId="49" applyFont="1" applyFill="1" applyBorder="1" applyAlignment="1">
      <alignment horizontal="right" vertical="center"/>
    </xf>
    <xf numFmtId="38" fontId="13" fillId="0" borderId="48" xfId="0" applyNumberFormat="1" applyFont="1" applyFill="1" applyBorder="1" applyAlignment="1">
      <alignment horizontal="right" vertical="center"/>
    </xf>
    <xf numFmtId="0" fontId="13" fillId="0" borderId="48" xfId="0" applyFont="1" applyFill="1" applyBorder="1" applyAlignment="1">
      <alignment horizontal="right" vertical="center"/>
    </xf>
    <xf numFmtId="0" fontId="13" fillId="0" borderId="52" xfId="0" applyFont="1" applyFill="1" applyBorder="1" applyAlignment="1">
      <alignment horizontal="right" vertical="center"/>
    </xf>
    <xf numFmtId="38" fontId="13" fillId="0" borderId="54" xfId="49" applyFont="1" applyFill="1" applyBorder="1" applyAlignment="1">
      <alignment vertical="center"/>
    </xf>
    <xf numFmtId="38" fontId="13" fillId="0" borderId="55" xfId="49" applyFont="1" applyFill="1" applyBorder="1" applyAlignment="1">
      <alignment vertical="center"/>
    </xf>
    <xf numFmtId="38" fontId="13" fillId="0" borderId="56" xfId="49" applyFont="1" applyFill="1" applyBorder="1" applyAlignment="1">
      <alignment vertical="center"/>
    </xf>
    <xf numFmtId="38" fontId="13" fillId="0" borderId="57" xfId="49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38" fontId="13" fillId="0" borderId="60" xfId="49" applyFont="1" applyFill="1" applyBorder="1" applyAlignment="1">
      <alignment horizontal="right" vertical="center"/>
    </xf>
    <xf numFmtId="38" fontId="13" fillId="0" borderId="61" xfId="49" applyFont="1" applyFill="1" applyBorder="1" applyAlignment="1">
      <alignment horizontal="right" vertical="center"/>
    </xf>
    <xf numFmtId="38" fontId="13" fillId="0" borderId="62" xfId="49" applyFont="1" applyFill="1" applyBorder="1" applyAlignment="1">
      <alignment horizontal="right" vertical="center"/>
    </xf>
    <xf numFmtId="38" fontId="13" fillId="0" borderId="63" xfId="49" applyFont="1" applyFill="1" applyBorder="1" applyAlignment="1">
      <alignment horizontal="right" vertical="center"/>
    </xf>
    <xf numFmtId="38" fontId="13" fillId="0" borderId="64" xfId="49" applyFont="1" applyFill="1" applyBorder="1" applyAlignment="1">
      <alignment horizontal="right" vertical="center"/>
    </xf>
    <xf numFmtId="38" fontId="13" fillId="0" borderId="65" xfId="49" applyFont="1" applyFill="1" applyBorder="1" applyAlignment="1">
      <alignment horizontal="right" vertical="center"/>
    </xf>
    <xf numFmtId="0" fontId="13" fillId="0" borderId="6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67" xfId="0" applyNumberFormat="1" applyFont="1" applyBorder="1" applyAlignment="1">
      <alignment horizontal="right" vertical="center"/>
    </xf>
    <xf numFmtId="49" fontId="9" fillId="0" borderId="68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83" fontId="9" fillId="0" borderId="25" xfId="49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right" vertical="center"/>
    </xf>
    <xf numFmtId="0" fontId="9" fillId="33" borderId="67" xfId="0" applyFont="1" applyFill="1" applyBorder="1" applyAlignment="1">
      <alignment horizontal="right" vertical="center"/>
    </xf>
    <xf numFmtId="0" fontId="9" fillId="33" borderId="68" xfId="0" applyFont="1" applyFill="1" applyBorder="1" applyAlignment="1">
      <alignment horizontal="right" vertical="center"/>
    </xf>
    <xf numFmtId="0" fontId="9" fillId="0" borderId="68" xfId="0" applyFont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49" fontId="9" fillId="33" borderId="68" xfId="0" applyNumberFormat="1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right" vertical="center"/>
    </xf>
    <xf numFmtId="49" fontId="9" fillId="33" borderId="21" xfId="0" applyNumberFormat="1" applyFont="1" applyFill="1" applyBorder="1" applyAlignment="1">
      <alignment horizontal="right" vertical="center"/>
    </xf>
    <xf numFmtId="0" fontId="9" fillId="0" borderId="68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right" vertical="center"/>
    </xf>
    <xf numFmtId="0" fontId="10" fillId="0" borderId="67" xfId="0" applyFont="1" applyBorder="1" applyAlignment="1">
      <alignment horizontal="right" vertical="center" shrinkToFi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4" fillId="33" borderId="12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38" fontId="9" fillId="0" borderId="12" xfId="49" applyFont="1" applyFill="1" applyBorder="1" applyAlignment="1">
      <alignment horizontal="center" vertical="center"/>
    </xf>
    <xf numFmtId="38" fontId="9" fillId="0" borderId="13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183" fontId="9" fillId="0" borderId="12" xfId="49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83" fontId="9" fillId="0" borderId="13" xfId="49" applyNumberFormat="1" applyFont="1" applyFill="1" applyBorder="1" applyAlignment="1">
      <alignment horizontal="center" vertical="center"/>
    </xf>
    <xf numFmtId="183" fontId="9" fillId="0" borderId="21" xfId="49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right" vertical="center"/>
    </xf>
    <xf numFmtId="187" fontId="9" fillId="0" borderId="12" xfId="49" applyNumberFormat="1" applyFont="1" applyFill="1" applyBorder="1" applyAlignment="1">
      <alignment horizontal="right" vertical="center"/>
    </xf>
    <xf numFmtId="187" fontId="9" fillId="0" borderId="13" xfId="49" applyNumberFormat="1" applyFont="1" applyFill="1" applyBorder="1" applyAlignment="1">
      <alignment horizontal="right" vertical="center"/>
    </xf>
    <xf numFmtId="187" fontId="9" fillId="0" borderId="21" xfId="49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180" fontId="9" fillId="0" borderId="12" xfId="0" applyNumberFormat="1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>
      <alignment horizontal="right" vertical="center"/>
    </xf>
    <xf numFmtId="180" fontId="9" fillId="0" borderId="21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distributed"/>
    </xf>
    <xf numFmtId="0" fontId="9" fillId="0" borderId="13" xfId="0" applyFont="1" applyFill="1" applyBorder="1" applyAlignment="1">
      <alignment horizontal="left" vertical="distributed"/>
    </xf>
    <xf numFmtId="0" fontId="9" fillId="0" borderId="21" xfId="0" applyFont="1" applyFill="1" applyBorder="1" applyAlignment="1">
      <alignment horizontal="left" vertical="distributed"/>
    </xf>
    <xf numFmtId="0" fontId="9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 wrapText="1"/>
    </xf>
    <xf numFmtId="192" fontId="9" fillId="0" borderId="25" xfId="0" applyNumberFormat="1" applyFont="1" applyFill="1" applyBorder="1" applyAlignment="1">
      <alignment horizontal="right" vertical="center"/>
    </xf>
    <xf numFmtId="184" fontId="9" fillId="0" borderId="12" xfId="49" applyNumberFormat="1" applyFont="1" applyFill="1" applyBorder="1" applyAlignment="1">
      <alignment horizontal="right" vertical="center"/>
    </xf>
    <xf numFmtId="184" fontId="9" fillId="0" borderId="13" xfId="49" applyNumberFormat="1" applyFont="1" applyFill="1" applyBorder="1" applyAlignment="1">
      <alignment horizontal="right" vertical="center"/>
    </xf>
    <xf numFmtId="184" fontId="9" fillId="0" borderId="21" xfId="49" applyNumberFormat="1" applyFont="1" applyFill="1" applyBorder="1" applyAlignment="1">
      <alignment horizontal="right" vertical="center"/>
    </xf>
    <xf numFmtId="184" fontId="9" fillId="0" borderId="25" xfId="49" applyNumberFormat="1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left" vertical="center"/>
    </xf>
    <xf numFmtId="187" fontId="9" fillId="0" borderId="63" xfId="49" applyNumberFormat="1" applyFont="1" applyFill="1" applyBorder="1" applyAlignment="1">
      <alignment horizontal="right" vertical="center"/>
    </xf>
    <xf numFmtId="187" fontId="9" fillId="0" borderId="64" xfId="49" applyNumberFormat="1" applyFont="1" applyFill="1" applyBorder="1" applyAlignment="1">
      <alignment horizontal="right" vertical="center"/>
    </xf>
    <xf numFmtId="187" fontId="9" fillId="0" borderId="65" xfId="49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187" fontId="9" fillId="0" borderId="69" xfId="49" applyNumberFormat="1" applyFont="1" applyFill="1" applyBorder="1" applyAlignment="1">
      <alignment horizontal="right" vertical="center"/>
    </xf>
    <xf numFmtId="187" fontId="9" fillId="0" borderId="70" xfId="49" applyNumberFormat="1" applyFont="1" applyFill="1" applyBorder="1" applyAlignment="1">
      <alignment horizontal="right" vertical="center"/>
    </xf>
    <xf numFmtId="187" fontId="9" fillId="0" borderId="71" xfId="49" applyNumberFormat="1" applyFont="1" applyFill="1" applyBorder="1" applyAlignment="1">
      <alignment horizontal="right" vertical="center"/>
    </xf>
    <xf numFmtId="0" fontId="9" fillId="0" borderId="72" xfId="0" applyFont="1" applyFill="1" applyBorder="1" applyAlignment="1">
      <alignment horizontal="center" vertical="center"/>
    </xf>
    <xf numFmtId="187" fontId="9" fillId="0" borderId="25" xfId="49" applyNumberFormat="1" applyFont="1" applyFill="1" applyBorder="1" applyAlignment="1">
      <alignment horizontal="right" vertical="center"/>
    </xf>
    <xf numFmtId="0" fontId="9" fillId="0" borderId="66" xfId="0" applyFont="1" applyFill="1" applyBorder="1" applyAlignment="1">
      <alignment horizontal="center" vertical="center"/>
    </xf>
    <xf numFmtId="187" fontId="9" fillId="0" borderId="60" xfId="49" applyNumberFormat="1" applyFont="1" applyFill="1" applyBorder="1" applyAlignment="1">
      <alignment horizontal="right" vertical="center"/>
    </xf>
    <xf numFmtId="187" fontId="9" fillId="0" borderId="61" xfId="49" applyNumberFormat="1" applyFont="1" applyFill="1" applyBorder="1" applyAlignment="1">
      <alignment horizontal="right" vertical="center"/>
    </xf>
    <xf numFmtId="187" fontId="9" fillId="0" borderId="62" xfId="49" applyNumberFormat="1" applyFont="1" applyFill="1" applyBorder="1" applyAlignment="1">
      <alignment horizontal="right" vertical="center"/>
    </xf>
    <xf numFmtId="58" fontId="9" fillId="0" borderId="25" xfId="0" applyNumberFormat="1" applyFont="1" applyFill="1" applyBorder="1" applyAlignment="1">
      <alignment horizontal="center" vertical="center"/>
    </xf>
    <xf numFmtId="181" fontId="9" fillId="0" borderId="12" xfId="0" applyNumberFormat="1" applyFont="1" applyFill="1" applyBorder="1" applyAlignment="1">
      <alignment horizontal="right" vertical="center"/>
    </xf>
    <xf numFmtId="181" fontId="9" fillId="0" borderId="13" xfId="0" applyNumberFormat="1" applyFont="1" applyFill="1" applyBorder="1" applyAlignment="1">
      <alignment horizontal="right" vertical="center"/>
    </xf>
    <xf numFmtId="181" fontId="9" fillId="0" borderId="21" xfId="0" applyNumberFormat="1" applyFont="1" applyFill="1" applyBorder="1" applyAlignment="1">
      <alignment horizontal="right" vertical="center"/>
    </xf>
    <xf numFmtId="58" fontId="9" fillId="0" borderId="12" xfId="0" applyNumberFormat="1" applyFont="1" applyFill="1" applyBorder="1" applyAlignment="1">
      <alignment horizontal="center" vertical="center"/>
    </xf>
    <xf numFmtId="58" fontId="9" fillId="0" borderId="13" xfId="0" applyNumberFormat="1" applyFont="1" applyFill="1" applyBorder="1" applyAlignment="1">
      <alignment horizontal="center" vertical="center"/>
    </xf>
    <xf numFmtId="58" fontId="9" fillId="0" borderId="2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187" fontId="9" fillId="0" borderId="73" xfId="49" applyNumberFormat="1" applyFont="1" applyFill="1" applyBorder="1" applyAlignment="1">
      <alignment horizontal="right" vertical="center"/>
    </xf>
    <xf numFmtId="187" fontId="9" fillId="0" borderId="74" xfId="49" applyNumberFormat="1" applyFont="1" applyFill="1" applyBorder="1" applyAlignment="1">
      <alignment horizontal="right" vertical="center"/>
    </xf>
    <xf numFmtId="187" fontId="9" fillId="0" borderId="75" xfId="49" applyNumberFormat="1" applyFont="1" applyFill="1" applyBorder="1" applyAlignment="1">
      <alignment horizontal="right" vertical="center"/>
    </xf>
    <xf numFmtId="187" fontId="9" fillId="0" borderId="76" xfId="49" applyNumberFormat="1" applyFont="1" applyFill="1" applyBorder="1" applyAlignment="1">
      <alignment horizontal="right" vertical="center"/>
    </xf>
    <xf numFmtId="187" fontId="9" fillId="0" borderId="77" xfId="49" applyNumberFormat="1" applyFont="1" applyFill="1" applyBorder="1" applyAlignment="1">
      <alignment horizontal="right" vertical="center"/>
    </xf>
    <xf numFmtId="187" fontId="9" fillId="0" borderId="78" xfId="49" applyNumberFormat="1" applyFont="1" applyFill="1" applyBorder="1" applyAlignment="1">
      <alignment horizontal="right" vertical="center"/>
    </xf>
    <xf numFmtId="187" fontId="9" fillId="0" borderId="79" xfId="49" applyNumberFormat="1" applyFont="1" applyFill="1" applyBorder="1" applyAlignment="1">
      <alignment horizontal="right" vertical="center"/>
    </xf>
    <xf numFmtId="187" fontId="9" fillId="0" borderId="80" xfId="49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69" xfId="0" applyFont="1" applyFill="1" applyBorder="1" applyAlignment="1">
      <alignment horizontal="left" vertical="center" shrinkToFit="1"/>
    </xf>
    <xf numFmtId="0" fontId="9" fillId="0" borderId="70" xfId="0" applyFont="1" applyFill="1" applyBorder="1" applyAlignment="1">
      <alignment horizontal="left" vertical="center" shrinkToFit="1"/>
    </xf>
    <xf numFmtId="0" fontId="9" fillId="0" borderId="81" xfId="0" applyFont="1" applyFill="1" applyBorder="1" applyAlignment="1">
      <alignment horizontal="left" vertical="center" shrinkToFit="1"/>
    </xf>
    <xf numFmtId="0" fontId="9" fillId="0" borderId="82" xfId="0" applyFont="1" applyFill="1" applyBorder="1" applyAlignment="1">
      <alignment horizontal="left" vertical="center" shrinkToFit="1"/>
    </xf>
    <xf numFmtId="0" fontId="9" fillId="0" borderId="63" xfId="0" applyFont="1" applyFill="1" applyBorder="1" applyAlignment="1">
      <alignment horizontal="left" vertical="center" shrinkToFit="1"/>
    </xf>
    <xf numFmtId="0" fontId="9" fillId="0" borderId="64" xfId="0" applyFont="1" applyFill="1" applyBorder="1" applyAlignment="1">
      <alignment horizontal="left" vertical="center" shrinkToFit="1"/>
    </xf>
    <xf numFmtId="187" fontId="9" fillId="0" borderId="83" xfId="49" applyNumberFormat="1" applyFont="1" applyFill="1" applyBorder="1" applyAlignment="1">
      <alignment horizontal="right" vertical="center"/>
    </xf>
    <xf numFmtId="187" fontId="9" fillId="0" borderId="84" xfId="49" applyNumberFormat="1" applyFont="1" applyFill="1" applyBorder="1" applyAlignment="1">
      <alignment horizontal="right" vertical="center"/>
    </xf>
    <xf numFmtId="187" fontId="9" fillId="0" borderId="85" xfId="49" applyNumberFormat="1" applyFont="1" applyFill="1" applyBorder="1" applyAlignment="1">
      <alignment horizontal="right" vertical="center"/>
    </xf>
    <xf numFmtId="187" fontId="9" fillId="0" borderId="86" xfId="49" applyNumberFormat="1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horizontal="right" vertical="center" indent="2"/>
    </xf>
    <xf numFmtId="38" fontId="9" fillId="0" borderId="13" xfId="49" applyFont="1" applyFill="1" applyBorder="1" applyAlignment="1">
      <alignment horizontal="right" vertical="center" indent="2"/>
    </xf>
    <xf numFmtId="38" fontId="9" fillId="0" borderId="21" xfId="49" applyFont="1" applyFill="1" applyBorder="1" applyAlignment="1">
      <alignment horizontal="right" vertical="center" indent="2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87" fontId="9" fillId="0" borderId="25" xfId="49" applyNumberFormat="1" applyFont="1" applyFill="1" applyBorder="1" applyAlignment="1">
      <alignment horizontal="right" vertical="center" indent="1"/>
    </xf>
    <xf numFmtId="38" fontId="9" fillId="0" borderId="25" xfId="49" applyFont="1" applyFill="1" applyBorder="1" applyAlignment="1">
      <alignment horizontal="right" vertical="center" indent="2"/>
    </xf>
    <xf numFmtId="0" fontId="3" fillId="0" borderId="25" xfId="0" applyFont="1" applyFill="1" applyBorder="1" applyAlignment="1">
      <alignment horizontal="right" vertical="center"/>
    </xf>
    <xf numFmtId="38" fontId="3" fillId="0" borderId="25" xfId="49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185" fontId="9" fillId="0" borderId="25" xfId="0" applyNumberFormat="1" applyFont="1" applyFill="1" applyBorder="1" applyAlignment="1">
      <alignment horizontal="center" vertical="center" wrapText="1"/>
    </xf>
    <xf numFmtId="187" fontId="9" fillId="0" borderId="25" xfId="49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187" fontId="2" fillId="0" borderId="25" xfId="49" applyNumberFormat="1" applyFont="1" applyFill="1" applyBorder="1" applyAlignment="1">
      <alignment horizontal="center" vertical="center"/>
    </xf>
    <xf numFmtId="187" fontId="2" fillId="0" borderId="25" xfId="49" applyNumberFormat="1" applyFont="1" applyFill="1" applyBorder="1" applyAlignment="1">
      <alignment horizontal="right" vertical="center"/>
    </xf>
    <xf numFmtId="187" fontId="2" fillId="0" borderId="12" xfId="49" applyNumberFormat="1" applyFont="1" applyFill="1" applyBorder="1" applyAlignment="1">
      <alignment horizontal="center" vertical="center"/>
    </xf>
    <xf numFmtId="187" fontId="2" fillId="0" borderId="13" xfId="49" applyNumberFormat="1" applyFont="1" applyFill="1" applyBorder="1" applyAlignment="1">
      <alignment horizontal="center" vertical="center"/>
    </xf>
    <xf numFmtId="187" fontId="2" fillId="0" borderId="21" xfId="49" applyNumberFormat="1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right" vertical="center"/>
    </xf>
    <xf numFmtId="180" fontId="2" fillId="0" borderId="25" xfId="49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80" fontId="2" fillId="0" borderId="12" xfId="49" applyNumberFormat="1" applyFont="1" applyFill="1" applyBorder="1" applyAlignment="1">
      <alignment horizontal="right" vertical="center"/>
    </xf>
    <xf numFmtId="180" fontId="2" fillId="0" borderId="13" xfId="49" applyNumberFormat="1" applyFon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right" vertical="center"/>
    </xf>
    <xf numFmtId="181" fontId="2" fillId="0" borderId="25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 wrapText="1"/>
    </xf>
    <xf numFmtId="180" fontId="2" fillId="0" borderId="25" xfId="49" applyNumberFormat="1" applyFont="1" applyFill="1" applyBorder="1" applyAlignment="1">
      <alignment horizontal="right" vertical="center" wrapText="1"/>
    </xf>
    <xf numFmtId="180" fontId="2" fillId="0" borderId="12" xfId="49" applyNumberFormat="1" applyFont="1" applyFill="1" applyBorder="1" applyAlignment="1">
      <alignment horizontal="right" vertical="center" wrapText="1"/>
    </xf>
    <xf numFmtId="181" fontId="2" fillId="0" borderId="46" xfId="0" applyNumberFormat="1" applyFont="1" applyFill="1" applyBorder="1" applyAlignment="1">
      <alignment horizontal="right" vertical="center" wrapText="1"/>
    </xf>
    <xf numFmtId="181" fontId="2" fillId="0" borderId="25" xfId="0" applyNumberFormat="1" applyFont="1" applyFill="1" applyBorder="1" applyAlignment="1">
      <alignment horizontal="right" vertical="center" wrapText="1"/>
    </xf>
    <xf numFmtId="187" fontId="2" fillId="0" borderId="12" xfId="49" applyNumberFormat="1" applyFont="1" applyFill="1" applyBorder="1" applyAlignment="1">
      <alignment horizontal="right" vertical="center"/>
    </xf>
    <xf numFmtId="187" fontId="2" fillId="0" borderId="13" xfId="49" applyNumberFormat="1" applyFont="1" applyFill="1" applyBorder="1" applyAlignment="1">
      <alignment horizontal="right" vertical="center"/>
    </xf>
    <xf numFmtId="187" fontId="2" fillId="0" borderId="21" xfId="49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83" fontId="2" fillId="0" borderId="25" xfId="49" applyNumberFormat="1" applyFont="1" applyFill="1" applyBorder="1" applyAlignment="1">
      <alignment horizontal="right" vertical="center"/>
    </xf>
    <xf numFmtId="189" fontId="2" fillId="0" borderId="25" xfId="49" applyNumberFormat="1" applyFont="1" applyFill="1" applyBorder="1" applyAlignment="1">
      <alignment horizontal="right" vertical="center"/>
    </xf>
    <xf numFmtId="187" fontId="2" fillId="0" borderId="28" xfId="49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7" fontId="2" fillId="0" borderId="16" xfId="49" applyNumberFormat="1" applyFont="1" applyFill="1" applyBorder="1" applyAlignment="1">
      <alignment horizontal="right" vertical="center"/>
    </xf>
    <xf numFmtId="187" fontId="2" fillId="0" borderId="17" xfId="49" applyNumberFormat="1" applyFont="1" applyFill="1" applyBorder="1" applyAlignment="1">
      <alignment horizontal="right" vertical="center"/>
    </xf>
    <xf numFmtId="187" fontId="2" fillId="0" borderId="34" xfId="49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7" fontId="2" fillId="0" borderId="54" xfId="49" applyNumberFormat="1" applyFont="1" applyFill="1" applyBorder="1" applyAlignment="1">
      <alignment horizontal="right" vertical="center"/>
    </xf>
    <xf numFmtId="187" fontId="2" fillId="0" borderId="55" xfId="49" applyNumberFormat="1" applyFont="1" applyFill="1" applyBorder="1" applyAlignment="1">
      <alignment horizontal="right" vertical="center"/>
    </xf>
    <xf numFmtId="187" fontId="2" fillId="0" borderId="56" xfId="49" applyNumberFormat="1" applyFont="1" applyFill="1" applyBorder="1" applyAlignment="1">
      <alignment horizontal="right" vertical="center"/>
    </xf>
    <xf numFmtId="0" fontId="2" fillId="0" borderId="8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82" fontId="3" fillId="0" borderId="25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2" fillId="0" borderId="21" xfId="49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3" fillId="0" borderId="25" xfId="0" applyNumberFormat="1" applyFont="1" applyFill="1" applyBorder="1" applyAlignment="1">
      <alignment horizontal="center" vertical="center" wrapText="1"/>
    </xf>
    <xf numFmtId="189" fontId="2" fillId="0" borderId="25" xfId="49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 wrapText="1"/>
    </xf>
    <xf numFmtId="38" fontId="2" fillId="0" borderId="25" xfId="49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187" fontId="3" fillId="0" borderId="25" xfId="49" applyNumberFormat="1" applyFont="1" applyFill="1" applyBorder="1" applyAlignment="1">
      <alignment horizontal="right" vertical="center"/>
    </xf>
    <xf numFmtId="185" fontId="2" fillId="0" borderId="25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185" fontId="2" fillId="0" borderId="28" xfId="0" applyNumberFormat="1" applyFont="1" applyFill="1" applyBorder="1" applyAlignment="1">
      <alignment horizontal="right" vertical="center"/>
    </xf>
    <xf numFmtId="185" fontId="2" fillId="0" borderId="21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38" fontId="2" fillId="0" borderId="25" xfId="49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vertical="center" wrapText="1"/>
    </xf>
    <xf numFmtId="185" fontId="2" fillId="0" borderId="13" xfId="0" applyNumberFormat="1" applyFont="1" applyFill="1" applyBorder="1" applyAlignment="1">
      <alignment vertical="center" wrapText="1"/>
    </xf>
    <xf numFmtId="185" fontId="2" fillId="0" borderId="21" xfId="0" applyNumberFormat="1" applyFont="1" applyFill="1" applyBorder="1" applyAlignment="1">
      <alignment vertical="center" wrapText="1"/>
    </xf>
    <xf numFmtId="185" fontId="2" fillId="0" borderId="12" xfId="0" applyNumberFormat="1" applyFont="1" applyFill="1" applyBorder="1" applyAlignment="1">
      <alignment horizontal="right" vertical="center" wrapText="1"/>
    </xf>
    <xf numFmtId="185" fontId="2" fillId="0" borderId="13" xfId="0" applyNumberFormat="1" applyFont="1" applyFill="1" applyBorder="1" applyAlignment="1">
      <alignment horizontal="right" vertical="center" wrapText="1"/>
    </xf>
    <xf numFmtId="185" fontId="2" fillId="0" borderId="21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right" vertical="center"/>
    </xf>
    <xf numFmtId="38" fontId="2" fillId="0" borderId="13" xfId="49" applyFont="1" applyFill="1" applyBorder="1" applyAlignment="1">
      <alignment horizontal="right" vertical="center"/>
    </xf>
    <xf numFmtId="38" fontId="2" fillId="0" borderId="21" xfId="49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right" vertical="center"/>
    </xf>
    <xf numFmtId="185" fontId="2" fillId="0" borderId="26" xfId="0" applyNumberFormat="1" applyFont="1" applyFill="1" applyBorder="1" applyAlignment="1">
      <alignment horizontal="right" vertical="center" wrapText="1"/>
    </xf>
    <xf numFmtId="185" fontId="2" fillId="0" borderId="27" xfId="0" applyNumberFormat="1" applyFont="1" applyFill="1" applyBorder="1" applyAlignment="1">
      <alignment horizontal="right" vertical="center"/>
    </xf>
    <xf numFmtId="185" fontId="2" fillId="0" borderId="13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38" fontId="3" fillId="0" borderId="28" xfId="49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2" fillId="0" borderId="9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 vertical="center"/>
    </xf>
    <xf numFmtId="179" fontId="2" fillId="0" borderId="12" xfId="49" applyNumberFormat="1" applyFont="1" applyFill="1" applyBorder="1" applyAlignment="1">
      <alignment horizontal="right" vertical="center"/>
    </xf>
    <xf numFmtId="179" fontId="2" fillId="0" borderId="13" xfId="49" applyNumberFormat="1" applyFont="1" applyFill="1" applyBorder="1" applyAlignment="1">
      <alignment horizontal="right" vertical="center"/>
    </xf>
    <xf numFmtId="179" fontId="2" fillId="0" borderId="21" xfId="49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180" fontId="7" fillId="0" borderId="21" xfId="0" applyNumberFormat="1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 vertical="center"/>
    </xf>
    <xf numFmtId="38" fontId="7" fillId="0" borderId="25" xfId="49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85" fontId="2" fillId="0" borderId="21" xfId="0" applyNumberFormat="1" applyFont="1" applyFill="1" applyBorder="1" applyAlignment="1">
      <alignment horizontal="center" vertical="center"/>
    </xf>
    <xf numFmtId="185" fontId="2" fillId="0" borderId="25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2" fontId="3" fillId="0" borderId="25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80" fontId="2" fillId="0" borderId="21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48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9" fontId="54" fillId="0" borderId="25" xfId="49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38" fontId="9" fillId="0" borderId="14" xfId="49" applyFont="1" applyFill="1" applyBorder="1" applyAlignment="1">
      <alignment horizontal="center" vertical="center" wrapText="1"/>
    </xf>
    <xf numFmtId="38" fontId="9" fillId="0" borderId="10" xfId="49" applyFont="1" applyFill="1" applyBorder="1" applyAlignment="1">
      <alignment horizontal="center" vertical="center" wrapText="1"/>
    </xf>
    <xf numFmtId="38" fontId="9" fillId="0" borderId="30" xfId="49" applyFont="1" applyFill="1" applyBorder="1" applyAlignment="1">
      <alignment horizontal="center" vertical="center" wrapText="1"/>
    </xf>
    <xf numFmtId="38" fontId="9" fillId="0" borderId="22" xfId="49" applyFont="1" applyFill="1" applyBorder="1" applyAlignment="1">
      <alignment horizontal="center" vertical="center" wrapText="1"/>
    </xf>
    <xf numFmtId="38" fontId="9" fillId="0" borderId="11" xfId="49" applyFont="1" applyFill="1" applyBorder="1" applyAlignment="1">
      <alignment horizontal="center" vertical="center" wrapText="1"/>
    </xf>
    <xf numFmtId="38" fontId="9" fillId="0" borderId="32" xfId="49" applyFont="1" applyFill="1" applyBorder="1" applyAlignment="1">
      <alignment horizontal="center" vertical="center" wrapText="1"/>
    </xf>
    <xf numFmtId="179" fontId="9" fillId="0" borderId="14" xfId="49" applyNumberFormat="1" applyFont="1" applyFill="1" applyBorder="1" applyAlignment="1">
      <alignment horizontal="center" vertical="center" wrapText="1"/>
    </xf>
    <xf numFmtId="179" fontId="9" fillId="0" borderId="10" xfId="49" applyNumberFormat="1" applyFont="1" applyFill="1" applyBorder="1" applyAlignment="1">
      <alignment horizontal="center" vertical="center" wrapText="1"/>
    </xf>
    <xf numFmtId="179" fontId="9" fillId="0" borderId="30" xfId="49" applyNumberFormat="1" applyFont="1" applyFill="1" applyBorder="1" applyAlignment="1">
      <alignment horizontal="center" vertical="center" wrapText="1"/>
    </xf>
    <xf numFmtId="179" fontId="9" fillId="0" borderId="22" xfId="49" applyNumberFormat="1" applyFont="1" applyFill="1" applyBorder="1" applyAlignment="1">
      <alignment horizontal="center" vertical="center" wrapText="1"/>
    </xf>
    <xf numFmtId="179" fontId="9" fillId="0" borderId="11" xfId="49" applyNumberFormat="1" applyFont="1" applyFill="1" applyBorder="1" applyAlignment="1">
      <alignment horizontal="center" vertical="center" wrapText="1"/>
    </xf>
    <xf numFmtId="179" fontId="9" fillId="0" borderId="32" xfId="49" applyNumberFormat="1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38" fontId="54" fillId="0" borderId="25" xfId="49" applyFont="1" applyFill="1" applyBorder="1" applyAlignment="1">
      <alignment horizontal="center" vertical="center" wrapText="1"/>
    </xf>
    <xf numFmtId="38" fontId="54" fillId="0" borderId="25" xfId="49" applyFont="1" applyFill="1" applyBorder="1" applyAlignment="1">
      <alignment horizontal="center" vertical="center"/>
    </xf>
    <xf numFmtId="179" fontId="9" fillId="0" borderId="25" xfId="49" applyNumberFormat="1" applyFont="1" applyFill="1" applyBorder="1" applyAlignment="1">
      <alignment horizontal="center" vertical="center" wrapText="1"/>
    </xf>
    <xf numFmtId="38" fontId="9" fillId="0" borderId="14" xfId="49" applyFont="1" applyFill="1" applyBorder="1" applyAlignment="1">
      <alignment horizontal="center" vertical="center"/>
    </xf>
    <xf numFmtId="38" fontId="9" fillId="0" borderId="22" xfId="49" applyFont="1" applyFill="1" applyBorder="1" applyAlignment="1">
      <alignment horizontal="center" vertical="center"/>
    </xf>
    <xf numFmtId="189" fontId="13" fillId="0" borderId="25" xfId="49" applyNumberFormat="1" applyFont="1" applyFill="1" applyBorder="1" applyAlignment="1">
      <alignment horizontal="center" vertical="center" wrapText="1"/>
    </xf>
    <xf numFmtId="189" fontId="13" fillId="0" borderId="2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8" fontId="9" fillId="0" borderId="25" xfId="49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/>
    </xf>
    <xf numFmtId="182" fontId="9" fillId="0" borderId="13" xfId="0" applyNumberFormat="1" applyFont="1" applyFill="1" applyBorder="1" applyAlignment="1">
      <alignment horizontal="center" vertical="center"/>
    </xf>
    <xf numFmtId="182" fontId="9" fillId="0" borderId="21" xfId="0" applyNumberFormat="1" applyFont="1" applyFill="1" applyBorder="1" applyAlignment="1">
      <alignment horizontal="center" vertical="center"/>
    </xf>
    <xf numFmtId="192" fontId="9" fillId="0" borderId="25" xfId="49" applyNumberFormat="1" applyFont="1" applyFill="1" applyBorder="1" applyAlignment="1">
      <alignment horizontal="right" vertical="center"/>
    </xf>
    <xf numFmtId="191" fontId="9" fillId="0" borderId="25" xfId="49" applyNumberFormat="1" applyFont="1" applyFill="1" applyBorder="1" applyAlignment="1">
      <alignment horizontal="right" vertical="center"/>
    </xf>
    <xf numFmtId="183" fontId="9" fillId="0" borderId="12" xfId="49" applyNumberFormat="1" applyFont="1" applyFill="1" applyBorder="1" applyAlignment="1">
      <alignment horizontal="right" vertical="center"/>
    </xf>
    <xf numFmtId="183" fontId="9" fillId="0" borderId="13" xfId="49" applyNumberFormat="1" applyFont="1" applyFill="1" applyBorder="1" applyAlignment="1">
      <alignment horizontal="right" vertical="center"/>
    </xf>
    <xf numFmtId="183" fontId="9" fillId="0" borderId="21" xfId="49" applyNumberFormat="1" applyFont="1" applyFill="1" applyBorder="1" applyAlignment="1">
      <alignment horizontal="right" vertical="center"/>
    </xf>
    <xf numFmtId="189" fontId="9" fillId="0" borderId="12" xfId="0" applyNumberFormat="1" applyFont="1" applyFill="1" applyBorder="1" applyAlignment="1">
      <alignment horizontal="right" vertical="center"/>
    </xf>
    <xf numFmtId="189" fontId="9" fillId="0" borderId="13" xfId="0" applyNumberFormat="1" applyFont="1" applyFill="1" applyBorder="1" applyAlignment="1">
      <alignment horizontal="right" vertical="center"/>
    </xf>
    <xf numFmtId="189" fontId="9" fillId="0" borderId="21" xfId="0" applyNumberFormat="1" applyFont="1" applyFill="1" applyBorder="1" applyAlignment="1">
      <alignment horizontal="right" vertical="center"/>
    </xf>
    <xf numFmtId="189" fontId="9" fillId="0" borderId="25" xfId="0" applyNumberFormat="1" applyFont="1" applyFill="1" applyBorder="1" applyAlignment="1">
      <alignment horizontal="right" vertical="center"/>
    </xf>
    <xf numFmtId="187" fontId="13" fillId="0" borderId="25" xfId="49" applyNumberFormat="1" applyFont="1" applyFill="1" applyBorder="1" applyAlignment="1">
      <alignment horizontal="right" vertical="center"/>
    </xf>
    <xf numFmtId="187" fontId="13" fillId="0" borderId="12" xfId="49" applyNumberFormat="1" applyFont="1" applyFill="1" applyBorder="1" applyAlignment="1">
      <alignment horizontal="right" vertical="center" shrinkToFit="1"/>
    </xf>
    <xf numFmtId="187" fontId="13" fillId="0" borderId="13" xfId="49" applyNumberFormat="1" applyFont="1" applyFill="1" applyBorder="1" applyAlignment="1">
      <alignment horizontal="right" vertical="center" shrinkToFit="1"/>
    </xf>
    <xf numFmtId="187" fontId="13" fillId="0" borderId="21" xfId="49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I961"/>
  <sheetViews>
    <sheetView tabSelected="1" view="pageBreakPreview" zoomScaleSheetLayoutView="100" zoomScalePageLayoutView="0" workbookViewId="0" topLeftCell="A1">
      <selection activeCell="CG934" sqref="CG934"/>
    </sheetView>
  </sheetViews>
  <sheetFormatPr defaultColWidth="1.25" defaultRowHeight="15" customHeight="1"/>
  <cols>
    <col min="1" max="16384" width="1.25" style="31" customWidth="1"/>
  </cols>
  <sheetData>
    <row r="1" spans="1:11" s="30" customFormat="1" ht="18.75" customHeight="1">
      <c r="A1" s="29" t="s">
        <v>608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ht="15" customHeight="1">
      <c r="A3" s="31" t="s">
        <v>609</v>
      </c>
    </row>
    <row r="4" ht="3.75" customHeight="1"/>
    <row r="5" spans="2:40" ht="15" customHeight="1">
      <c r="B5" s="104" t="s">
        <v>616</v>
      </c>
      <c r="C5" s="104"/>
      <c r="D5" s="104"/>
      <c r="E5" s="104"/>
      <c r="F5" s="104"/>
      <c r="G5" s="104"/>
      <c r="H5" s="104"/>
      <c r="I5" s="104" t="s">
        <v>611</v>
      </c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 t="s">
        <v>612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5" customHeight="1">
      <c r="B6" s="104" t="s">
        <v>617</v>
      </c>
      <c r="C6" s="104"/>
      <c r="D6" s="104"/>
      <c r="E6" s="104"/>
      <c r="F6" s="104"/>
      <c r="G6" s="104"/>
      <c r="H6" s="104"/>
      <c r="I6" s="104" t="s">
        <v>575</v>
      </c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2:40" ht="15" customHeight="1">
      <c r="B7" s="104" t="s">
        <v>610</v>
      </c>
      <c r="C7" s="104"/>
      <c r="D7" s="104"/>
      <c r="E7" s="104"/>
      <c r="F7" s="104"/>
      <c r="G7" s="104"/>
      <c r="H7" s="104"/>
      <c r="I7" s="104" t="s">
        <v>613</v>
      </c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 t="s">
        <v>614</v>
      </c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</row>
    <row r="8" spans="2:40" ht="1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</row>
    <row r="10" spans="1:69" ht="15" customHeight="1">
      <c r="A10" s="31" t="s">
        <v>615</v>
      </c>
      <c r="BQ10" s="33" t="s">
        <v>1024</v>
      </c>
    </row>
    <row r="11" ht="4.5" customHeight="1"/>
    <row r="12" spans="2:69" ht="15" customHeight="1">
      <c r="B12" s="104" t="s">
        <v>618</v>
      </c>
      <c r="C12" s="104"/>
      <c r="D12" s="104"/>
      <c r="E12" s="104"/>
      <c r="F12" s="104"/>
      <c r="G12" s="104"/>
      <c r="H12" s="104"/>
      <c r="I12" s="104" t="s">
        <v>620</v>
      </c>
      <c r="J12" s="104"/>
      <c r="K12" s="104"/>
      <c r="L12" s="104"/>
      <c r="M12" s="104"/>
      <c r="N12" s="104"/>
      <c r="O12" s="104" t="s">
        <v>629</v>
      </c>
      <c r="P12" s="104"/>
      <c r="Q12" s="104"/>
      <c r="R12" s="104"/>
      <c r="S12" s="104"/>
      <c r="T12" s="104"/>
      <c r="U12" s="104" t="s">
        <v>621</v>
      </c>
      <c r="V12" s="104"/>
      <c r="W12" s="104"/>
      <c r="X12" s="104"/>
      <c r="Y12" s="104"/>
      <c r="Z12" s="104"/>
      <c r="AA12" s="104" t="s">
        <v>622</v>
      </c>
      <c r="AB12" s="104"/>
      <c r="AC12" s="104"/>
      <c r="AD12" s="104"/>
      <c r="AE12" s="104"/>
      <c r="AF12" s="104"/>
      <c r="AG12" s="104" t="s">
        <v>623</v>
      </c>
      <c r="AH12" s="104"/>
      <c r="AI12" s="104"/>
      <c r="AJ12" s="104"/>
      <c r="AK12" s="104"/>
      <c r="AL12" s="104"/>
      <c r="AM12" s="153" t="s">
        <v>624</v>
      </c>
      <c r="AN12" s="153"/>
      <c r="AO12" s="153"/>
      <c r="AP12" s="153"/>
      <c r="AQ12" s="153"/>
      <c r="AR12" s="153"/>
      <c r="AS12" s="153" t="s">
        <v>625</v>
      </c>
      <c r="AT12" s="153"/>
      <c r="AU12" s="153"/>
      <c r="AV12" s="153"/>
      <c r="AW12" s="153"/>
      <c r="AX12" s="153"/>
      <c r="AY12" s="104" t="s">
        <v>626</v>
      </c>
      <c r="AZ12" s="104"/>
      <c r="BA12" s="104"/>
      <c r="BB12" s="104"/>
      <c r="BC12" s="104"/>
      <c r="BD12" s="104"/>
      <c r="BE12" s="104" t="s">
        <v>627</v>
      </c>
      <c r="BF12" s="104"/>
      <c r="BG12" s="104"/>
      <c r="BH12" s="104"/>
      <c r="BI12" s="104"/>
      <c r="BJ12" s="135"/>
      <c r="BK12" s="120" t="s">
        <v>633</v>
      </c>
      <c r="BL12" s="104"/>
      <c r="BM12" s="104"/>
      <c r="BN12" s="104"/>
      <c r="BO12" s="104"/>
      <c r="BP12" s="104"/>
      <c r="BQ12" s="104"/>
    </row>
    <row r="13" spans="2:69" ht="15" customHeight="1">
      <c r="B13" s="104" t="s">
        <v>617</v>
      </c>
      <c r="C13" s="104"/>
      <c r="D13" s="104"/>
      <c r="E13" s="104"/>
      <c r="F13" s="104"/>
      <c r="G13" s="104"/>
      <c r="H13" s="104"/>
      <c r="I13" s="151">
        <v>19.36</v>
      </c>
      <c r="J13" s="152"/>
      <c r="K13" s="152"/>
      <c r="L13" s="152"/>
      <c r="M13" s="152"/>
      <c r="N13" s="148"/>
      <c r="O13" s="146">
        <v>13.67</v>
      </c>
      <c r="P13" s="146"/>
      <c r="Q13" s="146"/>
      <c r="R13" s="146"/>
      <c r="S13" s="146"/>
      <c r="T13" s="146"/>
      <c r="U13" s="146">
        <v>11.98</v>
      </c>
      <c r="V13" s="146"/>
      <c r="W13" s="146"/>
      <c r="X13" s="146"/>
      <c r="Y13" s="146"/>
      <c r="Z13" s="146"/>
      <c r="AA13" s="146">
        <v>22.25</v>
      </c>
      <c r="AB13" s="146"/>
      <c r="AC13" s="146"/>
      <c r="AD13" s="146"/>
      <c r="AE13" s="146"/>
      <c r="AF13" s="146"/>
      <c r="AG13" s="146">
        <v>24.8</v>
      </c>
      <c r="AH13" s="146"/>
      <c r="AI13" s="146"/>
      <c r="AJ13" s="146"/>
      <c r="AK13" s="146"/>
      <c r="AL13" s="146"/>
      <c r="AM13" s="146">
        <v>17.21</v>
      </c>
      <c r="AN13" s="146"/>
      <c r="AO13" s="146"/>
      <c r="AP13" s="146"/>
      <c r="AQ13" s="146"/>
      <c r="AR13" s="146"/>
      <c r="AS13" s="146">
        <v>18.01</v>
      </c>
      <c r="AT13" s="146"/>
      <c r="AU13" s="146"/>
      <c r="AV13" s="146"/>
      <c r="AW13" s="146"/>
      <c r="AX13" s="146"/>
      <c r="AY13" s="146">
        <v>40.91</v>
      </c>
      <c r="AZ13" s="146"/>
      <c r="BA13" s="146"/>
      <c r="BB13" s="146"/>
      <c r="BC13" s="146"/>
      <c r="BD13" s="146"/>
      <c r="BE13" s="146">
        <v>27.25</v>
      </c>
      <c r="BF13" s="146"/>
      <c r="BG13" s="146"/>
      <c r="BH13" s="146"/>
      <c r="BI13" s="146"/>
      <c r="BJ13" s="147"/>
      <c r="BK13" s="148">
        <f>BE13+AY13+AS13+AM13+AG13+AA13+U13+O13+I13</f>
        <v>195.44</v>
      </c>
      <c r="BL13" s="146"/>
      <c r="BM13" s="146"/>
      <c r="BN13" s="146"/>
      <c r="BO13" s="146"/>
      <c r="BP13" s="146"/>
      <c r="BQ13" s="146"/>
    </row>
    <row r="14" spans="2:69" ht="15" customHeight="1">
      <c r="B14" s="104" t="s">
        <v>619</v>
      </c>
      <c r="C14" s="104"/>
      <c r="D14" s="104"/>
      <c r="E14" s="104"/>
      <c r="F14" s="104"/>
      <c r="G14" s="104"/>
      <c r="H14" s="104"/>
      <c r="I14" s="151">
        <v>9.91</v>
      </c>
      <c r="J14" s="152"/>
      <c r="K14" s="152"/>
      <c r="L14" s="152"/>
      <c r="M14" s="152"/>
      <c r="N14" s="148"/>
      <c r="O14" s="146">
        <v>6.99</v>
      </c>
      <c r="P14" s="146"/>
      <c r="Q14" s="146"/>
      <c r="R14" s="146"/>
      <c r="S14" s="146"/>
      <c r="T14" s="146"/>
      <c r="U14" s="146">
        <v>6.13</v>
      </c>
      <c r="V14" s="146"/>
      <c r="W14" s="146"/>
      <c r="X14" s="146"/>
      <c r="Y14" s="146"/>
      <c r="Z14" s="146"/>
      <c r="AA14" s="146">
        <v>11.38</v>
      </c>
      <c r="AB14" s="146"/>
      <c r="AC14" s="146"/>
      <c r="AD14" s="146"/>
      <c r="AE14" s="146"/>
      <c r="AF14" s="146"/>
      <c r="AG14" s="146">
        <v>12.69</v>
      </c>
      <c r="AH14" s="146"/>
      <c r="AI14" s="146"/>
      <c r="AJ14" s="146"/>
      <c r="AK14" s="146"/>
      <c r="AL14" s="146"/>
      <c r="AM14" s="146">
        <v>8.81</v>
      </c>
      <c r="AN14" s="146"/>
      <c r="AO14" s="146"/>
      <c r="AP14" s="146"/>
      <c r="AQ14" s="146"/>
      <c r="AR14" s="146"/>
      <c r="AS14" s="146">
        <v>9.22</v>
      </c>
      <c r="AT14" s="146"/>
      <c r="AU14" s="146"/>
      <c r="AV14" s="146"/>
      <c r="AW14" s="146"/>
      <c r="AX14" s="146"/>
      <c r="AY14" s="146">
        <v>20.93</v>
      </c>
      <c r="AZ14" s="146"/>
      <c r="BA14" s="146"/>
      <c r="BB14" s="146"/>
      <c r="BC14" s="146"/>
      <c r="BD14" s="146"/>
      <c r="BE14" s="146">
        <v>13.94</v>
      </c>
      <c r="BF14" s="146"/>
      <c r="BG14" s="146"/>
      <c r="BH14" s="146"/>
      <c r="BI14" s="146"/>
      <c r="BJ14" s="147"/>
      <c r="BK14" s="148">
        <v>100</v>
      </c>
      <c r="BL14" s="146"/>
      <c r="BM14" s="146"/>
      <c r="BN14" s="146"/>
      <c r="BO14" s="146"/>
      <c r="BP14" s="146"/>
      <c r="BQ14" s="146"/>
    </row>
    <row r="15" spans="2:69" ht="15" customHeight="1">
      <c r="B15" s="32"/>
      <c r="C15" s="32"/>
      <c r="D15" s="32"/>
      <c r="E15" s="32"/>
      <c r="F15" s="32"/>
      <c r="G15" s="32"/>
      <c r="H15" s="3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E15" s="34"/>
      <c r="BH15" s="34"/>
      <c r="BI15" s="34"/>
      <c r="BJ15" s="34"/>
      <c r="BK15" s="34"/>
      <c r="BL15" s="34"/>
      <c r="BM15" s="34"/>
      <c r="BN15" s="34"/>
      <c r="BO15" s="34"/>
      <c r="BP15" s="34"/>
      <c r="BQ15" s="35" t="s">
        <v>635</v>
      </c>
    </row>
    <row r="17" spans="1:69" ht="15" customHeight="1">
      <c r="A17" s="31" t="s">
        <v>634</v>
      </c>
      <c r="BQ17" s="33" t="s">
        <v>1024</v>
      </c>
    </row>
    <row r="18" ht="3.75" customHeight="1"/>
    <row r="19" spans="2:69" ht="15" customHeight="1">
      <c r="B19" s="104" t="s">
        <v>618</v>
      </c>
      <c r="C19" s="104"/>
      <c r="D19" s="104"/>
      <c r="E19" s="104"/>
      <c r="F19" s="104"/>
      <c r="G19" s="104"/>
      <c r="H19" s="104"/>
      <c r="I19" s="104"/>
      <c r="J19" s="104"/>
      <c r="K19" s="104" t="s">
        <v>636</v>
      </c>
      <c r="L19" s="104"/>
      <c r="M19" s="104"/>
      <c r="N19" s="104"/>
      <c r="O19" s="104"/>
      <c r="P19" s="104"/>
      <c r="Q19" s="104"/>
      <c r="R19" s="104"/>
      <c r="S19" s="104" t="s">
        <v>637</v>
      </c>
      <c r="T19" s="104"/>
      <c r="U19" s="104"/>
      <c r="V19" s="104"/>
      <c r="W19" s="104"/>
      <c r="X19" s="104"/>
      <c r="Y19" s="104"/>
      <c r="Z19" s="104"/>
      <c r="AA19" s="104" t="s">
        <v>638</v>
      </c>
      <c r="AB19" s="104"/>
      <c r="AC19" s="104"/>
      <c r="AD19" s="104"/>
      <c r="AE19" s="104"/>
      <c r="AF19" s="104"/>
      <c r="AG19" s="104"/>
      <c r="AH19" s="104"/>
      <c r="AI19" s="104" t="s">
        <v>639</v>
      </c>
      <c r="AJ19" s="104"/>
      <c r="AK19" s="104"/>
      <c r="AL19" s="104"/>
      <c r="AM19" s="104"/>
      <c r="AN19" s="104"/>
      <c r="AO19" s="104"/>
      <c r="AP19" s="104"/>
      <c r="AQ19" s="104" t="s">
        <v>640</v>
      </c>
      <c r="AR19" s="104"/>
      <c r="AS19" s="104"/>
      <c r="AT19" s="104"/>
      <c r="AU19" s="104"/>
      <c r="AV19" s="104"/>
      <c r="AW19" s="104"/>
      <c r="AX19" s="104"/>
      <c r="AY19" s="104" t="s">
        <v>641</v>
      </c>
      <c r="AZ19" s="104"/>
      <c r="BA19" s="104"/>
      <c r="BB19" s="104"/>
      <c r="BC19" s="104"/>
      <c r="BD19" s="104"/>
      <c r="BE19" s="104"/>
      <c r="BF19" s="135"/>
      <c r="BG19" s="120" t="s">
        <v>628</v>
      </c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</row>
    <row r="20" spans="2:79" ht="15" customHeight="1">
      <c r="B20" s="104" t="s">
        <v>617</v>
      </c>
      <c r="C20" s="104"/>
      <c r="D20" s="104"/>
      <c r="E20" s="104"/>
      <c r="F20" s="104"/>
      <c r="G20" s="104"/>
      <c r="H20" s="104"/>
      <c r="I20" s="104"/>
      <c r="J20" s="104"/>
      <c r="K20" s="146">
        <v>28.02</v>
      </c>
      <c r="L20" s="146"/>
      <c r="M20" s="146"/>
      <c r="N20" s="146"/>
      <c r="O20" s="146"/>
      <c r="P20" s="146"/>
      <c r="Q20" s="146"/>
      <c r="R20" s="146"/>
      <c r="S20" s="146">
        <v>16.64</v>
      </c>
      <c r="T20" s="146"/>
      <c r="U20" s="146"/>
      <c r="V20" s="146"/>
      <c r="W20" s="146"/>
      <c r="X20" s="146"/>
      <c r="Y20" s="146"/>
      <c r="Z20" s="146"/>
      <c r="AA20" s="146">
        <v>86.58</v>
      </c>
      <c r="AB20" s="146"/>
      <c r="AC20" s="146"/>
      <c r="AD20" s="146"/>
      <c r="AE20" s="146"/>
      <c r="AF20" s="146"/>
      <c r="AG20" s="146"/>
      <c r="AH20" s="146"/>
      <c r="AI20" s="146">
        <v>11.64</v>
      </c>
      <c r="AJ20" s="146"/>
      <c r="AK20" s="146"/>
      <c r="AL20" s="146"/>
      <c r="AM20" s="146"/>
      <c r="AN20" s="146"/>
      <c r="AO20" s="146"/>
      <c r="AP20" s="146"/>
      <c r="AQ20" s="146">
        <v>5.05</v>
      </c>
      <c r="AR20" s="146"/>
      <c r="AS20" s="146"/>
      <c r="AT20" s="146"/>
      <c r="AU20" s="146"/>
      <c r="AV20" s="146"/>
      <c r="AW20" s="146"/>
      <c r="AX20" s="146"/>
      <c r="AY20" s="146">
        <v>47.5</v>
      </c>
      <c r="AZ20" s="146"/>
      <c r="BA20" s="146"/>
      <c r="BB20" s="146"/>
      <c r="BC20" s="146"/>
      <c r="BD20" s="146"/>
      <c r="BE20" s="146"/>
      <c r="BF20" s="147"/>
      <c r="BG20" s="148">
        <v>195.44</v>
      </c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CA20" s="36"/>
    </row>
    <row r="21" spans="2:69" ht="15" customHeight="1">
      <c r="B21" s="104" t="s">
        <v>619</v>
      </c>
      <c r="C21" s="104"/>
      <c r="D21" s="104"/>
      <c r="E21" s="104"/>
      <c r="F21" s="104"/>
      <c r="G21" s="104"/>
      <c r="H21" s="104"/>
      <c r="I21" s="104"/>
      <c r="J21" s="104"/>
      <c r="K21" s="151">
        <v>14.34</v>
      </c>
      <c r="L21" s="152"/>
      <c r="M21" s="152"/>
      <c r="N21" s="152"/>
      <c r="O21" s="152"/>
      <c r="P21" s="152"/>
      <c r="Q21" s="152"/>
      <c r="R21" s="148"/>
      <c r="S21" s="151">
        <v>8.51</v>
      </c>
      <c r="T21" s="152"/>
      <c r="U21" s="152"/>
      <c r="V21" s="152"/>
      <c r="W21" s="152"/>
      <c r="X21" s="152"/>
      <c r="Y21" s="152"/>
      <c r="Z21" s="148"/>
      <c r="AA21" s="151">
        <v>44.3</v>
      </c>
      <c r="AB21" s="152"/>
      <c r="AC21" s="152"/>
      <c r="AD21" s="152"/>
      <c r="AE21" s="152"/>
      <c r="AF21" s="152"/>
      <c r="AG21" s="152"/>
      <c r="AH21" s="148"/>
      <c r="AI21" s="151">
        <v>5.96</v>
      </c>
      <c r="AJ21" s="152"/>
      <c r="AK21" s="152"/>
      <c r="AL21" s="152"/>
      <c r="AM21" s="152"/>
      <c r="AN21" s="152"/>
      <c r="AO21" s="152"/>
      <c r="AP21" s="148"/>
      <c r="AQ21" s="151">
        <v>2.59</v>
      </c>
      <c r="AR21" s="152"/>
      <c r="AS21" s="152"/>
      <c r="AT21" s="152"/>
      <c r="AU21" s="152"/>
      <c r="AV21" s="152"/>
      <c r="AW21" s="152"/>
      <c r="AX21" s="148"/>
      <c r="AY21" s="146">
        <v>24.3</v>
      </c>
      <c r="AZ21" s="146"/>
      <c r="BA21" s="146"/>
      <c r="BB21" s="146"/>
      <c r="BC21" s="146"/>
      <c r="BD21" s="146"/>
      <c r="BE21" s="146"/>
      <c r="BF21" s="147"/>
      <c r="BG21" s="148">
        <f>SUM(K21:BF21)</f>
        <v>100</v>
      </c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</row>
    <row r="22" ht="15" customHeight="1">
      <c r="BQ22" s="35" t="s">
        <v>635</v>
      </c>
    </row>
    <row r="24" ht="15" customHeight="1">
      <c r="A24" s="31" t="s">
        <v>642</v>
      </c>
    </row>
    <row r="25" spans="2:56" ht="3.75" customHeight="1">
      <c r="B25" s="15"/>
      <c r="C25" s="15"/>
      <c r="D25" s="15"/>
      <c r="E25" s="15"/>
      <c r="F25" s="15"/>
      <c r="G25" s="15"/>
      <c r="I25" s="15"/>
      <c r="M25" s="37"/>
      <c r="N25" s="37"/>
      <c r="BD25" s="38"/>
    </row>
    <row r="26" spans="2:48" ht="15" customHeight="1">
      <c r="B26" s="141" t="s">
        <v>643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41" t="s">
        <v>660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8"/>
      <c r="AN26" s="136" t="s">
        <v>671</v>
      </c>
      <c r="AO26" s="137"/>
      <c r="AP26" s="137"/>
      <c r="AQ26" s="137"/>
      <c r="AR26" s="137"/>
      <c r="AS26" s="137"/>
      <c r="AT26" s="137"/>
      <c r="AU26" s="137"/>
      <c r="AV26" s="138"/>
    </row>
    <row r="27" spans="2:48" ht="15" customHeight="1"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04" t="s">
        <v>658</v>
      </c>
      <c r="N27" s="104"/>
      <c r="O27" s="104"/>
      <c r="P27" s="104"/>
      <c r="Q27" s="104"/>
      <c r="R27" s="104"/>
      <c r="S27" s="104"/>
      <c r="T27" s="104"/>
      <c r="U27" s="104"/>
      <c r="V27" s="104" t="s">
        <v>657</v>
      </c>
      <c r="W27" s="104"/>
      <c r="X27" s="104"/>
      <c r="Y27" s="104"/>
      <c r="Z27" s="104"/>
      <c r="AA27" s="104"/>
      <c r="AB27" s="104"/>
      <c r="AC27" s="104"/>
      <c r="AD27" s="104"/>
      <c r="AE27" s="104" t="s">
        <v>659</v>
      </c>
      <c r="AF27" s="104"/>
      <c r="AG27" s="104"/>
      <c r="AH27" s="104"/>
      <c r="AI27" s="104"/>
      <c r="AJ27" s="104"/>
      <c r="AK27" s="104"/>
      <c r="AL27" s="104"/>
      <c r="AM27" s="104"/>
      <c r="AN27" s="139"/>
      <c r="AO27" s="139"/>
      <c r="AP27" s="139"/>
      <c r="AQ27" s="139"/>
      <c r="AR27" s="139"/>
      <c r="AS27" s="139"/>
      <c r="AT27" s="139"/>
      <c r="AU27" s="139"/>
      <c r="AV27" s="140"/>
    </row>
    <row r="28" spans="2:48" ht="15" customHeight="1">
      <c r="B28" s="143" t="s">
        <v>992</v>
      </c>
      <c r="C28" s="144"/>
      <c r="D28" s="144"/>
      <c r="E28" s="144"/>
      <c r="F28" s="144"/>
      <c r="G28" s="144"/>
      <c r="H28" s="144"/>
      <c r="I28" s="145" t="s">
        <v>644</v>
      </c>
      <c r="J28" s="145"/>
      <c r="K28" s="145"/>
      <c r="L28" s="145"/>
      <c r="M28" s="132">
        <v>15.4</v>
      </c>
      <c r="N28" s="133"/>
      <c r="O28" s="133"/>
      <c r="P28" s="133"/>
      <c r="Q28" s="133"/>
      <c r="R28" s="133"/>
      <c r="S28" s="133"/>
      <c r="T28" s="133"/>
      <c r="U28" s="134"/>
      <c r="V28" s="132">
        <v>-4.9</v>
      </c>
      <c r="W28" s="133"/>
      <c r="X28" s="133"/>
      <c r="Y28" s="133"/>
      <c r="Z28" s="133"/>
      <c r="AA28" s="133"/>
      <c r="AB28" s="133"/>
      <c r="AC28" s="133"/>
      <c r="AD28" s="134"/>
      <c r="AE28" s="132">
        <v>3.7</v>
      </c>
      <c r="AF28" s="133"/>
      <c r="AG28" s="133"/>
      <c r="AH28" s="133"/>
      <c r="AI28" s="133"/>
      <c r="AJ28" s="133"/>
      <c r="AK28" s="133"/>
      <c r="AL28" s="133"/>
      <c r="AM28" s="134"/>
      <c r="AN28" s="132">
        <v>51</v>
      </c>
      <c r="AO28" s="133"/>
      <c r="AP28" s="133"/>
      <c r="AQ28" s="133"/>
      <c r="AR28" s="133"/>
      <c r="AS28" s="133"/>
      <c r="AT28" s="133"/>
      <c r="AU28" s="133"/>
      <c r="AV28" s="134"/>
    </row>
    <row r="29" spans="2:48" ht="15" customHeight="1">
      <c r="B29" s="39"/>
      <c r="C29" s="40"/>
      <c r="D29" s="40"/>
      <c r="E29" s="40"/>
      <c r="F29" s="40"/>
      <c r="G29" s="40"/>
      <c r="H29" s="40"/>
      <c r="I29" s="142" t="s">
        <v>645</v>
      </c>
      <c r="J29" s="142"/>
      <c r="K29" s="142"/>
      <c r="L29" s="142"/>
      <c r="M29" s="132">
        <v>20.2</v>
      </c>
      <c r="N29" s="133"/>
      <c r="O29" s="133"/>
      <c r="P29" s="133"/>
      <c r="Q29" s="133"/>
      <c r="R29" s="133"/>
      <c r="S29" s="133"/>
      <c r="T29" s="133"/>
      <c r="U29" s="134"/>
      <c r="V29" s="132">
        <v>-3.4</v>
      </c>
      <c r="W29" s="133"/>
      <c r="X29" s="133"/>
      <c r="Y29" s="133"/>
      <c r="Z29" s="133"/>
      <c r="AA29" s="133"/>
      <c r="AB29" s="133"/>
      <c r="AC29" s="133"/>
      <c r="AD29" s="134"/>
      <c r="AE29" s="132">
        <v>5.6</v>
      </c>
      <c r="AF29" s="133"/>
      <c r="AG29" s="133"/>
      <c r="AH29" s="133"/>
      <c r="AI29" s="133"/>
      <c r="AJ29" s="133"/>
      <c r="AK29" s="133"/>
      <c r="AL29" s="133"/>
      <c r="AM29" s="134"/>
      <c r="AN29" s="132">
        <v>172</v>
      </c>
      <c r="AO29" s="133"/>
      <c r="AP29" s="133"/>
      <c r="AQ29" s="133"/>
      <c r="AR29" s="133"/>
      <c r="AS29" s="133"/>
      <c r="AT29" s="133"/>
      <c r="AU29" s="133"/>
      <c r="AV29" s="134"/>
    </row>
    <row r="30" spans="2:48" ht="15" customHeight="1">
      <c r="B30" s="39"/>
      <c r="C30" s="40"/>
      <c r="D30" s="40"/>
      <c r="E30" s="40"/>
      <c r="F30" s="40"/>
      <c r="G30" s="40"/>
      <c r="H30" s="40"/>
      <c r="I30" s="142" t="s">
        <v>646</v>
      </c>
      <c r="J30" s="142"/>
      <c r="K30" s="142"/>
      <c r="L30" s="142"/>
      <c r="M30" s="132">
        <v>22</v>
      </c>
      <c r="N30" s="133"/>
      <c r="O30" s="133"/>
      <c r="P30" s="133"/>
      <c r="Q30" s="133"/>
      <c r="R30" s="133"/>
      <c r="S30" s="133"/>
      <c r="T30" s="133"/>
      <c r="U30" s="134"/>
      <c r="V30" s="132">
        <v>-1</v>
      </c>
      <c r="W30" s="133"/>
      <c r="X30" s="133"/>
      <c r="Y30" s="133"/>
      <c r="Z30" s="133"/>
      <c r="AA30" s="133"/>
      <c r="AB30" s="133"/>
      <c r="AC30" s="133"/>
      <c r="AD30" s="134"/>
      <c r="AE30" s="132">
        <v>10.4</v>
      </c>
      <c r="AF30" s="133"/>
      <c r="AG30" s="133"/>
      <c r="AH30" s="133"/>
      <c r="AI30" s="133"/>
      <c r="AJ30" s="133"/>
      <c r="AK30" s="133"/>
      <c r="AL30" s="133"/>
      <c r="AM30" s="134"/>
      <c r="AN30" s="132">
        <v>91</v>
      </c>
      <c r="AO30" s="133"/>
      <c r="AP30" s="133"/>
      <c r="AQ30" s="133"/>
      <c r="AR30" s="133"/>
      <c r="AS30" s="133"/>
      <c r="AT30" s="133"/>
      <c r="AU30" s="133"/>
      <c r="AV30" s="134"/>
    </row>
    <row r="31" spans="2:48" ht="15" customHeight="1">
      <c r="B31" s="39"/>
      <c r="C31" s="40"/>
      <c r="D31" s="40"/>
      <c r="E31" s="40"/>
      <c r="F31" s="40"/>
      <c r="G31" s="40"/>
      <c r="H31" s="40"/>
      <c r="I31" s="142" t="s">
        <v>647</v>
      </c>
      <c r="J31" s="142"/>
      <c r="K31" s="142"/>
      <c r="L31" s="142"/>
      <c r="M31" s="132">
        <v>25.1</v>
      </c>
      <c r="N31" s="133"/>
      <c r="O31" s="133"/>
      <c r="P31" s="133"/>
      <c r="Q31" s="133"/>
      <c r="R31" s="133"/>
      <c r="S31" s="133"/>
      <c r="T31" s="133"/>
      <c r="U31" s="134"/>
      <c r="V31" s="132">
        <v>1.2</v>
      </c>
      <c r="W31" s="133"/>
      <c r="X31" s="133"/>
      <c r="Y31" s="133"/>
      <c r="Z31" s="133"/>
      <c r="AA31" s="133"/>
      <c r="AB31" s="133"/>
      <c r="AC31" s="133"/>
      <c r="AD31" s="134"/>
      <c r="AE31" s="132">
        <v>12.8</v>
      </c>
      <c r="AF31" s="133"/>
      <c r="AG31" s="133"/>
      <c r="AH31" s="133"/>
      <c r="AI31" s="133"/>
      <c r="AJ31" s="133"/>
      <c r="AK31" s="133"/>
      <c r="AL31" s="133"/>
      <c r="AM31" s="134"/>
      <c r="AN31" s="132">
        <v>124</v>
      </c>
      <c r="AO31" s="133"/>
      <c r="AP31" s="133"/>
      <c r="AQ31" s="133"/>
      <c r="AR31" s="133"/>
      <c r="AS31" s="133"/>
      <c r="AT31" s="133"/>
      <c r="AU31" s="133"/>
      <c r="AV31" s="134"/>
    </row>
    <row r="32" spans="2:64" ht="15" customHeight="1">
      <c r="B32" s="39"/>
      <c r="C32" s="40"/>
      <c r="D32" s="40"/>
      <c r="E32" s="40"/>
      <c r="F32" s="40"/>
      <c r="G32" s="40"/>
      <c r="H32" s="40"/>
      <c r="I32" s="142" t="s">
        <v>648</v>
      </c>
      <c r="J32" s="142"/>
      <c r="K32" s="142"/>
      <c r="L32" s="142"/>
      <c r="M32" s="132">
        <v>32.7</v>
      </c>
      <c r="N32" s="133"/>
      <c r="O32" s="133"/>
      <c r="P32" s="133"/>
      <c r="Q32" s="133"/>
      <c r="R32" s="133"/>
      <c r="S32" s="133"/>
      <c r="T32" s="133"/>
      <c r="U32" s="134"/>
      <c r="V32" s="132">
        <v>4.5</v>
      </c>
      <c r="W32" s="133"/>
      <c r="X32" s="133"/>
      <c r="Y32" s="133"/>
      <c r="Z32" s="133"/>
      <c r="AA32" s="133"/>
      <c r="AB32" s="133"/>
      <c r="AC32" s="133"/>
      <c r="AD32" s="134"/>
      <c r="AE32" s="132">
        <v>18.8</v>
      </c>
      <c r="AF32" s="133"/>
      <c r="AG32" s="133"/>
      <c r="AH32" s="133"/>
      <c r="AI32" s="133"/>
      <c r="AJ32" s="133"/>
      <c r="AK32" s="133"/>
      <c r="AL32" s="133"/>
      <c r="AM32" s="134"/>
      <c r="AN32" s="132">
        <v>83</v>
      </c>
      <c r="AO32" s="133"/>
      <c r="AP32" s="133"/>
      <c r="AQ32" s="133"/>
      <c r="AR32" s="133"/>
      <c r="AS32" s="133"/>
      <c r="AT32" s="133"/>
      <c r="AU32" s="133"/>
      <c r="AV32" s="134"/>
      <c r="AW32" s="91"/>
      <c r="BL32" s="15"/>
    </row>
    <row r="33" spans="2:49" ht="15" customHeight="1">
      <c r="B33" s="41"/>
      <c r="C33" s="42"/>
      <c r="D33" s="42"/>
      <c r="E33" s="42"/>
      <c r="F33" s="42"/>
      <c r="G33" s="42"/>
      <c r="H33" s="42"/>
      <c r="I33" s="150" t="s">
        <v>649</v>
      </c>
      <c r="J33" s="150"/>
      <c r="K33" s="150"/>
      <c r="L33" s="150"/>
      <c r="M33" s="132">
        <v>31.4</v>
      </c>
      <c r="N33" s="133"/>
      <c r="O33" s="133"/>
      <c r="P33" s="133"/>
      <c r="Q33" s="133"/>
      <c r="R33" s="133"/>
      <c r="S33" s="133"/>
      <c r="T33" s="133"/>
      <c r="U33" s="134"/>
      <c r="V33" s="132">
        <v>16</v>
      </c>
      <c r="W33" s="133"/>
      <c r="X33" s="133"/>
      <c r="Y33" s="133"/>
      <c r="Z33" s="133"/>
      <c r="AA33" s="133"/>
      <c r="AB33" s="133"/>
      <c r="AC33" s="133"/>
      <c r="AD33" s="134"/>
      <c r="AE33" s="132">
        <v>23</v>
      </c>
      <c r="AF33" s="133"/>
      <c r="AG33" s="133"/>
      <c r="AH33" s="133"/>
      <c r="AI33" s="133"/>
      <c r="AJ33" s="133"/>
      <c r="AK33" s="133"/>
      <c r="AL33" s="133"/>
      <c r="AM33" s="134"/>
      <c r="AN33" s="132">
        <v>277.5</v>
      </c>
      <c r="AO33" s="133"/>
      <c r="AP33" s="133"/>
      <c r="AQ33" s="133"/>
      <c r="AR33" s="133"/>
      <c r="AS33" s="133"/>
      <c r="AT33" s="133"/>
      <c r="AU33" s="133"/>
      <c r="AV33" s="134"/>
      <c r="AW33" s="91"/>
    </row>
    <row r="34" spans="2:49" ht="15" customHeight="1">
      <c r="B34" s="39"/>
      <c r="C34" s="40"/>
      <c r="D34" s="40"/>
      <c r="E34" s="40"/>
      <c r="F34" s="40"/>
      <c r="G34" s="40"/>
      <c r="H34" s="40"/>
      <c r="I34" s="142" t="s">
        <v>650</v>
      </c>
      <c r="J34" s="142"/>
      <c r="K34" s="142"/>
      <c r="L34" s="142"/>
      <c r="M34" s="132">
        <v>35</v>
      </c>
      <c r="N34" s="133"/>
      <c r="O34" s="133"/>
      <c r="P34" s="133"/>
      <c r="Q34" s="133"/>
      <c r="R34" s="133"/>
      <c r="S34" s="133"/>
      <c r="T34" s="133"/>
      <c r="U34" s="134"/>
      <c r="V34" s="132">
        <v>21.7</v>
      </c>
      <c r="W34" s="133"/>
      <c r="X34" s="133"/>
      <c r="Y34" s="133"/>
      <c r="Z34" s="133"/>
      <c r="AA34" s="133"/>
      <c r="AB34" s="133"/>
      <c r="AC34" s="133"/>
      <c r="AD34" s="134"/>
      <c r="AE34" s="132">
        <v>27.7</v>
      </c>
      <c r="AF34" s="133"/>
      <c r="AG34" s="133"/>
      <c r="AH34" s="133"/>
      <c r="AI34" s="133"/>
      <c r="AJ34" s="133"/>
      <c r="AK34" s="133"/>
      <c r="AL34" s="133"/>
      <c r="AM34" s="134"/>
      <c r="AN34" s="132">
        <v>177.5</v>
      </c>
      <c r="AO34" s="133"/>
      <c r="AP34" s="133"/>
      <c r="AQ34" s="133"/>
      <c r="AR34" s="133"/>
      <c r="AS34" s="133"/>
      <c r="AT34" s="133"/>
      <c r="AU34" s="133"/>
      <c r="AV34" s="134"/>
      <c r="AW34" s="91"/>
    </row>
    <row r="35" spans="2:49" ht="15" customHeight="1">
      <c r="B35" s="43"/>
      <c r="C35" s="16"/>
      <c r="D35" s="16"/>
      <c r="E35" s="16"/>
      <c r="F35" s="16"/>
      <c r="G35" s="16"/>
      <c r="H35" s="16"/>
      <c r="I35" s="149" t="s">
        <v>651</v>
      </c>
      <c r="J35" s="149"/>
      <c r="K35" s="149"/>
      <c r="L35" s="149"/>
      <c r="M35" s="132">
        <v>37.5</v>
      </c>
      <c r="N35" s="133"/>
      <c r="O35" s="133"/>
      <c r="P35" s="133"/>
      <c r="Q35" s="133"/>
      <c r="R35" s="133"/>
      <c r="S35" s="133"/>
      <c r="T35" s="133"/>
      <c r="U35" s="134"/>
      <c r="V35" s="132">
        <v>19.3</v>
      </c>
      <c r="W35" s="133"/>
      <c r="X35" s="133"/>
      <c r="Y35" s="133"/>
      <c r="Z35" s="133"/>
      <c r="AA35" s="133"/>
      <c r="AB35" s="133"/>
      <c r="AC35" s="133"/>
      <c r="AD35" s="134"/>
      <c r="AE35" s="132">
        <v>28</v>
      </c>
      <c r="AF35" s="133"/>
      <c r="AG35" s="133"/>
      <c r="AH35" s="133"/>
      <c r="AI35" s="133"/>
      <c r="AJ35" s="133"/>
      <c r="AK35" s="133"/>
      <c r="AL35" s="133"/>
      <c r="AM35" s="134"/>
      <c r="AN35" s="132">
        <v>628</v>
      </c>
      <c r="AO35" s="133"/>
      <c r="AP35" s="133"/>
      <c r="AQ35" s="133"/>
      <c r="AR35" s="133"/>
      <c r="AS35" s="133"/>
      <c r="AT35" s="133"/>
      <c r="AU35" s="133"/>
      <c r="AV35" s="134"/>
      <c r="AW35" s="91"/>
    </row>
    <row r="36" spans="2:49" ht="15" customHeight="1">
      <c r="B36" s="39"/>
      <c r="C36" s="40"/>
      <c r="D36" s="40"/>
      <c r="E36" s="40"/>
      <c r="F36" s="40"/>
      <c r="G36" s="40"/>
      <c r="H36" s="40"/>
      <c r="I36" s="142" t="s">
        <v>652</v>
      </c>
      <c r="J36" s="142"/>
      <c r="K36" s="142"/>
      <c r="L36" s="142"/>
      <c r="M36" s="132">
        <v>33.5</v>
      </c>
      <c r="N36" s="133"/>
      <c r="O36" s="133"/>
      <c r="P36" s="133"/>
      <c r="Q36" s="133"/>
      <c r="R36" s="133"/>
      <c r="S36" s="133"/>
      <c r="T36" s="133"/>
      <c r="U36" s="134"/>
      <c r="V36" s="132">
        <v>12.5</v>
      </c>
      <c r="W36" s="133"/>
      <c r="X36" s="133"/>
      <c r="Y36" s="133"/>
      <c r="Z36" s="133"/>
      <c r="AA36" s="133"/>
      <c r="AB36" s="133"/>
      <c r="AC36" s="133"/>
      <c r="AD36" s="134"/>
      <c r="AE36" s="132">
        <v>23.4</v>
      </c>
      <c r="AF36" s="133"/>
      <c r="AG36" s="133"/>
      <c r="AH36" s="133"/>
      <c r="AI36" s="133"/>
      <c r="AJ36" s="133"/>
      <c r="AK36" s="133"/>
      <c r="AL36" s="133"/>
      <c r="AM36" s="134"/>
      <c r="AN36" s="132">
        <v>138.5</v>
      </c>
      <c r="AO36" s="133"/>
      <c r="AP36" s="133"/>
      <c r="AQ36" s="133"/>
      <c r="AR36" s="133"/>
      <c r="AS36" s="133"/>
      <c r="AT36" s="133"/>
      <c r="AU36" s="133"/>
      <c r="AV36" s="134"/>
      <c r="AW36" s="91"/>
    </row>
    <row r="37" spans="2:49" ht="15" customHeight="1">
      <c r="B37" s="43"/>
      <c r="C37" s="16"/>
      <c r="D37" s="16"/>
      <c r="E37" s="16"/>
      <c r="F37" s="16"/>
      <c r="G37" s="16"/>
      <c r="H37" s="16"/>
      <c r="I37" s="149" t="s">
        <v>653</v>
      </c>
      <c r="J37" s="149"/>
      <c r="K37" s="149"/>
      <c r="L37" s="149"/>
      <c r="M37" s="132">
        <v>31.9</v>
      </c>
      <c r="N37" s="133"/>
      <c r="O37" s="133"/>
      <c r="P37" s="133"/>
      <c r="Q37" s="133"/>
      <c r="R37" s="133"/>
      <c r="S37" s="133"/>
      <c r="T37" s="133"/>
      <c r="U37" s="134"/>
      <c r="V37" s="132">
        <v>7.1</v>
      </c>
      <c r="W37" s="133"/>
      <c r="X37" s="133"/>
      <c r="Y37" s="133"/>
      <c r="Z37" s="133"/>
      <c r="AA37" s="133"/>
      <c r="AB37" s="133"/>
      <c r="AC37" s="133"/>
      <c r="AD37" s="134"/>
      <c r="AE37" s="132">
        <v>18.8</v>
      </c>
      <c r="AF37" s="133"/>
      <c r="AG37" s="133"/>
      <c r="AH37" s="133"/>
      <c r="AI37" s="133"/>
      <c r="AJ37" s="133"/>
      <c r="AK37" s="133"/>
      <c r="AL37" s="133"/>
      <c r="AM37" s="134"/>
      <c r="AN37" s="132">
        <v>213</v>
      </c>
      <c r="AO37" s="133"/>
      <c r="AP37" s="133"/>
      <c r="AQ37" s="133"/>
      <c r="AR37" s="133"/>
      <c r="AS37" s="133"/>
      <c r="AT37" s="133"/>
      <c r="AU37" s="133"/>
      <c r="AV37" s="134"/>
      <c r="AW37" s="91"/>
    </row>
    <row r="38" spans="2:49" ht="15" customHeight="1">
      <c r="B38" s="39"/>
      <c r="C38" s="40"/>
      <c r="D38" s="40"/>
      <c r="E38" s="40"/>
      <c r="F38" s="40"/>
      <c r="G38" s="40"/>
      <c r="H38" s="40"/>
      <c r="I38" s="142" t="s">
        <v>654</v>
      </c>
      <c r="J38" s="142"/>
      <c r="K38" s="142"/>
      <c r="L38" s="142"/>
      <c r="M38" s="132">
        <v>22.8</v>
      </c>
      <c r="N38" s="133"/>
      <c r="O38" s="133"/>
      <c r="P38" s="133"/>
      <c r="Q38" s="133"/>
      <c r="R38" s="133"/>
      <c r="S38" s="133"/>
      <c r="T38" s="133"/>
      <c r="U38" s="134"/>
      <c r="V38" s="132">
        <v>0.3</v>
      </c>
      <c r="W38" s="133"/>
      <c r="X38" s="133"/>
      <c r="Y38" s="133"/>
      <c r="Z38" s="133"/>
      <c r="AA38" s="133"/>
      <c r="AB38" s="133"/>
      <c r="AC38" s="133"/>
      <c r="AD38" s="134"/>
      <c r="AE38" s="132">
        <v>10.9</v>
      </c>
      <c r="AF38" s="133"/>
      <c r="AG38" s="133"/>
      <c r="AH38" s="133"/>
      <c r="AI38" s="133"/>
      <c r="AJ38" s="133"/>
      <c r="AK38" s="133"/>
      <c r="AL38" s="133"/>
      <c r="AM38" s="134"/>
      <c r="AN38" s="132">
        <v>113.5</v>
      </c>
      <c r="AO38" s="133"/>
      <c r="AP38" s="133"/>
      <c r="AQ38" s="133"/>
      <c r="AR38" s="133"/>
      <c r="AS38" s="133"/>
      <c r="AT38" s="133"/>
      <c r="AU38" s="133"/>
      <c r="AV38" s="134"/>
      <c r="AW38" s="92"/>
    </row>
    <row r="39" spans="2:48" ht="15" customHeight="1" thickBot="1">
      <c r="B39" s="44"/>
      <c r="C39" s="45"/>
      <c r="D39" s="45"/>
      <c r="E39" s="45"/>
      <c r="F39" s="45"/>
      <c r="G39" s="45"/>
      <c r="H39" s="45"/>
      <c r="I39" s="154" t="s">
        <v>655</v>
      </c>
      <c r="J39" s="154"/>
      <c r="K39" s="154"/>
      <c r="L39" s="154"/>
      <c r="M39" s="124">
        <v>15.2</v>
      </c>
      <c r="N39" s="125"/>
      <c r="O39" s="125"/>
      <c r="P39" s="125"/>
      <c r="Q39" s="125"/>
      <c r="R39" s="125"/>
      <c r="S39" s="125"/>
      <c r="T39" s="125"/>
      <c r="U39" s="126"/>
      <c r="V39" s="124">
        <v>-1.9</v>
      </c>
      <c r="W39" s="125"/>
      <c r="X39" s="125"/>
      <c r="Y39" s="125"/>
      <c r="Z39" s="125"/>
      <c r="AA39" s="125"/>
      <c r="AB39" s="125"/>
      <c r="AC39" s="125"/>
      <c r="AD39" s="126"/>
      <c r="AE39" s="124">
        <v>5.7</v>
      </c>
      <c r="AF39" s="125"/>
      <c r="AG39" s="125"/>
      <c r="AH39" s="125"/>
      <c r="AI39" s="125"/>
      <c r="AJ39" s="125"/>
      <c r="AK39" s="125"/>
      <c r="AL39" s="125"/>
      <c r="AM39" s="126"/>
      <c r="AN39" s="132">
        <v>72.5</v>
      </c>
      <c r="AO39" s="133"/>
      <c r="AP39" s="133"/>
      <c r="AQ39" s="133"/>
      <c r="AR39" s="133"/>
      <c r="AS39" s="133"/>
      <c r="AT39" s="133"/>
      <c r="AU39" s="133"/>
      <c r="AV39" s="134"/>
    </row>
    <row r="40" spans="2:48" ht="15" customHeight="1" thickBot="1" thickTop="1">
      <c r="B40" s="127" t="s">
        <v>1025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9">
        <v>37.5</v>
      </c>
      <c r="N40" s="130"/>
      <c r="O40" s="130"/>
      <c r="P40" s="130"/>
      <c r="Q40" s="130"/>
      <c r="R40" s="130"/>
      <c r="S40" s="130"/>
      <c r="T40" s="130"/>
      <c r="U40" s="131"/>
      <c r="V40" s="129">
        <v>-4.9</v>
      </c>
      <c r="W40" s="130"/>
      <c r="X40" s="130"/>
      <c r="Y40" s="130"/>
      <c r="Z40" s="130"/>
      <c r="AA40" s="130"/>
      <c r="AB40" s="130"/>
      <c r="AC40" s="130"/>
      <c r="AD40" s="131"/>
      <c r="AE40" s="129">
        <v>15.7</v>
      </c>
      <c r="AF40" s="130"/>
      <c r="AG40" s="130"/>
      <c r="AH40" s="130"/>
      <c r="AI40" s="130"/>
      <c r="AJ40" s="130"/>
      <c r="AK40" s="130"/>
      <c r="AL40" s="130"/>
      <c r="AM40" s="131"/>
      <c r="AN40" s="123">
        <v>2141.5</v>
      </c>
      <c r="AO40" s="123"/>
      <c r="AP40" s="123"/>
      <c r="AQ40" s="123"/>
      <c r="AR40" s="123"/>
      <c r="AS40" s="123"/>
      <c r="AT40" s="123"/>
      <c r="AU40" s="123"/>
      <c r="AV40" s="123"/>
    </row>
    <row r="41" spans="2:48" ht="15" customHeight="1" thickBot="1" thickTop="1">
      <c r="B41" s="127" t="s">
        <v>943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>
        <v>38.8</v>
      </c>
      <c r="N41" s="130"/>
      <c r="O41" s="130"/>
      <c r="P41" s="130"/>
      <c r="Q41" s="130"/>
      <c r="R41" s="130"/>
      <c r="S41" s="130"/>
      <c r="T41" s="130"/>
      <c r="U41" s="131"/>
      <c r="V41" s="129">
        <v>-6</v>
      </c>
      <c r="W41" s="130"/>
      <c r="X41" s="130"/>
      <c r="Y41" s="130"/>
      <c r="Z41" s="130"/>
      <c r="AA41" s="130"/>
      <c r="AB41" s="130"/>
      <c r="AC41" s="130"/>
      <c r="AD41" s="131"/>
      <c r="AE41" s="129">
        <v>15.5</v>
      </c>
      <c r="AF41" s="130"/>
      <c r="AG41" s="130"/>
      <c r="AH41" s="130"/>
      <c r="AI41" s="130"/>
      <c r="AJ41" s="130"/>
      <c r="AK41" s="130"/>
      <c r="AL41" s="130"/>
      <c r="AM41" s="131"/>
      <c r="AN41" s="123">
        <v>2300</v>
      </c>
      <c r="AO41" s="123"/>
      <c r="AP41" s="123"/>
      <c r="AQ41" s="123"/>
      <c r="AR41" s="123"/>
      <c r="AS41" s="123"/>
      <c r="AT41" s="123"/>
      <c r="AU41" s="123"/>
      <c r="AV41" s="123"/>
    </row>
    <row r="42" ht="15" customHeight="1" thickTop="1">
      <c r="AV42" s="35" t="s">
        <v>672</v>
      </c>
    </row>
    <row r="44" spans="1:11" s="30" customFormat="1" ht="18.75" customHeight="1">
      <c r="A44" s="29" t="s">
        <v>673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6" spans="1:37" ht="15" customHeight="1">
      <c r="A46" s="31" t="s">
        <v>674</v>
      </c>
      <c r="AK46" s="33" t="s">
        <v>683</v>
      </c>
    </row>
    <row r="47" ht="3.75" customHeight="1"/>
    <row r="48" spans="2:67" ht="15" customHeight="1">
      <c r="B48" s="104" t="s">
        <v>618</v>
      </c>
      <c r="C48" s="104"/>
      <c r="D48" s="104"/>
      <c r="E48" s="104"/>
      <c r="F48" s="104"/>
      <c r="G48" s="104"/>
      <c r="H48" s="104"/>
      <c r="I48" s="104"/>
      <c r="J48" s="104" t="s">
        <v>447</v>
      </c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35"/>
      <c r="AE48" s="112" t="s">
        <v>682</v>
      </c>
      <c r="AF48" s="113"/>
      <c r="AG48" s="113"/>
      <c r="AH48" s="113"/>
      <c r="AI48" s="113"/>
      <c r="AJ48" s="113"/>
      <c r="AK48" s="114"/>
      <c r="AL48" s="24"/>
      <c r="AM48" s="24"/>
      <c r="AN48" s="24"/>
      <c r="AO48" s="24"/>
      <c r="AP48" s="24"/>
      <c r="AQ48" s="24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5"/>
    </row>
    <row r="49" spans="2:67" ht="15" customHeight="1">
      <c r="B49" s="104"/>
      <c r="C49" s="104"/>
      <c r="D49" s="104"/>
      <c r="E49" s="104"/>
      <c r="F49" s="104"/>
      <c r="G49" s="104"/>
      <c r="H49" s="104"/>
      <c r="I49" s="104"/>
      <c r="J49" s="110" t="s">
        <v>678</v>
      </c>
      <c r="K49" s="110"/>
      <c r="L49" s="110"/>
      <c r="M49" s="110"/>
      <c r="N49" s="110"/>
      <c r="O49" s="110"/>
      <c r="P49" s="110"/>
      <c r="Q49" s="110" t="s">
        <v>679</v>
      </c>
      <c r="R49" s="110"/>
      <c r="S49" s="110"/>
      <c r="T49" s="110"/>
      <c r="U49" s="110"/>
      <c r="V49" s="110"/>
      <c r="W49" s="110"/>
      <c r="X49" s="110" t="s">
        <v>680</v>
      </c>
      <c r="Y49" s="110"/>
      <c r="Z49" s="110"/>
      <c r="AA49" s="110"/>
      <c r="AB49" s="110"/>
      <c r="AC49" s="110"/>
      <c r="AD49" s="111"/>
      <c r="AE49" s="115"/>
      <c r="AF49" s="116"/>
      <c r="AG49" s="116"/>
      <c r="AH49" s="116"/>
      <c r="AI49" s="116"/>
      <c r="AJ49" s="116"/>
      <c r="AK49" s="117"/>
      <c r="AL49" s="24"/>
      <c r="AM49" s="24"/>
      <c r="AN49" s="24"/>
      <c r="AO49" s="24"/>
      <c r="AP49" s="24"/>
      <c r="AQ49" s="24"/>
      <c r="AR49" s="24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5"/>
    </row>
    <row r="50" spans="2:67" ht="15" customHeight="1">
      <c r="B50" s="118" t="s">
        <v>747</v>
      </c>
      <c r="C50" s="119"/>
      <c r="D50" s="119"/>
      <c r="E50" s="119"/>
      <c r="F50" s="119"/>
      <c r="G50" s="119"/>
      <c r="H50" s="119"/>
      <c r="I50" s="120"/>
      <c r="J50" s="105">
        <f>Q50+X50</f>
        <v>51558</v>
      </c>
      <c r="K50" s="106"/>
      <c r="L50" s="106"/>
      <c r="M50" s="106"/>
      <c r="N50" s="106"/>
      <c r="O50" s="106"/>
      <c r="P50" s="107"/>
      <c r="Q50" s="105">
        <v>24444</v>
      </c>
      <c r="R50" s="106"/>
      <c r="S50" s="106"/>
      <c r="T50" s="106"/>
      <c r="U50" s="106"/>
      <c r="V50" s="106"/>
      <c r="W50" s="107"/>
      <c r="X50" s="105">
        <v>27114</v>
      </c>
      <c r="Y50" s="106"/>
      <c r="Z50" s="106"/>
      <c r="AA50" s="106"/>
      <c r="AB50" s="106"/>
      <c r="AC50" s="106"/>
      <c r="AD50" s="108"/>
      <c r="AE50" s="109">
        <v>17036</v>
      </c>
      <c r="AF50" s="106"/>
      <c r="AG50" s="106"/>
      <c r="AH50" s="106"/>
      <c r="AI50" s="106"/>
      <c r="AJ50" s="106"/>
      <c r="AK50" s="107"/>
      <c r="AL50" s="16"/>
      <c r="AM50" s="16"/>
      <c r="AN50" s="16"/>
      <c r="AO50" s="16"/>
      <c r="AP50" s="16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</row>
    <row r="51" spans="2:67" ht="15" customHeight="1">
      <c r="B51" s="118" t="s">
        <v>606</v>
      </c>
      <c r="C51" s="119"/>
      <c r="D51" s="119"/>
      <c r="E51" s="119"/>
      <c r="F51" s="119"/>
      <c r="G51" s="119"/>
      <c r="H51" s="119"/>
      <c r="I51" s="120"/>
      <c r="J51" s="105">
        <f>Q51+X51</f>
        <v>51453</v>
      </c>
      <c r="K51" s="106"/>
      <c r="L51" s="106"/>
      <c r="M51" s="106"/>
      <c r="N51" s="106"/>
      <c r="O51" s="106"/>
      <c r="P51" s="107"/>
      <c r="Q51" s="105">
        <v>24396</v>
      </c>
      <c r="R51" s="106"/>
      <c r="S51" s="106"/>
      <c r="T51" s="106"/>
      <c r="U51" s="106"/>
      <c r="V51" s="106"/>
      <c r="W51" s="107"/>
      <c r="X51" s="105">
        <v>27057</v>
      </c>
      <c r="Y51" s="106"/>
      <c r="Z51" s="106"/>
      <c r="AA51" s="106"/>
      <c r="AB51" s="106"/>
      <c r="AC51" s="106"/>
      <c r="AD51" s="108"/>
      <c r="AE51" s="109">
        <v>17150</v>
      </c>
      <c r="AF51" s="106"/>
      <c r="AG51" s="106"/>
      <c r="AH51" s="106"/>
      <c r="AI51" s="106"/>
      <c r="AJ51" s="106"/>
      <c r="AK51" s="107"/>
      <c r="AL51" s="16"/>
      <c r="AM51" s="16"/>
      <c r="AN51" s="16"/>
      <c r="AO51" s="16"/>
      <c r="AP51" s="16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</row>
    <row r="52" spans="2:67" ht="15" customHeight="1">
      <c r="B52" s="104" t="s">
        <v>855</v>
      </c>
      <c r="C52" s="104"/>
      <c r="D52" s="104"/>
      <c r="E52" s="104"/>
      <c r="F52" s="104"/>
      <c r="G52" s="104"/>
      <c r="H52" s="104"/>
      <c r="I52" s="104"/>
      <c r="J52" s="121">
        <f>Q52+X52</f>
        <v>51198</v>
      </c>
      <c r="K52" s="121"/>
      <c r="L52" s="121"/>
      <c r="M52" s="121"/>
      <c r="N52" s="121"/>
      <c r="O52" s="121"/>
      <c r="P52" s="121"/>
      <c r="Q52" s="121">
        <v>24272</v>
      </c>
      <c r="R52" s="121"/>
      <c r="S52" s="121"/>
      <c r="T52" s="121"/>
      <c r="U52" s="121"/>
      <c r="V52" s="121"/>
      <c r="W52" s="121"/>
      <c r="X52" s="121">
        <v>26926</v>
      </c>
      <c r="Y52" s="121"/>
      <c r="Z52" s="121"/>
      <c r="AA52" s="121"/>
      <c r="AB52" s="121"/>
      <c r="AC52" s="121"/>
      <c r="AD52" s="122"/>
      <c r="AE52" s="109">
        <v>17292</v>
      </c>
      <c r="AF52" s="106"/>
      <c r="AG52" s="106"/>
      <c r="AH52" s="106"/>
      <c r="AI52" s="106"/>
      <c r="AJ52" s="106"/>
      <c r="AK52" s="107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5"/>
    </row>
    <row r="53" spans="2:67" ht="15" customHeight="1">
      <c r="B53" s="118" t="s">
        <v>925</v>
      </c>
      <c r="C53" s="119"/>
      <c r="D53" s="119"/>
      <c r="E53" s="119"/>
      <c r="F53" s="119"/>
      <c r="G53" s="119"/>
      <c r="H53" s="119"/>
      <c r="I53" s="120"/>
      <c r="J53" s="105">
        <v>50992</v>
      </c>
      <c r="K53" s="106"/>
      <c r="L53" s="106"/>
      <c r="M53" s="106"/>
      <c r="N53" s="106"/>
      <c r="O53" s="106"/>
      <c r="P53" s="107"/>
      <c r="Q53" s="105">
        <v>24183</v>
      </c>
      <c r="R53" s="106"/>
      <c r="S53" s="106"/>
      <c r="T53" s="106"/>
      <c r="U53" s="106"/>
      <c r="V53" s="106"/>
      <c r="W53" s="107"/>
      <c r="X53" s="105">
        <v>26809</v>
      </c>
      <c r="Y53" s="106"/>
      <c r="Z53" s="106"/>
      <c r="AA53" s="106"/>
      <c r="AB53" s="106"/>
      <c r="AC53" s="106"/>
      <c r="AD53" s="108"/>
      <c r="AE53" s="109">
        <v>17447</v>
      </c>
      <c r="AF53" s="106"/>
      <c r="AG53" s="106"/>
      <c r="AH53" s="106"/>
      <c r="AI53" s="106"/>
      <c r="AJ53" s="106"/>
      <c r="AK53" s="107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5"/>
    </row>
    <row r="54" spans="2:67" ht="15" customHeight="1">
      <c r="B54" s="118" t="s">
        <v>992</v>
      </c>
      <c r="C54" s="119"/>
      <c r="D54" s="119"/>
      <c r="E54" s="119"/>
      <c r="F54" s="119"/>
      <c r="G54" s="119"/>
      <c r="H54" s="119"/>
      <c r="I54" s="120"/>
      <c r="J54" s="105">
        <v>50645</v>
      </c>
      <c r="K54" s="106"/>
      <c r="L54" s="106"/>
      <c r="M54" s="106"/>
      <c r="N54" s="106"/>
      <c r="O54" s="106"/>
      <c r="P54" s="107"/>
      <c r="Q54" s="105">
        <v>24042</v>
      </c>
      <c r="R54" s="106"/>
      <c r="S54" s="106"/>
      <c r="T54" s="106"/>
      <c r="U54" s="106"/>
      <c r="V54" s="106"/>
      <c r="W54" s="107"/>
      <c r="X54" s="105">
        <v>26603</v>
      </c>
      <c r="Y54" s="106"/>
      <c r="Z54" s="106"/>
      <c r="AA54" s="106"/>
      <c r="AB54" s="106"/>
      <c r="AC54" s="106"/>
      <c r="AD54" s="108"/>
      <c r="AE54" s="109">
        <v>17531</v>
      </c>
      <c r="AF54" s="106"/>
      <c r="AG54" s="106"/>
      <c r="AH54" s="106"/>
      <c r="AI54" s="106"/>
      <c r="AJ54" s="106"/>
      <c r="AK54" s="107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5"/>
    </row>
    <row r="55" ht="15" customHeight="1">
      <c r="AK55" s="33" t="s">
        <v>684</v>
      </c>
    </row>
    <row r="56" ht="15" customHeight="1">
      <c r="AK56" s="33"/>
    </row>
    <row r="57" spans="1:50" ht="15" customHeight="1">
      <c r="A57" s="31" t="s">
        <v>685</v>
      </c>
      <c r="AD57" s="47"/>
      <c r="AE57" s="47"/>
      <c r="AF57" s="47"/>
      <c r="AG57" s="47"/>
      <c r="AH57" s="47"/>
      <c r="AX57" s="33" t="s">
        <v>862</v>
      </c>
    </row>
    <row r="58" ht="3.75" customHeight="1"/>
    <row r="59" spans="2:50" ht="18.75" customHeight="1">
      <c r="B59" s="118" t="s">
        <v>618</v>
      </c>
      <c r="C59" s="119"/>
      <c r="D59" s="119"/>
      <c r="E59" s="119"/>
      <c r="F59" s="119"/>
      <c r="G59" s="119"/>
      <c r="H59" s="120"/>
      <c r="I59" s="118" t="s">
        <v>686</v>
      </c>
      <c r="J59" s="119"/>
      <c r="K59" s="119"/>
      <c r="L59" s="119"/>
      <c r="M59" s="119"/>
      <c r="N59" s="119"/>
      <c r="O59" s="120"/>
      <c r="P59" s="118" t="s">
        <v>687</v>
      </c>
      <c r="Q59" s="119"/>
      <c r="R59" s="119"/>
      <c r="S59" s="119"/>
      <c r="T59" s="119"/>
      <c r="U59" s="119"/>
      <c r="V59" s="120"/>
      <c r="W59" s="118" t="s">
        <v>688</v>
      </c>
      <c r="X59" s="119"/>
      <c r="Y59" s="119"/>
      <c r="Z59" s="119"/>
      <c r="AA59" s="119"/>
      <c r="AB59" s="119"/>
      <c r="AC59" s="120"/>
      <c r="AD59" s="118" t="s">
        <v>689</v>
      </c>
      <c r="AE59" s="119"/>
      <c r="AF59" s="119"/>
      <c r="AG59" s="119"/>
      <c r="AH59" s="119"/>
      <c r="AI59" s="119"/>
      <c r="AJ59" s="120"/>
      <c r="AK59" s="118" t="s">
        <v>690</v>
      </c>
      <c r="AL59" s="119"/>
      <c r="AM59" s="119"/>
      <c r="AN59" s="119"/>
      <c r="AO59" s="119"/>
      <c r="AP59" s="119"/>
      <c r="AQ59" s="120"/>
      <c r="AR59" s="118" t="s">
        <v>691</v>
      </c>
      <c r="AS59" s="119"/>
      <c r="AT59" s="119"/>
      <c r="AU59" s="119"/>
      <c r="AV59" s="119"/>
      <c r="AW59" s="119"/>
      <c r="AX59" s="120"/>
    </row>
    <row r="60" spans="2:50" ht="15" customHeight="1">
      <c r="B60" s="118" t="s">
        <v>855</v>
      </c>
      <c r="C60" s="119"/>
      <c r="D60" s="119"/>
      <c r="E60" s="119"/>
      <c r="F60" s="119"/>
      <c r="G60" s="119"/>
      <c r="H60" s="120"/>
      <c r="I60" s="105">
        <v>433</v>
      </c>
      <c r="J60" s="106"/>
      <c r="K60" s="106"/>
      <c r="L60" s="106"/>
      <c r="M60" s="106"/>
      <c r="N60" s="106"/>
      <c r="O60" s="107"/>
      <c r="P60" s="105">
        <v>621</v>
      </c>
      <c r="Q60" s="106"/>
      <c r="R60" s="106"/>
      <c r="S60" s="106"/>
      <c r="T60" s="106"/>
      <c r="U60" s="106"/>
      <c r="V60" s="107"/>
      <c r="W60" s="105">
        <v>1703</v>
      </c>
      <c r="X60" s="106"/>
      <c r="Y60" s="106"/>
      <c r="Z60" s="106"/>
      <c r="AA60" s="106"/>
      <c r="AB60" s="106"/>
      <c r="AC60" s="107"/>
      <c r="AD60" s="105">
        <v>1757</v>
      </c>
      <c r="AE60" s="106"/>
      <c r="AF60" s="106"/>
      <c r="AG60" s="106"/>
      <c r="AH60" s="106"/>
      <c r="AI60" s="106"/>
      <c r="AJ60" s="107"/>
      <c r="AK60" s="105">
        <v>249</v>
      </c>
      <c r="AL60" s="106"/>
      <c r="AM60" s="106"/>
      <c r="AN60" s="106"/>
      <c r="AO60" s="106"/>
      <c r="AP60" s="106"/>
      <c r="AQ60" s="107"/>
      <c r="AR60" s="105">
        <v>91</v>
      </c>
      <c r="AS60" s="106"/>
      <c r="AT60" s="106"/>
      <c r="AU60" s="106"/>
      <c r="AV60" s="106"/>
      <c r="AW60" s="106"/>
      <c r="AX60" s="107"/>
    </row>
    <row r="61" spans="2:50" ht="15" customHeight="1">
      <c r="B61" s="118" t="s">
        <v>925</v>
      </c>
      <c r="C61" s="119"/>
      <c r="D61" s="119"/>
      <c r="E61" s="119"/>
      <c r="F61" s="119"/>
      <c r="G61" s="119"/>
      <c r="H61" s="120"/>
      <c r="I61" s="121">
        <v>459</v>
      </c>
      <c r="J61" s="121"/>
      <c r="K61" s="121"/>
      <c r="L61" s="121"/>
      <c r="M61" s="121"/>
      <c r="N61" s="121"/>
      <c r="O61" s="121"/>
      <c r="P61" s="121">
        <v>598</v>
      </c>
      <c r="Q61" s="121"/>
      <c r="R61" s="121"/>
      <c r="S61" s="121"/>
      <c r="T61" s="121"/>
      <c r="U61" s="121"/>
      <c r="V61" s="121"/>
      <c r="W61" s="121">
        <v>1554</v>
      </c>
      <c r="X61" s="121"/>
      <c r="Y61" s="121"/>
      <c r="Z61" s="121"/>
      <c r="AA61" s="121"/>
      <c r="AB61" s="121"/>
      <c r="AC61" s="121"/>
      <c r="AD61" s="121">
        <v>1704</v>
      </c>
      <c r="AE61" s="121"/>
      <c r="AF61" s="121"/>
      <c r="AG61" s="121"/>
      <c r="AH61" s="121"/>
      <c r="AI61" s="121"/>
      <c r="AJ61" s="121"/>
      <c r="AK61" s="121">
        <v>222</v>
      </c>
      <c r="AL61" s="121"/>
      <c r="AM61" s="121"/>
      <c r="AN61" s="121"/>
      <c r="AO61" s="121"/>
      <c r="AP61" s="121"/>
      <c r="AQ61" s="121"/>
      <c r="AR61" s="121">
        <v>90</v>
      </c>
      <c r="AS61" s="121"/>
      <c r="AT61" s="121"/>
      <c r="AU61" s="121"/>
      <c r="AV61" s="121"/>
      <c r="AW61" s="121"/>
      <c r="AX61" s="121"/>
    </row>
    <row r="62" spans="2:50" ht="15" customHeight="1">
      <c r="B62" s="118" t="s">
        <v>992</v>
      </c>
      <c r="C62" s="119"/>
      <c r="D62" s="119"/>
      <c r="E62" s="119"/>
      <c r="F62" s="119"/>
      <c r="G62" s="119"/>
      <c r="H62" s="120"/>
      <c r="I62" s="121">
        <v>399</v>
      </c>
      <c r="J62" s="121"/>
      <c r="K62" s="121"/>
      <c r="L62" s="121"/>
      <c r="M62" s="121"/>
      <c r="N62" s="121"/>
      <c r="O62" s="121"/>
      <c r="P62" s="121">
        <v>604</v>
      </c>
      <c r="Q62" s="121"/>
      <c r="R62" s="121"/>
      <c r="S62" s="121"/>
      <c r="T62" s="121"/>
      <c r="U62" s="121"/>
      <c r="V62" s="121"/>
      <c r="W62" s="121">
        <v>1545</v>
      </c>
      <c r="X62" s="121"/>
      <c r="Y62" s="121"/>
      <c r="Z62" s="121"/>
      <c r="AA62" s="121"/>
      <c r="AB62" s="121"/>
      <c r="AC62" s="121"/>
      <c r="AD62" s="121">
        <v>1730</v>
      </c>
      <c r="AE62" s="121"/>
      <c r="AF62" s="121"/>
      <c r="AG62" s="121"/>
      <c r="AH62" s="121"/>
      <c r="AI62" s="121"/>
      <c r="AJ62" s="121"/>
      <c r="AK62" s="121">
        <v>226</v>
      </c>
      <c r="AL62" s="121"/>
      <c r="AM62" s="121"/>
      <c r="AN62" s="121"/>
      <c r="AO62" s="121"/>
      <c r="AP62" s="121"/>
      <c r="AQ62" s="121"/>
      <c r="AR62" s="121">
        <v>84</v>
      </c>
      <c r="AS62" s="121"/>
      <c r="AT62" s="121"/>
      <c r="AU62" s="121"/>
      <c r="AV62" s="121"/>
      <c r="AW62" s="121"/>
      <c r="AX62" s="121"/>
    </row>
    <row r="63" ht="13.5" customHeight="1">
      <c r="AX63" s="33" t="s">
        <v>692</v>
      </c>
    </row>
    <row r="64" ht="13.5" customHeight="1"/>
    <row r="65" spans="1:46" ht="15" customHeight="1">
      <c r="A65" s="31" t="s">
        <v>693</v>
      </c>
      <c r="AT65" s="33" t="s">
        <v>863</v>
      </c>
    </row>
    <row r="66" ht="3.75" customHeight="1"/>
    <row r="67" spans="2:46" ht="15" customHeight="1">
      <c r="B67" s="104" t="s">
        <v>618</v>
      </c>
      <c r="C67" s="104"/>
      <c r="D67" s="104"/>
      <c r="E67" s="104"/>
      <c r="F67" s="104"/>
      <c r="G67" s="104"/>
      <c r="H67" s="104"/>
      <c r="I67" s="104"/>
      <c r="J67" s="104"/>
      <c r="K67" s="104" t="s">
        <v>734</v>
      </c>
      <c r="L67" s="104"/>
      <c r="M67" s="104"/>
      <c r="N67" s="104"/>
      <c r="O67" s="104"/>
      <c r="P67" s="104"/>
      <c r="Q67" s="104"/>
      <c r="R67" s="104"/>
      <c r="S67" s="104"/>
      <c r="T67" s="104" t="s">
        <v>682</v>
      </c>
      <c r="U67" s="104"/>
      <c r="V67" s="104"/>
      <c r="W67" s="104"/>
      <c r="X67" s="104"/>
      <c r="Y67" s="104"/>
      <c r="Z67" s="104"/>
      <c r="AA67" s="104"/>
      <c r="AB67" s="104"/>
      <c r="AC67" s="104" t="s">
        <v>735</v>
      </c>
      <c r="AD67" s="104"/>
      <c r="AE67" s="104"/>
      <c r="AF67" s="104"/>
      <c r="AG67" s="104"/>
      <c r="AH67" s="104"/>
      <c r="AI67" s="104"/>
      <c r="AJ67" s="104"/>
      <c r="AK67" s="104"/>
      <c r="AL67" s="104" t="s">
        <v>736</v>
      </c>
      <c r="AM67" s="104"/>
      <c r="AN67" s="104"/>
      <c r="AO67" s="104"/>
      <c r="AP67" s="104"/>
      <c r="AQ67" s="104"/>
      <c r="AR67" s="104"/>
      <c r="AS67" s="104"/>
      <c r="AT67" s="104"/>
    </row>
    <row r="68" spans="2:46" ht="15" customHeight="1">
      <c r="B68" s="104" t="s">
        <v>694</v>
      </c>
      <c r="C68" s="104"/>
      <c r="D68" s="104"/>
      <c r="E68" s="104"/>
      <c r="F68" s="104"/>
      <c r="G68" s="104"/>
      <c r="H68" s="104"/>
      <c r="I68" s="104"/>
      <c r="J68" s="104"/>
      <c r="K68" s="110">
        <v>54319</v>
      </c>
      <c r="L68" s="110"/>
      <c r="M68" s="110"/>
      <c r="N68" s="110"/>
      <c r="O68" s="110"/>
      <c r="P68" s="110"/>
      <c r="Q68" s="110"/>
      <c r="R68" s="110"/>
      <c r="S68" s="110"/>
      <c r="T68" s="110">
        <v>14264</v>
      </c>
      <c r="U68" s="110"/>
      <c r="V68" s="110"/>
      <c r="W68" s="110"/>
      <c r="X68" s="110"/>
      <c r="Y68" s="110"/>
      <c r="Z68" s="110"/>
      <c r="AA68" s="110"/>
      <c r="AB68" s="110"/>
      <c r="AC68" s="110">
        <v>51246</v>
      </c>
      <c r="AD68" s="110"/>
      <c r="AE68" s="110"/>
      <c r="AF68" s="110"/>
      <c r="AG68" s="110"/>
      <c r="AH68" s="110"/>
      <c r="AI68" s="110"/>
      <c r="AJ68" s="110"/>
      <c r="AK68" s="110"/>
      <c r="AL68" s="110">
        <v>54319</v>
      </c>
      <c r="AM68" s="110"/>
      <c r="AN68" s="110"/>
      <c r="AO68" s="110"/>
      <c r="AP68" s="110"/>
      <c r="AQ68" s="110"/>
      <c r="AR68" s="110"/>
      <c r="AS68" s="110"/>
      <c r="AT68" s="110"/>
    </row>
    <row r="69" spans="2:46" ht="15" customHeight="1">
      <c r="B69" s="104" t="s">
        <v>696</v>
      </c>
      <c r="C69" s="104"/>
      <c r="D69" s="104"/>
      <c r="E69" s="104"/>
      <c r="F69" s="104"/>
      <c r="G69" s="104"/>
      <c r="H69" s="104"/>
      <c r="I69" s="104"/>
      <c r="J69" s="104"/>
      <c r="K69" s="110">
        <v>54004</v>
      </c>
      <c r="L69" s="110"/>
      <c r="M69" s="110"/>
      <c r="N69" s="110"/>
      <c r="O69" s="110"/>
      <c r="P69" s="110"/>
      <c r="Q69" s="110"/>
      <c r="R69" s="110"/>
      <c r="S69" s="110"/>
      <c r="T69" s="110">
        <v>14759</v>
      </c>
      <c r="U69" s="110"/>
      <c r="V69" s="110"/>
      <c r="W69" s="110"/>
      <c r="X69" s="110"/>
      <c r="Y69" s="110"/>
      <c r="Z69" s="110"/>
      <c r="AA69" s="110"/>
      <c r="AB69" s="110"/>
      <c r="AC69" s="110">
        <v>51579</v>
      </c>
      <c r="AD69" s="110"/>
      <c r="AE69" s="110"/>
      <c r="AF69" s="110"/>
      <c r="AG69" s="110"/>
      <c r="AH69" s="110"/>
      <c r="AI69" s="110"/>
      <c r="AJ69" s="110"/>
      <c r="AK69" s="110"/>
      <c r="AL69" s="110">
        <v>54001</v>
      </c>
      <c r="AM69" s="110"/>
      <c r="AN69" s="110"/>
      <c r="AO69" s="110"/>
      <c r="AP69" s="110"/>
      <c r="AQ69" s="110"/>
      <c r="AR69" s="110"/>
      <c r="AS69" s="110"/>
      <c r="AT69" s="110"/>
    </row>
    <row r="70" spans="2:46" ht="15" customHeight="1">
      <c r="B70" s="104" t="s">
        <v>697</v>
      </c>
      <c r="C70" s="104"/>
      <c r="D70" s="104"/>
      <c r="E70" s="104"/>
      <c r="F70" s="104"/>
      <c r="G70" s="104"/>
      <c r="H70" s="104"/>
      <c r="I70" s="104"/>
      <c r="J70" s="104"/>
      <c r="K70" s="110">
        <v>53943</v>
      </c>
      <c r="L70" s="110"/>
      <c r="M70" s="110"/>
      <c r="N70" s="110"/>
      <c r="O70" s="110"/>
      <c r="P70" s="110"/>
      <c r="Q70" s="110"/>
      <c r="R70" s="110"/>
      <c r="S70" s="110"/>
      <c r="T70" s="110">
        <v>15438</v>
      </c>
      <c r="U70" s="110"/>
      <c r="V70" s="110"/>
      <c r="W70" s="110"/>
      <c r="X70" s="110"/>
      <c r="Y70" s="110"/>
      <c r="Z70" s="110"/>
      <c r="AA70" s="110"/>
      <c r="AB70" s="110"/>
      <c r="AC70" s="110">
        <v>51716</v>
      </c>
      <c r="AD70" s="110"/>
      <c r="AE70" s="110"/>
      <c r="AF70" s="110"/>
      <c r="AG70" s="110"/>
      <c r="AH70" s="110"/>
      <c r="AI70" s="110"/>
      <c r="AJ70" s="110"/>
      <c r="AK70" s="110"/>
      <c r="AL70" s="110">
        <v>53943</v>
      </c>
      <c r="AM70" s="110"/>
      <c r="AN70" s="110"/>
      <c r="AO70" s="110"/>
      <c r="AP70" s="110"/>
      <c r="AQ70" s="110"/>
      <c r="AR70" s="110"/>
      <c r="AS70" s="110"/>
      <c r="AT70" s="110"/>
    </row>
    <row r="71" spans="2:46" ht="15" customHeight="1">
      <c r="B71" s="104" t="s">
        <v>695</v>
      </c>
      <c r="C71" s="104"/>
      <c r="D71" s="104"/>
      <c r="E71" s="104"/>
      <c r="F71" s="104"/>
      <c r="G71" s="104"/>
      <c r="H71" s="104"/>
      <c r="I71" s="104"/>
      <c r="J71" s="104"/>
      <c r="K71" s="110">
        <v>53071</v>
      </c>
      <c r="L71" s="110"/>
      <c r="M71" s="110"/>
      <c r="N71" s="110"/>
      <c r="O71" s="110"/>
      <c r="P71" s="110"/>
      <c r="Q71" s="110"/>
      <c r="R71" s="110"/>
      <c r="S71" s="110"/>
      <c r="T71" s="110">
        <v>15910</v>
      </c>
      <c r="U71" s="110"/>
      <c r="V71" s="110"/>
      <c r="W71" s="110"/>
      <c r="X71" s="110"/>
      <c r="Y71" s="110"/>
      <c r="Z71" s="110"/>
      <c r="AA71" s="110"/>
      <c r="AB71" s="110"/>
      <c r="AC71" s="110">
        <v>51419</v>
      </c>
      <c r="AD71" s="110"/>
      <c r="AE71" s="110"/>
      <c r="AF71" s="110"/>
      <c r="AG71" s="110"/>
      <c r="AH71" s="110"/>
      <c r="AI71" s="110"/>
      <c r="AJ71" s="110"/>
      <c r="AK71" s="110"/>
      <c r="AL71" s="110">
        <v>53067</v>
      </c>
      <c r="AM71" s="110"/>
      <c r="AN71" s="110"/>
      <c r="AO71" s="110"/>
      <c r="AP71" s="110"/>
      <c r="AQ71" s="110"/>
      <c r="AR71" s="110"/>
      <c r="AS71" s="110"/>
      <c r="AT71" s="110"/>
    </row>
    <row r="72" spans="2:46" ht="15" customHeight="1">
      <c r="B72" s="104" t="s">
        <v>675</v>
      </c>
      <c r="C72" s="104"/>
      <c r="D72" s="104"/>
      <c r="E72" s="104"/>
      <c r="F72" s="104"/>
      <c r="G72" s="104"/>
      <c r="H72" s="104"/>
      <c r="I72" s="104"/>
      <c r="J72" s="104"/>
      <c r="K72" s="110">
        <v>51497</v>
      </c>
      <c r="L72" s="110"/>
      <c r="M72" s="110"/>
      <c r="N72" s="110"/>
      <c r="O72" s="110"/>
      <c r="P72" s="110"/>
      <c r="Q72" s="110"/>
      <c r="R72" s="110"/>
      <c r="S72" s="110"/>
      <c r="T72" s="110">
        <v>16098</v>
      </c>
      <c r="U72" s="110"/>
      <c r="V72" s="110"/>
      <c r="W72" s="110"/>
      <c r="X72" s="110"/>
      <c r="Y72" s="110"/>
      <c r="Z72" s="110"/>
      <c r="AA72" s="110"/>
      <c r="AB72" s="110"/>
      <c r="AC72" s="110">
        <v>50116</v>
      </c>
      <c r="AD72" s="110"/>
      <c r="AE72" s="110"/>
      <c r="AF72" s="110"/>
      <c r="AG72" s="110"/>
      <c r="AH72" s="110"/>
      <c r="AI72" s="110"/>
      <c r="AJ72" s="110"/>
      <c r="AK72" s="110"/>
      <c r="AL72" s="110">
        <v>51495</v>
      </c>
      <c r="AM72" s="110"/>
      <c r="AN72" s="110"/>
      <c r="AO72" s="110"/>
      <c r="AP72" s="110"/>
      <c r="AQ72" s="110"/>
      <c r="AR72" s="110"/>
      <c r="AS72" s="110"/>
      <c r="AT72" s="110"/>
    </row>
    <row r="73" spans="2:46" ht="15" customHeight="1">
      <c r="B73" s="104" t="s">
        <v>606</v>
      </c>
      <c r="C73" s="104"/>
      <c r="D73" s="104"/>
      <c r="E73" s="104"/>
      <c r="F73" s="104"/>
      <c r="G73" s="104"/>
      <c r="H73" s="104"/>
      <c r="I73" s="104"/>
      <c r="J73" s="104"/>
      <c r="K73" s="110">
        <v>50715</v>
      </c>
      <c r="L73" s="110"/>
      <c r="M73" s="110"/>
      <c r="N73" s="110"/>
      <c r="O73" s="110"/>
      <c r="P73" s="110"/>
      <c r="Q73" s="110"/>
      <c r="R73" s="110"/>
      <c r="S73" s="110"/>
      <c r="T73" s="110">
        <v>16670</v>
      </c>
      <c r="U73" s="110"/>
      <c r="V73" s="110"/>
      <c r="W73" s="110"/>
      <c r="X73" s="110"/>
      <c r="Y73" s="110"/>
      <c r="Z73" s="110"/>
      <c r="AA73" s="110"/>
      <c r="AB73" s="110"/>
      <c r="AC73" s="110" t="s">
        <v>256</v>
      </c>
      <c r="AD73" s="110"/>
      <c r="AE73" s="110"/>
      <c r="AF73" s="110"/>
      <c r="AG73" s="110"/>
      <c r="AH73" s="110"/>
      <c r="AI73" s="110"/>
      <c r="AJ73" s="110"/>
      <c r="AK73" s="110"/>
      <c r="AL73" s="110" t="s">
        <v>256</v>
      </c>
      <c r="AM73" s="110"/>
      <c r="AN73" s="110"/>
      <c r="AO73" s="110"/>
      <c r="AP73" s="110"/>
      <c r="AQ73" s="110"/>
      <c r="AR73" s="110"/>
      <c r="AS73" s="110"/>
      <c r="AT73" s="110"/>
    </row>
    <row r="74" ht="15" customHeight="1">
      <c r="AT74" s="33" t="s">
        <v>737</v>
      </c>
    </row>
    <row r="76" spans="1:46" ht="15" customHeight="1">
      <c r="A76" s="31" t="s">
        <v>738</v>
      </c>
      <c r="AT76" s="48" t="s">
        <v>1026</v>
      </c>
    </row>
    <row r="77" ht="3.75" customHeight="1"/>
    <row r="78" spans="2:84" ht="15" customHeight="1">
      <c r="B78" s="104" t="s">
        <v>618</v>
      </c>
      <c r="C78" s="104"/>
      <c r="D78" s="104"/>
      <c r="E78" s="104"/>
      <c r="F78" s="104"/>
      <c r="G78" s="104"/>
      <c r="H78" s="104"/>
      <c r="I78" s="104"/>
      <c r="J78" s="104"/>
      <c r="K78" s="104" t="s">
        <v>743</v>
      </c>
      <c r="L78" s="104"/>
      <c r="M78" s="104"/>
      <c r="N78" s="104"/>
      <c r="O78" s="104"/>
      <c r="P78" s="104"/>
      <c r="Q78" s="104"/>
      <c r="R78" s="104"/>
      <c r="S78" s="104"/>
      <c r="T78" s="104" t="s">
        <v>682</v>
      </c>
      <c r="U78" s="104"/>
      <c r="V78" s="104"/>
      <c r="W78" s="104"/>
      <c r="X78" s="104"/>
      <c r="Y78" s="104"/>
      <c r="Z78" s="104"/>
      <c r="AA78" s="104"/>
      <c r="AB78" s="104"/>
      <c r="AC78" s="156" t="s">
        <v>744</v>
      </c>
      <c r="AD78" s="156"/>
      <c r="AE78" s="156"/>
      <c r="AF78" s="156"/>
      <c r="AG78" s="156"/>
      <c r="AH78" s="156"/>
      <c r="AI78" s="156"/>
      <c r="AJ78" s="156"/>
      <c r="AK78" s="156"/>
      <c r="AL78" s="104" t="s">
        <v>745</v>
      </c>
      <c r="AM78" s="104"/>
      <c r="AN78" s="104"/>
      <c r="AO78" s="104"/>
      <c r="AP78" s="104"/>
      <c r="AQ78" s="104"/>
      <c r="AR78" s="104"/>
      <c r="AS78" s="104"/>
      <c r="AT78" s="104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01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</row>
    <row r="79" spans="2:84" ht="15" customHeight="1">
      <c r="B79" s="104" t="s">
        <v>742</v>
      </c>
      <c r="C79" s="104"/>
      <c r="D79" s="104"/>
      <c r="E79" s="104"/>
      <c r="F79" s="104"/>
      <c r="G79" s="104"/>
      <c r="H79" s="104"/>
      <c r="I79" s="104"/>
      <c r="J79" s="104"/>
      <c r="K79" s="155">
        <f>SUM(K80:S88)</f>
        <v>50645</v>
      </c>
      <c r="L79" s="155"/>
      <c r="M79" s="155"/>
      <c r="N79" s="155"/>
      <c r="O79" s="155"/>
      <c r="P79" s="155"/>
      <c r="Q79" s="155"/>
      <c r="R79" s="155"/>
      <c r="S79" s="155"/>
      <c r="T79" s="155">
        <f>SUM(T80:AB88)</f>
        <v>17531</v>
      </c>
      <c r="U79" s="155"/>
      <c r="V79" s="155"/>
      <c r="W79" s="155"/>
      <c r="X79" s="155"/>
      <c r="Y79" s="155"/>
      <c r="Z79" s="155"/>
      <c r="AA79" s="155"/>
      <c r="AB79" s="155"/>
      <c r="AC79" s="157">
        <f>K79/T79</f>
        <v>2.888882550909817</v>
      </c>
      <c r="AD79" s="157"/>
      <c r="AE79" s="157"/>
      <c r="AF79" s="157"/>
      <c r="AG79" s="157"/>
      <c r="AH79" s="157"/>
      <c r="AI79" s="157"/>
      <c r="AJ79" s="157"/>
      <c r="AK79" s="157"/>
      <c r="AL79" s="158">
        <f>K79/BR79</f>
        <v>259.1332378223496</v>
      </c>
      <c r="AM79" s="158"/>
      <c r="AN79" s="158"/>
      <c r="AO79" s="158"/>
      <c r="AP79" s="158"/>
      <c r="AQ79" s="158"/>
      <c r="AR79" s="158"/>
      <c r="AS79" s="158"/>
      <c r="AT79" s="158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02">
        <v>195.44</v>
      </c>
      <c r="BS79" s="16"/>
      <c r="BT79" s="49"/>
      <c r="BU79" s="49"/>
      <c r="BV79" s="49"/>
      <c r="BW79" s="49"/>
      <c r="BX79" s="49"/>
      <c r="BY79" s="49"/>
      <c r="BZ79" s="17"/>
      <c r="CA79" s="17"/>
      <c r="CB79" s="17"/>
      <c r="CC79" s="17"/>
      <c r="CD79" s="17"/>
      <c r="CE79" s="17"/>
      <c r="CF79" s="15"/>
    </row>
    <row r="80" spans="2:84" ht="15" customHeight="1">
      <c r="B80" s="104" t="s">
        <v>620</v>
      </c>
      <c r="C80" s="104"/>
      <c r="D80" s="104"/>
      <c r="E80" s="104"/>
      <c r="F80" s="104"/>
      <c r="G80" s="104"/>
      <c r="H80" s="104"/>
      <c r="I80" s="104"/>
      <c r="J80" s="104"/>
      <c r="K80" s="155">
        <v>16523</v>
      </c>
      <c r="L80" s="155"/>
      <c r="M80" s="155"/>
      <c r="N80" s="155"/>
      <c r="O80" s="155"/>
      <c r="P80" s="155"/>
      <c r="Q80" s="155"/>
      <c r="R80" s="155"/>
      <c r="S80" s="155"/>
      <c r="T80" s="155">
        <v>6311</v>
      </c>
      <c r="U80" s="155"/>
      <c r="V80" s="155"/>
      <c r="W80" s="155"/>
      <c r="X80" s="155"/>
      <c r="Y80" s="155"/>
      <c r="Z80" s="155"/>
      <c r="AA80" s="155"/>
      <c r="AB80" s="155"/>
      <c r="AC80" s="157">
        <f aca="true" t="shared" si="0" ref="AC80:AC88">K80/T80</f>
        <v>2.6181270797021075</v>
      </c>
      <c r="AD80" s="157"/>
      <c r="AE80" s="157"/>
      <c r="AF80" s="157"/>
      <c r="AG80" s="157"/>
      <c r="AH80" s="157"/>
      <c r="AI80" s="157"/>
      <c r="AJ80" s="157"/>
      <c r="AK80" s="157"/>
      <c r="AL80" s="158">
        <f aca="true" t="shared" si="1" ref="AL80:AL88">K80/BR80</f>
        <v>853.4607438016529</v>
      </c>
      <c r="AM80" s="158"/>
      <c r="AN80" s="158"/>
      <c r="AO80" s="158"/>
      <c r="AP80" s="158"/>
      <c r="AQ80" s="158"/>
      <c r="AR80" s="158"/>
      <c r="AS80" s="158"/>
      <c r="AT80" s="158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02">
        <v>19.36</v>
      </c>
      <c r="BS80" s="16"/>
      <c r="BT80" s="49"/>
      <c r="BU80" s="49"/>
      <c r="BV80" s="49"/>
      <c r="BW80" s="49"/>
      <c r="BX80" s="49"/>
      <c r="BY80" s="49"/>
      <c r="BZ80" s="17"/>
      <c r="CA80" s="17"/>
      <c r="CB80" s="17"/>
      <c r="CC80" s="17"/>
      <c r="CD80" s="17"/>
      <c r="CE80" s="17"/>
      <c r="CF80" s="15"/>
    </row>
    <row r="81" spans="2:84" ht="15" customHeight="1">
      <c r="B81" s="104" t="s">
        <v>629</v>
      </c>
      <c r="C81" s="104"/>
      <c r="D81" s="104"/>
      <c r="E81" s="104"/>
      <c r="F81" s="104"/>
      <c r="G81" s="104"/>
      <c r="H81" s="104"/>
      <c r="I81" s="104"/>
      <c r="J81" s="104"/>
      <c r="K81" s="155">
        <v>2660</v>
      </c>
      <c r="L81" s="155"/>
      <c r="M81" s="155"/>
      <c r="N81" s="155"/>
      <c r="O81" s="155"/>
      <c r="P81" s="155"/>
      <c r="Q81" s="155"/>
      <c r="R81" s="155"/>
      <c r="S81" s="155"/>
      <c r="T81" s="155">
        <v>809</v>
      </c>
      <c r="U81" s="155"/>
      <c r="V81" s="155"/>
      <c r="W81" s="155"/>
      <c r="X81" s="155"/>
      <c r="Y81" s="155"/>
      <c r="Z81" s="155"/>
      <c r="AA81" s="155"/>
      <c r="AB81" s="155"/>
      <c r="AC81" s="157">
        <f t="shared" si="0"/>
        <v>3.288009888751545</v>
      </c>
      <c r="AD81" s="157"/>
      <c r="AE81" s="157"/>
      <c r="AF81" s="157"/>
      <c r="AG81" s="157"/>
      <c r="AH81" s="157"/>
      <c r="AI81" s="157"/>
      <c r="AJ81" s="157"/>
      <c r="AK81" s="157"/>
      <c r="AL81" s="158">
        <f t="shared" si="1"/>
        <v>194.58668617410387</v>
      </c>
      <c r="AM81" s="158"/>
      <c r="AN81" s="158"/>
      <c r="AO81" s="158"/>
      <c r="AP81" s="158"/>
      <c r="AQ81" s="158"/>
      <c r="AR81" s="158"/>
      <c r="AS81" s="158"/>
      <c r="AT81" s="158"/>
      <c r="BB81" s="16"/>
      <c r="BC81" s="16"/>
      <c r="BD81" s="16"/>
      <c r="BE81" s="16"/>
      <c r="BF81" s="16"/>
      <c r="BG81" s="16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102">
        <v>13.67</v>
      </c>
      <c r="BS81" s="50"/>
      <c r="BT81" s="51"/>
      <c r="BU81" s="51"/>
      <c r="BV81" s="51"/>
      <c r="BW81" s="51"/>
      <c r="BX81" s="51"/>
      <c r="BY81" s="51"/>
      <c r="BZ81" s="52"/>
      <c r="CA81" s="52"/>
      <c r="CB81" s="52"/>
      <c r="CC81" s="52"/>
      <c r="CD81" s="52"/>
      <c r="CE81" s="52"/>
      <c r="CF81" s="15"/>
    </row>
    <row r="82" spans="2:84" ht="15" customHeight="1">
      <c r="B82" s="104" t="s">
        <v>739</v>
      </c>
      <c r="C82" s="104"/>
      <c r="D82" s="104"/>
      <c r="E82" s="104"/>
      <c r="F82" s="104"/>
      <c r="G82" s="104"/>
      <c r="H82" s="104"/>
      <c r="I82" s="104"/>
      <c r="J82" s="104"/>
      <c r="K82" s="155">
        <v>5734</v>
      </c>
      <c r="L82" s="155"/>
      <c r="M82" s="155"/>
      <c r="N82" s="155"/>
      <c r="O82" s="155"/>
      <c r="P82" s="155"/>
      <c r="Q82" s="155"/>
      <c r="R82" s="155"/>
      <c r="S82" s="155"/>
      <c r="T82" s="155">
        <v>2022</v>
      </c>
      <c r="U82" s="155"/>
      <c r="V82" s="155"/>
      <c r="W82" s="155"/>
      <c r="X82" s="155"/>
      <c r="Y82" s="155"/>
      <c r="Z82" s="155"/>
      <c r="AA82" s="155"/>
      <c r="AB82" s="155"/>
      <c r="AC82" s="157">
        <f t="shared" si="0"/>
        <v>2.8358061325420376</v>
      </c>
      <c r="AD82" s="157"/>
      <c r="AE82" s="157"/>
      <c r="AF82" s="157"/>
      <c r="AG82" s="157"/>
      <c r="AH82" s="157"/>
      <c r="AI82" s="157"/>
      <c r="AJ82" s="157"/>
      <c r="AK82" s="157"/>
      <c r="AL82" s="158">
        <f t="shared" si="1"/>
        <v>478.6310517529215</v>
      </c>
      <c r="AM82" s="158"/>
      <c r="AN82" s="158"/>
      <c r="AO82" s="158"/>
      <c r="AP82" s="158"/>
      <c r="AQ82" s="158"/>
      <c r="AR82" s="158"/>
      <c r="AS82" s="158"/>
      <c r="AT82" s="158"/>
      <c r="BB82" s="16"/>
      <c r="BC82" s="16"/>
      <c r="BD82" s="16"/>
      <c r="BE82" s="16"/>
      <c r="BF82" s="16"/>
      <c r="BG82" s="16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102">
        <v>11.98</v>
      </c>
      <c r="BS82" s="50"/>
      <c r="BT82" s="51"/>
      <c r="BU82" s="51"/>
      <c r="BV82" s="51"/>
      <c r="BW82" s="51"/>
      <c r="BX82" s="51"/>
      <c r="BY82" s="51"/>
      <c r="BZ82" s="52"/>
      <c r="CA82" s="52"/>
      <c r="CB82" s="52"/>
      <c r="CC82" s="52"/>
      <c r="CD82" s="52"/>
      <c r="CE82" s="52"/>
      <c r="CF82" s="15"/>
    </row>
    <row r="83" spans="2:84" ht="15" customHeight="1">
      <c r="B83" s="104" t="s">
        <v>622</v>
      </c>
      <c r="C83" s="104"/>
      <c r="D83" s="104"/>
      <c r="E83" s="104"/>
      <c r="F83" s="104"/>
      <c r="G83" s="104"/>
      <c r="H83" s="104"/>
      <c r="I83" s="104"/>
      <c r="J83" s="104"/>
      <c r="K83" s="155">
        <v>1814</v>
      </c>
      <c r="L83" s="155"/>
      <c r="M83" s="155"/>
      <c r="N83" s="155"/>
      <c r="O83" s="155"/>
      <c r="P83" s="155"/>
      <c r="Q83" s="155"/>
      <c r="R83" s="155"/>
      <c r="S83" s="155"/>
      <c r="T83" s="155">
        <v>554</v>
      </c>
      <c r="U83" s="155"/>
      <c r="V83" s="155"/>
      <c r="W83" s="155"/>
      <c r="X83" s="155"/>
      <c r="Y83" s="155"/>
      <c r="Z83" s="155"/>
      <c r="AA83" s="155"/>
      <c r="AB83" s="155"/>
      <c r="AC83" s="157">
        <f t="shared" si="0"/>
        <v>3.2743682310469313</v>
      </c>
      <c r="AD83" s="157"/>
      <c r="AE83" s="157"/>
      <c r="AF83" s="157"/>
      <c r="AG83" s="157"/>
      <c r="AH83" s="157"/>
      <c r="AI83" s="157"/>
      <c r="AJ83" s="157"/>
      <c r="AK83" s="157"/>
      <c r="AL83" s="158">
        <f t="shared" si="1"/>
        <v>81.52808988764045</v>
      </c>
      <c r="AM83" s="158"/>
      <c r="AN83" s="158"/>
      <c r="AO83" s="158"/>
      <c r="AP83" s="158"/>
      <c r="AQ83" s="158"/>
      <c r="AR83" s="158"/>
      <c r="AS83" s="158"/>
      <c r="AT83" s="158"/>
      <c r="BB83" s="16"/>
      <c r="BC83" s="16"/>
      <c r="BD83" s="16"/>
      <c r="BE83" s="16"/>
      <c r="BF83" s="16"/>
      <c r="BG83" s="16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102">
        <v>22.25</v>
      </c>
      <c r="BS83" s="50"/>
      <c r="BT83" s="51"/>
      <c r="BU83" s="51"/>
      <c r="BV83" s="51"/>
      <c r="BW83" s="51"/>
      <c r="BX83" s="51"/>
      <c r="BY83" s="51"/>
      <c r="BZ83" s="52"/>
      <c r="CA83" s="52"/>
      <c r="CB83" s="52"/>
      <c r="CC83" s="52"/>
      <c r="CD83" s="52"/>
      <c r="CE83" s="52"/>
      <c r="CF83" s="15"/>
    </row>
    <row r="84" spans="2:84" ht="15" customHeight="1">
      <c r="B84" s="104" t="s">
        <v>740</v>
      </c>
      <c r="C84" s="104"/>
      <c r="D84" s="104"/>
      <c r="E84" s="104"/>
      <c r="F84" s="104"/>
      <c r="G84" s="104"/>
      <c r="H84" s="104"/>
      <c r="I84" s="104"/>
      <c r="J84" s="104"/>
      <c r="K84" s="155">
        <v>2530</v>
      </c>
      <c r="L84" s="155"/>
      <c r="M84" s="155"/>
      <c r="N84" s="155"/>
      <c r="O84" s="155"/>
      <c r="P84" s="155"/>
      <c r="Q84" s="155"/>
      <c r="R84" s="155"/>
      <c r="S84" s="155"/>
      <c r="T84" s="155">
        <v>761</v>
      </c>
      <c r="U84" s="155"/>
      <c r="V84" s="155"/>
      <c r="W84" s="155"/>
      <c r="X84" s="155"/>
      <c r="Y84" s="155"/>
      <c r="Z84" s="155"/>
      <c r="AA84" s="155"/>
      <c r="AB84" s="155"/>
      <c r="AC84" s="157">
        <f t="shared" si="0"/>
        <v>3.324572930354796</v>
      </c>
      <c r="AD84" s="157"/>
      <c r="AE84" s="157"/>
      <c r="AF84" s="157"/>
      <c r="AG84" s="157"/>
      <c r="AH84" s="157"/>
      <c r="AI84" s="157"/>
      <c r="AJ84" s="157"/>
      <c r="AK84" s="157"/>
      <c r="AL84" s="158">
        <f t="shared" si="1"/>
        <v>102.01612903225806</v>
      </c>
      <c r="AM84" s="158"/>
      <c r="AN84" s="158"/>
      <c r="AO84" s="158"/>
      <c r="AP84" s="158"/>
      <c r="AQ84" s="158"/>
      <c r="AR84" s="158"/>
      <c r="AS84" s="158"/>
      <c r="AT84" s="158"/>
      <c r="BB84" s="16"/>
      <c r="BC84" s="16"/>
      <c r="BD84" s="16"/>
      <c r="BE84" s="16"/>
      <c r="BF84" s="16"/>
      <c r="BG84" s="16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102">
        <v>24.8</v>
      </c>
      <c r="BS84" s="50"/>
      <c r="BT84" s="51"/>
      <c r="BU84" s="51"/>
      <c r="BV84" s="51"/>
      <c r="BW84" s="51"/>
      <c r="BX84" s="51"/>
      <c r="BY84" s="51"/>
      <c r="BZ84" s="52"/>
      <c r="CA84" s="52"/>
      <c r="CB84" s="52"/>
      <c r="CC84" s="52"/>
      <c r="CD84" s="52"/>
      <c r="CE84" s="52"/>
      <c r="CF84" s="15"/>
    </row>
    <row r="85" spans="2:84" ht="15" customHeight="1">
      <c r="B85" s="104" t="s">
        <v>624</v>
      </c>
      <c r="C85" s="104"/>
      <c r="D85" s="104"/>
      <c r="E85" s="104"/>
      <c r="F85" s="104"/>
      <c r="G85" s="104"/>
      <c r="H85" s="104"/>
      <c r="I85" s="104"/>
      <c r="J85" s="104"/>
      <c r="K85" s="155">
        <v>2398</v>
      </c>
      <c r="L85" s="155"/>
      <c r="M85" s="155"/>
      <c r="N85" s="155"/>
      <c r="O85" s="155"/>
      <c r="P85" s="155"/>
      <c r="Q85" s="155"/>
      <c r="R85" s="155"/>
      <c r="S85" s="155"/>
      <c r="T85" s="155">
        <v>754</v>
      </c>
      <c r="U85" s="155"/>
      <c r="V85" s="155"/>
      <c r="W85" s="155"/>
      <c r="X85" s="155"/>
      <c r="Y85" s="155"/>
      <c r="Z85" s="155"/>
      <c r="AA85" s="155"/>
      <c r="AB85" s="155"/>
      <c r="AC85" s="157">
        <f t="shared" si="0"/>
        <v>3.180371352785146</v>
      </c>
      <c r="AD85" s="157"/>
      <c r="AE85" s="157"/>
      <c r="AF85" s="157"/>
      <c r="AG85" s="157"/>
      <c r="AH85" s="157"/>
      <c r="AI85" s="157"/>
      <c r="AJ85" s="157"/>
      <c r="AK85" s="157"/>
      <c r="AL85" s="158">
        <f t="shared" si="1"/>
        <v>139.33759442184777</v>
      </c>
      <c r="AM85" s="158"/>
      <c r="AN85" s="158"/>
      <c r="AO85" s="158"/>
      <c r="AP85" s="158"/>
      <c r="AQ85" s="158"/>
      <c r="AR85" s="158"/>
      <c r="AS85" s="158"/>
      <c r="AT85" s="158"/>
      <c r="BB85" s="16"/>
      <c r="BC85" s="16"/>
      <c r="BD85" s="16"/>
      <c r="BE85" s="16"/>
      <c r="BF85" s="16"/>
      <c r="BG85" s="16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102">
        <v>17.21</v>
      </c>
      <c r="BS85" s="50"/>
      <c r="BT85" s="51"/>
      <c r="BU85" s="51"/>
      <c r="BV85" s="51"/>
      <c r="BW85" s="51"/>
      <c r="BX85" s="51"/>
      <c r="BY85" s="51"/>
      <c r="BZ85" s="52"/>
      <c r="CA85" s="52"/>
      <c r="CB85" s="52"/>
      <c r="CC85" s="52"/>
      <c r="CD85" s="52"/>
      <c r="CE85" s="52"/>
      <c r="CF85" s="15"/>
    </row>
    <row r="86" spans="2:84" ht="15" customHeight="1">
      <c r="B86" s="104" t="s">
        <v>625</v>
      </c>
      <c r="C86" s="104"/>
      <c r="D86" s="104"/>
      <c r="E86" s="104"/>
      <c r="F86" s="104"/>
      <c r="G86" s="104"/>
      <c r="H86" s="104"/>
      <c r="I86" s="104"/>
      <c r="J86" s="104"/>
      <c r="K86" s="155">
        <v>2029</v>
      </c>
      <c r="L86" s="155"/>
      <c r="M86" s="155"/>
      <c r="N86" s="155"/>
      <c r="O86" s="155"/>
      <c r="P86" s="155"/>
      <c r="Q86" s="155"/>
      <c r="R86" s="155"/>
      <c r="S86" s="155"/>
      <c r="T86" s="155">
        <v>592</v>
      </c>
      <c r="U86" s="155"/>
      <c r="V86" s="155"/>
      <c r="W86" s="155"/>
      <c r="X86" s="155"/>
      <c r="Y86" s="155"/>
      <c r="Z86" s="155"/>
      <c r="AA86" s="155"/>
      <c r="AB86" s="155"/>
      <c r="AC86" s="157">
        <f t="shared" si="0"/>
        <v>3.427364864864865</v>
      </c>
      <c r="AD86" s="157"/>
      <c r="AE86" s="157"/>
      <c r="AF86" s="157"/>
      <c r="AG86" s="157"/>
      <c r="AH86" s="157"/>
      <c r="AI86" s="157"/>
      <c r="AJ86" s="157"/>
      <c r="AK86" s="157"/>
      <c r="AL86" s="158">
        <f t="shared" si="1"/>
        <v>112.65963353692392</v>
      </c>
      <c r="AM86" s="158"/>
      <c r="AN86" s="158"/>
      <c r="AO86" s="158"/>
      <c r="AP86" s="158"/>
      <c r="AQ86" s="158"/>
      <c r="AR86" s="158"/>
      <c r="AS86" s="158"/>
      <c r="AT86" s="158"/>
      <c r="BB86" s="16"/>
      <c r="BC86" s="16"/>
      <c r="BD86" s="16"/>
      <c r="BE86" s="16"/>
      <c r="BF86" s="16"/>
      <c r="BG86" s="16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102">
        <v>18.01</v>
      </c>
      <c r="BS86" s="50"/>
      <c r="BT86" s="51"/>
      <c r="BU86" s="51"/>
      <c r="BV86" s="51"/>
      <c r="BW86" s="51"/>
      <c r="BX86" s="51"/>
      <c r="BY86" s="51"/>
      <c r="BZ86" s="52"/>
      <c r="CA86" s="52"/>
      <c r="CB86" s="52"/>
      <c r="CC86" s="52"/>
      <c r="CD86" s="52"/>
      <c r="CE86" s="52"/>
      <c r="CF86" s="15"/>
    </row>
    <row r="87" spans="2:84" ht="15" customHeight="1">
      <c r="B87" s="104" t="s">
        <v>626</v>
      </c>
      <c r="C87" s="104"/>
      <c r="D87" s="104"/>
      <c r="E87" s="104"/>
      <c r="F87" s="104"/>
      <c r="G87" s="104"/>
      <c r="H87" s="104"/>
      <c r="I87" s="104"/>
      <c r="J87" s="104"/>
      <c r="K87" s="155">
        <v>9049</v>
      </c>
      <c r="L87" s="155"/>
      <c r="M87" s="155"/>
      <c r="N87" s="155"/>
      <c r="O87" s="155"/>
      <c r="P87" s="155"/>
      <c r="Q87" s="155"/>
      <c r="R87" s="155"/>
      <c r="S87" s="155"/>
      <c r="T87" s="155">
        <v>2910</v>
      </c>
      <c r="U87" s="155"/>
      <c r="V87" s="155"/>
      <c r="W87" s="155"/>
      <c r="X87" s="155"/>
      <c r="Y87" s="155"/>
      <c r="Z87" s="155"/>
      <c r="AA87" s="155"/>
      <c r="AB87" s="155"/>
      <c r="AC87" s="157">
        <f t="shared" si="0"/>
        <v>3.109621993127148</v>
      </c>
      <c r="AD87" s="157"/>
      <c r="AE87" s="157"/>
      <c r="AF87" s="157"/>
      <c r="AG87" s="157"/>
      <c r="AH87" s="157"/>
      <c r="AI87" s="157"/>
      <c r="AJ87" s="157"/>
      <c r="AK87" s="157"/>
      <c r="AL87" s="158">
        <f t="shared" si="1"/>
        <v>221.192862380836</v>
      </c>
      <c r="AM87" s="158"/>
      <c r="AN87" s="158"/>
      <c r="AO87" s="158"/>
      <c r="AP87" s="158"/>
      <c r="AQ87" s="158"/>
      <c r="AR87" s="158"/>
      <c r="AS87" s="158"/>
      <c r="AT87" s="158"/>
      <c r="BB87" s="16"/>
      <c r="BC87" s="16"/>
      <c r="BD87" s="16"/>
      <c r="BE87" s="16"/>
      <c r="BF87" s="16"/>
      <c r="BG87" s="16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102">
        <v>40.91</v>
      </c>
      <c r="BS87" s="50"/>
      <c r="BT87" s="51"/>
      <c r="BU87" s="51"/>
      <c r="BV87" s="51"/>
      <c r="BW87" s="51"/>
      <c r="BX87" s="51"/>
      <c r="BY87" s="51"/>
      <c r="BZ87" s="52"/>
      <c r="CA87" s="52"/>
      <c r="CB87" s="52"/>
      <c r="CC87" s="52"/>
      <c r="CD87" s="52"/>
      <c r="CE87" s="52"/>
      <c r="CF87" s="15"/>
    </row>
    <row r="88" spans="2:84" ht="15" customHeight="1">
      <c r="B88" s="104" t="s">
        <v>741</v>
      </c>
      <c r="C88" s="104"/>
      <c r="D88" s="104"/>
      <c r="E88" s="104"/>
      <c r="F88" s="104"/>
      <c r="G88" s="104"/>
      <c r="H88" s="104"/>
      <c r="I88" s="104"/>
      <c r="J88" s="104"/>
      <c r="K88" s="155">
        <v>7908</v>
      </c>
      <c r="L88" s="155"/>
      <c r="M88" s="155"/>
      <c r="N88" s="155"/>
      <c r="O88" s="155"/>
      <c r="P88" s="155"/>
      <c r="Q88" s="155"/>
      <c r="R88" s="155"/>
      <c r="S88" s="155"/>
      <c r="T88" s="155">
        <v>2818</v>
      </c>
      <c r="U88" s="155"/>
      <c r="V88" s="155"/>
      <c r="W88" s="155"/>
      <c r="X88" s="155"/>
      <c r="Y88" s="155"/>
      <c r="Z88" s="155"/>
      <c r="AA88" s="155"/>
      <c r="AB88" s="155"/>
      <c r="AC88" s="157">
        <f t="shared" si="0"/>
        <v>2.8062455642299504</v>
      </c>
      <c r="AD88" s="157"/>
      <c r="AE88" s="157"/>
      <c r="AF88" s="157"/>
      <c r="AG88" s="157"/>
      <c r="AH88" s="157"/>
      <c r="AI88" s="157"/>
      <c r="AJ88" s="157"/>
      <c r="AK88" s="157"/>
      <c r="AL88" s="158">
        <f t="shared" si="1"/>
        <v>290.20183486238534</v>
      </c>
      <c r="AM88" s="158"/>
      <c r="AN88" s="158"/>
      <c r="AO88" s="158"/>
      <c r="AP88" s="158"/>
      <c r="AQ88" s="158"/>
      <c r="AR88" s="158"/>
      <c r="AS88" s="158"/>
      <c r="AT88" s="158"/>
      <c r="BB88" s="16"/>
      <c r="BC88" s="16"/>
      <c r="BD88" s="16"/>
      <c r="BE88" s="16"/>
      <c r="BF88" s="16"/>
      <c r="BG88" s="16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102">
        <v>27.25</v>
      </c>
      <c r="BS88" s="50"/>
      <c r="BT88" s="51"/>
      <c r="BU88" s="51"/>
      <c r="BV88" s="51"/>
      <c r="BW88" s="51"/>
      <c r="BX88" s="51"/>
      <c r="BY88" s="51"/>
      <c r="BZ88" s="52"/>
      <c r="CA88" s="52"/>
      <c r="CB88" s="52"/>
      <c r="CC88" s="52"/>
      <c r="CD88" s="52"/>
      <c r="CE88" s="52"/>
      <c r="CF88" s="15"/>
    </row>
    <row r="89" spans="46:84" ht="15" customHeight="1">
      <c r="AT89" s="33" t="s">
        <v>746</v>
      </c>
      <c r="BB89" s="16"/>
      <c r="BC89" s="16"/>
      <c r="BD89" s="16"/>
      <c r="BE89" s="16"/>
      <c r="BF89" s="16"/>
      <c r="BG89" s="16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1"/>
      <c r="BU89" s="51"/>
      <c r="BV89" s="51"/>
      <c r="BW89" s="51"/>
      <c r="BX89" s="51"/>
      <c r="BY89" s="51"/>
      <c r="BZ89" s="52"/>
      <c r="CA89" s="52"/>
      <c r="CB89" s="52"/>
      <c r="CC89" s="52"/>
      <c r="CD89" s="52"/>
      <c r="CE89" s="52"/>
      <c r="CF89" s="15"/>
    </row>
    <row r="90" spans="54:84" ht="15" customHeight="1">
      <c r="BB90" s="16"/>
      <c r="BC90" s="16"/>
      <c r="BD90" s="16"/>
      <c r="BE90" s="16"/>
      <c r="BF90" s="16"/>
      <c r="BG90" s="16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1"/>
      <c r="BU90" s="51"/>
      <c r="BV90" s="51"/>
      <c r="BW90" s="51"/>
      <c r="BX90" s="51"/>
      <c r="BY90" s="51"/>
      <c r="BZ90" s="52"/>
      <c r="CA90" s="52"/>
      <c r="CB90" s="52"/>
      <c r="CC90" s="52"/>
      <c r="CD90" s="52"/>
      <c r="CE90" s="52"/>
      <c r="CF90" s="15"/>
    </row>
    <row r="91" spans="1:69" ht="15" customHeight="1">
      <c r="A91" s="31" t="s">
        <v>11</v>
      </c>
      <c r="BQ91" s="33" t="s">
        <v>36</v>
      </c>
    </row>
    <row r="92" ht="3.75" customHeight="1"/>
    <row r="93" spans="2:69" ht="15" customHeight="1">
      <c r="B93" s="104" t="s">
        <v>12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 t="s">
        <v>14</v>
      </c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 t="s">
        <v>15</v>
      </c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 t="s">
        <v>927</v>
      </c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</row>
    <row r="94" spans="2:69" ht="15" customHeight="1"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 t="s">
        <v>17</v>
      </c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 t="s">
        <v>619</v>
      </c>
      <c r="AE94" s="159"/>
      <c r="AF94" s="159"/>
      <c r="AG94" s="159"/>
      <c r="AH94" s="159"/>
      <c r="AI94" s="159"/>
      <c r="AJ94" s="159" t="s">
        <v>17</v>
      </c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 t="s">
        <v>619</v>
      </c>
      <c r="AV94" s="159"/>
      <c r="AW94" s="159"/>
      <c r="AX94" s="159"/>
      <c r="AY94" s="159"/>
      <c r="AZ94" s="159"/>
      <c r="BA94" s="159" t="s">
        <v>17</v>
      </c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 t="s">
        <v>619</v>
      </c>
      <c r="BM94" s="159"/>
      <c r="BN94" s="159"/>
      <c r="BO94" s="159"/>
      <c r="BP94" s="159"/>
      <c r="BQ94" s="159"/>
    </row>
    <row r="95" spans="2:69" ht="15" customHeight="1">
      <c r="B95" s="104" t="s">
        <v>16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21">
        <v>26278</v>
      </c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60">
        <v>100</v>
      </c>
      <c r="AE95" s="160"/>
      <c r="AF95" s="160"/>
      <c r="AG95" s="160"/>
      <c r="AH95" s="160"/>
      <c r="AI95" s="160"/>
      <c r="AJ95" s="121">
        <v>25645</v>
      </c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60">
        <v>100</v>
      </c>
      <c r="AV95" s="160"/>
      <c r="AW95" s="160"/>
      <c r="AX95" s="160"/>
      <c r="AY95" s="160"/>
      <c r="AZ95" s="160"/>
      <c r="BA95" s="121">
        <f>BA96+BA100+BA104+BA112</f>
        <v>24892</v>
      </c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60">
        <f>BL96+BL100+BL104+BL112</f>
        <v>99.94684235899084</v>
      </c>
      <c r="BM95" s="160"/>
      <c r="BN95" s="160"/>
      <c r="BO95" s="160"/>
      <c r="BP95" s="160"/>
      <c r="BQ95" s="160"/>
    </row>
    <row r="96" spans="2:69" ht="15" customHeight="1">
      <c r="B96" s="161" t="s">
        <v>18</v>
      </c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21">
        <v>2521</v>
      </c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60">
        <v>9.6</v>
      </c>
      <c r="AE96" s="160"/>
      <c r="AF96" s="160"/>
      <c r="AG96" s="160"/>
      <c r="AH96" s="160"/>
      <c r="AI96" s="160"/>
      <c r="AJ96" s="121">
        <v>2483</v>
      </c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60">
        <v>9.7</v>
      </c>
      <c r="AV96" s="160"/>
      <c r="AW96" s="160"/>
      <c r="AX96" s="160"/>
      <c r="AY96" s="160"/>
      <c r="AZ96" s="160"/>
      <c r="BA96" s="121">
        <f>SUM(BA97:BK99)</f>
        <v>1658</v>
      </c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60">
        <f>BA96/BA95*100</f>
        <v>6.660774546038888</v>
      </c>
      <c r="BM96" s="160"/>
      <c r="BN96" s="160"/>
      <c r="BO96" s="160"/>
      <c r="BP96" s="160"/>
      <c r="BQ96" s="160"/>
    </row>
    <row r="97" spans="2:69" ht="15" customHeight="1">
      <c r="B97" s="164" t="s">
        <v>22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5">
        <v>2478</v>
      </c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6">
        <v>9.4</v>
      </c>
      <c r="AE97" s="166"/>
      <c r="AF97" s="166"/>
      <c r="AG97" s="166"/>
      <c r="AH97" s="166"/>
      <c r="AI97" s="166"/>
      <c r="AJ97" s="165">
        <v>2459</v>
      </c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6">
        <v>9.6</v>
      </c>
      <c r="AV97" s="166"/>
      <c r="AW97" s="166"/>
      <c r="AX97" s="166"/>
      <c r="AY97" s="166"/>
      <c r="AZ97" s="166"/>
      <c r="BA97" s="165">
        <v>1611</v>
      </c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6">
        <f>BA97/BA95*100</f>
        <v>6.471958862285071</v>
      </c>
      <c r="BM97" s="166"/>
      <c r="BN97" s="166"/>
      <c r="BO97" s="166"/>
      <c r="BP97" s="166"/>
      <c r="BQ97" s="166"/>
    </row>
    <row r="98" spans="2:69" ht="15" customHeight="1">
      <c r="B98" s="169" t="s">
        <v>23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2">
        <v>41</v>
      </c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3">
        <v>0.2</v>
      </c>
      <c r="AE98" s="163"/>
      <c r="AF98" s="163"/>
      <c r="AG98" s="163"/>
      <c r="AH98" s="163"/>
      <c r="AI98" s="163"/>
      <c r="AJ98" s="162">
        <v>24</v>
      </c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3">
        <v>0.1</v>
      </c>
      <c r="AV98" s="163"/>
      <c r="AW98" s="163"/>
      <c r="AX98" s="163"/>
      <c r="AY98" s="163"/>
      <c r="AZ98" s="163"/>
      <c r="BA98" s="162">
        <v>44</v>
      </c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3">
        <f>BA98/BA95*100</f>
        <v>0.17676361883336011</v>
      </c>
      <c r="BM98" s="163"/>
      <c r="BN98" s="163"/>
      <c r="BO98" s="163"/>
      <c r="BP98" s="163"/>
      <c r="BQ98" s="163"/>
    </row>
    <row r="99" spans="1:69" ht="15" customHeight="1">
      <c r="A99" s="53"/>
      <c r="B99" s="170" t="s">
        <v>24</v>
      </c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68">
        <v>2</v>
      </c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7">
        <v>0</v>
      </c>
      <c r="AE99" s="167"/>
      <c r="AF99" s="167"/>
      <c r="AG99" s="167"/>
      <c r="AH99" s="167"/>
      <c r="AI99" s="167"/>
      <c r="AJ99" s="168" t="s">
        <v>256</v>
      </c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7" t="s">
        <v>221</v>
      </c>
      <c r="AV99" s="167"/>
      <c r="AW99" s="167"/>
      <c r="AX99" s="167"/>
      <c r="AY99" s="167"/>
      <c r="AZ99" s="167"/>
      <c r="BA99" s="168">
        <v>3</v>
      </c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7">
        <f>BA99/BA95*100</f>
        <v>0.012052064920456372</v>
      </c>
      <c r="BM99" s="167"/>
      <c r="BN99" s="167"/>
      <c r="BO99" s="167"/>
      <c r="BP99" s="167"/>
      <c r="BQ99" s="167"/>
    </row>
    <row r="100" spans="2:69" ht="15" customHeight="1">
      <c r="B100" s="161" t="s">
        <v>19</v>
      </c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21">
        <v>8699</v>
      </c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60">
        <v>33.1</v>
      </c>
      <c r="AE100" s="160"/>
      <c r="AF100" s="160"/>
      <c r="AG100" s="160"/>
      <c r="AH100" s="160"/>
      <c r="AI100" s="160"/>
      <c r="AJ100" s="121">
        <v>7391</v>
      </c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60">
        <v>28.8</v>
      </c>
      <c r="AV100" s="160"/>
      <c r="AW100" s="160"/>
      <c r="AX100" s="160"/>
      <c r="AY100" s="160"/>
      <c r="AZ100" s="160"/>
      <c r="BA100" s="121">
        <f>SUM(BA101:BK103)</f>
        <v>6904</v>
      </c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60">
        <f>BA100/BA95*100</f>
        <v>27.735818736943596</v>
      </c>
      <c r="BM100" s="160"/>
      <c r="BN100" s="160"/>
      <c r="BO100" s="160"/>
      <c r="BP100" s="160"/>
      <c r="BQ100" s="160"/>
    </row>
    <row r="101" spans="2:69" ht="15" customHeight="1">
      <c r="B101" s="164" t="s">
        <v>25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5">
        <v>28</v>
      </c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6">
        <v>0.1</v>
      </c>
      <c r="AE101" s="166"/>
      <c r="AF101" s="166"/>
      <c r="AG101" s="166"/>
      <c r="AH101" s="166"/>
      <c r="AI101" s="166"/>
      <c r="AJ101" s="165">
        <v>16</v>
      </c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74">
        <v>0</v>
      </c>
      <c r="AV101" s="174"/>
      <c r="AW101" s="174"/>
      <c r="AX101" s="174"/>
      <c r="AY101" s="174"/>
      <c r="AZ101" s="174"/>
      <c r="BA101" s="165">
        <v>8</v>
      </c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74">
        <f>BA101/BA95*100</f>
        <v>0.032138839787883657</v>
      </c>
      <c r="BM101" s="174"/>
      <c r="BN101" s="174"/>
      <c r="BO101" s="174"/>
      <c r="BP101" s="174"/>
      <c r="BQ101" s="174"/>
    </row>
    <row r="102" spans="2:69" ht="15" customHeight="1">
      <c r="B102" s="177" t="s">
        <v>26</v>
      </c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2">
        <v>3115</v>
      </c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3">
        <v>11.9</v>
      </c>
      <c r="AE102" s="173"/>
      <c r="AF102" s="173"/>
      <c r="AG102" s="173"/>
      <c r="AH102" s="173"/>
      <c r="AI102" s="173"/>
      <c r="AJ102" s="172">
        <v>2607</v>
      </c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3">
        <v>10.2</v>
      </c>
      <c r="AV102" s="173"/>
      <c r="AW102" s="173"/>
      <c r="AX102" s="173"/>
      <c r="AY102" s="173"/>
      <c r="AZ102" s="173"/>
      <c r="BA102" s="172">
        <v>2205</v>
      </c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3">
        <f>BA102/BA95*100</f>
        <v>8.858267716535433</v>
      </c>
      <c r="BM102" s="173"/>
      <c r="BN102" s="173"/>
      <c r="BO102" s="173"/>
      <c r="BP102" s="173"/>
      <c r="BQ102" s="173"/>
    </row>
    <row r="103" spans="2:69" ht="15" customHeight="1">
      <c r="B103" s="178" t="s">
        <v>27</v>
      </c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6">
        <v>5556</v>
      </c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5">
        <v>21.1</v>
      </c>
      <c r="AE103" s="175"/>
      <c r="AF103" s="175"/>
      <c r="AG103" s="175"/>
      <c r="AH103" s="175"/>
      <c r="AI103" s="175"/>
      <c r="AJ103" s="176">
        <v>4768</v>
      </c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5">
        <v>18.6</v>
      </c>
      <c r="AV103" s="175"/>
      <c r="AW103" s="175"/>
      <c r="AX103" s="175"/>
      <c r="AY103" s="175"/>
      <c r="AZ103" s="175"/>
      <c r="BA103" s="176">
        <v>4691</v>
      </c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5">
        <f>BA103/BA95*100</f>
        <v>18.84541218062028</v>
      </c>
      <c r="BM103" s="175"/>
      <c r="BN103" s="175"/>
      <c r="BO103" s="175"/>
      <c r="BP103" s="175"/>
      <c r="BQ103" s="175"/>
    </row>
    <row r="104" spans="2:69" ht="15" customHeight="1">
      <c r="B104" s="161" t="s">
        <v>20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21">
        <v>15038</v>
      </c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60">
        <v>57.2</v>
      </c>
      <c r="AE104" s="160"/>
      <c r="AF104" s="160"/>
      <c r="AG104" s="160"/>
      <c r="AH104" s="160"/>
      <c r="AI104" s="160"/>
      <c r="AJ104" s="121">
        <v>15722</v>
      </c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60">
        <v>61.3</v>
      </c>
      <c r="AV104" s="160"/>
      <c r="AW104" s="160"/>
      <c r="AX104" s="160"/>
      <c r="AY104" s="160"/>
      <c r="AZ104" s="160"/>
      <c r="BA104" s="121">
        <f>SUM(BA105:BK111)</f>
        <v>15048</v>
      </c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60">
        <v>60.4</v>
      </c>
      <c r="BM104" s="160"/>
      <c r="BN104" s="160"/>
      <c r="BO104" s="160"/>
      <c r="BP104" s="160"/>
      <c r="BQ104" s="160"/>
    </row>
    <row r="105" spans="2:69" ht="15" customHeight="1">
      <c r="B105" s="164" t="s">
        <v>21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5">
        <v>155</v>
      </c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6">
        <v>0.6</v>
      </c>
      <c r="AE105" s="166"/>
      <c r="AF105" s="166"/>
      <c r="AG105" s="166"/>
      <c r="AH105" s="166"/>
      <c r="AI105" s="166"/>
      <c r="AJ105" s="165">
        <v>115</v>
      </c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6">
        <v>0.4</v>
      </c>
      <c r="AV105" s="166"/>
      <c r="AW105" s="166"/>
      <c r="AX105" s="166"/>
      <c r="AY105" s="166"/>
      <c r="AZ105" s="166"/>
      <c r="BA105" s="165">
        <v>110</v>
      </c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6">
        <f>BA105/BA95*100</f>
        <v>0.44190904708340023</v>
      </c>
      <c r="BM105" s="166"/>
      <c r="BN105" s="166"/>
      <c r="BO105" s="166"/>
      <c r="BP105" s="166"/>
      <c r="BQ105" s="166"/>
    </row>
    <row r="106" spans="2:69" ht="15" customHeight="1">
      <c r="B106" s="177" t="s">
        <v>28</v>
      </c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2">
        <v>1121</v>
      </c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3">
        <v>4.3</v>
      </c>
      <c r="AE106" s="173"/>
      <c r="AF106" s="173"/>
      <c r="AG106" s="173"/>
      <c r="AH106" s="173"/>
      <c r="AI106" s="173"/>
      <c r="AJ106" s="172">
        <v>1057</v>
      </c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3">
        <v>4.1</v>
      </c>
      <c r="AV106" s="173"/>
      <c r="AW106" s="173"/>
      <c r="AX106" s="173"/>
      <c r="AY106" s="173"/>
      <c r="AZ106" s="173"/>
      <c r="BA106" s="172">
        <v>1052</v>
      </c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3">
        <f>BA106/BA95*100</f>
        <v>4.226257432106701</v>
      </c>
      <c r="BM106" s="173"/>
      <c r="BN106" s="173"/>
      <c r="BO106" s="173"/>
      <c r="BP106" s="173"/>
      <c r="BQ106" s="173"/>
    </row>
    <row r="107" spans="2:69" ht="15" customHeight="1">
      <c r="B107" s="177" t="s">
        <v>29</v>
      </c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2">
        <v>5234</v>
      </c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3">
        <v>19.9</v>
      </c>
      <c r="AE107" s="173"/>
      <c r="AF107" s="173"/>
      <c r="AG107" s="173"/>
      <c r="AH107" s="173"/>
      <c r="AI107" s="173"/>
      <c r="AJ107" s="172">
        <v>4131</v>
      </c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3">
        <v>16.1</v>
      </c>
      <c r="AV107" s="173"/>
      <c r="AW107" s="173"/>
      <c r="AX107" s="173"/>
      <c r="AY107" s="173"/>
      <c r="AZ107" s="173"/>
      <c r="BA107" s="172">
        <v>3552</v>
      </c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3">
        <f>BA107/BA95*100</f>
        <v>14.269644865820345</v>
      </c>
      <c r="BM107" s="173"/>
      <c r="BN107" s="173"/>
      <c r="BO107" s="173"/>
      <c r="BP107" s="173"/>
      <c r="BQ107" s="173"/>
    </row>
    <row r="108" spans="2:69" ht="15" customHeight="1">
      <c r="B108" s="177" t="s">
        <v>30</v>
      </c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2">
        <v>518</v>
      </c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3">
        <v>2</v>
      </c>
      <c r="AE108" s="173"/>
      <c r="AF108" s="173"/>
      <c r="AG108" s="173"/>
      <c r="AH108" s="173"/>
      <c r="AI108" s="173"/>
      <c r="AJ108" s="172">
        <v>478</v>
      </c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3">
        <v>1.9</v>
      </c>
      <c r="AV108" s="173"/>
      <c r="AW108" s="173"/>
      <c r="AX108" s="173"/>
      <c r="AY108" s="173"/>
      <c r="AZ108" s="173"/>
      <c r="BA108" s="172">
        <v>470</v>
      </c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3">
        <f>BA108/BA95*100</f>
        <v>1.8881568375381648</v>
      </c>
      <c r="BM108" s="173"/>
      <c r="BN108" s="173"/>
      <c r="BO108" s="173"/>
      <c r="BP108" s="173"/>
      <c r="BQ108" s="173"/>
    </row>
    <row r="109" spans="2:69" ht="15" customHeight="1">
      <c r="B109" s="177" t="s">
        <v>31</v>
      </c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2">
        <v>55</v>
      </c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3">
        <v>0.2</v>
      </c>
      <c r="AE109" s="173"/>
      <c r="AF109" s="173"/>
      <c r="AG109" s="173"/>
      <c r="AH109" s="173"/>
      <c r="AI109" s="173"/>
      <c r="AJ109" s="172">
        <v>66</v>
      </c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3">
        <v>0.3</v>
      </c>
      <c r="AV109" s="173"/>
      <c r="AW109" s="173"/>
      <c r="AX109" s="173"/>
      <c r="AY109" s="173"/>
      <c r="AZ109" s="173"/>
      <c r="BA109" s="172">
        <v>157</v>
      </c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3">
        <f>BA109/BA95*100</f>
        <v>0.6307247308372167</v>
      </c>
      <c r="BM109" s="173"/>
      <c r="BN109" s="173"/>
      <c r="BO109" s="173"/>
      <c r="BP109" s="173"/>
      <c r="BQ109" s="173"/>
    </row>
    <row r="110" spans="2:69" ht="15" customHeight="1">
      <c r="B110" s="177" t="s">
        <v>32</v>
      </c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2">
        <v>6999</v>
      </c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3">
        <v>26.6</v>
      </c>
      <c r="AE110" s="173"/>
      <c r="AF110" s="173"/>
      <c r="AG110" s="173"/>
      <c r="AH110" s="173"/>
      <c r="AI110" s="173"/>
      <c r="AJ110" s="172">
        <v>8960</v>
      </c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3">
        <v>34.9</v>
      </c>
      <c r="AV110" s="173"/>
      <c r="AW110" s="173"/>
      <c r="AX110" s="173"/>
      <c r="AY110" s="173"/>
      <c r="AZ110" s="173"/>
      <c r="BA110" s="172">
        <v>8872</v>
      </c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3">
        <f>BA110/BA95*100</f>
        <v>35.64197332476298</v>
      </c>
      <c r="BM110" s="173"/>
      <c r="BN110" s="173"/>
      <c r="BO110" s="173"/>
      <c r="BP110" s="173"/>
      <c r="BQ110" s="173"/>
    </row>
    <row r="111" spans="2:69" ht="15" customHeight="1">
      <c r="B111" s="178" t="s">
        <v>33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6">
        <v>956</v>
      </c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5">
        <v>3.6</v>
      </c>
      <c r="AE111" s="175"/>
      <c r="AF111" s="175"/>
      <c r="AG111" s="175"/>
      <c r="AH111" s="175"/>
      <c r="AI111" s="175"/>
      <c r="AJ111" s="176">
        <v>915</v>
      </c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5">
        <v>3.6</v>
      </c>
      <c r="AV111" s="175"/>
      <c r="AW111" s="175"/>
      <c r="AX111" s="175"/>
      <c r="AY111" s="175"/>
      <c r="AZ111" s="175"/>
      <c r="BA111" s="176">
        <v>835</v>
      </c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5">
        <f>BA111/BA95*100</f>
        <v>3.3544914028603565</v>
      </c>
      <c r="BM111" s="175"/>
      <c r="BN111" s="175"/>
      <c r="BO111" s="175"/>
      <c r="BP111" s="175"/>
      <c r="BQ111" s="175"/>
    </row>
    <row r="112" spans="2:69" ht="15" customHeight="1">
      <c r="B112" s="161" t="s">
        <v>34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21">
        <v>20</v>
      </c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60">
        <v>0.1</v>
      </c>
      <c r="AE112" s="160"/>
      <c r="AF112" s="160"/>
      <c r="AG112" s="160"/>
      <c r="AH112" s="160"/>
      <c r="AI112" s="160"/>
      <c r="AJ112" s="121">
        <v>49</v>
      </c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60">
        <v>0.2</v>
      </c>
      <c r="AV112" s="160"/>
      <c r="AW112" s="160"/>
      <c r="AX112" s="160"/>
      <c r="AY112" s="160"/>
      <c r="AZ112" s="160"/>
      <c r="BA112" s="121">
        <v>1282</v>
      </c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60">
        <f>BA112/BA95*100</f>
        <v>5.150249076008357</v>
      </c>
      <c r="BM112" s="160"/>
      <c r="BN112" s="160"/>
      <c r="BO112" s="160"/>
      <c r="BP112" s="160"/>
      <c r="BQ112" s="160"/>
    </row>
    <row r="113" spans="35:69" ht="15" customHeight="1">
      <c r="AI113" s="42"/>
      <c r="AJ113" s="42"/>
      <c r="BQ113" s="33" t="s">
        <v>35</v>
      </c>
    </row>
    <row r="114" spans="1:69" ht="15" customHeight="1">
      <c r="A114" s="31" t="s">
        <v>748</v>
      </c>
      <c r="BQ114" s="48" t="s">
        <v>1027</v>
      </c>
    </row>
    <row r="115" ht="3.75" customHeight="1" thickBot="1"/>
    <row r="116" spans="2:69" ht="15" customHeight="1" thickTop="1">
      <c r="B116" s="197" t="s">
        <v>749</v>
      </c>
      <c r="C116" s="198"/>
      <c r="D116" s="198"/>
      <c r="E116" s="198"/>
      <c r="F116" s="198"/>
      <c r="G116" s="198"/>
      <c r="H116" s="198" t="s">
        <v>750</v>
      </c>
      <c r="I116" s="198"/>
      <c r="J116" s="198"/>
      <c r="K116" s="198"/>
      <c r="L116" s="198"/>
      <c r="M116" s="198"/>
      <c r="N116" s="198"/>
      <c r="O116" s="198" t="s">
        <v>681</v>
      </c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 t="s">
        <v>682</v>
      </c>
      <c r="AF116" s="198"/>
      <c r="AG116" s="198"/>
      <c r="AH116" s="198"/>
      <c r="AI116" s="199"/>
      <c r="AJ116" s="197" t="s">
        <v>749</v>
      </c>
      <c r="AK116" s="198"/>
      <c r="AL116" s="198"/>
      <c r="AM116" s="198"/>
      <c r="AN116" s="198"/>
      <c r="AO116" s="198"/>
      <c r="AP116" s="198" t="s">
        <v>750</v>
      </c>
      <c r="AQ116" s="198"/>
      <c r="AR116" s="198"/>
      <c r="AS116" s="198"/>
      <c r="AT116" s="198"/>
      <c r="AU116" s="198"/>
      <c r="AV116" s="198"/>
      <c r="AW116" s="198" t="s">
        <v>681</v>
      </c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 t="s">
        <v>682</v>
      </c>
      <c r="BN116" s="198"/>
      <c r="BO116" s="198"/>
      <c r="BP116" s="198"/>
      <c r="BQ116" s="199"/>
    </row>
    <row r="117" spans="2:69" s="54" customFormat="1" ht="15" customHeight="1" thickBot="1">
      <c r="B117" s="193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 t="s">
        <v>679</v>
      </c>
      <c r="P117" s="194"/>
      <c r="Q117" s="194"/>
      <c r="R117" s="194"/>
      <c r="S117" s="194"/>
      <c r="T117" s="194" t="s">
        <v>680</v>
      </c>
      <c r="U117" s="194"/>
      <c r="V117" s="194"/>
      <c r="W117" s="194"/>
      <c r="X117" s="194"/>
      <c r="Y117" s="194" t="s">
        <v>751</v>
      </c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200"/>
      <c r="AJ117" s="193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 t="s">
        <v>679</v>
      </c>
      <c r="AX117" s="194"/>
      <c r="AY117" s="194"/>
      <c r="AZ117" s="194"/>
      <c r="BA117" s="194"/>
      <c r="BB117" s="194" t="s">
        <v>680</v>
      </c>
      <c r="BC117" s="194"/>
      <c r="BD117" s="194"/>
      <c r="BE117" s="194"/>
      <c r="BF117" s="194"/>
      <c r="BG117" s="194" t="s">
        <v>751</v>
      </c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200"/>
    </row>
    <row r="118" spans="2:69" s="54" customFormat="1" ht="12" customHeight="1" thickTop="1">
      <c r="B118" s="191" t="s">
        <v>620</v>
      </c>
      <c r="C118" s="185"/>
      <c r="D118" s="185"/>
      <c r="E118" s="185"/>
      <c r="F118" s="185"/>
      <c r="G118" s="185"/>
      <c r="H118" s="185" t="s">
        <v>752</v>
      </c>
      <c r="I118" s="185"/>
      <c r="J118" s="185"/>
      <c r="K118" s="185"/>
      <c r="L118" s="185"/>
      <c r="M118" s="185"/>
      <c r="N118" s="185"/>
      <c r="O118" s="186">
        <v>665</v>
      </c>
      <c r="P118" s="187"/>
      <c r="Q118" s="187"/>
      <c r="R118" s="187"/>
      <c r="S118" s="187"/>
      <c r="T118" s="186">
        <v>746</v>
      </c>
      <c r="U118" s="187"/>
      <c r="V118" s="187"/>
      <c r="W118" s="187"/>
      <c r="X118" s="188"/>
      <c r="Y118" s="188">
        <f>O118+T118</f>
        <v>1411</v>
      </c>
      <c r="Z118" s="189"/>
      <c r="AA118" s="189"/>
      <c r="AB118" s="189"/>
      <c r="AC118" s="189"/>
      <c r="AD118" s="189"/>
      <c r="AE118" s="186">
        <v>552</v>
      </c>
      <c r="AF118" s="187"/>
      <c r="AG118" s="187"/>
      <c r="AH118" s="187"/>
      <c r="AI118" s="190"/>
      <c r="AJ118" s="191" t="s">
        <v>623</v>
      </c>
      <c r="AK118" s="185"/>
      <c r="AL118" s="185"/>
      <c r="AM118" s="185"/>
      <c r="AN118" s="185"/>
      <c r="AO118" s="185"/>
      <c r="AP118" s="185" t="s">
        <v>810</v>
      </c>
      <c r="AQ118" s="185"/>
      <c r="AR118" s="185"/>
      <c r="AS118" s="185"/>
      <c r="AT118" s="185"/>
      <c r="AU118" s="185"/>
      <c r="AV118" s="185"/>
      <c r="AW118" s="189">
        <v>155</v>
      </c>
      <c r="AX118" s="189"/>
      <c r="AY118" s="189"/>
      <c r="AZ118" s="189"/>
      <c r="BA118" s="189"/>
      <c r="BB118" s="189">
        <v>161</v>
      </c>
      <c r="BC118" s="189"/>
      <c r="BD118" s="189"/>
      <c r="BE118" s="189"/>
      <c r="BF118" s="189"/>
      <c r="BG118" s="189">
        <f>AW118+BB118</f>
        <v>316</v>
      </c>
      <c r="BH118" s="189"/>
      <c r="BI118" s="189"/>
      <c r="BJ118" s="189"/>
      <c r="BK118" s="189"/>
      <c r="BL118" s="189"/>
      <c r="BM118" s="189">
        <v>89</v>
      </c>
      <c r="BN118" s="189"/>
      <c r="BO118" s="189"/>
      <c r="BP118" s="189"/>
      <c r="BQ118" s="201"/>
    </row>
    <row r="119" spans="2:69" s="54" customFormat="1" ht="12" customHeight="1">
      <c r="B119" s="192"/>
      <c r="C119" s="153"/>
      <c r="D119" s="153"/>
      <c r="E119" s="153"/>
      <c r="F119" s="153"/>
      <c r="G119" s="153"/>
      <c r="H119" s="153" t="s">
        <v>753</v>
      </c>
      <c r="I119" s="153"/>
      <c r="J119" s="153"/>
      <c r="K119" s="153"/>
      <c r="L119" s="153"/>
      <c r="M119" s="153"/>
      <c r="N119" s="153"/>
      <c r="O119" s="179">
        <v>910</v>
      </c>
      <c r="P119" s="180"/>
      <c r="Q119" s="180"/>
      <c r="R119" s="180"/>
      <c r="S119" s="180"/>
      <c r="T119" s="179">
        <v>994</v>
      </c>
      <c r="U119" s="180"/>
      <c r="V119" s="180"/>
      <c r="W119" s="180"/>
      <c r="X119" s="195"/>
      <c r="Y119" s="195">
        <f aca="true" t="shared" si="2" ref="Y119:Y139">O119+T119</f>
        <v>1904</v>
      </c>
      <c r="Z119" s="196"/>
      <c r="AA119" s="196"/>
      <c r="AB119" s="196"/>
      <c r="AC119" s="196"/>
      <c r="AD119" s="196"/>
      <c r="AE119" s="179">
        <v>669</v>
      </c>
      <c r="AF119" s="180"/>
      <c r="AG119" s="180"/>
      <c r="AH119" s="180"/>
      <c r="AI119" s="181"/>
      <c r="AJ119" s="192"/>
      <c r="AK119" s="153"/>
      <c r="AL119" s="153"/>
      <c r="AM119" s="153"/>
      <c r="AN119" s="153"/>
      <c r="AO119" s="153"/>
      <c r="AP119" s="153" t="s">
        <v>811</v>
      </c>
      <c r="AQ119" s="153"/>
      <c r="AR119" s="153"/>
      <c r="AS119" s="153"/>
      <c r="AT119" s="153"/>
      <c r="AU119" s="153"/>
      <c r="AV119" s="153"/>
      <c r="AW119" s="196">
        <v>105</v>
      </c>
      <c r="AX119" s="196"/>
      <c r="AY119" s="196"/>
      <c r="AZ119" s="196"/>
      <c r="BA119" s="196"/>
      <c r="BB119" s="196">
        <v>138</v>
      </c>
      <c r="BC119" s="196"/>
      <c r="BD119" s="196"/>
      <c r="BE119" s="196"/>
      <c r="BF119" s="196"/>
      <c r="BG119" s="196">
        <f aca="true" t="shared" si="3" ref="BG119:BG124">AW119+BB119</f>
        <v>243</v>
      </c>
      <c r="BH119" s="196"/>
      <c r="BI119" s="196"/>
      <c r="BJ119" s="196"/>
      <c r="BK119" s="196"/>
      <c r="BL119" s="196"/>
      <c r="BM119" s="196">
        <v>81</v>
      </c>
      <c r="BN119" s="196"/>
      <c r="BO119" s="196"/>
      <c r="BP119" s="196"/>
      <c r="BQ119" s="213"/>
    </row>
    <row r="120" spans="2:69" s="54" customFormat="1" ht="12" customHeight="1">
      <c r="B120" s="192"/>
      <c r="C120" s="153"/>
      <c r="D120" s="153"/>
      <c r="E120" s="153"/>
      <c r="F120" s="153"/>
      <c r="G120" s="153"/>
      <c r="H120" s="153" t="s">
        <v>754</v>
      </c>
      <c r="I120" s="153"/>
      <c r="J120" s="153"/>
      <c r="K120" s="153"/>
      <c r="L120" s="153"/>
      <c r="M120" s="153"/>
      <c r="N120" s="153"/>
      <c r="O120" s="179">
        <v>828</v>
      </c>
      <c r="P120" s="180"/>
      <c r="Q120" s="180"/>
      <c r="R120" s="180"/>
      <c r="S120" s="180"/>
      <c r="T120" s="179">
        <v>904</v>
      </c>
      <c r="U120" s="180"/>
      <c r="V120" s="180"/>
      <c r="W120" s="180"/>
      <c r="X120" s="195"/>
      <c r="Y120" s="195">
        <f t="shared" si="2"/>
        <v>1732</v>
      </c>
      <c r="Z120" s="196"/>
      <c r="AA120" s="196"/>
      <c r="AB120" s="196"/>
      <c r="AC120" s="196"/>
      <c r="AD120" s="196"/>
      <c r="AE120" s="179">
        <v>658</v>
      </c>
      <c r="AF120" s="180"/>
      <c r="AG120" s="180"/>
      <c r="AH120" s="180"/>
      <c r="AI120" s="181"/>
      <c r="AJ120" s="192"/>
      <c r="AK120" s="153"/>
      <c r="AL120" s="153"/>
      <c r="AM120" s="153"/>
      <c r="AN120" s="153"/>
      <c r="AO120" s="153"/>
      <c r="AP120" s="153" t="s">
        <v>812</v>
      </c>
      <c r="AQ120" s="153"/>
      <c r="AR120" s="153"/>
      <c r="AS120" s="153"/>
      <c r="AT120" s="153"/>
      <c r="AU120" s="153"/>
      <c r="AV120" s="153"/>
      <c r="AW120" s="196">
        <v>146</v>
      </c>
      <c r="AX120" s="196"/>
      <c r="AY120" s="196"/>
      <c r="AZ120" s="196"/>
      <c r="BA120" s="196"/>
      <c r="BB120" s="196">
        <v>140</v>
      </c>
      <c r="BC120" s="196"/>
      <c r="BD120" s="196"/>
      <c r="BE120" s="196"/>
      <c r="BF120" s="196"/>
      <c r="BG120" s="196">
        <f t="shared" si="3"/>
        <v>286</v>
      </c>
      <c r="BH120" s="196"/>
      <c r="BI120" s="196"/>
      <c r="BJ120" s="196"/>
      <c r="BK120" s="196"/>
      <c r="BL120" s="196"/>
      <c r="BM120" s="196">
        <v>75</v>
      </c>
      <c r="BN120" s="196"/>
      <c r="BO120" s="196"/>
      <c r="BP120" s="196"/>
      <c r="BQ120" s="213"/>
    </row>
    <row r="121" spans="2:69" s="54" customFormat="1" ht="12" customHeight="1">
      <c r="B121" s="192"/>
      <c r="C121" s="153"/>
      <c r="D121" s="153"/>
      <c r="E121" s="153"/>
      <c r="F121" s="153"/>
      <c r="G121" s="153"/>
      <c r="H121" s="153" t="s">
        <v>755</v>
      </c>
      <c r="I121" s="153"/>
      <c r="J121" s="153"/>
      <c r="K121" s="153"/>
      <c r="L121" s="153"/>
      <c r="M121" s="153"/>
      <c r="N121" s="153"/>
      <c r="O121" s="179">
        <v>103</v>
      </c>
      <c r="P121" s="180"/>
      <c r="Q121" s="180"/>
      <c r="R121" s="180"/>
      <c r="S121" s="180"/>
      <c r="T121" s="179">
        <v>126</v>
      </c>
      <c r="U121" s="180"/>
      <c r="V121" s="180"/>
      <c r="W121" s="180"/>
      <c r="X121" s="195"/>
      <c r="Y121" s="195">
        <f t="shared" si="2"/>
        <v>229</v>
      </c>
      <c r="Z121" s="196"/>
      <c r="AA121" s="196"/>
      <c r="AB121" s="196"/>
      <c r="AC121" s="196"/>
      <c r="AD121" s="196"/>
      <c r="AE121" s="179">
        <v>94</v>
      </c>
      <c r="AF121" s="180"/>
      <c r="AG121" s="180"/>
      <c r="AH121" s="180"/>
      <c r="AI121" s="181"/>
      <c r="AJ121" s="192"/>
      <c r="AK121" s="153"/>
      <c r="AL121" s="153"/>
      <c r="AM121" s="153"/>
      <c r="AN121" s="153"/>
      <c r="AO121" s="153"/>
      <c r="AP121" s="153" t="s">
        <v>815</v>
      </c>
      <c r="AQ121" s="153"/>
      <c r="AR121" s="153"/>
      <c r="AS121" s="153"/>
      <c r="AT121" s="153"/>
      <c r="AU121" s="153"/>
      <c r="AV121" s="153"/>
      <c r="AW121" s="196">
        <v>354</v>
      </c>
      <c r="AX121" s="196"/>
      <c r="AY121" s="196"/>
      <c r="AZ121" s="196"/>
      <c r="BA121" s="196"/>
      <c r="BB121" s="196">
        <v>386</v>
      </c>
      <c r="BC121" s="196"/>
      <c r="BD121" s="196"/>
      <c r="BE121" s="196"/>
      <c r="BF121" s="196"/>
      <c r="BG121" s="196">
        <f t="shared" si="3"/>
        <v>740</v>
      </c>
      <c r="BH121" s="196"/>
      <c r="BI121" s="196"/>
      <c r="BJ121" s="196"/>
      <c r="BK121" s="196"/>
      <c r="BL121" s="196"/>
      <c r="BM121" s="196">
        <v>215</v>
      </c>
      <c r="BN121" s="196"/>
      <c r="BO121" s="196"/>
      <c r="BP121" s="196"/>
      <c r="BQ121" s="213"/>
    </row>
    <row r="122" spans="2:69" s="54" customFormat="1" ht="12" customHeight="1">
      <c r="B122" s="192"/>
      <c r="C122" s="153"/>
      <c r="D122" s="153"/>
      <c r="E122" s="153"/>
      <c r="F122" s="153"/>
      <c r="G122" s="153"/>
      <c r="H122" s="153" t="s">
        <v>756</v>
      </c>
      <c r="I122" s="153"/>
      <c r="J122" s="153"/>
      <c r="K122" s="153"/>
      <c r="L122" s="153"/>
      <c r="M122" s="153"/>
      <c r="N122" s="153"/>
      <c r="O122" s="179">
        <v>60</v>
      </c>
      <c r="P122" s="180"/>
      <c r="Q122" s="180"/>
      <c r="R122" s="180"/>
      <c r="S122" s="180"/>
      <c r="T122" s="179">
        <v>71</v>
      </c>
      <c r="U122" s="180"/>
      <c r="V122" s="180"/>
      <c r="W122" s="180"/>
      <c r="X122" s="195"/>
      <c r="Y122" s="195">
        <f t="shared" si="2"/>
        <v>131</v>
      </c>
      <c r="Z122" s="196"/>
      <c r="AA122" s="196"/>
      <c r="AB122" s="196"/>
      <c r="AC122" s="196"/>
      <c r="AD122" s="196"/>
      <c r="AE122" s="179">
        <v>59</v>
      </c>
      <c r="AF122" s="180"/>
      <c r="AG122" s="180"/>
      <c r="AH122" s="180"/>
      <c r="AI122" s="181"/>
      <c r="AJ122" s="192"/>
      <c r="AK122" s="153"/>
      <c r="AL122" s="153"/>
      <c r="AM122" s="153"/>
      <c r="AN122" s="153"/>
      <c r="AO122" s="153"/>
      <c r="AP122" s="153" t="s">
        <v>816</v>
      </c>
      <c r="AQ122" s="153"/>
      <c r="AR122" s="153"/>
      <c r="AS122" s="153"/>
      <c r="AT122" s="153"/>
      <c r="AU122" s="153"/>
      <c r="AV122" s="153"/>
      <c r="AW122" s="196">
        <v>206</v>
      </c>
      <c r="AX122" s="196"/>
      <c r="AY122" s="196"/>
      <c r="AZ122" s="196"/>
      <c r="BA122" s="196"/>
      <c r="BB122" s="196">
        <v>235</v>
      </c>
      <c r="BC122" s="196"/>
      <c r="BD122" s="196"/>
      <c r="BE122" s="196"/>
      <c r="BF122" s="196"/>
      <c r="BG122" s="196">
        <f t="shared" si="3"/>
        <v>441</v>
      </c>
      <c r="BH122" s="196"/>
      <c r="BI122" s="196"/>
      <c r="BJ122" s="196"/>
      <c r="BK122" s="196"/>
      <c r="BL122" s="196"/>
      <c r="BM122" s="196">
        <v>154</v>
      </c>
      <c r="BN122" s="196"/>
      <c r="BO122" s="196"/>
      <c r="BP122" s="196"/>
      <c r="BQ122" s="213"/>
    </row>
    <row r="123" spans="2:69" s="54" customFormat="1" ht="12" customHeight="1">
      <c r="B123" s="192"/>
      <c r="C123" s="153"/>
      <c r="D123" s="153"/>
      <c r="E123" s="153"/>
      <c r="F123" s="153"/>
      <c r="G123" s="153"/>
      <c r="H123" s="153" t="s">
        <v>757</v>
      </c>
      <c r="I123" s="153"/>
      <c r="J123" s="153"/>
      <c r="K123" s="153"/>
      <c r="L123" s="153"/>
      <c r="M123" s="153"/>
      <c r="N123" s="153"/>
      <c r="O123" s="179">
        <v>95</v>
      </c>
      <c r="P123" s="180"/>
      <c r="Q123" s="180"/>
      <c r="R123" s="180"/>
      <c r="S123" s="180"/>
      <c r="T123" s="179">
        <v>108</v>
      </c>
      <c r="U123" s="180"/>
      <c r="V123" s="180"/>
      <c r="W123" s="180"/>
      <c r="X123" s="195"/>
      <c r="Y123" s="195">
        <f t="shared" si="2"/>
        <v>203</v>
      </c>
      <c r="Z123" s="196"/>
      <c r="AA123" s="196"/>
      <c r="AB123" s="196"/>
      <c r="AC123" s="196"/>
      <c r="AD123" s="196"/>
      <c r="AE123" s="179">
        <v>81</v>
      </c>
      <c r="AF123" s="180"/>
      <c r="AG123" s="180"/>
      <c r="AH123" s="180"/>
      <c r="AI123" s="181"/>
      <c r="AJ123" s="192"/>
      <c r="AK123" s="153"/>
      <c r="AL123" s="153"/>
      <c r="AM123" s="153"/>
      <c r="AN123" s="153"/>
      <c r="AO123" s="153"/>
      <c r="AP123" s="153" t="s">
        <v>817</v>
      </c>
      <c r="AQ123" s="153"/>
      <c r="AR123" s="153"/>
      <c r="AS123" s="153"/>
      <c r="AT123" s="153"/>
      <c r="AU123" s="153"/>
      <c r="AV123" s="153"/>
      <c r="AW123" s="196">
        <v>111</v>
      </c>
      <c r="AX123" s="196"/>
      <c r="AY123" s="196"/>
      <c r="AZ123" s="196"/>
      <c r="BA123" s="196"/>
      <c r="BB123" s="196">
        <v>147</v>
      </c>
      <c r="BC123" s="196"/>
      <c r="BD123" s="196"/>
      <c r="BE123" s="196"/>
      <c r="BF123" s="196"/>
      <c r="BG123" s="196">
        <f t="shared" si="3"/>
        <v>258</v>
      </c>
      <c r="BH123" s="196"/>
      <c r="BI123" s="196"/>
      <c r="BJ123" s="196"/>
      <c r="BK123" s="196"/>
      <c r="BL123" s="196"/>
      <c r="BM123" s="196">
        <v>80</v>
      </c>
      <c r="BN123" s="196"/>
      <c r="BO123" s="196"/>
      <c r="BP123" s="196"/>
      <c r="BQ123" s="213"/>
    </row>
    <row r="124" spans="2:69" s="54" customFormat="1" ht="12" customHeight="1">
      <c r="B124" s="192"/>
      <c r="C124" s="153"/>
      <c r="D124" s="153"/>
      <c r="E124" s="153"/>
      <c r="F124" s="153"/>
      <c r="G124" s="153"/>
      <c r="H124" s="153" t="s">
        <v>758</v>
      </c>
      <c r="I124" s="153"/>
      <c r="J124" s="153"/>
      <c r="K124" s="153"/>
      <c r="L124" s="153"/>
      <c r="M124" s="153"/>
      <c r="N124" s="153"/>
      <c r="O124" s="179">
        <v>109</v>
      </c>
      <c r="P124" s="180"/>
      <c r="Q124" s="180"/>
      <c r="R124" s="180"/>
      <c r="S124" s="180"/>
      <c r="T124" s="179">
        <v>127</v>
      </c>
      <c r="U124" s="180"/>
      <c r="V124" s="180"/>
      <c r="W124" s="180"/>
      <c r="X124" s="195"/>
      <c r="Y124" s="195">
        <f t="shared" si="2"/>
        <v>236</v>
      </c>
      <c r="Z124" s="196"/>
      <c r="AA124" s="196"/>
      <c r="AB124" s="196"/>
      <c r="AC124" s="196"/>
      <c r="AD124" s="196"/>
      <c r="AE124" s="179">
        <v>102</v>
      </c>
      <c r="AF124" s="180"/>
      <c r="AG124" s="180"/>
      <c r="AH124" s="180"/>
      <c r="AI124" s="181"/>
      <c r="AJ124" s="192"/>
      <c r="AK124" s="153"/>
      <c r="AL124" s="153"/>
      <c r="AM124" s="153"/>
      <c r="AN124" s="153"/>
      <c r="AO124" s="153"/>
      <c r="AP124" s="153" t="s">
        <v>818</v>
      </c>
      <c r="AQ124" s="153"/>
      <c r="AR124" s="153"/>
      <c r="AS124" s="153"/>
      <c r="AT124" s="153"/>
      <c r="AU124" s="153"/>
      <c r="AV124" s="153"/>
      <c r="AW124" s="196">
        <v>112</v>
      </c>
      <c r="AX124" s="196"/>
      <c r="AY124" s="196"/>
      <c r="AZ124" s="196"/>
      <c r="BA124" s="196"/>
      <c r="BB124" s="196">
        <v>134</v>
      </c>
      <c r="BC124" s="196"/>
      <c r="BD124" s="196"/>
      <c r="BE124" s="196"/>
      <c r="BF124" s="196"/>
      <c r="BG124" s="196">
        <f t="shared" si="3"/>
        <v>246</v>
      </c>
      <c r="BH124" s="196"/>
      <c r="BI124" s="196"/>
      <c r="BJ124" s="196"/>
      <c r="BK124" s="196"/>
      <c r="BL124" s="196"/>
      <c r="BM124" s="196">
        <v>67</v>
      </c>
      <c r="BN124" s="196"/>
      <c r="BO124" s="196"/>
      <c r="BP124" s="196"/>
      <c r="BQ124" s="213"/>
    </row>
    <row r="125" spans="2:69" s="54" customFormat="1" ht="12" customHeight="1" thickBot="1">
      <c r="B125" s="192"/>
      <c r="C125" s="153"/>
      <c r="D125" s="153"/>
      <c r="E125" s="153"/>
      <c r="F125" s="153"/>
      <c r="G125" s="153"/>
      <c r="H125" s="153" t="s">
        <v>759</v>
      </c>
      <c r="I125" s="153"/>
      <c r="J125" s="153"/>
      <c r="K125" s="153"/>
      <c r="L125" s="153"/>
      <c r="M125" s="153"/>
      <c r="N125" s="153"/>
      <c r="O125" s="179">
        <v>12</v>
      </c>
      <c r="P125" s="180"/>
      <c r="Q125" s="180"/>
      <c r="R125" s="180"/>
      <c r="S125" s="180"/>
      <c r="T125" s="179">
        <v>16</v>
      </c>
      <c r="U125" s="180"/>
      <c r="V125" s="180"/>
      <c r="W125" s="180"/>
      <c r="X125" s="195"/>
      <c r="Y125" s="195">
        <f t="shared" si="2"/>
        <v>28</v>
      </c>
      <c r="Z125" s="196"/>
      <c r="AA125" s="196"/>
      <c r="AB125" s="196"/>
      <c r="AC125" s="196"/>
      <c r="AD125" s="196"/>
      <c r="AE125" s="179">
        <v>16</v>
      </c>
      <c r="AF125" s="180"/>
      <c r="AG125" s="180"/>
      <c r="AH125" s="180"/>
      <c r="AI125" s="181"/>
      <c r="AJ125" s="193"/>
      <c r="AK125" s="194"/>
      <c r="AL125" s="194"/>
      <c r="AM125" s="194"/>
      <c r="AN125" s="194"/>
      <c r="AO125" s="194"/>
      <c r="AP125" s="194" t="s">
        <v>751</v>
      </c>
      <c r="AQ125" s="194"/>
      <c r="AR125" s="194"/>
      <c r="AS125" s="194"/>
      <c r="AT125" s="194"/>
      <c r="AU125" s="194"/>
      <c r="AV125" s="194"/>
      <c r="AW125" s="212">
        <f>SUM(AW118:BA124)</f>
        <v>1189</v>
      </c>
      <c r="AX125" s="212"/>
      <c r="AY125" s="212"/>
      <c r="AZ125" s="212"/>
      <c r="BA125" s="212"/>
      <c r="BB125" s="212">
        <f>SUM(BB118:BF124)</f>
        <v>1341</v>
      </c>
      <c r="BC125" s="212"/>
      <c r="BD125" s="212"/>
      <c r="BE125" s="212"/>
      <c r="BF125" s="212"/>
      <c r="BG125" s="212">
        <f>SUM(BG118:BL124)</f>
        <v>2530</v>
      </c>
      <c r="BH125" s="212"/>
      <c r="BI125" s="212"/>
      <c r="BJ125" s="212"/>
      <c r="BK125" s="212"/>
      <c r="BL125" s="212"/>
      <c r="BM125" s="212">
        <f>SUM(BM118:BQ124)</f>
        <v>761</v>
      </c>
      <c r="BN125" s="212"/>
      <c r="BO125" s="212"/>
      <c r="BP125" s="212"/>
      <c r="BQ125" s="214"/>
    </row>
    <row r="126" spans="2:69" s="54" customFormat="1" ht="12" customHeight="1" thickTop="1">
      <c r="B126" s="192"/>
      <c r="C126" s="153"/>
      <c r="D126" s="153"/>
      <c r="E126" s="153"/>
      <c r="F126" s="153"/>
      <c r="G126" s="153"/>
      <c r="H126" s="153" t="s">
        <v>760</v>
      </c>
      <c r="I126" s="153"/>
      <c r="J126" s="153"/>
      <c r="K126" s="153"/>
      <c r="L126" s="153"/>
      <c r="M126" s="153"/>
      <c r="N126" s="153"/>
      <c r="O126" s="179">
        <v>84</v>
      </c>
      <c r="P126" s="180"/>
      <c r="Q126" s="180"/>
      <c r="R126" s="180"/>
      <c r="S126" s="180"/>
      <c r="T126" s="179">
        <v>93</v>
      </c>
      <c r="U126" s="180"/>
      <c r="V126" s="180"/>
      <c r="W126" s="180"/>
      <c r="X126" s="195"/>
      <c r="Y126" s="195">
        <f t="shared" si="2"/>
        <v>177</v>
      </c>
      <c r="Z126" s="196"/>
      <c r="AA126" s="196"/>
      <c r="AB126" s="196"/>
      <c r="AC126" s="196"/>
      <c r="AD126" s="196"/>
      <c r="AE126" s="179">
        <v>76</v>
      </c>
      <c r="AF126" s="180"/>
      <c r="AG126" s="180"/>
      <c r="AH126" s="180"/>
      <c r="AI126" s="181"/>
      <c r="AJ126" s="191" t="s">
        <v>624</v>
      </c>
      <c r="AK126" s="185"/>
      <c r="AL126" s="185"/>
      <c r="AM126" s="185"/>
      <c r="AN126" s="185"/>
      <c r="AO126" s="185"/>
      <c r="AP126" s="185" t="s">
        <v>819</v>
      </c>
      <c r="AQ126" s="185"/>
      <c r="AR126" s="185"/>
      <c r="AS126" s="185"/>
      <c r="AT126" s="185"/>
      <c r="AU126" s="185"/>
      <c r="AV126" s="185"/>
      <c r="AW126" s="189">
        <v>90</v>
      </c>
      <c r="AX126" s="189"/>
      <c r="AY126" s="189"/>
      <c r="AZ126" s="189"/>
      <c r="BA126" s="189"/>
      <c r="BB126" s="189">
        <v>78</v>
      </c>
      <c r="BC126" s="189"/>
      <c r="BD126" s="189"/>
      <c r="BE126" s="189"/>
      <c r="BF126" s="189"/>
      <c r="BG126" s="189">
        <f>BB126+AW126</f>
        <v>168</v>
      </c>
      <c r="BH126" s="189"/>
      <c r="BI126" s="189"/>
      <c r="BJ126" s="189"/>
      <c r="BK126" s="189"/>
      <c r="BL126" s="189"/>
      <c r="BM126" s="189">
        <v>66</v>
      </c>
      <c r="BN126" s="189"/>
      <c r="BO126" s="189"/>
      <c r="BP126" s="189"/>
      <c r="BQ126" s="201"/>
    </row>
    <row r="127" spans="2:69" s="54" customFormat="1" ht="12" customHeight="1">
      <c r="B127" s="192"/>
      <c r="C127" s="153"/>
      <c r="D127" s="153"/>
      <c r="E127" s="153"/>
      <c r="F127" s="153"/>
      <c r="G127" s="153"/>
      <c r="H127" s="153" t="s">
        <v>761</v>
      </c>
      <c r="I127" s="153"/>
      <c r="J127" s="153"/>
      <c r="K127" s="153"/>
      <c r="L127" s="153"/>
      <c r="M127" s="153"/>
      <c r="N127" s="153"/>
      <c r="O127" s="179">
        <v>53</v>
      </c>
      <c r="P127" s="180"/>
      <c r="Q127" s="180"/>
      <c r="R127" s="180"/>
      <c r="S127" s="180"/>
      <c r="T127" s="179">
        <v>68</v>
      </c>
      <c r="U127" s="180"/>
      <c r="V127" s="180"/>
      <c r="W127" s="180"/>
      <c r="X127" s="195"/>
      <c r="Y127" s="195">
        <f t="shared" si="2"/>
        <v>121</v>
      </c>
      <c r="Z127" s="196"/>
      <c r="AA127" s="196"/>
      <c r="AB127" s="196"/>
      <c r="AC127" s="196"/>
      <c r="AD127" s="196"/>
      <c r="AE127" s="179">
        <v>60</v>
      </c>
      <c r="AF127" s="180"/>
      <c r="AG127" s="180"/>
      <c r="AH127" s="180"/>
      <c r="AI127" s="181"/>
      <c r="AJ127" s="192"/>
      <c r="AK127" s="153"/>
      <c r="AL127" s="153"/>
      <c r="AM127" s="153"/>
      <c r="AN127" s="153"/>
      <c r="AO127" s="153"/>
      <c r="AP127" s="153" t="s">
        <v>820</v>
      </c>
      <c r="AQ127" s="153"/>
      <c r="AR127" s="153"/>
      <c r="AS127" s="153"/>
      <c r="AT127" s="153"/>
      <c r="AU127" s="153"/>
      <c r="AV127" s="153"/>
      <c r="AW127" s="196">
        <v>208</v>
      </c>
      <c r="AX127" s="196"/>
      <c r="AY127" s="196"/>
      <c r="AZ127" s="196"/>
      <c r="BA127" s="196"/>
      <c r="BB127" s="196">
        <v>268</v>
      </c>
      <c r="BC127" s="196"/>
      <c r="BD127" s="196"/>
      <c r="BE127" s="196"/>
      <c r="BF127" s="196"/>
      <c r="BG127" s="189">
        <f>BB127+AW127</f>
        <v>476</v>
      </c>
      <c r="BH127" s="189"/>
      <c r="BI127" s="189"/>
      <c r="BJ127" s="189"/>
      <c r="BK127" s="189"/>
      <c r="BL127" s="189"/>
      <c r="BM127" s="196">
        <v>178</v>
      </c>
      <c r="BN127" s="196"/>
      <c r="BO127" s="196"/>
      <c r="BP127" s="196"/>
      <c r="BQ127" s="213"/>
    </row>
    <row r="128" spans="2:69" s="54" customFormat="1" ht="12" customHeight="1">
      <c r="B128" s="192"/>
      <c r="C128" s="153"/>
      <c r="D128" s="153"/>
      <c r="E128" s="153"/>
      <c r="F128" s="153"/>
      <c r="G128" s="153"/>
      <c r="H128" s="153" t="s">
        <v>762</v>
      </c>
      <c r="I128" s="153"/>
      <c r="J128" s="153"/>
      <c r="K128" s="153"/>
      <c r="L128" s="153"/>
      <c r="M128" s="153"/>
      <c r="N128" s="153"/>
      <c r="O128" s="179">
        <v>153</v>
      </c>
      <c r="P128" s="180"/>
      <c r="Q128" s="180"/>
      <c r="R128" s="180"/>
      <c r="S128" s="180"/>
      <c r="T128" s="179">
        <v>180</v>
      </c>
      <c r="U128" s="180"/>
      <c r="V128" s="180"/>
      <c r="W128" s="180"/>
      <c r="X128" s="195"/>
      <c r="Y128" s="195">
        <f t="shared" si="2"/>
        <v>333</v>
      </c>
      <c r="Z128" s="196"/>
      <c r="AA128" s="196"/>
      <c r="AB128" s="196"/>
      <c r="AC128" s="196"/>
      <c r="AD128" s="196"/>
      <c r="AE128" s="179">
        <v>139</v>
      </c>
      <c r="AF128" s="180"/>
      <c r="AG128" s="180"/>
      <c r="AH128" s="180"/>
      <c r="AI128" s="181"/>
      <c r="AJ128" s="192"/>
      <c r="AK128" s="153"/>
      <c r="AL128" s="153"/>
      <c r="AM128" s="153"/>
      <c r="AN128" s="153"/>
      <c r="AO128" s="153"/>
      <c r="AP128" s="153" t="s">
        <v>821</v>
      </c>
      <c r="AQ128" s="153"/>
      <c r="AR128" s="153"/>
      <c r="AS128" s="153"/>
      <c r="AT128" s="153"/>
      <c r="AU128" s="153"/>
      <c r="AV128" s="153"/>
      <c r="AW128" s="196">
        <v>386</v>
      </c>
      <c r="AX128" s="196"/>
      <c r="AY128" s="196"/>
      <c r="AZ128" s="196"/>
      <c r="BA128" s="196"/>
      <c r="BB128" s="196">
        <v>408</v>
      </c>
      <c r="BC128" s="196"/>
      <c r="BD128" s="196"/>
      <c r="BE128" s="196"/>
      <c r="BF128" s="196"/>
      <c r="BG128" s="189">
        <f>BB128+AW128</f>
        <v>794</v>
      </c>
      <c r="BH128" s="189"/>
      <c r="BI128" s="189"/>
      <c r="BJ128" s="189"/>
      <c r="BK128" s="189"/>
      <c r="BL128" s="189"/>
      <c r="BM128" s="196">
        <v>242</v>
      </c>
      <c r="BN128" s="196"/>
      <c r="BO128" s="196"/>
      <c r="BP128" s="196"/>
      <c r="BQ128" s="213"/>
    </row>
    <row r="129" spans="2:69" s="54" customFormat="1" ht="12" customHeight="1">
      <c r="B129" s="192"/>
      <c r="C129" s="153"/>
      <c r="D129" s="153"/>
      <c r="E129" s="153"/>
      <c r="F129" s="153"/>
      <c r="G129" s="153"/>
      <c r="H129" s="153" t="s">
        <v>763</v>
      </c>
      <c r="I129" s="153"/>
      <c r="J129" s="153"/>
      <c r="K129" s="153"/>
      <c r="L129" s="153"/>
      <c r="M129" s="153"/>
      <c r="N129" s="153"/>
      <c r="O129" s="179">
        <v>115</v>
      </c>
      <c r="P129" s="180"/>
      <c r="Q129" s="180"/>
      <c r="R129" s="180"/>
      <c r="S129" s="180"/>
      <c r="T129" s="179">
        <v>142</v>
      </c>
      <c r="U129" s="180"/>
      <c r="V129" s="180"/>
      <c r="W129" s="180"/>
      <c r="X129" s="195"/>
      <c r="Y129" s="195">
        <f t="shared" si="2"/>
        <v>257</v>
      </c>
      <c r="Z129" s="196"/>
      <c r="AA129" s="196"/>
      <c r="AB129" s="196"/>
      <c r="AC129" s="196"/>
      <c r="AD129" s="196"/>
      <c r="AE129" s="179">
        <v>121</v>
      </c>
      <c r="AF129" s="180"/>
      <c r="AG129" s="180"/>
      <c r="AH129" s="180"/>
      <c r="AI129" s="181"/>
      <c r="AJ129" s="192"/>
      <c r="AK129" s="153"/>
      <c r="AL129" s="153"/>
      <c r="AM129" s="153"/>
      <c r="AN129" s="153"/>
      <c r="AO129" s="153"/>
      <c r="AP129" s="153" t="s">
        <v>822</v>
      </c>
      <c r="AQ129" s="153"/>
      <c r="AR129" s="153"/>
      <c r="AS129" s="153"/>
      <c r="AT129" s="153"/>
      <c r="AU129" s="153"/>
      <c r="AV129" s="153"/>
      <c r="AW129" s="196">
        <v>218</v>
      </c>
      <c r="AX129" s="196"/>
      <c r="AY129" s="196"/>
      <c r="AZ129" s="196"/>
      <c r="BA129" s="196"/>
      <c r="BB129" s="196">
        <v>225</v>
      </c>
      <c r="BC129" s="196"/>
      <c r="BD129" s="196"/>
      <c r="BE129" s="196"/>
      <c r="BF129" s="196"/>
      <c r="BG129" s="189">
        <f>BB129+AW129</f>
        <v>443</v>
      </c>
      <c r="BH129" s="189"/>
      <c r="BI129" s="189"/>
      <c r="BJ129" s="189"/>
      <c r="BK129" s="189"/>
      <c r="BL129" s="189"/>
      <c r="BM129" s="196">
        <v>110</v>
      </c>
      <c r="BN129" s="196"/>
      <c r="BO129" s="196"/>
      <c r="BP129" s="196"/>
      <c r="BQ129" s="213"/>
    </row>
    <row r="130" spans="2:69" s="54" customFormat="1" ht="12" customHeight="1">
      <c r="B130" s="192"/>
      <c r="C130" s="153"/>
      <c r="D130" s="153"/>
      <c r="E130" s="153"/>
      <c r="F130" s="153"/>
      <c r="G130" s="153"/>
      <c r="H130" s="153" t="s">
        <v>764</v>
      </c>
      <c r="I130" s="153"/>
      <c r="J130" s="153"/>
      <c r="K130" s="153"/>
      <c r="L130" s="153"/>
      <c r="M130" s="153"/>
      <c r="N130" s="153"/>
      <c r="O130" s="179">
        <v>61</v>
      </c>
      <c r="P130" s="180"/>
      <c r="Q130" s="180"/>
      <c r="R130" s="180"/>
      <c r="S130" s="180"/>
      <c r="T130" s="179">
        <v>66</v>
      </c>
      <c r="U130" s="180"/>
      <c r="V130" s="180"/>
      <c r="W130" s="180"/>
      <c r="X130" s="195"/>
      <c r="Y130" s="195">
        <f t="shared" si="2"/>
        <v>127</v>
      </c>
      <c r="Z130" s="196"/>
      <c r="AA130" s="196"/>
      <c r="AB130" s="196"/>
      <c r="AC130" s="196"/>
      <c r="AD130" s="196"/>
      <c r="AE130" s="179">
        <v>50</v>
      </c>
      <c r="AF130" s="180"/>
      <c r="AG130" s="180"/>
      <c r="AH130" s="180"/>
      <c r="AI130" s="181"/>
      <c r="AJ130" s="192"/>
      <c r="AK130" s="153"/>
      <c r="AL130" s="153"/>
      <c r="AM130" s="153"/>
      <c r="AN130" s="153"/>
      <c r="AO130" s="153"/>
      <c r="AP130" s="153" t="s">
        <v>823</v>
      </c>
      <c r="AQ130" s="153"/>
      <c r="AR130" s="153"/>
      <c r="AS130" s="153"/>
      <c r="AT130" s="153"/>
      <c r="AU130" s="153"/>
      <c r="AV130" s="153"/>
      <c r="AW130" s="196">
        <v>250</v>
      </c>
      <c r="AX130" s="196"/>
      <c r="AY130" s="196"/>
      <c r="AZ130" s="196"/>
      <c r="BA130" s="196"/>
      <c r="BB130" s="196">
        <v>267</v>
      </c>
      <c r="BC130" s="196"/>
      <c r="BD130" s="196"/>
      <c r="BE130" s="196"/>
      <c r="BF130" s="196"/>
      <c r="BG130" s="189">
        <f>BB130+AW130</f>
        <v>517</v>
      </c>
      <c r="BH130" s="189"/>
      <c r="BI130" s="189"/>
      <c r="BJ130" s="189"/>
      <c r="BK130" s="189"/>
      <c r="BL130" s="189"/>
      <c r="BM130" s="196">
        <v>158</v>
      </c>
      <c r="BN130" s="196"/>
      <c r="BO130" s="196"/>
      <c r="BP130" s="196"/>
      <c r="BQ130" s="213"/>
    </row>
    <row r="131" spans="2:69" s="54" customFormat="1" ht="12" customHeight="1" thickBot="1">
      <c r="B131" s="192"/>
      <c r="C131" s="153"/>
      <c r="D131" s="153"/>
      <c r="E131" s="153"/>
      <c r="F131" s="153"/>
      <c r="G131" s="153"/>
      <c r="H131" s="153" t="s">
        <v>765</v>
      </c>
      <c r="I131" s="153"/>
      <c r="J131" s="153"/>
      <c r="K131" s="153"/>
      <c r="L131" s="153"/>
      <c r="M131" s="153"/>
      <c r="N131" s="153"/>
      <c r="O131" s="179">
        <v>67</v>
      </c>
      <c r="P131" s="180"/>
      <c r="Q131" s="180"/>
      <c r="R131" s="180"/>
      <c r="S131" s="180"/>
      <c r="T131" s="179">
        <v>84</v>
      </c>
      <c r="U131" s="180"/>
      <c r="V131" s="180"/>
      <c r="W131" s="180"/>
      <c r="X131" s="195"/>
      <c r="Y131" s="195">
        <f t="shared" si="2"/>
        <v>151</v>
      </c>
      <c r="Z131" s="196"/>
      <c r="AA131" s="196"/>
      <c r="AB131" s="196"/>
      <c r="AC131" s="196"/>
      <c r="AD131" s="196"/>
      <c r="AE131" s="179">
        <v>66</v>
      </c>
      <c r="AF131" s="180"/>
      <c r="AG131" s="180"/>
      <c r="AH131" s="180"/>
      <c r="AI131" s="181"/>
      <c r="AJ131" s="193"/>
      <c r="AK131" s="194"/>
      <c r="AL131" s="194"/>
      <c r="AM131" s="194"/>
      <c r="AN131" s="194"/>
      <c r="AO131" s="194"/>
      <c r="AP131" s="194" t="s">
        <v>751</v>
      </c>
      <c r="AQ131" s="194"/>
      <c r="AR131" s="194"/>
      <c r="AS131" s="194"/>
      <c r="AT131" s="194"/>
      <c r="AU131" s="194"/>
      <c r="AV131" s="194"/>
      <c r="AW131" s="215">
        <f>SUM(AW126:BA130)</f>
        <v>1152</v>
      </c>
      <c r="AX131" s="216"/>
      <c r="AY131" s="216"/>
      <c r="AZ131" s="216"/>
      <c r="BA131" s="216"/>
      <c r="BB131" s="215">
        <f>SUM(BB126:BF130)</f>
        <v>1246</v>
      </c>
      <c r="BC131" s="216"/>
      <c r="BD131" s="216"/>
      <c r="BE131" s="216"/>
      <c r="BF131" s="216"/>
      <c r="BG131" s="215">
        <f>SUM(BG126:BL130)</f>
        <v>2398</v>
      </c>
      <c r="BH131" s="216"/>
      <c r="BI131" s="216"/>
      <c r="BJ131" s="216"/>
      <c r="BK131" s="216"/>
      <c r="BL131" s="216"/>
      <c r="BM131" s="215">
        <f>SUM(BM126:BQ130)</f>
        <v>754</v>
      </c>
      <c r="BN131" s="216"/>
      <c r="BO131" s="216"/>
      <c r="BP131" s="216"/>
      <c r="BQ131" s="217"/>
    </row>
    <row r="132" spans="2:69" s="54" customFormat="1" ht="12" customHeight="1" thickTop="1">
      <c r="B132" s="192"/>
      <c r="C132" s="153"/>
      <c r="D132" s="153"/>
      <c r="E132" s="153"/>
      <c r="F132" s="153"/>
      <c r="G132" s="153"/>
      <c r="H132" s="153" t="s">
        <v>766</v>
      </c>
      <c r="I132" s="153"/>
      <c r="J132" s="153"/>
      <c r="K132" s="153"/>
      <c r="L132" s="153"/>
      <c r="M132" s="153"/>
      <c r="N132" s="153"/>
      <c r="O132" s="179">
        <v>427</v>
      </c>
      <c r="P132" s="180"/>
      <c r="Q132" s="180"/>
      <c r="R132" s="180"/>
      <c r="S132" s="180"/>
      <c r="T132" s="179">
        <v>470</v>
      </c>
      <c r="U132" s="180"/>
      <c r="V132" s="180"/>
      <c r="W132" s="180"/>
      <c r="X132" s="195"/>
      <c r="Y132" s="195">
        <f t="shared" si="2"/>
        <v>897</v>
      </c>
      <c r="Z132" s="196"/>
      <c r="AA132" s="196"/>
      <c r="AB132" s="196"/>
      <c r="AC132" s="196"/>
      <c r="AD132" s="196"/>
      <c r="AE132" s="179">
        <v>347</v>
      </c>
      <c r="AF132" s="180"/>
      <c r="AG132" s="180"/>
      <c r="AH132" s="180"/>
      <c r="AI132" s="181"/>
      <c r="AJ132" s="191" t="s">
        <v>625</v>
      </c>
      <c r="AK132" s="185"/>
      <c r="AL132" s="185"/>
      <c r="AM132" s="185"/>
      <c r="AN132" s="185"/>
      <c r="AO132" s="185"/>
      <c r="AP132" s="185" t="s">
        <v>824</v>
      </c>
      <c r="AQ132" s="185"/>
      <c r="AR132" s="185"/>
      <c r="AS132" s="185"/>
      <c r="AT132" s="185"/>
      <c r="AU132" s="185"/>
      <c r="AV132" s="185"/>
      <c r="AW132" s="189">
        <v>90</v>
      </c>
      <c r="AX132" s="189"/>
      <c r="AY132" s="189"/>
      <c r="AZ132" s="189"/>
      <c r="BA132" s="189"/>
      <c r="BB132" s="189">
        <v>94</v>
      </c>
      <c r="BC132" s="189"/>
      <c r="BD132" s="189"/>
      <c r="BE132" s="189"/>
      <c r="BF132" s="189"/>
      <c r="BG132" s="189">
        <f aca="true" t="shared" si="4" ref="BG132:BG137">AW132+BB132</f>
        <v>184</v>
      </c>
      <c r="BH132" s="189"/>
      <c r="BI132" s="189"/>
      <c r="BJ132" s="189"/>
      <c r="BK132" s="189"/>
      <c r="BL132" s="189"/>
      <c r="BM132" s="189">
        <v>50</v>
      </c>
      <c r="BN132" s="189"/>
      <c r="BO132" s="189"/>
      <c r="BP132" s="189"/>
      <c r="BQ132" s="201"/>
    </row>
    <row r="133" spans="2:69" s="54" customFormat="1" ht="12" customHeight="1">
      <c r="B133" s="192"/>
      <c r="C133" s="153"/>
      <c r="D133" s="153"/>
      <c r="E133" s="153"/>
      <c r="F133" s="153"/>
      <c r="G133" s="153"/>
      <c r="H133" s="153" t="s">
        <v>767</v>
      </c>
      <c r="I133" s="153"/>
      <c r="J133" s="153"/>
      <c r="K133" s="153"/>
      <c r="L133" s="153"/>
      <c r="M133" s="153"/>
      <c r="N133" s="153"/>
      <c r="O133" s="179">
        <v>1533</v>
      </c>
      <c r="P133" s="180"/>
      <c r="Q133" s="180"/>
      <c r="R133" s="180"/>
      <c r="S133" s="180"/>
      <c r="T133" s="179">
        <v>1721</v>
      </c>
      <c r="U133" s="180"/>
      <c r="V133" s="180"/>
      <c r="W133" s="180"/>
      <c r="X133" s="195"/>
      <c r="Y133" s="195">
        <f t="shared" si="2"/>
        <v>3254</v>
      </c>
      <c r="Z133" s="196"/>
      <c r="AA133" s="196"/>
      <c r="AB133" s="196"/>
      <c r="AC133" s="196"/>
      <c r="AD133" s="196"/>
      <c r="AE133" s="179">
        <v>1181</v>
      </c>
      <c r="AF133" s="180"/>
      <c r="AG133" s="180"/>
      <c r="AH133" s="180"/>
      <c r="AI133" s="181"/>
      <c r="AJ133" s="192"/>
      <c r="AK133" s="153"/>
      <c r="AL133" s="153"/>
      <c r="AM133" s="153"/>
      <c r="AN133" s="153"/>
      <c r="AO133" s="153"/>
      <c r="AP133" s="153" t="s">
        <v>825</v>
      </c>
      <c r="AQ133" s="153"/>
      <c r="AR133" s="153"/>
      <c r="AS133" s="153"/>
      <c r="AT133" s="153"/>
      <c r="AU133" s="153"/>
      <c r="AV133" s="153"/>
      <c r="AW133" s="196">
        <v>91</v>
      </c>
      <c r="AX133" s="196"/>
      <c r="AY133" s="196"/>
      <c r="AZ133" s="196"/>
      <c r="BA133" s="196"/>
      <c r="BB133" s="196">
        <v>93</v>
      </c>
      <c r="BC133" s="196"/>
      <c r="BD133" s="196"/>
      <c r="BE133" s="196"/>
      <c r="BF133" s="196"/>
      <c r="BG133" s="189">
        <f t="shared" si="4"/>
        <v>184</v>
      </c>
      <c r="BH133" s="189"/>
      <c r="BI133" s="189"/>
      <c r="BJ133" s="189"/>
      <c r="BK133" s="189"/>
      <c r="BL133" s="189"/>
      <c r="BM133" s="196">
        <v>53</v>
      </c>
      <c r="BN133" s="196"/>
      <c r="BO133" s="196"/>
      <c r="BP133" s="196"/>
      <c r="BQ133" s="213"/>
    </row>
    <row r="134" spans="2:69" s="54" customFormat="1" ht="12" customHeight="1">
      <c r="B134" s="192"/>
      <c r="C134" s="153"/>
      <c r="D134" s="153"/>
      <c r="E134" s="153"/>
      <c r="F134" s="153"/>
      <c r="G134" s="153"/>
      <c r="H134" s="153" t="s">
        <v>768</v>
      </c>
      <c r="I134" s="153"/>
      <c r="J134" s="153"/>
      <c r="K134" s="153"/>
      <c r="L134" s="153"/>
      <c r="M134" s="153"/>
      <c r="N134" s="153"/>
      <c r="O134" s="179">
        <v>576</v>
      </c>
      <c r="P134" s="180"/>
      <c r="Q134" s="180"/>
      <c r="R134" s="180"/>
      <c r="S134" s="180"/>
      <c r="T134" s="179">
        <v>635</v>
      </c>
      <c r="U134" s="180"/>
      <c r="V134" s="180"/>
      <c r="W134" s="180"/>
      <c r="X134" s="195"/>
      <c r="Y134" s="195">
        <f t="shared" si="2"/>
        <v>1211</v>
      </c>
      <c r="Z134" s="196"/>
      <c r="AA134" s="196"/>
      <c r="AB134" s="196"/>
      <c r="AC134" s="196"/>
      <c r="AD134" s="196"/>
      <c r="AE134" s="179">
        <v>509</v>
      </c>
      <c r="AF134" s="180"/>
      <c r="AG134" s="180"/>
      <c r="AH134" s="180"/>
      <c r="AI134" s="181"/>
      <c r="AJ134" s="192"/>
      <c r="AK134" s="153"/>
      <c r="AL134" s="153"/>
      <c r="AM134" s="153"/>
      <c r="AN134" s="153"/>
      <c r="AO134" s="153"/>
      <c r="AP134" s="153" t="s">
        <v>826</v>
      </c>
      <c r="AQ134" s="153"/>
      <c r="AR134" s="153"/>
      <c r="AS134" s="153"/>
      <c r="AT134" s="153"/>
      <c r="AU134" s="153"/>
      <c r="AV134" s="153"/>
      <c r="AW134" s="196">
        <v>208</v>
      </c>
      <c r="AX134" s="196"/>
      <c r="AY134" s="196"/>
      <c r="AZ134" s="196"/>
      <c r="BA134" s="196"/>
      <c r="BB134" s="196">
        <v>245</v>
      </c>
      <c r="BC134" s="196"/>
      <c r="BD134" s="196"/>
      <c r="BE134" s="196"/>
      <c r="BF134" s="196"/>
      <c r="BG134" s="189">
        <f t="shared" si="4"/>
        <v>453</v>
      </c>
      <c r="BH134" s="189"/>
      <c r="BI134" s="189"/>
      <c r="BJ134" s="189"/>
      <c r="BK134" s="189"/>
      <c r="BL134" s="189"/>
      <c r="BM134" s="196">
        <v>124</v>
      </c>
      <c r="BN134" s="196"/>
      <c r="BO134" s="196"/>
      <c r="BP134" s="196"/>
      <c r="BQ134" s="213"/>
    </row>
    <row r="135" spans="2:69" s="54" customFormat="1" ht="12" customHeight="1">
      <c r="B135" s="192"/>
      <c r="C135" s="153"/>
      <c r="D135" s="153"/>
      <c r="E135" s="153"/>
      <c r="F135" s="153"/>
      <c r="G135" s="153"/>
      <c r="H135" s="153" t="s">
        <v>769</v>
      </c>
      <c r="I135" s="153"/>
      <c r="J135" s="153"/>
      <c r="K135" s="153"/>
      <c r="L135" s="153"/>
      <c r="M135" s="153"/>
      <c r="N135" s="153"/>
      <c r="O135" s="179">
        <v>443</v>
      </c>
      <c r="P135" s="180"/>
      <c r="Q135" s="180"/>
      <c r="R135" s="180"/>
      <c r="S135" s="180"/>
      <c r="T135" s="179">
        <v>518</v>
      </c>
      <c r="U135" s="180"/>
      <c r="V135" s="180"/>
      <c r="W135" s="180"/>
      <c r="X135" s="195"/>
      <c r="Y135" s="195">
        <f t="shared" si="2"/>
        <v>961</v>
      </c>
      <c r="Z135" s="196"/>
      <c r="AA135" s="196"/>
      <c r="AB135" s="196"/>
      <c r="AC135" s="196"/>
      <c r="AD135" s="196"/>
      <c r="AE135" s="179">
        <v>356</v>
      </c>
      <c r="AF135" s="180"/>
      <c r="AG135" s="180"/>
      <c r="AH135" s="180"/>
      <c r="AI135" s="181"/>
      <c r="AJ135" s="192"/>
      <c r="AK135" s="153"/>
      <c r="AL135" s="153"/>
      <c r="AM135" s="153"/>
      <c r="AN135" s="153"/>
      <c r="AO135" s="153"/>
      <c r="AP135" s="153" t="s">
        <v>827</v>
      </c>
      <c r="AQ135" s="153"/>
      <c r="AR135" s="153"/>
      <c r="AS135" s="153"/>
      <c r="AT135" s="153"/>
      <c r="AU135" s="153"/>
      <c r="AV135" s="153"/>
      <c r="AW135" s="196">
        <v>238</v>
      </c>
      <c r="AX135" s="196"/>
      <c r="AY135" s="196"/>
      <c r="AZ135" s="196"/>
      <c r="BA135" s="196"/>
      <c r="BB135" s="196">
        <v>264</v>
      </c>
      <c r="BC135" s="196"/>
      <c r="BD135" s="196"/>
      <c r="BE135" s="196"/>
      <c r="BF135" s="196"/>
      <c r="BG135" s="189">
        <f t="shared" si="4"/>
        <v>502</v>
      </c>
      <c r="BH135" s="189"/>
      <c r="BI135" s="189"/>
      <c r="BJ135" s="189"/>
      <c r="BK135" s="189"/>
      <c r="BL135" s="189"/>
      <c r="BM135" s="196">
        <v>141</v>
      </c>
      <c r="BN135" s="196"/>
      <c r="BO135" s="196"/>
      <c r="BP135" s="196"/>
      <c r="BQ135" s="213"/>
    </row>
    <row r="136" spans="2:69" s="54" customFormat="1" ht="12" customHeight="1">
      <c r="B136" s="192"/>
      <c r="C136" s="153"/>
      <c r="D136" s="153"/>
      <c r="E136" s="153"/>
      <c r="F136" s="153"/>
      <c r="G136" s="153"/>
      <c r="H136" s="153" t="s">
        <v>770</v>
      </c>
      <c r="I136" s="153"/>
      <c r="J136" s="153"/>
      <c r="K136" s="153"/>
      <c r="L136" s="153"/>
      <c r="M136" s="153"/>
      <c r="N136" s="153"/>
      <c r="O136" s="179">
        <v>914</v>
      </c>
      <c r="P136" s="180"/>
      <c r="Q136" s="180"/>
      <c r="R136" s="180"/>
      <c r="S136" s="180"/>
      <c r="T136" s="179">
        <v>939</v>
      </c>
      <c r="U136" s="180"/>
      <c r="V136" s="180"/>
      <c r="W136" s="180"/>
      <c r="X136" s="195"/>
      <c r="Y136" s="195">
        <f t="shared" si="2"/>
        <v>1853</v>
      </c>
      <c r="Z136" s="196"/>
      <c r="AA136" s="196"/>
      <c r="AB136" s="196"/>
      <c r="AC136" s="196"/>
      <c r="AD136" s="196"/>
      <c r="AE136" s="179">
        <v>638</v>
      </c>
      <c r="AF136" s="180"/>
      <c r="AG136" s="180"/>
      <c r="AH136" s="180"/>
      <c r="AI136" s="181"/>
      <c r="AJ136" s="192"/>
      <c r="AK136" s="153"/>
      <c r="AL136" s="153"/>
      <c r="AM136" s="153"/>
      <c r="AN136" s="153"/>
      <c r="AO136" s="153"/>
      <c r="AP136" s="153" t="s">
        <v>828</v>
      </c>
      <c r="AQ136" s="153"/>
      <c r="AR136" s="153"/>
      <c r="AS136" s="153"/>
      <c r="AT136" s="153"/>
      <c r="AU136" s="153"/>
      <c r="AV136" s="153"/>
      <c r="AW136" s="196">
        <v>107</v>
      </c>
      <c r="AX136" s="196"/>
      <c r="AY136" s="196"/>
      <c r="AZ136" s="196"/>
      <c r="BA136" s="196"/>
      <c r="BB136" s="196">
        <v>111</v>
      </c>
      <c r="BC136" s="196"/>
      <c r="BD136" s="196"/>
      <c r="BE136" s="196"/>
      <c r="BF136" s="196"/>
      <c r="BG136" s="189">
        <f t="shared" si="4"/>
        <v>218</v>
      </c>
      <c r="BH136" s="189"/>
      <c r="BI136" s="189"/>
      <c r="BJ136" s="189"/>
      <c r="BK136" s="189"/>
      <c r="BL136" s="189"/>
      <c r="BM136" s="196">
        <v>71</v>
      </c>
      <c r="BN136" s="196"/>
      <c r="BO136" s="196"/>
      <c r="BP136" s="196"/>
      <c r="BQ136" s="213"/>
    </row>
    <row r="137" spans="2:69" s="54" customFormat="1" ht="12" customHeight="1">
      <c r="B137" s="192"/>
      <c r="C137" s="153"/>
      <c r="D137" s="153"/>
      <c r="E137" s="153"/>
      <c r="F137" s="153"/>
      <c r="G137" s="153"/>
      <c r="H137" s="153" t="s">
        <v>771</v>
      </c>
      <c r="I137" s="153"/>
      <c r="J137" s="153"/>
      <c r="K137" s="153"/>
      <c r="L137" s="153"/>
      <c r="M137" s="153"/>
      <c r="N137" s="153"/>
      <c r="O137" s="179">
        <v>55</v>
      </c>
      <c r="P137" s="180"/>
      <c r="Q137" s="180"/>
      <c r="R137" s="180"/>
      <c r="S137" s="180"/>
      <c r="T137" s="179">
        <v>57</v>
      </c>
      <c r="U137" s="180"/>
      <c r="V137" s="180"/>
      <c r="W137" s="180"/>
      <c r="X137" s="195"/>
      <c r="Y137" s="195">
        <f t="shared" si="2"/>
        <v>112</v>
      </c>
      <c r="Z137" s="196"/>
      <c r="AA137" s="196"/>
      <c r="AB137" s="196"/>
      <c r="AC137" s="196"/>
      <c r="AD137" s="196"/>
      <c r="AE137" s="179">
        <v>36</v>
      </c>
      <c r="AF137" s="180"/>
      <c r="AG137" s="180"/>
      <c r="AH137" s="180"/>
      <c r="AI137" s="181"/>
      <c r="AJ137" s="192"/>
      <c r="AK137" s="153"/>
      <c r="AL137" s="153"/>
      <c r="AM137" s="153"/>
      <c r="AN137" s="153"/>
      <c r="AO137" s="153"/>
      <c r="AP137" s="153" t="s">
        <v>829</v>
      </c>
      <c r="AQ137" s="153"/>
      <c r="AR137" s="153"/>
      <c r="AS137" s="153"/>
      <c r="AT137" s="153"/>
      <c r="AU137" s="153"/>
      <c r="AV137" s="153"/>
      <c r="AW137" s="196">
        <v>240</v>
      </c>
      <c r="AX137" s="196"/>
      <c r="AY137" s="196"/>
      <c r="AZ137" s="196"/>
      <c r="BA137" s="196"/>
      <c r="BB137" s="196">
        <v>248</v>
      </c>
      <c r="BC137" s="196"/>
      <c r="BD137" s="196"/>
      <c r="BE137" s="196"/>
      <c r="BF137" s="196"/>
      <c r="BG137" s="189">
        <f t="shared" si="4"/>
        <v>488</v>
      </c>
      <c r="BH137" s="189"/>
      <c r="BI137" s="189"/>
      <c r="BJ137" s="189"/>
      <c r="BK137" s="189"/>
      <c r="BL137" s="189"/>
      <c r="BM137" s="196">
        <v>153</v>
      </c>
      <c r="BN137" s="196"/>
      <c r="BO137" s="196"/>
      <c r="BP137" s="196"/>
      <c r="BQ137" s="213"/>
    </row>
    <row r="138" spans="2:69" s="54" customFormat="1" ht="12" customHeight="1" thickBot="1">
      <c r="B138" s="192"/>
      <c r="C138" s="153"/>
      <c r="D138" s="153"/>
      <c r="E138" s="153"/>
      <c r="F138" s="153"/>
      <c r="G138" s="153"/>
      <c r="H138" s="153" t="s">
        <v>772</v>
      </c>
      <c r="I138" s="153"/>
      <c r="J138" s="153"/>
      <c r="K138" s="153"/>
      <c r="L138" s="153"/>
      <c r="M138" s="153"/>
      <c r="N138" s="153"/>
      <c r="O138" s="179">
        <v>324</v>
      </c>
      <c r="P138" s="180"/>
      <c r="Q138" s="180"/>
      <c r="R138" s="180"/>
      <c r="S138" s="180"/>
      <c r="T138" s="179">
        <v>351</v>
      </c>
      <c r="U138" s="180"/>
      <c r="V138" s="180"/>
      <c r="W138" s="180"/>
      <c r="X138" s="195"/>
      <c r="Y138" s="195">
        <f t="shared" si="2"/>
        <v>675</v>
      </c>
      <c r="Z138" s="196"/>
      <c r="AA138" s="196"/>
      <c r="AB138" s="196"/>
      <c r="AC138" s="196"/>
      <c r="AD138" s="196"/>
      <c r="AE138" s="179">
        <v>272</v>
      </c>
      <c r="AF138" s="180"/>
      <c r="AG138" s="180"/>
      <c r="AH138" s="180"/>
      <c r="AI138" s="181"/>
      <c r="AJ138" s="193"/>
      <c r="AK138" s="194"/>
      <c r="AL138" s="194"/>
      <c r="AM138" s="194"/>
      <c r="AN138" s="194"/>
      <c r="AO138" s="194"/>
      <c r="AP138" s="194" t="s">
        <v>751</v>
      </c>
      <c r="AQ138" s="194"/>
      <c r="AR138" s="194"/>
      <c r="AS138" s="194"/>
      <c r="AT138" s="194"/>
      <c r="AU138" s="194"/>
      <c r="AV138" s="194"/>
      <c r="AW138" s="212">
        <f>SUM(AW132:BA137)</f>
        <v>974</v>
      </c>
      <c r="AX138" s="212"/>
      <c r="AY138" s="212"/>
      <c r="AZ138" s="212"/>
      <c r="BA138" s="212"/>
      <c r="BB138" s="212">
        <f>SUM(BB132:BF137)</f>
        <v>1055</v>
      </c>
      <c r="BC138" s="212"/>
      <c r="BD138" s="212"/>
      <c r="BE138" s="212"/>
      <c r="BF138" s="212"/>
      <c r="BG138" s="212">
        <f>SUM(BG132:BL137)</f>
        <v>2029</v>
      </c>
      <c r="BH138" s="212"/>
      <c r="BI138" s="212"/>
      <c r="BJ138" s="212"/>
      <c r="BK138" s="212"/>
      <c r="BL138" s="212"/>
      <c r="BM138" s="212">
        <f>SUM(BM132:BQ137)</f>
        <v>592</v>
      </c>
      <c r="BN138" s="212"/>
      <c r="BO138" s="212"/>
      <c r="BP138" s="212"/>
      <c r="BQ138" s="214"/>
    </row>
    <row r="139" spans="2:69" s="54" customFormat="1" ht="12" customHeight="1" thickTop="1">
      <c r="B139" s="192"/>
      <c r="C139" s="153"/>
      <c r="D139" s="153"/>
      <c r="E139" s="153"/>
      <c r="F139" s="153"/>
      <c r="G139" s="153"/>
      <c r="H139" s="153" t="s">
        <v>773</v>
      </c>
      <c r="I139" s="153"/>
      <c r="J139" s="153"/>
      <c r="K139" s="153"/>
      <c r="L139" s="153"/>
      <c r="M139" s="153"/>
      <c r="N139" s="153"/>
      <c r="O139" s="179">
        <v>248</v>
      </c>
      <c r="P139" s="180"/>
      <c r="Q139" s="180"/>
      <c r="R139" s="180"/>
      <c r="S139" s="180"/>
      <c r="T139" s="179">
        <v>272</v>
      </c>
      <c r="U139" s="180"/>
      <c r="V139" s="180"/>
      <c r="W139" s="180"/>
      <c r="X139" s="195"/>
      <c r="Y139" s="195">
        <f t="shared" si="2"/>
        <v>520</v>
      </c>
      <c r="Z139" s="196"/>
      <c r="AA139" s="196"/>
      <c r="AB139" s="196"/>
      <c r="AC139" s="196"/>
      <c r="AD139" s="196"/>
      <c r="AE139" s="179">
        <v>229</v>
      </c>
      <c r="AF139" s="180"/>
      <c r="AG139" s="180"/>
      <c r="AH139" s="180"/>
      <c r="AI139" s="181"/>
      <c r="AJ139" s="229" t="s">
        <v>851</v>
      </c>
      <c r="AK139" s="230"/>
      <c r="AL139" s="230"/>
      <c r="AM139" s="230"/>
      <c r="AN139" s="230"/>
      <c r="AO139" s="231"/>
      <c r="AP139" s="225" t="s">
        <v>1011</v>
      </c>
      <c r="AQ139" s="226"/>
      <c r="AR139" s="226"/>
      <c r="AS139" s="226"/>
      <c r="AT139" s="226"/>
      <c r="AU139" s="226"/>
      <c r="AV139" s="227"/>
      <c r="AW139" s="218">
        <v>256</v>
      </c>
      <c r="AX139" s="219"/>
      <c r="AY139" s="219"/>
      <c r="AZ139" s="219"/>
      <c r="BA139" s="220"/>
      <c r="BB139" s="218">
        <v>257</v>
      </c>
      <c r="BC139" s="219"/>
      <c r="BD139" s="219"/>
      <c r="BE139" s="219"/>
      <c r="BF139" s="220"/>
      <c r="BG139" s="218">
        <f>AW139+BB139</f>
        <v>513</v>
      </c>
      <c r="BH139" s="219"/>
      <c r="BI139" s="219"/>
      <c r="BJ139" s="219"/>
      <c r="BK139" s="219"/>
      <c r="BL139" s="220"/>
      <c r="BM139" s="218">
        <v>141</v>
      </c>
      <c r="BN139" s="219"/>
      <c r="BO139" s="219"/>
      <c r="BP139" s="219"/>
      <c r="BQ139" s="221"/>
    </row>
    <row r="140" spans="2:69" s="54" customFormat="1" ht="12" customHeight="1" thickBot="1">
      <c r="B140" s="193"/>
      <c r="C140" s="194"/>
      <c r="D140" s="194"/>
      <c r="E140" s="194"/>
      <c r="F140" s="194"/>
      <c r="G140" s="194"/>
      <c r="H140" s="194" t="s">
        <v>751</v>
      </c>
      <c r="I140" s="194"/>
      <c r="J140" s="194"/>
      <c r="K140" s="194"/>
      <c r="L140" s="194"/>
      <c r="M140" s="194"/>
      <c r="N140" s="194"/>
      <c r="O140" s="182">
        <f>SUM(O118:S139)</f>
        <v>7835</v>
      </c>
      <c r="P140" s="183"/>
      <c r="Q140" s="183"/>
      <c r="R140" s="183"/>
      <c r="S140" s="183"/>
      <c r="T140" s="182">
        <f>SUM(T118:X139)</f>
        <v>8688</v>
      </c>
      <c r="U140" s="183"/>
      <c r="V140" s="183"/>
      <c r="W140" s="183"/>
      <c r="X140" s="207"/>
      <c r="Y140" s="208">
        <f>SUM(Y118:AD139)</f>
        <v>16523</v>
      </c>
      <c r="Z140" s="209"/>
      <c r="AA140" s="209"/>
      <c r="AB140" s="209"/>
      <c r="AC140" s="209"/>
      <c r="AD140" s="209"/>
      <c r="AE140" s="182">
        <f>SUM(AE118:AI139)</f>
        <v>6311</v>
      </c>
      <c r="AF140" s="183"/>
      <c r="AG140" s="183"/>
      <c r="AH140" s="183"/>
      <c r="AI140" s="184"/>
      <c r="AJ140" s="232"/>
      <c r="AK140" s="233"/>
      <c r="AL140" s="233"/>
      <c r="AM140" s="233"/>
      <c r="AN140" s="233"/>
      <c r="AO140" s="234"/>
      <c r="AP140" s="222" t="s">
        <v>1012</v>
      </c>
      <c r="AQ140" s="223"/>
      <c r="AR140" s="223"/>
      <c r="AS140" s="223"/>
      <c r="AT140" s="223"/>
      <c r="AU140" s="223"/>
      <c r="AV140" s="224"/>
      <c r="AW140" s="179">
        <v>125</v>
      </c>
      <c r="AX140" s="180"/>
      <c r="AY140" s="180"/>
      <c r="AZ140" s="180"/>
      <c r="BA140" s="195"/>
      <c r="BB140" s="179">
        <v>138</v>
      </c>
      <c r="BC140" s="180"/>
      <c r="BD140" s="180"/>
      <c r="BE140" s="180"/>
      <c r="BF140" s="195"/>
      <c r="BG140" s="179">
        <f aca="true" t="shared" si="5" ref="BG140:BG151">AW140+BB140</f>
        <v>263</v>
      </c>
      <c r="BH140" s="180"/>
      <c r="BI140" s="180"/>
      <c r="BJ140" s="180"/>
      <c r="BK140" s="180"/>
      <c r="BL140" s="195"/>
      <c r="BM140" s="179">
        <v>74</v>
      </c>
      <c r="BN140" s="180"/>
      <c r="BO140" s="180"/>
      <c r="BP140" s="180"/>
      <c r="BQ140" s="181"/>
    </row>
    <row r="141" spans="2:69" s="54" customFormat="1" ht="12" customHeight="1" thickTop="1">
      <c r="B141" s="191" t="s">
        <v>850</v>
      </c>
      <c r="C141" s="185"/>
      <c r="D141" s="185"/>
      <c r="E141" s="185"/>
      <c r="F141" s="185"/>
      <c r="G141" s="185"/>
      <c r="H141" s="185" t="s">
        <v>774</v>
      </c>
      <c r="I141" s="185"/>
      <c r="J141" s="185"/>
      <c r="K141" s="185"/>
      <c r="L141" s="185"/>
      <c r="M141" s="185"/>
      <c r="N141" s="185"/>
      <c r="O141" s="202">
        <v>42</v>
      </c>
      <c r="P141" s="203"/>
      <c r="Q141" s="203"/>
      <c r="R141" s="203"/>
      <c r="S141" s="203"/>
      <c r="T141" s="202">
        <v>50</v>
      </c>
      <c r="U141" s="203"/>
      <c r="V141" s="203"/>
      <c r="W141" s="203"/>
      <c r="X141" s="204"/>
      <c r="Y141" s="204">
        <f>O141+T141</f>
        <v>92</v>
      </c>
      <c r="Z141" s="205"/>
      <c r="AA141" s="205"/>
      <c r="AB141" s="205"/>
      <c r="AC141" s="205"/>
      <c r="AD141" s="205"/>
      <c r="AE141" s="202">
        <v>34</v>
      </c>
      <c r="AF141" s="203"/>
      <c r="AG141" s="203"/>
      <c r="AH141" s="203"/>
      <c r="AI141" s="206"/>
      <c r="AJ141" s="232"/>
      <c r="AK141" s="233"/>
      <c r="AL141" s="233"/>
      <c r="AM141" s="233"/>
      <c r="AN141" s="233"/>
      <c r="AO141" s="234"/>
      <c r="AP141" s="222" t="s">
        <v>1013</v>
      </c>
      <c r="AQ141" s="223"/>
      <c r="AR141" s="223"/>
      <c r="AS141" s="223"/>
      <c r="AT141" s="223"/>
      <c r="AU141" s="223"/>
      <c r="AV141" s="224"/>
      <c r="AW141" s="179">
        <v>145</v>
      </c>
      <c r="AX141" s="180"/>
      <c r="AY141" s="180"/>
      <c r="AZ141" s="180"/>
      <c r="BA141" s="195"/>
      <c r="BB141" s="179">
        <v>155</v>
      </c>
      <c r="BC141" s="180"/>
      <c r="BD141" s="180"/>
      <c r="BE141" s="180"/>
      <c r="BF141" s="195"/>
      <c r="BG141" s="179">
        <f t="shared" si="5"/>
        <v>300</v>
      </c>
      <c r="BH141" s="180"/>
      <c r="BI141" s="180"/>
      <c r="BJ141" s="180"/>
      <c r="BK141" s="180"/>
      <c r="BL141" s="195"/>
      <c r="BM141" s="179">
        <v>93</v>
      </c>
      <c r="BN141" s="180"/>
      <c r="BO141" s="180"/>
      <c r="BP141" s="180"/>
      <c r="BQ141" s="181"/>
    </row>
    <row r="142" spans="2:69" s="54" customFormat="1" ht="12" customHeight="1">
      <c r="B142" s="192"/>
      <c r="C142" s="153"/>
      <c r="D142" s="153"/>
      <c r="E142" s="153"/>
      <c r="F142" s="153"/>
      <c r="G142" s="153"/>
      <c r="H142" s="153" t="s">
        <v>775</v>
      </c>
      <c r="I142" s="153"/>
      <c r="J142" s="153"/>
      <c r="K142" s="153"/>
      <c r="L142" s="153"/>
      <c r="M142" s="153"/>
      <c r="N142" s="153"/>
      <c r="O142" s="179">
        <v>77</v>
      </c>
      <c r="P142" s="180"/>
      <c r="Q142" s="180"/>
      <c r="R142" s="180"/>
      <c r="S142" s="180"/>
      <c r="T142" s="179">
        <v>78</v>
      </c>
      <c r="U142" s="180"/>
      <c r="V142" s="180"/>
      <c r="W142" s="180"/>
      <c r="X142" s="195"/>
      <c r="Y142" s="195">
        <f aca="true" t="shared" si="6" ref="Y142:Y153">O142+T142</f>
        <v>155</v>
      </c>
      <c r="Z142" s="196"/>
      <c r="AA142" s="196"/>
      <c r="AB142" s="196"/>
      <c r="AC142" s="196"/>
      <c r="AD142" s="196"/>
      <c r="AE142" s="179">
        <v>38</v>
      </c>
      <c r="AF142" s="180"/>
      <c r="AG142" s="180"/>
      <c r="AH142" s="180"/>
      <c r="AI142" s="181"/>
      <c r="AJ142" s="232"/>
      <c r="AK142" s="233"/>
      <c r="AL142" s="233"/>
      <c r="AM142" s="233"/>
      <c r="AN142" s="233"/>
      <c r="AO142" s="234"/>
      <c r="AP142" s="222" t="s">
        <v>1014</v>
      </c>
      <c r="AQ142" s="223"/>
      <c r="AR142" s="223"/>
      <c r="AS142" s="223"/>
      <c r="AT142" s="223"/>
      <c r="AU142" s="223"/>
      <c r="AV142" s="224"/>
      <c r="AW142" s="179">
        <v>304</v>
      </c>
      <c r="AX142" s="180"/>
      <c r="AY142" s="180"/>
      <c r="AZ142" s="180"/>
      <c r="BA142" s="195"/>
      <c r="BB142" s="179">
        <v>361</v>
      </c>
      <c r="BC142" s="180"/>
      <c r="BD142" s="180"/>
      <c r="BE142" s="180"/>
      <c r="BF142" s="195"/>
      <c r="BG142" s="179">
        <f t="shared" si="5"/>
        <v>665</v>
      </c>
      <c r="BH142" s="180"/>
      <c r="BI142" s="180"/>
      <c r="BJ142" s="180"/>
      <c r="BK142" s="180"/>
      <c r="BL142" s="195"/>
      <c r="BM142" s="179">
        <v>199</v>
      </c>
      <c r="BN142" s="180"/>
      <c r="BO142" s="180"/>
      <c r="BP142" s="180"/>
      <c r="BQ142" s="181"/>
    </row>
    <row r="143" spans="2:69" s="54" customFormat="1" ht="12" customHeight="1">
      <c r="B143" s="192"/>
      <c r="C143" s="153"/>
      <c r="D143" s="153"/>
      <c r="E143" s="153"/>
      <c r="F143" s="153"/>
      <c r="G143" s="153"/>
      <c r="H143" s="153" t="s">
        <v>776</v>
      </c>
      <c r="I143" s="153"/>
      <c r="J143" s="153"/>
      <c r="K143" s="153"/>
      <c r="L143" s="153"/>
      <c r="M143" s="153"/>
      <c r="N143" s="153"/>
      <c r="O143" s="179">
        <v>89</v>
      </c>
      <c r="P143" s="180"/>
      <c r="Q143" s="180"/>
      <c r="R143" s="180"/>
      <c r="S143" s="180"/>
      <c r="T143" s="179">
        <v>105</v>
      </c>
      <c r="U143" s="180"/>
      <c r="V143" s="180"/>
      <c r="W143" s="180"/>
      <c r="X143" s="195"/>
      <c r="Y143" s="195">
        <f t="shared" si="6"/>
        <v>194</v>
      </c>
      <c r="Z143" s="196"/>
      <c r="AA143" s="196"/>
      <c r="AB143" s="196"/>
      <c r="AC143" s="196"/>
      <c r="AD143" s="196"/>
      <c r="AE143" s="179">
        <v>66</v>
      </c>
      <c r="AF143" s="180"/>
      <c r="AG143" s="180"/>
      <c r="AH143" s="180"/>
      <c r="AI143" s="181"/>
      <c r="AJ143" s="232"/>
      <c r="AK143" s="233"/>
      <c r="AL143" s="233"/>
      <c r="AM143" s="233"/>
      <c r="AN143" s="233"/>
      <c r="AO143" s="234"/>
      <c r="AP143" s="222" t="s">
        <v>1015</v>
      </c>
      <c r="AQ143" s="223"/>
      <c r="AR143" s="223"/>
      <c r="AS143" s="223"/>
      <c r="AT143" s="223"/>
      <c r="AU143" s="223"/>
      <c r="AV143" s="224"/>
      <c r="AW143" s="179">
        <v>1029</v>
      </c>
      <c r="AX143" s="180"/>
      <c r="AY143" s="180"/>
      <c r="AZ143" s="180"/>
      <c r="BA143" s="195"/>
      <c r="BB143" s="179">
        <v>1135</v>
      </c>
      <c r="BC143" s="180"/>
      <c r="BD143" s="180"/>
      <c r="BE143" s="180"/>
      <c r="BF143" s="195"/>
      <c r="BG143" s="179">
        <f t="shared" si="5"/>
        <v>2164</v>
      </c>
      <c r="BH143" s="180"/>
      <c r="BI143" s="180"/>
      <c r="BJ143" s="180"/>
      <c r="BK143" s="180"/>
      <c r="BL143" s="195"/>
      <c r="BM143" s="179">
        <v>709</v>
      </c>
      <c r="BN143" s="180"/>
      <c r="BO143" s="180"/>
      <c r="BP143" s="180"/>
      <c r="BQ143" s="181"/>
    </row>
    <row r="144" spans="2:69" s="54" customFormat="1" ht="12" customHeight="1">
      <c r="B144" s="192"/>
      <c r="C144" s="153"/>
      <c r="D144" s="153"/>
      <c r="E144" s="153"/>
      <c r="F144" s="153"/>
      <c r="G144" s="153"/>
      <c r="H144" s="153" t="s">
        <v>777</v>
      </c>
      <c r="I144" s="153"/>
      <c r="J144" s="153"/>
      <c r="K144" s="153"/>
      <c r="L144" s="153"/>
      <c r="M144" s="153"/>
      <c r="N144" s="153"/>
      <c r="O144" s="179">
        <v>70</v>
      </c>
      <c r="P144" s="180"/>
      <c r="Q144" s="180"/>
      <c r="R144" s="180"/>
      <c r="S144" s="180"/>
      <c r="T144" s="179">
        <v>66</v>
      </c>
      <c r="U144" s="180"/>
      <c r="V144" s="180"/>
      <c r="W144" s="180"/>
      <c r="X144" s="195"/>
      <c r="Y144" s="210">
        <f t="shared" si="6"/>
        <v>136</v>
      </c>
      <c r="Z144" s="211"/>
      <c r="AA144" s="211"/>
      <c r="AB144" s="211"/>
      <c r="AC144" s="211"/>
      <c r="AD144" s="211"/>
      <c r="AE144" s="179">
        <v>41</v>
      </c>
      <c r="AF144" s="180"/>
      <c r="AG144" s="180"/>
      <c r="AH144" s="180"/>
      <c r="AI144" s="181"/>
      <c r="AJ144" s="232"/>
      <c r="AK144" s="233"/>
      <c r="AL144" s="233"/>
      <c r="AM144" s="233"/>
      <c r="AN144" s="233"/>
      <c r="AO144" s="234"/>
      <c r="AP144" s="222" t="s">
        <v>1016</v>
      </c>
      <c r="AQ144" s="223"/>
      <c r="AR144" s="223"/>
      <c r="AS144" s="223"/>
      <c r="AT144" s="223"/>
      <c r="AU144" s="223"/>
      <c r="AV144" s="224"/>
      <c r="AW144" s="179">
        <v>270</v>
      </c>
      <c r="AX144" s="180"/>
      <c r="AY144" s="180"/>
      <c r="AZ144" s="180"/>
      <c r="BA144" s="195"/>
      <c r="BB144" s="179">
        <v>321</v>
      </c>
      <c r="BC144" s="180"/>
      <c r="BD144" s="180"/>
      <c r="BE144" s="180"/>
      <c r="BF144" s="195"/>
      <c r="BG144" s="179">
        <f t="shared" si="5"/>
        <v>591</v>
      </c>
      <c r="BH144" s="180"/>
      <c r="BI144" s="180"/>
      <c r="BJ144" s="180"/>
      <c r="BK144" s="180"/>
      <c r="BL144" s="195"/>
      <c r="BM144" s="179">
        <v>173</v>
      </c>
      <c r="BN144" s="180"/>
      <c r="BO144" s="180"/>
      <c r="BP144" s="180"/>
      <c r="BQ144" s="181"/>
    </row>
    <row r="145" spans="2:69" s="54" customFormat="1" ht="12" customHeight="1">
      <c r="B145" s="192"/>
      <c r="C145" s="153"/>
      <c r="D145" s="153"/>
      <c r="E145" s="153"/>
      <c r="F145" s="153"/>
      <c r="G145" s="153"/>
      <c r="H145" s="153" t="s">
        <v>778</v>
      </c>
      <c r="I145" s="153"/>
      <c r="J145" s="153"/>
      <c r="K145" s="153"/>
      <c r="L145" s="153"/>
      <c r="M145" s="153"/>
      <c r="N145" s="153"/>
      <c r="O145" s="179">
        <v>78</v>
      </c>
      <c r="P145" s="180"/>
      <c r="Q145" s="180"/>
      <c r="R145" s="180"/>
      <c r="S145" s="180"/>
      <c r="T145" s="179">
        <v>91</v>
      </c>
      <c r="U145" s="180"/>
      <c r="V145" s="180"/>
      <c r="W145" s="180"/>
      <c r="X145" s="195"/>
      <c r="Y145" s="208">
        <f t="shared" si="6"/>
        <v>169</v>
      </c>
      <c r="Z145" s="209"/>
      <c r="AA145" s="209"/>
      <c r="AB145" s="209"/>
      <c r="AC145" s="209"/>
      <c r="AD145" s="209"/>
      <c r="AE145" s="179">
        <v>52</v>
      </c>
      <c r="AF145" s="180"/>
      <c r="AG145" s="180"/>
      <c r="AH145" s="180"/>
      <c r="AI145" s="181"/>
      <c r="AJ145" s="232"/>
      <c r="AK145" s="233"/>
      <c r="AL145" s="233"/>
      <c r="AM145" s="233"/>
      <c r="AN145" s="233"/>
      <c r="AO145" s="234"/>
      <c r="AP145" s="222" t="s">
        <v>1017</v>
      </c>
      <c r="AQ145" s="223"/>
      <c r="AR145" s="223"/>
      <c r="AS145" s="223"/>
      <c r="AT145" s="223"/>
      <c r="AU145" s="223"/>
      <c r="AV145" s="224"/>
      <c r="AW145" s="179">
        <v>12</v>
      </c>
      <c r="AX145" s="180"/>
      <c r="AY145" s="180"/>
      <c r="AZ145" s="180"/>
      <c r="BA145" s="195"/>
      <c r="BB145" s="179">
        <v>8</v>
      </c>
      <c r="BC145" s="180"/>
      <c r="BD145" s="180"/>
      <c r="BE145" s="180"/>
      <c r="BF145" s="195"/>
      <c r="BG145" s="179">
        <f t="shared" si="5"/>
        <v>20</v>
      </c>
      <c r="BH145" s="180"/>
      <c r="BI145" s="180"/>
      <c r="BJ145" s="180"/>
      <c r="BK145" s="180"/>
      <c r="BL145" s="195"/>
      <c r="BM145" s="179">
        <v>16</v>
      </c>
      <c r="BN145" s="180"/>
      <c r="BO145" s="180"/>
      <c r="BP145" s="180"/>
      <c r="BQ145" s="181"/>
    </row>
    <row r="146" spans="2:69" s="54" customFormat="1" ht="12" customHeight="1">
      <c r="B146" s="192"/>
      <c r="C146" s="153"/>
      <c r="D146" s="153"/>
      <c r="E146" s="153"/>
      <c r="F146" s="153"/>
      <c r="G146" s="153"/>
      <c r="H146" s="153" t="s">
        <v>779</v>
      </c>
      <c r="I146" s="153"/>
      <c r="J146" s="153"/>
      <c r="K146" s="153"/>
      <c r="L146" s="153"/>
      <c r="M146" s="153"/>
      <c r="N146" s="153"/>
      <c r="O146" s="179">
        <v>163</v>
      </c>
      <c r="P146" s="180"/>
      <c r="Q146" s="180"/>
      <c r="R146" s="180"/>
      <c r="S146" s="180"/>
      <c r="T146" s="179">
        <v>173</v>
      </c>
      <c r="U146" s="180"/>
      <c r="V146" s="180"/>
      <c r="W146" s="180"/>
      <c r="X146" s="195"/>
      <c r="Y146" s="195">
        <f t="shared" si="6"/>
        <v>336</v>
      </c>
      <c r="Z146" s="196"/>
      <c r="AA146" s="196"/>
      <c r="AB146" s="196"/>
      <c r="AC146" s="196"/>
      <c r="AD146" s="196"/>
      <c r="AE146" s="179">
        <v>88</v>
      </c>
      <c r="AF146" s="180"/>
      <c r="AG146" s="180"/>
      <c r="AH146" s="180"/>
      <c r="AI146" s="181"/>
      <c r="AJ146" s="232"/>
      <c r="AK146" s="233"/>
      <c r="AL146" s="233"/>
      <c r="AM146" s="233"/>
      <c r="AN146" s="233"/>
      <c r="AO146" s="234"/>
      <c r="AP146" s="222" t="s">
        <v>1018</v>
      </c>
      <c r="AQ146" s="223"/>
      <c r="AR146" s="223"/>
      <c r="AS146" s="223"/>
      <c r="AT146" s="223"/>
      <c r="AU146" s="223"/>
      <c r="AV146" s="224"/>
      <c r="AW146" s="179">
        <v>197</v>
      </c>
      <c r="AX146" s="180"/>
      <c r="AY146" s="180"/>
      <c r="AZ146" s="180"/>
      <c r="BA146" s="195"/>
      <c r="BB146" s="179">
        <v>207</v>
      </c>
      <c r="BC146" s="180"/>
      <c r="BD146" s="180"/>
      <c r="BE146" s="180"/>
      <c r="BF146" s="195"/>
      <c r="BG146" s="179">
        <f t="shared" si="5"/>
        <v>404</v>
      </c>
      <c r="BH146" s="180"/>
      <c r="BI146" s="180"/>
      <c r="BJ146" s="180"/>
      <c r="BK146" s="180"/>
      <c r="BL146" s="195"/>
      <c r="BM146" s="179">
        <v>119</v>
      </c>
      <c r="BN146" s="180"/>
      <c r="BO146" s="180"/>
      <c r="BP146" s="180"/>
      <c r="BQ146" s="181"/>
    </row>
    <row r="147" spans="2:69" s="54" customFormat="1" ht="12" customHeight="1">
      <c r="B147" s="192"/>
      <c r="C147" s="153"/>
      <c r="D147" s="153"/>
      <c r="E147" s="153"/>
      <c r="F147" s="153"/>
      <c r="G147" s="153"/>
      <c r="H147" s="153" t="s">
        <v>780</v>
      </c>
      <c r="I147" s="153"/>
      <c r="J147" s="153"/>
      <c r="K147" s="153"/>
      <c r="L147" s="153"/>
      <c r="M147" s="153"/>
      <c r="N147" s="153"/>
      <c r="O147" s="179">
        <v>48</v>
      </c>
      <c r="P147" s="180"/>
      <c r="Q147" s="180"/>
      <c r="R147" s="180"/>
      <c r="S147" s="180"/>
      <c r="T147" s="179">
        <v>75</v>
      </c>
      <c r="U147" s="180"/>
      <c r="V147" s="180"/>
      <c r="W147" s="180"/>
      <c r="X147" s="195"/>
      <c r="Y147" s="210">
        <f t="shared" si="6"/>
        <v>123</v>
      </c>
      <c r="Z147" s="211"/>
      <c r="AA147" s="211"/>
      <c r="AB147" s="211"/>
      <c r="AC147" s="211"/>
      <c r="AD147" s="211"/>
      <c r="AE147" s="179">
        <v>37</v>
      </c>
      <c r="AF147" s="180"/>
      <c r="AG147" s="180"/>
      <c r="AH147" s="180"/>
      <c r="AI147" s="181"/>
      <c r="AJ147" s="232"/>
      <c r="AK147" s="233"/>
      <c r="AL147" s="233"/>
      <c r="AM147" s="233"/>
      <c r="AN147" s="233"/>
      <c r="AO147" s="234"/>
      <c r="AP147" s="222" t="s">
        <v>1019</v>
      </c>
      <c r="AQ147" s="223"/>
      <c r="AR147" s="223"/>
      <c r="AS147" s="223"/>
      <c r="AT147" s="223"/>
      <c r="AU147" s="223"/>
      <c r="AV147" s="224"/>
      <c r="AW147" s="179">
        <v>124</v>
      </c>
      <c r="AX147" s="180"/>
      <c r="AY147" s="180"/>
      <c r="AZ147" s="180"/>
      <c r="BA147" s="195"/>
      <c r="BB147" s="179">
        <v>148</v>
      </c>
      <c r="BC147" s="180"/>
      <c r="BD147" s="180"/>
      <c r="BE147" s="180"/>
      <c r="BF147" s="195"/>
      <c r="BG147" s="179">
        <f t="shared" si="5"/>
        <v>272</v>
      </c>
      <c r="BH147" s="180"/>
      <c r="BI147" s="180"/>
      <c r="BJ147" s="180"/>
      <c r="BK147" s="180"/>
      <c r="BL147" s="195"/>
      <c r="BM147" s="179">
        <v>72</v>
      </c>
      <c r="BN147" s="180"/>
      <c r="BO147" s="180"/>
      <c r="BP147" s="180"/>
      <c r="BQ147" s="181"/>
    </row>
    <row r="148" spans="2:69" s="54" customFormat="1" ht="12" customHeight="1">
      <c r="B148" s="192"/>
      <c r="C148" s="153"/>
      <c r="D148" s="153"/>
      <c r="E148" s="153"/>
      <c r="F148" s="153"/>
      <c r="G148" s="153"/>
      <c r="H148" s="153" t="s">
        <v>781</v>
      </c>
      <c r="I148" s="153"/>
      <c r="J148" s="153"/>
      <c r="K148" s="153"/>
      <c r="L148" s="153"/>
      <c r="M148" s="153"/>
      <c r="N148" s="153"/>
      <c r="O148" s="179">
        <v>82</v>
      </c>
      <c r="P148" s="180"/>
      <c r="Q148" s="180"/>
      <c r="R148" s="180"/>
      <c r="S148" s="180"/>
      <c r="T148" s="179">
        <v>79</v>
      </c>
      <c r="U148" s="180"/>
      <c r="V148" s="180"/>
      <c r="W148" s="180"/>
      <c r="X148" s="195"/>
      <c r="Y148" s="208">
        <f t="shared" si="6"/>
        <v>161</v>
      </c>
      <c r="Z148" s="209"/>
      <c r="AA148" s="209"/>
      <c r="AB148" s="209"/>
      <c r="AC148" s="209"/>
      <c r="AD148" s="209"/>
      <c r="AE148" s="179">
        <v>47</v>
      </c>
      <c r="AF148" s="180"/>
      <c r="AG148" s="180"/>
      <c r="AH148" s="180"/>
      <c r="AI148" s="181"/>
      <c r="AJ148" s="232"/>
      <c r="AK148" s="233"/>
      <c r="AL148" s="233"/>
      <c r="AM148" s="233"/>
      <c r="AN148" s="233"/>
      <c r="AO148" s="234"/>
      <c r="AP148" s="222" t="s">
        <v>1020</v>
      </c>
      <c r="AQ148" s="223"/>
      <c r="AR148" s="223"/>
      <c r="AS148" s="223"/>
      <c r="AT148" s="223"/>
      <c r="AU148" s="223"/>
      <c r="AV148" s="224"/>
      <c r="AW148" s="179">
        <v>420</v>
      </c>
      <c r="AX148" s="180"/>
      <c r="AY148" s="180"/>
      <c r="AZ148" s="180"/>
      <c r="BA148" s="195"/>
      <c r="BB148" s="179">
        <v>456</v>
      </c>
      <c r="BC148" s="180"/>
      <c r="BD148" s="180"/>
      <c r="BE148" s="180"/>
      <c r="BF148" s="195"/>
      <c r="BG148" s="179">
        <f t="shared" si="5"/>
        <v>876</v>
      </c>
      <c r="BH148" s="180"/>
      <c r="BI148" s="180"/>
      <c r="BJ148" s="180"/>
      <c r="BK148" s="180"/>
      <c r="BL148" s="195"/>
      <c r="BM148" s="179">
        <v>367</v>
      </c>
      <c r="BN148" s="180"/>
      <c r="BO148" s="180"/>
      <c r="BP148" s="180"/>
      <c r="BQ148" s="181"/>
    </row>
    <row r="149" spans="2:69" s="54" customFormat="1" ht="12" customHeight="1">
      <c r="B149" s="192"/>
      <c r="C149" s="153"/>
      <c r="D149" s="153"/>
      <c r="E149" s="153"/>
      <c r="F149" s="153"/>
      <c r="G149" s="153"/>
      <c r="H149" s="153" t="s">
        <v>782</v>
      </c>
      <c r="I149" s="153"/>
      <c r="J149" s="153"/>
      <c r="K149" s="153"/>
      <c r="L149" s="153"/>
      <c r="M149" s="153"/>
      <c r="N149" s="153"/>
      <c r="O149" s="179">
        <v>53</v>
      </c>
      <c r="P149" s="180"/>
      <c r="Q149" s="180"/>
      <c r="R149" s="180"/>
      <c r="S149" s="180"/>
      <c r="T149" s="179">
        <v>50</v>
      </c>
      <c r="U149" s="180"/>
      <c r="V149" s="180"/>
      <c r="W149" s="180"/>
      <c r="X149" s="195"/>
      <c r="Y149" s="208">
        <f t="shared" si="6"/>
        <v>103</v>
      </c>
      <c r="Z149" s="209"/>
      <c r="AA149" s="209"/>
      <c r="AB149" s="209"/>
      <c r="AC149" s="209"/>
      <c r="AD149" s="209"/>
      <c r="AE149" s="179">
        <v>30</v>
      </c>
      <c r="AF149" s="180"/>
      <c r="AG149" s="180"/>
      <c r="AH149" s="180"/>
      <c r="AI149" s="181"/>
      <c r="AJ149" s="232"/>
      <c r="AK149" s="233"/>
      <c r="AL149" s="233"/>
      <c r="AM149" s="233"/>
      <c r="AN149" s="233"/>
      <c r="AO149" s="234"/>
      <c r="AP149" s="222" t="s">
        <v>1021</v>
      </c>
      <c r="AQ149" s="223"/>
      <c r="AR149" s="223"/>
      <c r="AS149" s="223"/>
      <c r="AT149" s="223"/>
      <c r="AU149" s="223"/>
      <c r="AV149" s="224"/>
      <c r="AW149" s="179">
        <v>714</v>
      </c>
      <c r="AX149" s="180"/>
      <c r="AY149" s="180"/>
      <c r="AZ149" s="180"/>
      <c r="BA149" s="195"/>
      <c r="BB149" s="179">
        <v>796</v>
      </c>
      <c r="BC149" s="180"/>
      <c r="BD149" s="180"/>
      <c r="BE149" s="180"/>
      <c r="BF149" s="195"/>
      <c r="BG149" s="179">
        <f t="shared" si="5"/>
        <v>1510</v>
      </c>
      <c r="BH149" s="180"/>
      <c r="BI149" s="180"/>
      <c r="BJ149" s="180"/>
      <c r="BK149" s="180"/>
      <c r="BL149" s="195"/>
      <c r="BM149" s="179">
        <v>486</v>
      </c>
      <c r="BN149" s="180"/>
      <c r="BO149" s="180"/>
      <c r="BP149" s="180"/>
      <c r="BQ149" s="181"/>
    </row>
    <row r="150" spans="2:69" s="54" customFormat="1" ht="12" customHeight="1">
      <c r="B150" s="192"/>
      <c r="C150" s="153"/>
      <c r="D150" s="153"/>
      <c r="E150" s="153"/>
      <c r="F150" s="153"/>
      <c r="G150" s="153"/>
      <c r="H150" s="153" t="s">
        <v>783</v>
      </c>
      <c r="I150" s="153"/>
      <c r="J150" s="153"/>
      <c r="K150" s="153"/>
      <c r="L150" s="153"/>
      <c r="M150" s="153"/>
      <c r="N150" s="153"/>
      <c r="O150" s="179">
        <v>242</v>
      </c>
      <c r="P150" s="180"/>
      <c r="Q150" s="180"/>
      <c r="R150" s="180"/>
      <c r="S150" s="180"/>
      <c r="T150" s="179">
        <v>291</v>
      </c>
      <c r="U150" s="180"/>
      <c r="V150" s="180"/>
      <c r="W150" s="180"/>
      <c r="X150" s="195"/>
      <c r="Y150" s="208">
        <f t="shared" si="6"/>
        <v>533</v>
      </c>
      <c r="Z150" s="209"/>
      <c r="AA150" s="209"/>
      <c r="AB150" s="209"/>
      <c r="AC150" s="209"/>
      <c r="AD150" s="209"/>
      <c r="AE150" s="179">
        <v>175</v>
      </c>
      <c r="AF150" s="180"/>
      <c r="AG150" s="180"/>
      <c r="AH150" s="180"/>
      <c r="AI150" s="181"/>
      <c r="AJ150" s="232"/>
      <c r="AK150" s="233"/>
      <c r="AL150" s="233"/>
      <c r="AM150" s="233"/>
      <c r="AN150" s="233"/>
      <c r="AO150" s="234"/>
      <c r="AP150" s="222" t="s">
        <v>1022</v>
      </c>
      <c r="AQ150" s="223"/>
      <c r="AR150" s="223"/>
      <c r="AS150" s="223"/>
      <c r="AT150" s="223"/>
      <c r="AU150" s="223"/>
      <c r="AV150" s="224"/>
      <c r="AW150" s="179">
        <v>15</v>
      </c>
      <c r="AX150" s="180"/>
      <c r="AY150" s="180"/>
      <c r="AZ150" s="180"/>
      <c r="BA150" s="195"/>
      <c r="BB150" s="179">
        <v>26</v>
      </c>
      <c r="BC150" s="180"/>
      <c r="BD150" s="180"/>
      <c r="BE150" s="180"/>
      <c r="BF150" s="195"/>
      <c r="BG150" s="179">
        <f t="shared" si="5"/>
        <v>41</v>
      </c>
      <c r="BH150" s="180"/>
      <c r="BI150" s="180"/>
      <c r="BJ150" s="180"/>
      <c r="BK150" s="180"/>
      <c r="BL150" s="195"/>
      <c r="BM150" s="179">
        <v>13</v>
      </c>
      <c r="BN150" s="180"/>
      <c r="BO150" s="180"/>
      <c r="BP150" s="180"/>
      <c r="BQ150" s="181"/>
    </row>
    <row r="151" spans="2:69" s="54" customFormat="1" ht="12" customHeight="1">
      <c r="B151" s="192"/>
      <c r="C151" s="153"/>
      <c r="D151" s="153"/>
      <c r="E151" s="153"/>
      <c r="F151" s="153"/>
      <c r="G151" s="153"/>
      <c r="H151" s="153" t="s">
        <v>784</v>
      </c>
      <c r="I151" s="153"/>
      <c r="J151" s="153"/>
      <c r="K151" s="153"/>
      <c r="L151" s="153"/>
      <c r="M151" s="153"/>
      <c r="N151" s="153"/>
      <c r="O151" s="179">
        <v>109</v>
      </c>
      <c r="P151" s="180"/>
      <c r="Q151" s="180"/>
      <c r="R151" s="180"/>
      <c r="S151" s="180"/>
      <c r="T151" s="179">
        <v>105</v>
      </c>
      <c r="U151" s="180"/>
      <c r="V151" s="180"/>
      <c r="W151" s="180"/>
      <c r="X151" s="195"/>
      <c r="Y151" s="195">
        <f>O151+T151</f>
        <v>214</v>
      </c>
      <c r="Z151" s="196"/>
      <c r="AA151" s="196"/>
      <c r="AB151" s="196"/>
      <c r="AC151" s="196"/>
      <c r="AD151" s="196"/>
      <c r="AE151" s="179">
        <v>64</v>
      </c>
      <c r="AF151" s="180"/>
      <c r="AG151" s="180"/>
      <c r="AH151" s="180"/>
      <c r="AI151" s="181"/>
      <c r="AJ151" s="232"/>
      <c r="AK151" s="233"/>
      <c r="AL151" s="233"/>
      <c r="AM151" s="233"/>
      <c r="AN151" s="233"/>
      <c r="AO151" s="234"/>
      <c r="AP151" s="222" t="s">
        <v>1023</v>
      </c>
      <c r="AQ151" s="223"/>
      <c r="AR151" s="223"/>
      <c r="AS151" s="223"/>
      <c r="AT151" s="223"/>
      <c r="AU151" s="223"/>
      <c r="AV151" s="224"/>
      <c r="AW151" s="179">
        <v>702</v>
      </c>
      <c r="AX151" s="180"/>
      <c r="AY151" s="180"/>
      <c r="AZ151" s="180"/>
      <c r="BA151" s="195"/>
      <c r="BB151" s="179">
        <v>728</v>
      </c>
      <c r="BC151" s="180"/>
      <c r="BD151" s="180"/>
      <c r="BE151" s="180"/>
      <c r="BF151" s="195"/>
      <c r="BG151" s="179">
        <f t="shared" si="5"/>
        <v>1430</v>
      </c>
      <c r="BH151" s="180"/>
      <c r="BI151" s="180"/>
      <c r="BJ151" s="180"/>
      <c r="BK151" s="180"/>
      <c r="BL151" s="195"/>
      <c r="BM151" s="179">
        <v>448</v>
      </c>
      <c r="BN151" s="180"/>
      <c r="BO151" s="180"/>
      <c r="BP151" s="180"/>
      <c r="BQ151" s="181"/>
    </row>
    <row r="152" spans="2:69" s="54" customFormat="1" ht="12" customHeight="1" thickBot="1">
      <c r="B152" s="192"/>
      <c r="C152" s="153"/>
      <c r="D152" s="153"/>
      <c r="E152" s="153"/>
      <c r="F152" s="153"/>
      <c r="G152" s="153"/>
      <c r="H152" s="153" t="s">
        <v>785</v>
      </c>
      <c r="I152" s="153"/>
      <c r="J152" s="153"/>
      <c r="K152" s="153"/>
      <c r="L152" s="153"/>
      <c r="M152" s="153"/>
      <c r="N152" s="153"/>
      <c r="O152" s="179">
        <v>126</v>
      </c>
      <c r="P152" s="180"/>
      <c r="Q152" s="180"/>
      <c r="R152" s="180"/>
      <c r="S152" s="180"/>
      <c r="T152" s="179">
        <v>127</v>
      </c>
      <c r="U152" s="180"/>
      <c r="V152" s="180"/>
      <c r="W152" s="180"/>
      <c r="X152" s="195"/>
      <c r="Y152" s="210">
        <f t="shared" si="6"/>
        <v>253</v>
      </c>
      <c r="Z152" s="211"/>
      <c r="AA152" s="211"/>
      <c r="AB152" s="211"/>
      <c r="AC152" s="211"/>
      <c r="AD152" s="211"/>
      <c r="AE152" s="179">
        <v>82</v>
      </c>
      <c r="AF152" s="180"/>
      <c r="AG152" s="180"/>
      <c r="AH152" s="180"/>
      <c r="AI152" s="181"/>
      <c r="AJ152" s="232"/>
      <c r="AK152" s="233"/>
      <c r="AL152" s="233"/>
      <c r="AM152" s="233"/>
      <c r="AN152" s="233"/>
      <c r="AO152" s="234"/>
      <c r="AP152" s="194" t="s">
        <v>751</v>
      </c>
      <c r="AQ152" s="194"/>
      <c r="AR152" s="194"/>
      <c r="AS152" s="194"/>
      <c r="AT152" s="194"/>
      <c r="AU152" s="194"/>
      <c r="AV152" s="194"/>
      <c r="AW152" s="182">
        <f>SUM(AW139:BA151)</f>
        <v>4313</v>
      </c>
      <c r="AX152" s="183"/>
      <c r="AY152" s="183"/>
      <c r="AZ152" s="183"/>
      <c r="BA152" s="207"/>
      <c r="BB152" s="182">
        <f>SUM(BB139:BF151)</f>
        <v>4736</v>
      </c>
      <c r="BC152" s="183"/>
      <c r="BD152" s="183"/>
      <c r="BE152" s="183"/>
      <c r="BF152" s="207"/>
      <c r="BG152" s="212">
        <f>SUM(BG139:BL151)</f>
        <v>9049</v>
      </c>
      <c r="BH152" s="212"/>
      <c r="BI152" s="212"/>
      <c r="BJ152" s="212"/>
      <c r="BK152" s="212"/>
      <c r="BL152" s="212"/>
      <c r="BM152" s="182">
        <f>SUM(BM139:BQ151)</f>
        <v>2910</v>
      </c>
      <c r="BN152" s="183"/>
      <c r="BO152" s="183"/>
      <c r="BP152" s="183"/>
      <c r="BQ152" s="184"/>
    </row>
    <row r="153" spans="2:69" s="54" customFormat="1" ht="12" customHeight="1" thickTop="1">
      <c r="B153" s="192"/>
      <c r="C153" s="153"/>
      <c r="D153" s="153"/>
      <c r="E153" s="153"/>
      <c r="F153" s="153"/>
      <c r="G153" s="153"/>
      <c r="H153" s="153" t="s">
        <v>786</v>
      </c>
      <c r="I153" s="153"/>
      <c r="J153" s="153"/>
      <c r="K153" s="153"/>
      <c r="L153" s="153"/>
      <c r="M153" s="153"/>
      <c r="N153" s="153"/>
      <c r="O153" s="179">
        <v>95</v>
      </c>
      <c r="P153" s="180"/>
      <c r="Q153" s="180"/>
      <c r="R153" s="180"/>
      <c r="S153" s="180"/>
      <c r="T153" s="179">
        <v>96</v>
      </c>
      <c r="U153" s="180"/>
      <c r="V153" s="180"/>
      <c r="W153" s="180"/>
      <c r="X153" s="195"/>
      <c r="Y153" s="195">
        <f t="shared" si="6"/>
        <v>191</v>
      </c>
      <c r="Z153" s="196"/>
      <c r="AA153" s="196"/>
      <c r="AB153" s="196"/>
      <c r="AC153" s="196"/>
      <c r="AD153" s="196"/>
      <c r="AE153" s="179">
        <v>55</v>
      </c>
      <c r="AF153" s="180"/>
      <c r="AG153" s="180"/>
      <c r="AH153" s="180"/>
      <c r="AI153" s="181"/>
      <c r="AJ153" s="229" t="s">
        <v>1010</v>
      </c>
      <c r="AK153" s="230"/>
      <c r="AL153" s="230"/>
      <c r="AM153" s="230"/>
      <c r="AN153" s="230"/>
      <c r="AO153" s="231"/>
      <c r="AP153" s="185" t="s">
        <v>830</v>
      </c>
      <c r="AQ153" s="185"/>
      <c r="AR153" s="185"/>
      <c r="AS153" s="185"/>
      <c r="AT153" s="185"/>
      <c r="AU153" s="185"/>
      <c r="AV153" s="185"/>
      <c r="AW153" s="202">
        <v>239</v>
      </c>
      <c r="AX153" s="203"/>
      <c r="AY153" s="203"/>
      <c r="AZ153" s="203"/>
      <c r="BA153" s="204"/>
      <c r="BB153" s="202">
        <v>267</v>
      </c>
      <c r="BC153" s="203"/>
      <c r="BD153" s="203"/>
      <c r="BE153" s="203"/>
      <c r="BF153" s="204"/>
      <c r="BG153" s="189">
        <f>AW153+BB153</f>
        <v>506</v>
      </c>
      <c r="BH153" s="189"/>
      <c r="BI153" s="189"/>
      <c r="BJ153" s="189"/>
      <c r="BK153" s="189"/>
      <c r="BL153" s="189"/>
      <c r="BM153" s="202">
        <v>177</v>
      </c>
      <c r="BN153" s="203"/>
      <c r="BO153" s="203"/>
      <c r="BP153" s="203"/>
      <c r="BQ153" s="206"/>
    </row>
    <row r="154" spans="2:69" s="54" customFormat="1" ht="12" customHeight="1" thickBot="1">
      <c r="B154" s="193"/>
      <c r="C154" s="194"/>
      <c r="D154" s="194"/>
      <c r="E154" s="194"/>
      <c r="F154" s="194"/>
      <c r="G154" s="194"/>
      <c r="H154" s="194" t="s">
        <v>751</v>
      </c>
      <c r="I154" s="194"/>
      <c r="J154" s="194"/>
      <c r="K154" s="194"/>
      <c r="L154" s="194"/>
      <c r="M154" s="194"/>
      <c r="N154" s="194"/>
      <c r="O154" s="182">
        <f>SUM(O141:S153)</f>
        <v>1274</v>
      </c>
      <c r="P154" s="183"/>
      <c r="Q154" s="183"/>
      <c r="R154" s="183"/>
      <c r="S154" s="183"/>
      <c r="T154" s="182">
        <f>SUM(T141:X153)</f>
        <v>1386</v>
      </c>
      <c r="U154" s="183"/>
      <c r="V154" s="183"/>
      <c r="W154" s="183"/>
      <c r="X154" s="207"/>
      <c r="Y154" s="207">
        <f>SUM(Y141:Y153)</f>
        <v>2660</v>
      </c>
      <c r="Z154" s="212"/>
      <c r="AA154" s="212"/>
      <c r="AB154" s="212"/>
      <c r="AC154" s="212"/>
      <c r="AD154" s="212"/>
      <c r="AE154" s="182">
        <f>SUM(AE141:AI153)</f>
        <v>809</v>
      </c>
      <c r="AF154" s="183"/>
      <c r="AG154" s="183"/>
      <c r="AH154" s="183"/>
      <c r="AI154" s="184"/>
      <c r="AJ154" s="232"/>
      <c r="AK154" s="233"/>
      <c r="AL154" s="233"/>
      <c r="AM154" s="233"/>
      <c r="AN154" s="233"/>
      <c r="AO154" s="234"/>
      <c r="AP154" s="153" t="s">
        <v>831</v>
      </c>
      <c r="AQ154" s="153"/>
      <c r="AR154" s="153"/>
      <c r="AS154" s="153"/>
      <c r="AT154" s="153"/>
      <c r="AU154" s="153"/>
      <c r="AV154" s="153"/>
      <c r="AW154" s="179">
        <v>334</v>
      </c>
      <c r="AX154" s="180"/>
      <c r="AY154" s="180"/>
      <c r="AZ154" s="180"/>
      <c r="BA154" s="195"/>
      <c r="BB154" s="179">
        <v>403</v>
      </c>
      <c r="BC154" s="180"/>
      <c r="BD154" s="180"/>
      <c r="BE154" s="180"/>
      <c r="BF154" s="195"/>
      <c r="BG154" s="189">
        <f aca="true" t="shared" si="7" ref="BG154:BG172">AW154+BB154</f>
        <v>737</v>
      </c>
      <c r="BH154" s="189"/>
      <c r="BI154" s="189"/>
      <c r="BJ154" s="189"/>
      <c r="BK154" s="189"/>
      <c r="BL154" s="189"/>
      <c r="BM154" s="179">
        <v>291</v>
      </c>
      <c r="BN154" s="180"/>
      <c r="BO154" s="180"/>
      <c r="BP154" s="180"/>
      <c r="BQ154" s="181"/>
    </row>
    <row r="155" spans="2:69" s="54" customFormat="1" ht="12" customHeight="1" thickTop="1">
      <c r="B155" s="191" t="s">
        <v>621</v>
      </c>
      <c r="C155" s="185"/>
      <c r="D155" s="185"/>
      <c r="E155" s="185"/>
      <c r="F155" s="185"/>
      <c r="G155" s="185"/>
      <c r="H155" s="185" t="s">
        <v>787</v>
      </c>
      <c r="I155" s="185"/>
      <c r="J155" s="185"/>
      <c r="K155" s="185"/>
      <c r="L155" s="185"/>
      <c r="M155" s="185"/>
      <c r="N155" s="185"/>
      <c r="O155" s="202">
        <v>888</v>
      </c>
      <c r="P155" s="203"/>
      <c r="Q155" s="203"/>
      <c r="R155" s="203"/>
      <c r="S155" s="203"/>
      <c r="T155" s="202">
        <v>981</v>
      </c>
      <c r="U155" s="203"/>
      <c r="V155" s="203"/>
      <c r="W155" s="203"/>
      <c r="X155" s="204"/>
      <c r="Y155" s="188">
        <f>O155+T155</f>
        <v>1869</v>
      </c>
      <c r="Z155" s="189"/>
      <c r="AA155" s="189"/>
      <c r="AB155" s="189"/>
      <c r="AC155" s="189"/>
      <c r="AD155" s="189"/>
      <c r="AE155" s="202">
        <v>649</v>
      </c>
      <c r="AF155" s="203"/>
      <c r="AG155" s="203"/>
      <c r="AH155" s="203"/>
      <c r="AI155" s="206"/>
      <c r="AJ155" s="232"/>
      <c r="AK155" s="233"/>
      <c r="AL155" s="233"/>
      <c r="AM155" s="233"/>
      <c r="AN155" s="233"/>
      <c r="AO155" s="234"/>
      <c r="AP155" s="153" t="s">
        <v>832</v>
      </c>
      <c r="AQ155" s="153"/>
      <c r="AR155" s="153"/>
      <c r="AS155" s="153"/>
      <c r="AT155" s="153"/>
      <c r="AU155" s="153"/>
      <c r="AV155" s="153"/>
      <c r="AW155" s="179">
        <v>333</v>
      </c>
      <c r="AX155" s="180"/>
      <c r="AY155" s="180"/>
      <c r="AZ155" s="180"/>
      <c r="BA155" s="195"/>
      <c r="BB155" s="179">
        <v>380</v>
      </c>
      <c r="BC155" s="180"/>
      <c r="BD155" s="180"/>
      <c r="BE155" s="180"/>
      <c r="BF155" s="195"/>
      <c r="BG155" s="189">
        <f t="shared" si="7"/>
        <v>713</v>
      </c>
      <c r="BH155" s="189"/>
      <c r="BI155" s="189"/>
      <c r="BJ155" s="189"/>
      <c r="BK155" s="189"/>
      <c r="BL155" s="189"/>
      <c r="BM155" s="179">
        <v>254</v>
      </c>
      <c r="BN155" s="180"/>
      <c r="BO155" s="180"/>
      <c r="BP155" s="180"/>
      <c r="BQ155" s="181"/>
    </row>
    <row r="156" spans="2:69" s="54" customFormat="1" ht="12" customHeight="1">
      <c r="B156" s="192"/>
      <c r="C156" s="153"/>
      <c r="D156" s="153"/>
      <c r="E156" s="153"/>
      <c r="F156" s="153"/>
      <c r="G156" s="153"/>
      <c r="H156" s="153" t="s">
        <v>788</v>
      </c>
      <c r="I156" s="153"/>
      <c r="J156" s="153"/>
      <c r="K156" s="153"/>
      <c r="L156" s="153"/>
      <c r="M156" s="153"/>
      <c r="N156" s="153"/>
      <c r="O156" s="179">
        <v>175</v>
      </c>
      <c r="P156" s="180"/>
      <c r="Q156" s="180"/>
      <c r="R156" s="180"/>
      <c r="S156" s="180"/>
      <c r="T156" s="179">
        <v>216</v>
      </c>
      <c r="U156" s="180"/>
      <c r="V156" s="180"/>
      <c r="W156" s="180"/>
      <c r="X156" s="195"/>
      <c r="Y156" s="188">
        <f aca="true" t="shared" si="8" ref="Y156:Y162">O156+T156</f>
        <v>391</v>
      </c>
      <c r="Z156" s="189"/>
      <c r="AA156" s="189"/>
      <c r="AB156" s="189"/>
      <c r="AC156" s="189"/>
      <c r="AD156" s="189"/>
      <c r="AE156" s="179">
        <v>149</v>
      </c>
      <c r="AF156" s="180"/>
      <c r="AG156" s="180"/>
      <c r="AH156" s="180"/>
      <c r="AI156" s="181"/>
      <c r="AJ156" s="232"/>
      <c r="AK156" s="233"/>
      <c r="AL156" s="233"/>
      <c r="AM156" s="233"/>
      <c r="AN156" s="233"/>
      <c r="AO156" s="234"/>
      <c r="AP156" s="153" t="s">
        <v>833</v>
      </c>
      <c r="AQ156" s="153"/>
      <c r="AR156" s="153"/>
      <c r="AS156" s="153"/>
      <c r="AT156" s="153"/>
      <c r="AU156" s="153"/>
      <c r="AV156" s="153"/>
      <c r="AW156" s="179">
        <v>331</v>
      </c>
      <c r="AX156" s="180"/>
      <c r="AY156" s="180"/>
      <c r="AZ156" s="180"/>
      <c r="BA156" s="195"/>
      <c r="BB156" s="179">
        <v>410</v>
      </c>
      <c r="BC156" s="180"/>
      <c r="BD156" s="180"/>
      <c r="BE156" s="180"/>
      <c r="BF156" s="195"/>
      <c r="BG156" s="189">
        <f t="shared" si="7"/>
        <v>741</v>
      </c>
      <c r="BH156" s="189"/>
      <c r="BI156" s="189"/>
      <c r="BJ156" s="189"/>
      <c r="BK156" s="189"/>
      <c r="BL156" s="189"/>
      <c r="BM156" s="179">
        <v>269</v>
      </c>
      <c r="BN156" s="180"/>
      <c r="BO156" s="180"/>
      <c r="BP156" s="180"/>
      <c r="BQ156" s="181"/>
    </row>
    <row r="157" spans="2:69" s="54" customFormat="1" ht="12" customHeight="1">
      <c r="B157" s="192"/>
      <c r="C157" s="153"/>
      <c r="D157" s="153"/>
      <c r="E157" s="153"/>
      <c r="F157" s="153"/>
      <c r="G157" s="153"/>
      <c r="H157" s="153" t="s">
        <v>789</v>
      </c>
      <c r="I157" s="153"/>
      <c r="J157" s="153"/>
      <c r="K157" s="153"/>
      <c r="L157" s="153"/>
      <c r="M157" s="153"/>
      <c r="N157" s="153"/>
      <c r="O157" s="179">
        <v>335</v>
      </c>
      <c r="P157" s="180"/>
      <c r="Q157" s="180"/>
      <c r="R157" s="180"/>
      <c r="S157" s="180"/>
      <c r="T157" s="179">
        <v>388</v>
      </c>
      <c r="U157" s="180"/>
      <c r="V157" s="180"/>
      <c r="W157" s="180"/>
      <c r="X157" s="195"/>
      <c r="Y157" s="188">
        <f t="shared" si="8"/>
        <v>723</v>
      </c>
      <c r="Z157" s="189"/>
      <c r="AA157" s="189"/>
      <c r="AB157" s="189"/>
      <c r="AC157" s="189"/>
      <c r="AD157" s="189"/>
      <c r="AE157" s="179">
        <v>310</v>
      </c>
      <c r="AF157" s="180"/>
      <c r="AG157" s="180"/>
      <c r="AH157" s="180"/>
      <c r="AI157" s="181"/>
      <c r="AJ157" s="232"/>
      <c r="AK157" s="233"/>
      <c r="AL157" s="233"/>
      <c r="AM157" s="233"/>
      <c r="AN157" s="233"/>
      <c r="AO157" s="234"/>
      <c r="AP157" s="153" t="s">
        <v>834</v>
      </c>
      <c r="AQ157" s="153"/>
      <c r="AR157" s="153"/>
      <c r="AS157" s="153"/>
      <c r="AT157" s="153"/>
      <c r="AU157" s="153"/>
      <c r="AV157" s="153"/>
      <c r="AW157" s="179">
        <v>533</v>
      </c>
      <c r="AX157" s="180"/>
      <c r="AY157" s="180"/>
      <c r="AZ157" s="180"/>
      <c r="BA157" s="195"/>
      <c r="BB157" s="179">
        <v>595</v>
      </c>
      <c r="BC157" s="180"/>
      <c r="BD157" s="180"/>
      <c r="BE157" s="180"/>
      <c r="BF157" s="195"/>
      <c r="BG157" s="189">
        <f t="shared" si="7"/>
        <v>1128</v>
      </c>
      <c r="BH157" s="189"/>
      <c r="BI157" s="189"/>
      <c r="BJ157" s="189"/>
      <c r="BK157" s="189"/>
      <c r="BL157" s="189"/>
      <c r="BM157" s="179">
        <v>396</v>
      </c>
      <c r="BN157" s="180"/>
      <c r="BO157" s="180"/>
      <c r="BP157" s="180"/>
      <c r="BQ157" s="181"/>
    </row>
    <row r="158" spans="2:69" s="54" customFormat="1" ht="12" customHeight="1">
      <c r="B158" s="192"/>
      <c r="C158" s="153"/>
      <c r="D158" s="153"/>
      <c r="E158" s="153"/>
      <c r="F158" s="153"/>
      <c r="G158" s="153"/>
      <c r="H158" s="153" t="s">
        <v>790</v>
      </c>
      <c r="I158" s="153"/>
      <c r="J158" s="153"/>
      <c r="K158" s="153"/>
      <c r="L158" s="153"/>
      <c r="M158" s="153"/>
      <c r="N158" s="153"/>
      <c r="O158" s="179">
        <v>146</v>
      </c>
      <c r="P158" s="180"/>
      <c r="Q158" s="180"/>
      <c r="R158" s="180"/>
      <c r="S158" s="180"/>
      <c r="T158" s="179">
        <v>173</v>
      </c>
      <c r="U158" s="180"/>
      <c r="V158" s="180"/>
      <c r="W158" s="180"/>
      <c r="X158" s="195"/>
      <c r="Y158" s="188">
        <f t="shared" si="8"/>
        <v>319</v>
      </c>
      <c r="Z158" s="189"/>
      <c r="AA158" s="189"/>
      <c r="AB158" s="189"/>
      <c r="AC158" s="189"/>
      <c r="AD158" s="189"/>
      <c r="AE158" s="179">
        <v>116</v>
      </c>
      <c r="AF158" s="180"/>
      <c r="AG158" s="180"/>
      <c r="AH158" s="180"/>
      <c r="AI158" s="181"/>
      <c r="AJ158" s="232"/>
      <c r="AK158" s="233"/>
      <c r="AL158" s="233"/>
      <c r="AM158" s="233"/>
      <c r="AN158" s="233"/>
      <c r="AO158" s="234"/>
      <c r="AP158" s="153" t="s">
        <v>835</v>
      </c>
      <c r="AQ158" s="153"/>
      <c r="AR158" s="153"/>
      <c r="AS158" s="153"/>
      <c r="AT158" s="153"/>
      <c r="AU158" s="153"/>
      <c r="AV158" s="153"/>
      <c r="AW158" s="179">
        <v>100</v>
      </c>
      <c r="AX158" s="180"/>
      <c r="AY158" s="180"/>
      <c r="AZ158" s="180"/>
      <c r="BA158" s="195"/>
      <c r="BB158" s="179">
        <v>119</v>
      </c>
      <c r="BC158" s="180"/>
      <c r="BD158" s="180"/>
      <c r="BE158" s="180"/>
      <c r="BF158" s="195"/>
      <c r="BG158" s="189">
        <f t="shared" si="7"/>
        <v>219</v>
      </c>
      <c r="BH158" s="189"/>
      <c r="BI158" s="189"/>
      <c r="BJ158" s="189"/>
      <c r="BK158" s="189"/>
      <c r="BL158" s="189"/>
      <c r="BM158" s="179">
        <v>68</v>
      </c>
      <c r="BN158" s="180"/>
      <c r="BO158" s="180"/>
      <c r="BP158" s="180"/>
      <c r="BQ158" s="181"/>
    </row>
    <row r="159" spans="2:69" s="54" customFormat="1" ht="12" customHeight="1">
      <c r="B159" s="192"/>
      <c r="C159" s="153"/>
      <c r="D159" s="153"/>
      <c r="E159" s="153"/>
      <c r="F159" s="153"/>
      <c r="G159" s="153"/>
      <c r="H159" s="153" t="s">
        <v>791</v>
      </c>
      <c r="I159" s="153"/>
      <c r="J159" s="153"/>
      <c r="K159" s="153"/>
      <c r="L159" s="153"/>
      <c r="M159" s="153"/>
      <c r="N159" s="153"/>
      <c r="O159" s="179">
        <v>660</v>
      </c>
      <c r="P159" s="180"/>
      <c r="Q159" s="180"/>
      <c r="R159" s="180"/>
      <c r="S159" s="180"/>
      <c r="T159" s="179">
        <v>734</v>
      </c>
      <c r="U159" s="180"/>
      <c r="V159" s="180"/>
      <c r="W159" s="180"/>
      <c r="X159" s="195"/>
      <c r="Y159" s="188">
        <f t="shared" si="8"/>
        <v>1394</v>
      </c>
      <c r="Z159" s="189"/>
      <c r="AA159" s="189"/>
      <c r="AB159" s="189"/>
      <c r="AC159" s="189"/>
      <c r="AD159" s="189"/>
      <c r="AE159" s="179">
        <v>472</v>
      </c>
      <c r="AF159" s="180"/>
      <c r="AG159" s="180"/>
      <c r="AH159" s="180"/>
      <c r="AI159" s="181"/>
      <c r="AJ159" s="232"/>
      <c r="AK159" s="233"/>
      <c r="AL159" s="233"/>
      <c r="AM159" s="233"/>
      <c r="AN159" s="233"/>
      <c r="AO159" s="234"/>
      <c r="AP159" s="153" t="s">
        <v>836</v>
      </c>
      <c r="AQ159" s="153"/>
      <c r="AR159" s="153"/>
      <c r="AS159" s="153"/>
      <c r="AT159" s="153"/>
      <c r="AU159" s="153"/>
      <c r="AV159" s="153"/>
      <c r="AW159" s="179">
        <v>332</v>
      </c>
      <c r="AX159" s="180"/>
      <c r="AY159" s="180"/>
      <c r="AZ159" s="180"/>
      <c r="BA159" s="195"/>
      <c r="BB159" s="179">
        <v>372</v>
      </c>
      <c r="BC159" s="180"/>
      <c r="BD159" s="180"/>
      <c r="BE159" s="180"/>
      <c r="BF159" s="195"/>
      <c r="BG159" s="189">
        <f t="shared" si="7"/>
        <v>704</v>
      </c>
      <c r="BH159" s="189"/>
      <c r="BI159" s="189"/>
      <c r="BJ159" s="189"/>
      <c r="BK159" s="189"/>
      <c r="BL159" s="189"/>
      <c r="BM159" s="179">
        <v>278</v>
      </c>
      <c r="BN159" s="180"/>
      <c r="BO159" s="180"/>
      <c r="BP159" s="180"/>
      <c r="BQ159" s="181"/>
    </row>
    <row r="160" spans="2:69" s="54" customFormat="1" ht="12" customHeight="1">
      <c r="B160" s="192"/>
      <c r="C160" s="153"/>
      <c r="D160" s="153"/>
      <c r="E160" s="153"/>
      <c r="F160" s="153"/>
      <c r="G160" s="153"/>
      <c r="H160" s="153" t="s">
        <v>792</v>
      </c>
      <c r="I160" s="153"/>
      <c r="J160" s="153"/>
      <c r="K160" s="153"/>
      <c r="L160" s="153"/>
      <c r="M160" s="153"/>
      <c r="N160" s="153"/>
      <c r="O160" s="179">
        <v>153</v>
      </c>
      <c r="P160" s="180"/>
      <c r="Q160" s="180"/>
      <c r="R160" s="180"/>
      <c r="S160" s="180"/>
      <c r="T160" s="179">
        <v>136</v>
      </c>
      <c r="U160" s="180"/>
      <c r="V160" s="180"/>
      <c r="W160" s="180"/>
      <c r="X160" s="195"/>
      <c r="Y160" s="188">
        <f t="shared" si="8"/>
        <v>289</v>
      </c>
      <c r="Z160" s="189"/>
      <c r="AA160" s="189"/>
      <c r="AB160" s="189"/>
      <c r="AC160" s="189"/>
      <c r="AD160" s="189"/>
      <c r="AE160" s="179">
        <v>78</v>
      </c>
      <c r="AF160" s="180"/>
      <c r="AG160" s="180"/>
      <c r="AH160" s="180"/>
      <c r="AI160" s="181"/>
      <c r="AJ160" s="232"/>
      <c r="AK160" s="233"/>
      <c r="AL160" s="233"/>
      <c r="AM160" s="233"/>
      <c r="AN160" s="233"/>
      <c r="AO160" s="234"/>
      <c r="AP160" s="153" t="s">
        <v>837</v>
      </c>
      <c r="AQ160" s="153"/>
      <c r="AR160" s="153"/>
      <c r="AS160" s="153"/>
      <c r="AT160" s="153"/>
      <c r="AU160" s="153"/>
      <c r="AV160" s="153"/>
      <c r="AW160" s="179">
        <v>124</v>
      </c>
      <c r="AX160" s="180"/>
      <c r="AY160" s="180"/>
      <c r="AZ160" s="180"/>
      <c r="BA160" s="195"/>
      <c r="BB160" s="179">
        <v>139</v>
      </c>
      <c r="BC160" s="180"/>
      <c r="BD160" s="180"/>
      <c r="BE160" s="180"/>
      <c r="BF160" s="195"/>
      <c r="BG160" s="189">
        <f t="shared" si="7"/>
        <v>263</v>
      </c>
      <c r="BH160" s="189"/>
      <c r="BI160" s="189"/>
      <c r="BJ160" s="189"/>
      <c r="BK160" s="189"/>
      <c r="BL160" s="189"/>
      <c r="BM160" s="179">
        <v>95</v>
      </c>
      <c r="BN160" s="180"/>
      <c r="BO160" s="180"/>
      <c r="BP160" s="180"/>
      <c r="BQ160" s="181"/>
    </row>
    <row r="161" spans="2:69" s="54" customFormat="1" ht="12" customHeight="1">
      <c r="B161" s="192"/>
      <c r="C161" s="153"/>
      <c r="D161" s="153"/>
      <c r="E161" s="153"/>
      <c r="F161" s="153"/>
      <c r="G161" s="153"/>
      <c r="H161" s="153" t="s">
        <v>793</v>
      </c>
      <c r="I161" s="153"/>
      <c r="J161" s="153"/>
      <c r="K161" s="153"/>
      <c r="L161" s="153"/>
      <c r="M161" s="153"/>
      <c r="N161" s="153"/>
      <c r="O161" s="179">
        <v>82</v>
      </c>
      <c r="P161" s="180"/>
      <c r="Q161" s="180"/>
      <c r="R161" s="180"/>
      <c r="S161" s="180"/>
      <c r="T161" s="179">
        <v>94</v>
      </c>
      <c r="U161" s="180"/>
      <c r="V161" s="180"/>
      <c r="W161" s="180"/>
      <c r="X161" s="195"/>
      <c r="Y161" s="188">
        <f t="shared" si="8"/>
        <v>176</v>
      </c>
      <c r="Z161" s="189"/>
      <c r="AA161" s="189"/>
      <c r="AB161" s="189"/>
      <c r="AC161" s="189"/>
      <c r="AD161" s="189"/>
      <c r="AE161" s="179">
        <v>52</v>
      </c>
      <c r="AF161" s="180"/>
      <c r="AG161" s="180"/>
      <c r="AH161" s="180"/>
      <c r="AI161" s="181"/>
      <c r="AJ161" s="232"/>
      <c r="AK161" s="233"/>
      <c r="AL161" s="233"/>
      <c r="AM161" s="233"/>
      <c r="AN161" s="233"/>
      <c r="AO161" s="234"/>
      <c r="AP161" s="153" t="s">
        <v>838</v>
      </c>
      <c r="AQ161" s="153"/>
      <c r="AR161" s="153"/>
      <c r="AS161" s="153"/>
      <c r="AT161" s="153"/>
      <c r="AU161" s="153"/>
      <c r="AV161" s="153"/>
      <c r="AW161" s="179">
        <v>147</v>
      </c>
      <c r="AX161" s="180"/>
      <c r="AY161" s="180"/>
      <c r="AZ161" s="180"/>
      <c r="BA161" s="195"/>
      <c r="BB161" s="179">
        <v>159</v>
      </c>
      <c r="BC161" s="180"/>
      <c r="BD161" s="180"/>
      <c r="BE161" s="180"/>
      <c r="BF161" s="195"/>
      <c r="BG161" s="189">
        <f t="shared" si="7"/>
        <v>306</v>
      </c>
      <c r="BH161" s="189"/>
      <c r="BI161" s="189"/>
      <c r="BJ161" s="189"/>
      <c r="BK161" s="189"/>
      <c r="BL161" s="189"/>
      <c r="BM161" s="179">
        <v>124</v>
      </c>
      <c r="BN161" s="180"/>
      <c r="BO161" s="180"/>
      <c r="BP161" s="180"/>
      <c r="BQ161" s="181"/>
    </row>
    <row r="162" spans="2:69" s="54" customFormat="1" ht="12" customHeight="1">
      <c r="B162" s="192"/>
      <c r="C162" s="153"/>
      <c r="D162" s="153"/>
      <c r="E162" s="153"/>
      <c r="F162" s="153"/>
      <c r="G162" s="153"/>
      <c r="H162" s="153" t="s">
        <v>794</v>
      </c>
      <c r="I162" s="153"/>
      <c r="J162" s="153"/>
      <c r="K162" s="153"/>
      <c r="L162" s="153"/>
      <c r="M162" s="153"/>
      <c r="N162" s="153"/>
      <c r="O162" s="179">
        <v>277</v>
      </c>
      <c r="P162" s="180"/>
      <c r="Q162" s="180"/>
      <c r="R162" s="180"/>
      <c r="S162" s="180"/>
      <c r="T162" s="179">
        <v>296</v>
      </c>
      <c r="U162" s="180"/>
      <c r="V162" s="180"/>
      <c r="W162" s="180"/>
      <c r="X162" s="195"/>
      <c r="Y162" s="188">
        <f t="shared" si="8"/>
        <v>573</v>
      </c>
      <c r="Z162" s="189"/>
      <c r="AA162" s="189"/>
      <c r="AB162" s="189"/>
      <c r="AC162" s="189"/>
      <c r="AD162" s="189"/>
      <c r="AE162" s="179">
        <v>196</v>
      </c>
      <c r="AF162" s="180"/>
      <c r="AG162" s="180"/>
      <c r="AH162" s="180"/>
      <c r="AI162" s="181"/>
      <c r="AJ162" s="232"/>
      <c r="AK162" s="233"/>
      <c r="AL162" s="233"/>
      <c r="AM162" s="233"/>
      <c r="AN162" s="233"/>
      <c r="AO162" s="234"/>
      <c r="AP162" s="153" t="s">
        <v>839</v>
      </c>
      <c r="AQ162" s="153"/>
      <c r="AR162" s="153"/>
      <c r="AS162" s="153"/>
      <c r="AT162" s="153"/>
      <c r="AU162" s="153"/>
      <c r="AV162" s="153"/>
      <c r="AW162" s="179">
        <v>414</v>
      </c>
      <c r="AX162" s="180"/>
      <c r="AY162" s="180"/>
      <c r="AZ162" s="180"/>
      <c r="BA162" s="195"/>
      <c r="BB162" s="179">
        <v>507</v>
      </c>
      <c r="BC162" s="180"/>
      <c r="BD162" s="180"/>
      <c r="BE162" s="180"/>
      <c r="BF162" s="195"/>
      <c r="BG162" s="189">
        <f t="shared" si="7"/>
        <v>921</v>
      </c>
      <c r="BH162" s="189"/>
      <c r="BI162" s="189"/>
      <c r="BJ162" s="189"/>
      <c r="BK162" s="189"/>
      <c r="BL162" s="189"/>
      <c r="BM162" s="179">
        <v>357</v>
      </c>
      <c r="BN162" s="180"/>
      <c r="BO162" s="180"/>
      <c r="BP162" s="180"/>
      <c r="BQ162" s="181"/>
    </row>
    <row r="163" spans="2:69" s="54" customFormat="1" ht="12" customHeight="1" thickBot="1">
      <c r="B163" s="193"/>
      <c r="C163" s="194"/>
      <c r="D163" s="194"/>
      <c r="E163" s="194"/>
      <c r="F163" s="194"/>
      <c r="G163" s="194"/>
      <c r="H163" s="194" t="s">
        <v>751</v>
      </c>
      <c r="I163" s="194"/>
      <c r="J163" s="194"/>
      <c r="K163" s="194"/>
      <c r="L163" s="194"/>
      <c r="M163" s="194"/>
      <c r="N163" s="194"/>
      <c r="O163" s="182">
        <f>SUM(O155:S162)</f>
        <v>2716</v>
      </c>
      <c r="P163" s="183"/>
      <c r="Q163" s="183"/>
      <c r="R163" s="183"/>
      <c r="S163" s="183"/>
      <c r="T163" s="182">
        <f>SUM(T155:X162)</f>
        <v>3018</v>
      </c>
      <c r="U163" s="183"/>
      <c r="V163" s="183"/>
      <c r="W163" s="183"/>
      <c r="X163" s="207"/>
      <c r="Y163" s="207">
        <f>SUM(Y155:AD162)</f>
        <v>5734</v>
      </c>
      <c r="Z163" s="212"/>
      <c r="AA163" s="212"/>
      <c r="AB163" s="212"/>
      <c r="AC163" s="212"/>
      <c r="AD163" s="212"/>
      <c r="AE163" s="182">
        <f>SUM(AE155:AI162)</f>
        <v>2022</v>
      </c>
      <c r="AF163" s="183"/>
      <c r="AG163" s="183"/>
      <c r="AH163" s="183"/>
      <c r="AI163" s="184"/>
      <c r="AJ163" s="232"/>
      <c r="AK163" s="233"/>
      <c r="AL163" s="233"/>
      <c r="AM163" s="233"/>
      <c r="AN163" s="233"/>
      <c r="AO163" s="234"/>
      <c r="AP163" s="153" t="s">
        <v>840</v>
      </c>
      <c r="AQ163" s="153"/>
      <c r="AR163" s="153"/>
      <c r="AS163" s="153"/>
      <c r="AT163" s="153"/>
      <c r="AU163" s="153"/>
      <c r="AV163" s="153"/>
      <c r="AW163" s="179">
        <v>134</v>
      </c>
      <c r="AX163" s="180"/>
      <c r="AY163" s="180"/>
      <c r="AZ163" s="180"/>
      <c r="BA163" s="195"/>
      <c r="BB163" s="179">
        <v>125</v>
      </c>
      <c r="BC163" s="180"/>
      <c r="BD163" s="180"/>
      <c r="BE163" s="180"/>
      <c r="BF163" s="195"/>
      <c r="BG163" s="189">
        <f t="shared" si="7"/>
        <v>259</v>
      </c>
      <c r="BH163" s="189"/>
      <c r="BI163" s="189"/>
      <c r="BJ163" s="189"/>
      <c r="BK163" s="189"/>
      <c r="BL163" s="189"/>
      <c r="BM163" s="179">
        <v>81</v>
      </c>
      <c r="BN163" s="180"/>
      <c r="BO163" s="180"/>
      <c r="BP163" s="180"/>
      <c r="BQ163" s="181"/>
    </row>
    <row r="164" spans="2:69" s="54" customFormat="1" ht="12" customHeight="1" thickTop="1">
      <c r="B164" s="191" t="s">
        <v>622</v>
      </c>
      <c r="C164" s="185"/>
      <c r="D164" s="185"/>
      <c r="E164" s="185"/>
      <c r="F164" s="185"/>
      <c r="G164" s="185"/>
      <c r="H164" s="185" t="s">
        <v>795</v>
      </c>
      <c r="I164" s="185"/>
      <c r="J164" s="185"/>
      <c r="K164" s="185"/>
      <c r="L164" s="185"/>
      <c r="M164" s="185"/>
      <c r="N164" s="185"/>
      <c r="O164" s="202">
        <v>49</v>
      </c>
      <c r="P164" s="203"/>
      <c r="Q164" s="203"/>
      <c r="R164" s="203"/>
      <c r="S164" s="203"/>
      <c r="T164" s="202">
        <v>46</v>
      </c>
      <c r="U164" s="203"/>
      <c r="V164" s="203"/>
      <c r="W164" s="203"/>
      <c r="X164" s="204"/>
      <c r="Y164" s="188">
        <f>O164+T164</f>
        <v>95</v>
      </c>
      <c r="Z164" s="189"/>
      <c r="AA164" s="189"/>
      <c r="AB164" s="189"/>
      <c r="AC164" s="189"/>
      <c r="AD164" s="189"/>
      <c r="AE164" s="202">
        <v>27</v>
      </c>
      <c r="AF164" s="203"/>
      <c r="AG164" s="203"/>
      <c r="AH164" s="203"/>
      <c r="AI164" s="206"/>
      <c r="AJ164" s="232"/>
      <c r="AK164" s="233"/>
      <c r="AL164" s="233"/>
      <c r="AM164" s="233"/>
      <c r="AN164" s="233"/>
      <c r="AO164" s="234"/>
      <c r="AP164" s="153" t="s">
        <v>841</v>
      </c>
      <c r="AQ164" s="153"/>
      <c r="AR164" s="153"/>
      <c r="AS164" s="153"/>
      <c r="AT164" s="153"/>
      <c r="AU164" s="153"/>
      <c r="AV164" s="153"/>
      <c r="AW164" s="179">
        <v>143</v>
      </c>
      <c r="AX164" s="180"/>
      <c r="AY164" s="180"/>
      <c r="AZ164" s="180"/>
      <c r="BA164" s="195"/>
      <c r="BB164" s="179">
        <v>155</v>
      </c>
      <c r="BC164" s="180"/>
      <c r="BD164" s="180"/>
      <c r="BE164" s="180"/>
      <c r="BF164" s="195"/>
      <c r="BG164" s="189">
        <f t="shared" si="7"/>
        <v>298</v>
      </c>
      <c r="BH164" s="189"/>
      <c r="BI164" s="189"/>
      <c r="BJ164" s="189"/>
      <c r="BK164" s="189"/>
      <c r="BL164" s="189"/>
      <c r="BM164" s="179">
        <v>104</v>
      </c>
      <c r="BN164" s="180"/>
      <c r="BO164" s="180"/>
      <c r="BP164" s="180"/>
      <c r="BQ164" s="181"/>
    </row>
    <row r="165" spans="2:69" s="54" customFormat="1" ht="12" customHeight="1">
      <c r="B165" s="192"/>
      <c r="C165" s="153"/>
      <c r="D165" s="153"/>
      <c r="E165" s="153"/>
      <c r="F165" s="153"/>
      <c r="G165" s="153"/>
      <c r="H165" s="153" t="s">
        <v>796</v>
      </c>
      <c r="I165" s="153"/>
      <c r="J165" s="153"/>
      <c r="K165" s="153"/>
      <c r="L165" s="153"/>
      <c r="M165" s="153"/>
      <c r="N165" s="153"/>
      <c r="O165" s="179">
        <v>37</v>
      </c>
      <c r="P165" s="180"/>
      <c r="Q165" s="180"/>
      <c r="R165" s="180"/>
      <c r="S165" s="180"/>
      <c r="T165" s="179">
        <v>37</v>
      </c>
      <c r="U165" s="180"/>
      <c r="V165" s="180"/>
      <c r="W165" s="180"/>
      <c r="X165" s="195"/>
      <c r="Y165" s="188">
        <f aca="true" t="shared" si="9" ref="Y165:Y178">O165+T165</f>
        <v>74</v>
      </c>
      <c r="Z165" s="189"/>
      <c r="AA165" s="189"/>
      <c r="AB165" s="189"/>
      <c r="AC165" s="189"/>
      <c r="AD165" s="189"/>
      <c r="AE165" s="179">
        <v>23</v>
      </c>
      <c r="AF165" s="180"/>
      <c r="AG165" s="180"/>
      <c r="AH165" s="180"/>
      <c r="AI165" s="181"/>
      <c r="AJ165" s="232"/>
      <c r="AK165" s="233"/>
      <c r="AL165" s="233"/>
      <c r="AM165" s="233"/>
      <c r="AN165" s="233"/>
      <c r="AO165" s="234"/>
      <c r="AP165" s="153" t="s">
        <v>842</v>
      </c>
      <c r="AQ165" s="153"/>
      <c r="AR165" s="153"/>
      <c r="AS165" s="153"/>
      <c r="AT165" s="153"/>
      <c r="AU165" s="153"/>
      <c r="AV165" s="153"/>
      <c r="AW165" s="179">
        <v>38</v>
      </c>
      <c r="AX165" s="180"/>
      <c r="AY165" s="180"/>
      <c r="AZ165" s="180"/>
      <c r="BA165" s="195"/>
      <c r="BB165" s="179">
        <v>40</v>
      </c>
      <c r="BC165" s="180"/>
      <c r="BD165" s="180"/>
      <c r="BE165" s="180"/>
      <c r="BF165" s="195"/>
      <c r="BG165" s="189">
        <f t="shared" si="7"/>
        <v>78</v>
      </c>
      <c r="BH165" s="189"/>
      <c r="BI165" s="189"/>
      <c r="BJ165" s="189"/>
      <c r="BK165" s="189"/>
      <c r="BL165" s="189"/>
      <c r="BM165" s="179">
        <v>25</v>
      </c>
      <c r="BN165" s="180"/>
      <c r="BO165" s="180"/>
      <c r="BP165" s="180"/>
      <c r="BQ165" s="181"/>
    </row>
    <row r="166" spans="2:69" s="54" customFormat="1" ht="12" customHeight="1">
      <c r="B166" s="192"/>
      <c r="C166" s="153"/>
      <c r="D166" s="153"/>
      <c r="E166" s="153"/>
      <c r="F166" s="153"/>
      <c r="G166" s="153"/>
      <c r="H166" s="153" t="s">
        <v>797</v>
      </c>
      <c r="I166" s="153"/>
      <c r="J166" s="153"/>
      <c r="K166" s="153"/>
      <c r="L166" s="153"/>
      <c r="M166" s="153"/>
      <c r="N166" s="153"/>
      <c r="O166" s="179">
        <v>53</v>
      </c>
      <c r="P166" s="180"/>
      <c r="Q166" s="180"/>
      <c r="R166" s="180"/>
      <c r="S166" s="180"/>
      <c r="T166" s="179">
        <v>69</v>
      </c>
      <c r="U166" s="180"/>
      <c r="V166" s="180"/>
      <c r="W166" s="180"/>
      <c r="X166" s="195"/>
      <c r="Y166" s="188">
        <f t="shared" si="9"/>
        <v>122</v>
      </c>
      <c r="Z166" s="189"/>
      <c r="AA166" s="189"/>
      <c r="AB166" s="189"/>
      <c r="AC166" s="189"/>
      <c r="AD166" s="189"/>
      <c r="AE166" s="179">
        <v>42</v>
      </c>
      <c r="AF166" s="180"/>
      <c r="AG166" s="180"/>
      <c r="AH166" s="180"/>
      <c r="AI166" s="181"/>
      <c r="AJ166" s="232"/>
      <c r="AK166" s="233"/>
      <c r="AL166" s="233"/>
      <c r="AM166" s="233"/>
      <c r="AN166" s="233"/>
      <c r="AO166" s="234"/>
      <c r="AP166" s="153" t="s">
        <v>843</v>
      </c>
      <c r="AQ166" s="153"/>
      <c r="AR166" s="153"/>
      <c r="AS166" s="153"/>
      <c r="AT166" s="153"/>
      <c r="AU166" s="153"/>
      <c r="AV166" s="153"/>
      <c r="AW166" s="179">
        <v>21</v>
      </c>
      <c r="AX166" s="180"/>
      <c r="AY166" s="180"/>
      <c r="AZ166" s="180"/>
      <c r="BA166" s="195"/>
      <c r="BB166" s="179">
        <v>24</v>
      </c>
      <c r="BC166" s="180"/>
      <c r="BD166" s="180"/>
      <c r="BE166" s="180"/>
      <c r="BF166" s="195"/>
      <c r="BG166" s="189">
        <f t="shared" si="7"/>
        <v>45</v>
      </c>
      <c r="BH166" s="189"/>
      <c r="BI166" s="189"/>
      <c r="BJ166" s="189"/>
      <c r="BK166" s="189"/>
      <c r="BL166" s="189"/>
      <c r="BM166" s="179">
        <v>15</v>
      </c>
      <c r="BN166" s="180"/>
      <c r="BO166" s="180"/>
      <c r="BP166" s="180"/>
      <c r="BQ166" s="181"/>
    </row>
    <row r="167" spans="2:69" s="54" customFormat="1" ht="12" customHeight="1">
      <c r="B167" s="192"/>
      <c r="C167" s="153"/>
      <c r="D167" s="153"/>
      <c r="E167" s="153"/>
      <c r="F167" s="153"/>
      <c r="G167" s="153"/>
      <c r="H167" s="153" t="s">
        <v>798</v>
      </c>
      <c r="I167" s="153"/>
      <c r="J167" s="153"/>
      <c r="K167" s="153"/>
      <c r="L167" s="153"/>
      <c r="M167" s="153"/>
      <c r="N167" s="153"/>
      <c r="O167" s="179">
        <v>20</v>
      </c>
      <c r="P167" s="180"/>
      <c r="Q167" s="180"/>
      <c r="R167" s="180"/>
      <c r="S167" s="180"/>
      <c r="T167" s="179">
        <v>20</v>
      </c>
      <c r="U167" s="180"/>
      <c r="V167" s="180"/>
      <c r="W167" s="180"/>
      <c r="X167" s="195"/>
      <c r="Y167" s="188">
        <f t="shared" si="9"/>
        <v>40</v>
      </c>
      <c r="Z167" s="189"/>
      <c r="AA167" s="189"/>
      <c r="AB167" s="189"/>
      <c r="AC167" s="189"/>
      <c r="AD167" s="189"/>
      <c r="AE167" s="179">
        <v>14</v>
      </c>
      <c r="AF167" s="180"/>
      <c r="AG167" s="180"/>
      <c r="AH167" s="180"/>
      <c r="AI167" s="181"/>
      <c r="AJ167" s="232"/>
      <c r="AK167" s="233"/>
      <c r="AL167" s="233"/>
      <c r="AM167" s="233"/>
      <c r="AN167" s="233"/>
      <c r="AO167" s="234"/>
      <c r="AP167" s="153" t="s">
        <v>844</v>
      </c>
      <c r="AQ167" s="153"/>
      <c r="AR167" s="153"/>
      <c r="AS167" s="153"/>
      <c r="AT167" s="153"/>
      <c r="AU167" s="153"/>
      <c r="AV167" s="153"/>
      <c r="AW167" s="179">
        <v>67</v>
      </c>
      <c r="AX167" s="180"/>
      <c r="AY167" s="180"/>
      <c r="AZ167" s="180"/>
      <c r="BA167" s="195"/>
      <c r="BB167" s="179">
        <v>73</v>
      </c>
      <c r="BC167" s="180"/>
      <c r="BD167" s="180"/>
      <c r="BE167" s="180"/>
      <c r="BF167" s="195"/>
      <c r="BG167" s="189">
        <f t="shared" si="7"/>
        <v>140</v>
      </c>
      <c r="BH167" s="189"/>
      <c r="BI167" s="189"/>
      <c r="BJ167" s="189"/>
      <c r="BK167" s="189"/>
      <c r="BL167" s="189"/>
      <c r="BM167" s="179">
        <v>31</v>
      </c>
      <c r="BN167" s="180"/>
      <c r="BO167" s="180"/>
      <c r="BP167" s="180"/>
      <c r="BQ167" s="181"/>
    </row>
    <row r="168" spans="2:69" s="54" customFormat="1" ht="12" customHeight="1">
      <c r="B168" s="192"/>
      <c r="C168" s="153"/>
      <c r="D168" s="153"/>
      <c r="E168" s="153"/>
      <c r="F168" s="153"/>
      <c r="G168" s="153"/>
      <c r="H168" s="153" t="s">
        <v>799</v>
      </c>
      <c r="I168" s="153"/>
      <c r="J168" s="153"/>
      <c r="K168" s="153"/>
      <c r="L168" s="153"/>
      <c r="M168" s="153"/>
      <c r="N168" s="153"/>
      <c r="O168" s="179">
        <v>88</v>
      </c>
      <c r="P168" s="180"/>
      <c r="Q168" s="180"/>
      <c r="R168" s="180"/>
      <c r="S168" s="180"/>
      <c r="T168" s="179">
        <v>95</v>
      </c>
      <c r="U168" s="180"/>
      <c r="V168" s="180"/>
      <c r="W168" s="180"/>
      <c r="X168" s="195"/>
      <c r="Y168" s="188">
        <f t="shared" si="9"/>
        <v>183</v>
      </c>
      <c r="Z168" s="189"/>
      <c r="AA168" s="189"/>
      <c r="AB168" s="189"/>
      <c r="AC168" s="189"/>
      <c r="AD168" s="189"/>
      <c r="AE168" s="179">
        <v>56</v>
      </c>
      <c r="AF168" s="180"/>
      <c r="AG168" s="180"/>
      <c r="AH168" s="180"/>
      <c r="AI168" s="181"/>
      <c r="AJ168" s="232"/>
      <c r="AK168" s="233"/>
      <c r="AL168" s="233"/>
      <c r="AM168" s="233"/>
      <c r="AN168" s="233"/>
      <c r="AO168" s="234"/>
      <c r="AP168" s="153" t="s">
        <v>845</v>
      </c>
      <c r="AQ168" s="153"/>
      <c r="AR168" s="153"/>
      <c r="AS168" s="153"/>
      <c r="AT168" s="153"/>
      <c r="AU168" s="153"/>
      <c r="AV168" s="153"/>
      <c r="AW168" s="179">
        <v>37</v>
      </c>
      <c r="AX168" s="180"/>
      <c r="AY168" s="180"/>
      <c r="AZ168" s="180"/>
      <c r="BA168" s="195"/>
      <c r="BB168" s="179">
        <v>46</v>
      </c>
      <c r="BC168" s="180"/>
      <c r="BD168" s="180"/>
      <c r="BE168" s="180"/>
      <c r="BF168" s="195"/>
      <c r="BG168" s="189">
        <f t="shared" si="7"/>
        <v>83</v>
      </c>
      <c r="BH168" s="189"/>
      <c r="BI168" s="189"/>
      <c r="BJ168" s="189"/>
      <c r="BK168" s="189"/>
      <c r="BL168" s="189"/>
      <c r="BM168" s="179">
        <v>36</v>
      </c>
      <c r="BN168" s="180"/>
      <c r="BO168" s="180"/>
      <c r="BP168" s="180"/>
      <c r="BQ168" s="181"/>
    </row>
    <row r="169" spans="2:69" s="54" customFormat="1" ht="12" customHeight="1">
      <c r="B169" s="192"/>
      <c r="C169" s="153"/>
      <c r="D169" s="153"/>
      <c r="E169" s="153"/>
      <c r="F169" s="153"/>
      <c r="G169" s="153"/>
      <c r="H169" s="153" t="s">
        <v>800</v>
      </c>
      <c r="I169" s="153"/>
      <c r="J169" s="153"/>
      <c r="K169" s="153"/>
      <c r="L169" s="153"/>
      <c r="M169" s="153"/>
      <c r="N169" s="153"/>
      <c r="O169" s="179">
        <v>91</v>
      </c>
      <c r="P169" s="180"/>
      <c r="Q169" s="180"/>
      <c r="R169" s="180"/>
      <c r="S169" s="180"/>
      <c r="T169" s="179">
        <v>101</v>
      </c>
      <c r="U169" s="180"/>
      <c r="V169" s="180"/>
      <c r="W169" s="180"/>
      <c r="X169" s="195"/>
      <c r="Y169" s="188">
        <f t="shared" si="9"/>
        <v>192</v>
      </c>
      <c r="Z169" s="189"/>
      <c r="AA169" s="189"/>
      <c r="AB169" s="189"/>
      <c r="AC169" s="189"/>
      <c r="AD169" s="189"/>
      <c r="AE169" s="179">
        <v>59</v>
      </c>
      <c r="AF169" s="180"/>
      <c r="AG169" s="180"/>
      <c r="AH169" s="180"/>
      <c r="AI169" s="181"/>
      <c r="AJ169" s="232"/>
      <c r="AK169" s="233"/>
      <c r="AL169" s="233"/>
      <c r="AM169" s="233"/>
      <c r="AN169" s="233"/>
      <c r="AO169" s="234"/>
      <c r="AP169" s="153" t="s">
        <v>846</v>
      </c>
      <c r="AQ169" s="153"/>
      <c r="AR169" s="153"/>
      <c r="AS169" s="153"/>
      <c r="AT169" s="153"/>
      <c r="AU169" s="153"/>
      <c r="AV169" s="153"/>
      <c r="AW169" s="179">
        <v>33</v>
      </c>
      <c r="AX169" s="180"/>
      <c r="AY169" s="180"/>
      <c r="AZ169" s="180"/>
      <c r="BA169" s="195"/>
      <c r="BB169" s="179">
        <v>29</v>
      </c>
      <c r="BC169" s="180"/>
      <c r="BD169" s="180"/>
      <c r="BE169" s="180"/>
      <c r="BF169" s="195"/>
      <c r="BG169" s="189">
        <f t="shared" si="7"/>
        <v>62</v>
      </c>
      <c r="BH169" s="189"/>
      <c r="BI169" s="189"/>
      <c r="BJ169" s="189"/>
      <c r="BK169" s="189"/>
      <c r="BL169" s="189"/>
      <c r="BM169" s="179">
        <v>20</v>
      </c>
      <c r="BN169" s="180"/>
      <c r="BO169" s="180"/>
      <c r="BP169" s="180"/>
      <c r="BQ169" s="181"/>
    </row>
    <row r="170" spans="2:69" s="54" customFormat="1" ht="12" customHeight="1">
      <c r="B170" s="192"/>
      <c r="C170" s="153"/>
      <c r="D170" s="153"/>
      <c r="E170" s="153"/>
      <c r="F170" s="153"/>
      <c r="G170" s="153"/>
      <c r="H170" s="153" t="s">
        <v>801</v>
      </c>
      <c r="I170" s="153"/>
      <c r="J170" s="153"/>
      <c r="K170" s="153"/>
      <c r="L170" s="153"/>
      <c r="M170" s="153"/>
      <c r="N170" s="153"/>
      <c r="O170" s="179">
        <v>116</v>
      </c>
      <c r="P170" s="180"/>
      <c r="Q170" s="180"/>
      <c r="R170" s="180"/>
      <c r="S170" s="180"/>
      <c r="T170" s="179">
        <v>118</v>
      </c>
      <c r="U170" s="180"/>
      <c r="V170" s="180"/>
      <c r="W170" s="180"/>
      <c r="X170" s="195"/>
      <c r="Y170" s="188">
        <f t="shared" si="9"/>
        <v>234</v>
      </c>
      <c r="Z170" s="189"/>
      <c r="AA170" s="189"/>
      <c r="AB170" s="189"/>
      <c r="AC170" s="189"/>
      <c r="AD170" s="189"/>
      <c r="AE170" s="179">
        <v>70</v>
      </c>
      <c r="AF170" s="180"/>
      <c r="AG170" s="180"/>
      <c r="AH170" s="180"/>
      <c r="AI170" s="181"/>
      <c r="AJ170" s="232"/>
      <c r="AK170" s="233"/>
      <c r="AL170" s="233"/>
      <c r="AM170" s="233"/>
      <c r="AN170" s="233"/>
      <c r="AO170" s="234"/>
      <c r="AP170" s="153" t="s">
        <v>847</v>
      </c>
      <c r="AQ170" s="153"/>
      <c r="AR170" s="153"/>
      <c r="AS170" s="153"/>
      <c r="AT170" s="153"/>
      <c r="AU170" s="153"/>
      <c r="AV170" s="153"/>
      <c r="AW170" s="179">
        <v>72</v>
      </c>
      <c r="AX170" s="180"/>
      <c r="AY170" s="180"/>
      <c r="AZ170" s="180"/>
      <c r="BA170" s="195"/>
      <c r="BB170" s="179">
        <v>78</v>
      </c>
      <c r="BC170" s="180"/>
      <c r="BD170" s="180"/>
      <c r="BE170" s="180"/>
      <c r="BF170" s="195"/>
      <c r="BG170" s="189">
        <f t="shared" si="7"/>
        <v>150</v>
      </c>
      <c r="BH170" s="189"/>
      <c r="BI170" s="189"/>
      <c r="BJ170" s="189"/>
      <c r="BK170" s="189"/>
      <c r="BL170" s="189"/>
      <c r="BM170" s="179">
        <v>41</v>
      </c>
      <c r="BN170" s="180"/>
      <c r="BO170" s="180"/>
      <c r="BP170" s="180"/>
      <c r="BQ170" s="181"/>
    </row>
    <row r="171" spans="2:69" s="54" customFormat="1" ht="12" customHeight="1">
      <c r="B171" s="192"/>
      <c r="C171" s="153"/>
      <c r="D171" s="153"/>
      <c r="E171" s="153"/>
      <c r="F171" s="153"/>
      <c r="G171" s="153"/>
      <c r="H171" s="153" t="s">
        <v>802</v>
      </c>
      <c r="I171" s="153"/>
      <c r="J171" s="153"/>
      <c r="K171" s="153"/>
      <c r="L171" s="153"/>
      <c r="M171" s="153"/>
      <c r="N171" s="153"/>
      <c r="O171" s="179">
        <v>113</v>
      </c>
      <c r="P171" s="180"/>
      <c r="Q171" s="180"/>
      <c r="R171" s="180"/>
      <c r="S171" s="180"/>
      <c r="T171" s="179">
        <v>96</v>
      </c>
      <c r="U171" s="180"/>
      <c r="V171" s="180"/>
      <c r="W171" s="180"/>
      <c r="X171" s="195"/>
      <c r="Y171" s="188">
        <f t="shared" si="9"/>
        <v>209</v>
      </c>
      <c r="Z171" s="189"/>
      <c r="AA171" s="189"/>
      <c r="AB171" s="189"/>
      <c r="AC171" s="189"/>
      <c r="AD171" s="189"/>
      <c r="AE171" s="179">
        <v>61</v>
      </c>
      <c r="AF171" s="180"/>
      <c r="AG171" s="180"/>
      <c r="AH171" s="180"/>
      <c r="AI171" s="181"/>
      <c r="AJ171" s="232"/>
      <c r="AK171" s="233"/>
      <c r="AL171" s="233"/>
      <c r="AM171" s="233"/>
      <c r="AN171" s="233"/>
      <c r="AO171" s="234"/>
      <c r="AP171" s="153" t="s">
        <v>848</v>
      </c>
      <c r="AQ171" s="153"/>
      <c r="AR171" s="153"/>
      <c r="AS171" s="153"/>
      <c r="AT171" s="153"/>
      <c r="AU171" s="153"/>
      <c r="AV171" s="153"/>
      <c r="AW171" s="179">
        <v>112</v>
      </c>
      <c r="AX171" s="180"/>
      <c r="AY171" s="180"/>
      <c r="AZ171" s="180"/>
      <c r="BA171" s="195"/>
      <c r="BB171" s="179">
        <v>136</v>
      </c>
      <c r="BC171" s="180"/>
      <c r="BD171" s="180"/>
      <c r="BE171" s="180"/>
      <c r="BF171" s="195"/>
      <c r="BG171" s="189">
        <f t="shared" si="7"/>
        <v>248</v>
      </c>
      <c r="BH171" s="189"/>
      <c r="BI171" s="189"/>
      <c r="BJ171" s="189"/>
      <c r="BK171" s="189"/>
      <c r="BL171" s="189"/>
      <c r="BM171" s="179">
        <v>71</v>
      </c>
      <c r="BN171" s="180"/>
      <c r="BO171" s="180"/>
      <c r="BP171" s="180"/>
      <c r="BQ171" s="181"/>
    </row>
    <row r="172" spans="2:69" s="54" customFormat="1" ht="12" customHeight="1">
      <c r="B172" s="192"/>
      <c r="C172" s="153"/>
      <c r="D172" s="153"/>
      <c r="E172" s="153"/>
      <c r="F172" s="153"/>
      <c r="G172" s="153"/>
      <c r="H172" s="153" t="s">
        <v>803</v>
      </c>
      <c r="I172" s="153"/>
      <c r="J172" s="153"/>
      <c r="K172" s="153"/>
      <c r="L172" s="153"/>
      <c r="M172" s="153"/>
      <c r="N172" s="153"/>
      <c r="O172" s="179">
        <v>82</v>
      </c>
      <c r="P172" s="180"/>
      <c r="Q172" s="180"/>
      <c r="R172" s="180"/>
      <c r="S172" s="180"/>
      <c r="T172" s="179">
        <v>78</v>
      </c>
      <c r="U172" s="180"/>
      <c r="V172" s="180"/>
      <c r="W172" s="180"/>
      <c r="X172" s="195"/>
      <c r="Y172" s="188">
        <f t="shared" si="9"/>
        <v>160</v>
      </c>
      <c r="Z172" s="189"/>
      <c r="AA172" s="189"/>
      <c r="AB172" s="189"/>
      <c r="AC172" s="189"/>
      <c r="AD172" s="189"/>
      <c r="AE172" s="179">
        <v>46</v>
      </c>
      <c r="AF172" s="180"/>
      <c r="AG172" s="180"/>
      <c r="AH172" s="180"/>
      <c r="AI172" s="181"/>
      <c r="AJ172" s="232"/>
      <c r="AK172" s="233"/>
      <c r="AL172" s="233"/>
      <c r="AM172" s="233"/>
      <c r="AN172" s="233"/>
      <c r="AO172" s="234"/>
      <c r="AP172" s="153" t="s">
        <v>849</v>
      </c>
      <c r="AQ172" s="153"/>
      <c r="AR172" s="153"/>
      <c r="AS172" s="153"/>
      <c r="AT172" s="153"/>
      <c r="AU172" s="153"/>
      <c r="AV172" s="153"/>
      <c r="AW172" s="179">
        <v>150</v>
      </c>
      <c r="AX172" s="180"/>
      <c r="AY172" s="180"/>
      <c r="AZ172" s="180"/>
      <c r="BA172" s="195"/>
      <c r="BB172" s="179">
        <v>157</v>
      </c>
      <c r="BC172" s="180"/>
      <c r="BD172" s="180"/>
      <c r="BE172" s="180"/>
      <c r="BF172" s="195"/>
      <c r="BG172" s="189">
        <f t="shared" si="7"/>
        <v>307</v>
      </c>
      <c r="BH172" s="189"/>
      <c r="BI172" s="189"/>
      <c r="BJ172" s="189"/>
      <c r="BK172" s="189"/>
      <c r="BL172" s="189"/>
      <c r="BM172" s="179">
        <v>85</v>
      </c>
      <c r="BN172" s="180"/>
      <c r="BO172" s="180"/>
      <c r="BP172" s="180"/>
      <c r="BQ172" s="181"/>
    </row>
    <row r="173" spans="2:69" s="54" customFormat="1" ht="12" customHeight="1" thickBot="1">
      <c r="B173" s="192"/>
      <c r="C173" s="153"/>
      <c r="D173" s="153"/>
      <c r="E173" s="153"/>
      <c r="F173" s="153"/>
      <c r="G173" s="153"/>
      <c r="H173" s="153" t="s">
        <v>804</v>
      </c>
      <c r="I173" s="153"/>
      <c r="J173" s="153"/>
      <c r="K173" s="153"/>
      <c r="L173" s="153"/>
      <c r="M173" s="153"/>
      <c r="N173" s="153"/>
      <c r="O173" s="179">
        <v>32</v>
      </c>
      <c r="P173" s="180"/>
      <c r="Q173" s="180"/>
      <c r="R173" s="180"/>
      <c r="S173" s="180"/>
      <c r="T173" s="179">
        <v>33</v>
      </c>
      <c r="U173" s="180"/>
      <c r="V173" s="180"/>
      <c r="W173" s="180"/>
      <c r="X173" s="195"/>
      <c r="Y173" s="188">
        <f t="shared" si="9"/>
        <v>65</v>
      </c>
      <c r="Z173" s="189"/>
      <c r="AA173" s="189"/>
      <c r="AB173" s="189"/>
      <c r="AC173" s="189"/>
      <c r="AD173" s="189"/>
      <c r="AE173" s="179">
        <v>24</v>
      </c>
      <c r="AF173" s="180"/>
      <c r="AG173" s="180"/>
      <c r="AH173" s="180"/>
      <c r="AI173" s="181"/>
      <c r="AJ173" s="232"/>
      <c r="AK173" s="233"/>
      <c r="AL173" s="233"/>
      <c r="AM173" s="233"/>
      <c r="AN173" s="233"/>
      <c r="AO173" s="234"/>
      <c r="AP173" s="228" t="s">
        <v>751</v>
      </c>
      <c r="AQ173" s="194"/>
      <c r="AR173" s="194"/>
      <c r="AS173" s="194"/>
      <c r="AT173" s="194"/>
      <c r="AU173" s="194"/>
      <c r="AV173" s="194"/>
      <c r="AW173" s="182">
        <f>SUM(AW153:BA172)</f>
        <v>3694</v>
      </c>
      <c r="AX173" s="183"/>
      <c r="AY173" s="183"/>
      <c r="AZ173" s="183"/>
      <c r="BA173" s="207"/>
      <c r="BB173" s="182">
        <f>SUM(BB153:BF172)</f>
        <v>4214</v>
      </c>
      <c r="BC173" s="183"/>
      <c r="BD173" s="183"/>
      <c r="BE173" s="183"/>
      <c r="BF173" s="207"/>
      <c r="BG173" s="212">
        <f>SUM(BG153:BL172)</f>
        <v>7908</v>
      </c>
      <c r="BH173" s="212"/>
      <c r="BI173" s="212"/>
      <c r="BJ173" s="212"/>
      <c r="BK173" s="212"/>
      <c r="BL173" s="212"/>
      <c r="BM173" s="182">
        <f>SUM(BM153:BQ172)</f>
        <v>2818</v>
      </c>
      <c r="BN173" s="183"/>
      <c r="BO173" s="183"/>
      <c r="BP173" s="183"/>
      <c r="BQ173" s="184"/>
    </row>
    <row r="174" spans="2:69" s="54" customFormat="1" ht="12" customHeight="1" thickTop="1">
      <c r="B174" s="192"/>
      <c r="C174" s="153"/>
      <c r="D174" s="153"/>
      <c r="E174" s="153"/>
      <c r="F174" s="153"/>
      <c r="G174" s="153"/>
      <c r="H174" s="153" t="s">
        <v>805</v>
      </c>
      <c r="I174" s="153"/>
      <c r="J174" s="153"/>
      <c r="K174" s="153"/>
      <c r="L174" s="153"/>
      <c r="M174" s="153"/>
      <c r="N174" s="153"/>
      <c r="O174" s="179">
        <v>34</v>
      </c>
      <c r="P174" s="180"/>
      <c r="Q174" s="180"/>
      <c r="R174" s="180"/>
      <c r="S174" s="180"/>
      <c r="T174" s="179">
        <v>30</v>
      </c>
      <c r="U174" s="180"/>
      <c r="V174" s="180"/>
      <c r="W174" s="180"/>
      <c r="X174" s="195"/>
      <c r="Y174" s="188">
        <f t="shared" si="9"/>
        <v>64</v>
      </c>
      <c r="Z174" s="189"/>
      <c r="AA174" s="189"/>
      <c r="AB174" s="189"/>
      <c r="AC174" s="189"/>
      <c r="AD174" s="189"/>
      <c r="AE174" s="179">
        <v>23</v>
      </c>
      <c r="AF174" s="180"/>
      <c r="AG174" s="180"/>
      <c r="AH174" s="180"/>
      <c r="AI174" s="181"/>
      <c r="AJ174" s="99"/>
      <c r="AK174" s="100"/>
      <c r="AL174" s="100"/>
      <c r="AM174" s="100"/>
      <c r="AN174" s="100"/>
      <c r="AO174" s="100"/>
      <c r="AP174" s="98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</row>
    <row r="175" spans="2:69" s="54" customFormat="1" ht="12" customHeight="1">
      <c r="B175" s="192"/>
      <c r="C175" s="153"/>
      <c r="D175" s="153"/>
      <c r="E175" s="153"/>
      <c r="F175" s="153"/>
      <c r="G175" s="153"/>
      <c r="H175" s="153" t="s">
        <v>806</v>
      </c>
      <c r="I175" s="153"/>
      <c r="J175" s="153"/>
      <c r="K175" s="153"/>
      <c r="L175" s="153"/>
      <c r="M175" s="153"/>
      <c r="N175" s="153"/>
      <c r="O175" s="179">
        <v>37</v>
      </c>
      <c r="P175" s="180"/>
      <c r="Q175" s="180"/>
      <c r="R175" s="180"/>
      <c r="S175" s="180"/>
      <c r="T175" s="179">
        <v>37</v>
      </c>
      <c r="U175" s="180"/>
      <c r="V175" s="180"/>
      <c r="W175" s="180"/>
      <c r="X175" s="195"/>
      <c r="Y175" s="188">
        <f t="shared" si="9"/>
        <v>74</v>
      </c>
      <c r="Z175" s="189"/>
      <c r="AA175" s="189"/>
      <c r="AB175" s="189"/>
      <c r="AC175" s="189"/>
      <c r="AD175" s="189"/>
      <c r="AE175" s="179">
        <v>25</v>
      </c>
      <c r="AF175" s="180"/>
      <c r="AG175" s="180"/>
      <c r="AH175" s="180"/>
      <c r="AI175" s="181"/>
      <c r="AP175" s="55"/>
      <c r="AR175" s="55"/>
      <c r="AS175" s="55"/>
      <c r="AT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</row>
    <row r="176" spans="2:69" s="54" customFormat="1" ht="12" customHeight="1">
      <c r="B176" s="192"/>
      <c r="C176" s="153"/>
      <c r="D176" s="153"/>
      <c r="E176" s="153"/>
      <c r="F176" s="153"/>
      <c r="G176" s="153"/>
      <c r="H176" s="153" t="s">
        <v>807</v>
      </c>
      <c r="I176" s="153"/>
      <c r="J176" s="153"/>
      <c r="K176" s="153"/>
      <c r="L176" s="153"/>
      <c r="M176" s="153"/>
      <c r="N176" s="153"/>
      <c r="O176" s="179">
        <v>42</v>
      </c>
      <c r="P176" s="180"/>
      <c r="Q176" s="180"/>
      <c r="R176" s="180"/>
      <c r="S176" s="180"/>
      <c r="T176" s="179">
        <v>46</v>
      </c>
      <c r="U176" s="180"/>
      <c r="V176" s="180"/>
      <c r="W176" s="180"/>
      <c r="X176" s="195"/>
      <c r="Y176" s="188">
        <f t="shared" si="9"/>
        <v>88</v>
      </c>
      <c r="Z176" s="189"/>
      <c r="AA176" s="189"/>
      <c r="AB176" s="189"/>
      <c r="AC176" s="189"/>
      <c r="AD176" s="189"/>
      <c r="AE176" s="179">
        <v>33</v>
      </c>
      <c r="AF176" s="180"/>
      <c r="AG176" s="180"/>
      <c r="AH176" s="180"/>
      <c r="AI176" s="181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</row>
    <row r="177" spans="2:69" s="54" customFormat="1" ht="12" customHeight="1">
      <c r="B177" s="192"/>
      <c r="C177" s="153"/>
      <c r="D177" s="153"/>
      <c r="E177" s="153"/>
      <c r="F177" s="153"/>
      <c r="G177" s="153"/>
      <c r="H177" s="153" t="s">
        <v>808</v>
      </c>
      <c r="I177" s="153"/>
      <c r="J177" s="153"/>
      <c r="K177" s="153"/>
      <c r="L177" s="153"/>
      <c r="M177" s="153"/>
      <c r="N177" s="153"/>
      <c r="O177" s="179">
        <v>69</v>
      </c>
      <c r="P177" s="180"/>
      <c r="Q177" s="180"/>
      <c r="R177" s="180"/>
      <c r="S177" s="180"/>
      <c r="T177" s="179">
        <v>86</v>
      </c>
      <c r="U177" s="180"/>
      <c r="V177" s="180"/>
      <c r="W177" s="180"/>
      <c r="X177" s="195"/>
      <c r="Y177" s="188">
        <f t="shared" si="9"/>
        <v>155</v>
      </c>
      <c r="Z177" s="189"/>
      <c r="AA177" s="189"/>
      <c r="AB177" s="189"/>
      <c r="AC177" s="189"/>
      <c r="AD177" s="189"/>
      <c r="AE177" s="179">
        <v>35</v>
      </c>
      <c r="AF177" s="180"/>
      <c r="AG177" s="180"/>
      <c r="AH177" s="180"/>
      <c r="AI177" s="181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</row>
    <row r="178" spans="2:69" s="54" customFormat="1" ht="12" customHeight="1">
      <c r="B178" s="192"/>
      <c r="C178" s="153"/>
      <c r="D178" s="153"/>
      <c r="E178" s="153"/>
      <c r="F178" s="153"/>
      <c r="G178" s="153"/>
      <c r="H178" s="153" t="s">
        <v>809</v>
      </c>
      <c r="I178" s="153"/>
      <c r="J178" s="153"/>
      <c r="K178" s="153"/>
      <c r="L178" s="153"/>
      <c r="M178" s="153"/>
      <c r="N178" s="153"/>
      <c r="O178" s="179">
        <v>32</v>
      </c>
      <c r="P178" s="180"/>
      <c r="Q178" s="180"/>
      <c r="R178" s="180"/>
      <c r="S178" s="180"/>
      <c r="T178" s="179">
        <v>27</v>
      </c>
      <c r="U178" s="180"/>
      <c r="V178" s="180"/>
      <c r="W178" s="180"/>
      <c r="X178" s="195"/>
      <c r="Y178" s="188">
        <f t="shared" si="9"/>
        <v>59</v>
      </c>
      <c r="Z178" s="189"/>
      <c r="AA178" s="189"/>
      <c r="AB178" s="189"/>
      <c r="AC178" s="189"/>
      <c r="AD178" s="189"/>
      <c r="AE178" s="179">
        <v>16</v>
      </c>
      <c r="AF178" s="180"/>
      <c r="AG178" s="180"/>
      <c r="AH178" s="180"/>
      <c r="AI178" s="181"/>
      <c r="AK178" s="55">
        <v>3</v>
      </c>
      <c r="AL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</row>
    <row r="179" spans="2:69" s="54" customFormat="1" ht="12" customHeight="1" thickBot="1">
      <c r="B179" s="193"/>
      <c r="C179" s="194"/>
      <c r="D179" s="194"/>
      <c r="E179" s="194"/>
      <c r="F179" s="194"/>
      <c r="G179" s="194"/>
      <c r="H179" s="194" t="s">
        <v>751</v>
      </c>
      <c r="I179" s="194"/>
      <c r="J179" s="194"/>
      <c r="K179" s="194"/>
      <c r="L179" s="194"/>
      <c r="M179" s="194"/>
      <c r="N179" s="194"/>
      <c r="O179" s="182">
        <f>SUM(O164:S178)</f>
        <v>895</v>
      </c>
      <c r="P179" s="183"/>
      <c r="Q179" s="183"/>
      <c r="R179" s="183"/>
      <c r="S179" s="183"/>
      <c r="T179" s="182">
        <f>SUM(T164:X178)</f>
        <v>919</v>
      </c>
      <c r="U179" s="183"/>
      <c r="V179" s="183"/>
      <c r="W179" s="183"/>
      <c r="X179" s="207"/>
      <c r="Y179" s="207">
        <f>SUM(Y164:AD178)</f>
        <v>1814</v>
      </c>
      <c r="Z179" s="212"/>
      <c r="AA179" s="212"/>
      <c r="AB179" s="212"/>
      <c r="AC179" s="212"/>
      <c r="AD179" s="212"/>
      <c r="AE179" s="182">
        <f>SUM(AE164:AI178)</f>
        <v>554</v>
      </c>
      <c r="AF179" s="183"/>
      <c r="AG179" s="183"/>
      <c r="AH179" s="183"/>
      <c r="AI179" s="184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</row>
    <row r="180" spans="1:77" ht="11.25" customHeight="1" thickTop="1">
      <c r="A180" s="15" t="s">
        <v>852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Y180" s="26" t="s">
        <v>1028</v>
      </c>
    </row>
    <row r="181" spans="2:69" s="15" customFormat="1" ht="3.75" customHeight="1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</row>
    <row r="182" spans="2:77" s="57" customFormat="1" ht="10.5" customHeight="1">
      <c r="B182" s="242" t="s">
        <v>618</v>
      </c>
      <c r="C182" s="242"/>
      <c r="D182" s="242"/>
      <c r="E182" s="242"/>
      <c r="F182" s="242"/>
      <c r="G182" s="242"/>
      <c r="H182" s="242"/>
      <c r="I182" s="242"/>
      <c r="J182" s="242"/>
      <c r="K182" s="242"/>
      <c r="L182" s="242" t="s">
        <v>742</v>
      </c>
      <c r="M182" s="242"/>
      <c r="N182" s="242"/>
      <c r="O182" s="242"/>
      <c r="P182" s="242"/>
      <c r="Q182" s="242"/>
      <c r="R182" s="242" t="s">
        <v>558</v>
      </c>
      <c r="S182" s="242"/>
      <c r="T182" s="242"/>
      <c r="U182" s="242"/>
      <c r="V182" s="242"/>
      <c r="W182" s="242"/>
      <c r="X182" s="242" t="s">
        <v>559</v>
      </c>
      <c r="Y182" s="242"/>
      <c r="Z182" s="242"/>
      <c r="AA182" s="242"/>
      <c r="AB182" s="242"/>
      <c r="AC182" s="242"/>
      <c r="AD182" s="242" t="s">
        <v>560</v>
      </c>
      <c r="AE182" s="242"/>
      <c r="AF182" s="242"/>
      <c r="AG182" s="242"/>
      <c r="AH182" s="242"/>
      <c r="AI182" s="242"/>
      <c r="AJ182" s="242" t="s">
        <v>561</v>
      </c>
      <c r="AK182" s="242"/>
      <c r="AL182" s="242"/>
      <c r="AM182" s="242"/>
      <c r="AN182" s="242"/>
      <c r="AO182" s="242"/>
      <c r="AP182" s="242" t="s">
        <v>562</v>
      </c>
      <c r="AQ182" s="242"/>
      <c r="AR182" s="242"/>
      <c r="AS182" s="242"/>
      <c r="AT182" s="242"/>
      <c r="AU182" s="242"/>
      <c r="AV182" s="242" t="s">
        <v>563</v>
      </c>
      <c r="AW182" s="242"/>
      <c r="AX182" s="242"/>
      <c r="AY182" s="242"/>
      <c r="AZ182" s="242"/>
      <c r="BA182" s="242"/>
      <c r="BB182" s="242" t="s">
        <v>564</v>
      </c>
      <c r="BC182" s="242"/>
      <c r="BD182" s="242"/>
      <c r="BE182" s="242"/>
      <c r="BF182" s="242"/>
      <c r="BG182" s="242"/>
      <c r="BH182" s="242" t="s">
        <v>565</v>
      </c>
      <c r="BI182" s="242"/>
      <c r="BJ182" s="242"/>
      <c r="BK182" s="242"/>
      <c r="BL182" s="242"/>
      <c r="BM182" s="242"/>
      <c r="BN182" s="242" t="s">
        <v>566</v>
      </c>
      <c r="BO182" s="242"/>
      <c r="BP182" s="242"/>
      <c r="BQ182" s="242"/>
      <c r="BR182" s="242"/>
      <c r="BS182" s="242"/>
      <c r="BT182" s="242" t="s">
        <v>567</v>
      </c>
      <c r="BU182" s="242"/>
      <c r="BV182" s="242"/>
      <c r="BW182" s="242"/>
      <c r="BX182" s="242"/>
      <c r="BY182" s="242"/>
    </row>
    <row r="183" spans="2:77" s="57" customFormat="1" ht="12.75" customHeight="1">
      <c r="B183" s="153" t="s">
        <v>742</v>
      </c>
      <c r="C183" s="153"/>
      <c r="D183" s="153"/>
      <c r="E183" s="153"/>
      <c r="F183" s="153"/>
      <c r="G183" s="153"/>
      <c r="H183" s="153"/>
      <c r="I183" s="241" t="s">
        <v>679</v>
      </c>
      <c r="J183" s="241"/>
      <c r="K183" s="241"/>
      <c r="L183" s="235">
        <f>SUM(BH215:BY215)</f>
        <v>24042</v>
      </c>
      <c r="M183" s="236"/>
      <c r="N183" s="236"/>
      <c r="O183" s="236"/>
      <c r="P183" s="236"/>
      <c r="Q183" s="237"/>
      <c r="R183" s="235">
        <v>1134</v>
      </c>
      <c r="S183" s="236"/>
      <c r="T183" s="236"/>
      <c r="U183" s="236"/>
      <c r="V183" s="236"/>
      <c r="W183" s="237"/>
      <c r="X183" s="235">
        <v>1244</v>
      </c>
      <c r="Y183" s="236"/>
      <c r="Z183" s="236"/>
      <c r="AA183" s="236"/>
      <c r="AB183" s="236"/>
      <c r="AC183" s="237"/>
      <c r="AD183" s="235">
        <v>1323</v>
      </c>
      <c r="AE183" s="236"/>
      <c r="AF183" s="236"/>
      <c r="AG183" s="236"/>
      <c r="AH183" s="236"/>
      <c r="AI183" s="237"/>
      <c r="AJ183" s="235">
        <v>1418</v>
      </c>
      <c r="AK183" s="236"/>
      <c r="AL183" s="236"/>
      <c r="AM183" s="236"/>
      <c r="AN183" s="236"/>
      <c r="AO183" s="237"/>
      <c r="AP183" s="235">
        <v>1118</v>
      </c>
      <c r="AQ183" s="236"/>
      <c r="AR183" s="236"/>
      <c r="AS183" s="236"/>
      <c r="AT183" s="236"/>
      <c r="AU183" s="237"/>
      <c r="AV183" s="235">
        <v>1267</v>
      </c>
      <c r="AW183" s="236"/>
      <c r="AX183" s="236"/>
      <c r="AY183" s="236"/>
      <c r="AZ183" s="236"/>
      <c r="BA183" s="237"/>
      <c r="BB183" s="235">
        <v>1441</v>
      </c>
      <c r="BC183" s="236"/>
      <c r="BD183" s="236"/>
      <c r="BE183" s="236"/>
      <c r="BF183" s="236"/>
      <c r="BG183" s="237"/>
      <c r="BH183" s="235">
        <v>1433</v>
      </c>
      <c r="BI183" s="236"/>
      <c r="BJ183" s="236"/>
      <c r="BK183" s="236"/>
      <c r="BL183" s="236"/>
      <c r="BM183" s="237"/>
      <c r="BN183" s="235">
        <v>1471</v>
      </c>
      <c r="BO183" s="236"/>
      <c r="BP183" s="236"/>
      <c r="BQ183" s="236"/>
      <c r="BR183" s="236"/>
      <c r="BS183" s="237"/>
      <c r="BT183" s="235">
        <v>1387</v>
      </c>
      <c r="BU183" s="236"/>
      <c r="BV183" s="236"/>
      <c r="BW183" s="236"/>
      <c r="BX183" s="236"/>
      <c r="BY183" s="237"/>
    </row>
    <row r="184" spans="2:77" s="57" customFormat="1" ht="12.75" customHeight="1">
      <c r="B184" s="153"/>
      <c r="C184" s="153"/>
      <c r="D184" s="153"/>
      <c r="E184" s="153"/>
      <c r="F184" s="153"/>
      <c r="G184" s="153"/>
      <c r="H184" s="153"/>
      <c r="I184" s="185" t="s">
        <v>680</v>
      </c>
      <c r="J184" s="185"/>
      <c r="K184" s="185"/>
      <c r="L184" s="238">
        <f>SUM(BH216:BY216)</f>
        <v>26603</v>
      </c>
      <c r="M184" s="239"/>
      <c r="N184" s="239"/>
      <c r="O184" s="239"/>
      <c r="P184" s="239"/>
      <c r="Q184" s="240"/>
      <c r="R184" s="238">
        <v>1104</v>
      </c>
      <c r="S184" s="239"/>
      <c r="T184" s="239"/>
      <c r="U184" s="239"/>
      <c r="V184" s="239"/>
      <c r="W184" s="240"/>
      <c r="X184" s="238">
        <v>1131</v>
      </c>
      <c r="Y184" s="239"/>
      <c r="Z184" s="239"/>
      <c r="AA184" s="239"/>
      <c r="AB184" s="239"/>
      <c r="AC184" s="240"/>
      <c r="AD184" s="238">
        <v>1265</v>
      </c>
      <c r="AE184" s="239"/>
      <c r="AF184" s="239"/>
      <c r="AG184" s="239"/>
      <c r="AH184" s="239"/>
      <c r="AI184" s="240"/>
      <c r="AJ184" s="238">
        <v>1281</v>
      </c>
      <c r="AK184" s="239"/>
      <c r="AL184" s="239"/>
      <c r="AM184" s="239"/>
      <c r="AN184" s="239"/>
      <c r="AO184" s="240"/>
      <c r="AP184" s="238">
        <v>1164</v>
      </c>
      <c r="AQ184" s="239"/>
      <c r="AR184" s="239"/>
      <c r="AS184" s="239"/>
      <c r="AT184" s="239"/>
      <c r="AU184" s="240"/>
      <c r="AV184" s="238">
        <v>1220</v>
      </c>
      <c r="AW184" s="239"/>
      <c r="AX184" s="239"/>
      <c r="AY184" s="239"/>
      <c r="AZ184" s="239"/>
      <c r="BA184" s="240"/>
      <c r="BB184" s="238">
        <v>1419</v>
      </c>
      <c r="BC184" s="239"/>
      <c r="BD184" s="239"/>
      <c r="BE184" s="239"/>
      <c r="BF184" s="239"/>
      <c r="BG184" s="240"/>
      <c r="BH184" s="238">
        <v>1488</v>
      </c>
      <c r="BI184" s="239"/>
      <c r="BJ184" s="239"/>
      <c r="BK184" s="239"/>
      <c r="BL184" s="239"/>
      <c r="BM184" s="240"/>
      <c r="BN184" s="238">
        <v>1499</v>
      </c>
      <c r="BO184" s="239"/>
      <c r="BP184" s="239"/>
      <c r="BQ184" s="239"/>
      <c r="BR184" s="239"/>
      <c r="BS184" s="240"/>
      <c r="BT184" s="238">
        <v>1542</v>
      </c>
      <c r="BU184" s="239"/>
      <c r="BV184" s="239"/>
      <c r="BW184" s="239"/>
      <c r="BX184" s="239"/>
      <c r="BY184" s="240"/>
    </row>
    <row r="185" spans="2:77" s="57" customFormat="1" ht="12.75" customHeight="1">
      <c r="B185" s="153"/>
      <c r="C185" s="153"/>
      <c r="D185" s="153"/>
      <c r="E185" s="153"/>
      <c r="F185" s="153"/>
      <c r="G185" s="153"/>
      <c r="H185" s="153"/>
      <c r="I185" s="153" t="s">
        <v>751</v>
      </c>
      <c r="J185" s="153"/>
      <c r="K185" s="153"/>
      <c r="L185" s="179">
        <f>SUM(L183:Q184)</f>
        <v>50645</v>
      </c>
      <c r="M185" s="180"/>
      <c r="N185" s="180"/>
      <c r="O185" s="180"/>
      <c r="P185" s="180"/>
      <c r="Q185" s="195"/>
      <c r="R185" s="179">
        <f>SUM(R183:W184)</f>
        <v>2238</v>
      </c>
      <c r="S185" s="180"/>
      <c r="T185" s="180"/>
      <c r="U185" s="180"/>
      <c r="V185" s="180"/>
      <c r="W185" s="195"/>
      <c r="X185" s="179">
        <f>SUM(X183:AC184)</f>
        <v>2375</v>
      </c>
      <c r="Y185" s="180"/>
      <c r="Z185" s="180"/>
      <c r="AA185" s="180"/>
      <c r="AB185" s="180"/>
      <c r="AC185" s="195"/>
      <c r="AD185" s="179">
        <f>SUM(AD183:AI184)</f>
        <v>2588</v>
      </c>
      <c r="AE185" s="180"/>
      <c r="AF185" s="180"/>
      <c r="AG185" s="180"/>
      <c r="AH185" s="180"/>
      <c r="AI185" s="195"/>
      <c r="AJ185" s="179">
        <f>SUM(AJ183:AO184)</f>
        <v>2699</v>
      </c>
      <c r="AK185" s="180"/>
      <c r="AL185" s="180"/>
      <c r="AM185" s="180"/>
      <c r="AN185" s="180"/>
      <c r="AO185" s="195"/>
      <c r="AP185" s="179">
        <f>SUM(AP183:AU184)</f>
        <v>2282</v>
      </c>
      <c r="AQ185" s="180"/>
      <c r="AR185" s="180"/>
      <c r="AS185" s="180"/>
      <c r="AT185" s="180"/>
      <c r="AU185" s="195"/>
      <c r="AV185" s="179">
        <f>SUM(AV183:BA184)</f>
        <v>2487</v>
      </c>
      <c r="AW185" s="180"/>
      <c r="AX185" s="180"/>
      <c r="AY185" s="180"/>
      <c r="AZ185" s="180"/>
      <c r="BA185" s="195"/>
      <c r="BB185" s="179">
        <f>SUM(BB183:BG184)</f>
        <v>2860</v>
      </c>
      <c r="BC185" s="180"/>
      <c r="BD185" s="180"/>
      <c r="BE185" s="180"/>
      <c r="BF185" s="180"/>
      <c r="BG185" s="195"/>
      <c r="BH185" s="179">
        <f>SUM(BH183:BM184)</f>
        <v>2921</v>
      </c>
      <c r="BI185" s="180"/>
      <c r="BJ185" s="180"/>
      <c r="BK185" s="180"/>
      <c r="BL185" s="180"/>
      <c r="BM185" s="195"/>
      <c r="BN185" s="179">
        <f>SUM(BN183:BS184)</f>
        <v>2970</v>
      </c>
      <c r="BO185" s="180"/>
      <c r="BP185" s="180"/>
      <c r="BQ185" s="180"/>
      <c r="BR185" s="180"/>
      <c r="BS185" s="195"/>
      <c r="BT185" s="179">
        <f>SUM(BT183:BY184)</f>
        <v>2929</v>
      </c>
      <c r="BU185" s="180"/>
      <c r="BV185" s="180"/>
      <c r="BW185" s="180"/>
      <c r="BX185" s="180"/>
      <c r="BY185" s="195"/>
    </row>
    <row r="186" spans="2:77" s="57" customFormat="1" ht="12.75" customHeight="1">
      <c r="B186" s="153" t="s">
        <v>853</v>
      </c>
      <c r="C186" s="153"/>
      <c r="D186" s="153"/>
      <c r="E186" s="153"/>
      <c r="F186" s="153"/>
      <c r="G186" s="153"/>
      <c r="H186" s="153"/>
      <c r="I186" s="241" t="s">
        <v>679</v>
      </c>
      <c r="J186" s="241"/>
      <c r="K186" s="241"/>
      <c r="L186" s="235">
        <f>SUM(BH218:BY218)</f>
        <v>7842</v>
      </c>
      <c r="M186" s="236"/>
      <c r="N186" s="236"/>
      <c r="O186" s="236"/>
      <c r="P186" s="236"/>
      <c r="Q186" s="237"/>
      <c r="R186" s="235">
        <v>440</v>
      </c>
      <c r="S186" s="236"/>
      <c r="T186" s="236"/>
      <c r="U186" s="236"/>
      <c r="V186" s="236"/>
      <c r="W186" s="237"/>
      <c r="X186" s="235">
        <v>418</v>
      </c>
      <c r="Y186" s="236"/>
      <c r="Z186" s="236"/>
      <c r="AA186" s="236"/>
      <c r="AB186" s="236"/>
      <c r="AC186" s="237"/>
      <c r="AD186" s="235">
        <v>481</v>
      </c>
      <c r="AE186" s="236"/>
      <c r="AF186" s="236"/>
      <c r="AG186" s="236"/>
      <c r="AH186" s="236"/>
      <c r="AI186" s="237"/>
      <c r="AJ186" s="235">
        <v>475</v>
      </c>
      <c r="AK186" s="236"/>
      <c r="AL186" s="236"/>
      <c r="AM186" s="236"/>
      <c r="AN186" s="236"/>
      <c r="AO186" s="237"/>
      <c r="AP186" s="235">
        <v>383</v>
      </c>
      <c r="AQ186" s="236"/>
      <c r="AR186" s="236"/>
      <c r="AS186" s="236"/>
      <c r="AT186" s="236"/>
      <c r="AU186" s="237"/>
      <c r="AV186" s="235">
        <v>492</v>
      </c>
      <c r="AW186" s="236"/>
      <c r="AX186" s="236"/>
      <c r="AY186" s="236"/>
      <c r="AZ186" s="236"/>
      <c r="BA186" s="237"/>
      <c r="BB186" s="235">
        <v>525</v>
      </c>
      <c r="BC186" s="236"/>
      <c r="BD186" s="236"/>
      <c r="BE186" s="236"/>
      <c r="BF186" s="236"/>
      <c r="BG186" s="237"/>
      <c r="BH186" s="235">
        <v>544</v>
      </c>
      <c r="BI186" s="236"/>
      <c r="BJ186" s="236"/>
      <c r="BK186" s="236"/>
      <c r="BL186" s="236"/>
      <c r="BM186" s="237"/>
      <c r="BN186" s="235">
        <v>539</v>
      </c>
      <c r="BO186" s="236"/>
      <c r="BP186" s="236"/>
      <c r="BQ186" s="236"/>
      <c r="BR186" s="236"/>
      <c r="BS186" s="237"/>
      <c r="BT186" s="235">
        <v>492</v>
      </c>
      <c r="BU186" s="236"/>
      <c r="BV186" s="236"/>
      <c r="BW186" s="236"/>
      <c r="BX186" s="236"/>
      <c r="BY186" s="237"/>
    </row>
    <row r="187" spans="2:77" s="57" customFormat="1" ht="12.75" customHeight="1">
      <c r="B187" s="153"/>
      <c r="C187" s="153"/>
      <c r="D187" s="153"/>
      <c r="E187" s="153"/>
      <c r="F187" s="153"/>
      <c r="G187" s="153"/>
      <c r="H187" s="153"/>
      <c r="I187" s="185" t="s">
        <v>680</v>
      </c>
      <c r="J187" s="185"/>
      <c r="K187" s="185"/>
      <c r="L187" s="238">
        <f>SUM(BH219:BY219)</f>
        <v>8692</v>
      </c>
      <c r="M187" s="239"/>
      <c r="N187" s="239"/>
      <c r="O187" s="239"/>
      <c r="P187" s="239"/>
      <c r="Q187" s="240"/>
      <c r="R187" s="238">
        <v>417</v>
      </c>
      <c r="S187" s="239"/>
      <c r="T187" s="239"/>
      <c r="U187" s="239"/>
      <c r="V187" s="239"/>
      <c r="W187" s="240"/>
      <c r="X187" s="238">
        <v>409</v>
      </c>
      <c r="Y187" s="239"/>
      <c r="Z187" s="239"/>
      <c r="AA187" s="239"/>
      <c r="AB187" s="239"/>
      <c r="AC187" s="240"/>
      <c r="AD187" s="238">
        <v>449</v>
      </c>
      <c r="AE187" s="239"/>
      <c r="AF187" s="239"/>
      <c r="AG187" s="239"/>
      <c r="AH187" s="239"/>
      <c r="AI187" s="240"/>
      <c r="AJ187" s="238">
        <v>434</v>
      </c>
      <c r="AK187" s="239"/>
      <c r="AL187" s="239"/>
      <c r="AM187" s="239"/>
      <c r="AN187" s="239"/>
      <c r="AO187" s="240"/>
      <c r="AP187" s="238">
        <v>428</v>
      </c>
      <c r="AQ187" s="239"/>
      <c r="AR187" s="239"/>
      <c r="AS187" s="239"/>
      <c r="AT187" s="239"/>
      <c r="AU187" s="240"/>
      <c r="AV187" s="238">
        <v>434</v>
      </c>
      <c r="AW187" s="239"/>
      <c r="AX187" s="239"/>
      <c r="AY187" s="239"/>
      <c r="AZ187" s="239"/>
      <c r="BA187" s="240"/>
      <c r="BB187" s="238">
        <v>568</v>
      </c>
      <c r="BC187" s="239"/>
      <c r="BD187" s="239"/>
      <c r="BE187" s="239"/>
      <c r="BF187" s="239"/>
      <c r="BG187" s="240"/>
      <c r="BH187" s="238">
        <v>557</v>
      </c>
      <c r="BI187" s="239"/>
      <c r="BJ187" s="239"/>
      <c r="BK187" s="239"/>
      <c r="BL187" s="239"/>
      <c r="BM187" s="240"/>
      <c r="BN187" s="238">
        <v>569</v>
      </c>
      <c r="BO187" s="239"/>
      <c r="BP187" s="239"/>
      <c r="BQ187" s="239"/>
      <c r="BR187" s="239"/>
      <c r="BS187" s="240"/>
      <c r="BT187" s="238">
        <v>569</v>
      </c>
      <c r="BU187" s="239"/>
      <c r="BV187" s="239"/>
      <c r="BW187" s="239"/>
      <c r="BX187" s="239"/>
      <c r="BY187" s="240"/>
    </row>
    <row r="188" spans="2:77" s="57" customFormat="1" ht="12.75" customHeight="1">
      <c r="B188" s="153"/>
      <c r="C188" s="153"/>
      <c r="D188" s="153"/>
      <c r="E188" s="153"/>
      <c r="F188" s="153"/>
      <c r="G188" s="153"/>
      <c r="H188" s="153"/>
      <c r="I188" s="153" t="s">
        <v>751</v>
      </c>
      <c r="J188" s="153"/>
      <c r="K188" s="153"/>
      <c r="L188" s="179">
        <f>SUM(L186:Q187)</f>
        <v>16534</v>
      </c>
      <c r="M188" s="180"/>
      <c r="N188" s="180"/>
      <c r="O188" s="180"/>
      <c r="P188" s="180"/>
      <c r="Q188" s="195"/>
      <c r="R188" s="179">
        <f>SUM(R186:W187)</f>
        <v>857</v>
      </c>
      <c r="S188" s="180"/>
      <c r="T188" s="180"/>
      <c r="U188" s="180"/>
      <c r="V188" s="180"/>
      <c r="W188" s="195"/>
      <c r="X188" s="179">
        <f>SUM(X186:AC187)</f>
        <v>827</v>
      </c>
      <c r="Y188" s="180"/>
      <c r="Z188" s="180"/>
      <c r="AA188" s="180"/>
      <c r="AB188" s="180"/>
      <c r="AC188" s="195"/>
      <c r="AD188" s="179">
        <f>SUM(AD186:AI187)</f>
        <v>930</v>
      </c>
      <c r="AE188" s="180"/>
      <c r="AF188" s="180"/>
      <c r="AG188" s="180"/>
      <c r="AH188" s="180"/>
      <c r="AI188" s="195"/>
      <c r="AJ188" s="179">
        <f>SUM(AJ186:AO187)</f>
        <v>909</v>
      </c>
      <c r="AK188" s="180"/>
      <c r="AL188" s="180"/>
      <c r="AM188" s="180"/>
      <c r="AN188" s="180"/>
      <c r="AO188" s="195"/>
      <c r="AP188" s="179">
        <f>SUM(AP186:AU187)</f>
        <v>811</v>
      </c>
      <c r="AQ188" s="180"/>
      <c r="AR188" s="180"/>
      <c r="AS188" s="180"/>
      <c r="AT188" s="180"/>
      <c r="AU188" s="195"/>
      <c r="AV188" s="179">
        <f>SUM(AV186:BA187)</f>
        <v>926</v>
      </c>
      <c r="AW188" s="180"/>
      <c r="AX188" s="180"/>
      <c r="AY188" s="180"/>
      <c r="AZ188" s="180"/>
      <c r="BA188" s="195"/>
      <c r="BB188" s="179">
        <f>SUM(BB186:BG187)</f>
        <v>1093</v>
      </c>
      <c r="BC188" s="180"/>
      <c r="BD188" s="180"/>
      <c r="BE188" s="180"/>
      <c r="BF188" s="180"/>
      <c r="BG188" s="195"/>
      <c r="BH188" s="179">
        <f>SUM(BH186:BM187)</f>
        <v>1101</v>
      </c>
      <c r="BI188" s="180"/>
      <c r="BJ188" s="180"/>
      <c r="BK188" s="180"/>
      <c r="BL188" s="180"/>
      <c r="BM188" s="195"/>
      <c r="BN188" s="179">
        <f>SUM(BN186:BS187)</f>
        <v>1108</v>
      </c>
      <c r="BO188" s="180"/>
      <c r="BP188" s="180"/>
      <c r="BQ188" s="180"/>
      <c r="BR188" s="180"/>
      <c r="BS188" s="195"/>
      <c r="BT188" s="179">
        <f>SUM(BT186:BY187)</f>
        <v>1061</v>
      </c>
      <c r="BU188" s="180"/>
      <c r="BV188" s="180"/>
      <c r="BW188" s="180"/>
      <c r="BX188" s="180"/>
      <c r="BY188" s="195"/>
    </row>
    <row r="189" spans="2:77" s="57" customFormat="1" ht="12.75" customHeight="1">
      <c r="B189" s="153" t="s">
        <v>854</v>
      </c>
      <c r="C189" s="153"/>
      <c r="D189" s="153"/>
      <c r="E189" s="153"/>
      <c r="F189" s="153"/>
      <c r="G189" s="153"/>
      <c r="H189" s="153"/>
      <c r="I189" s="241" t="s">
        <v>679</v>
      </c>
      <c r="J189" s="241"/>
      <c r="K189" s="241"/>
      <c r="L189" s="235">
        <f>SUM(BH221:BY221)</f>
        <v>1267</v>
      </c>
      <c r="M189" s="236"/>
      <c r="N189" s="236"/>
      <c r="O189" s="236"/>
      <c r="P189" s="236"/>
      <c r="Q189" s="237"/>
      <c r="R189" s="235">
        <v>61</v>
      </c>
      <c r="S189" s="236"/>
      <c r="T189" s="236"/>
      <c r="U189" s="236"/>
      <c r="V189" s="236"/>
      <c r="W189" s="237"/>
      <c r="X189" s="235">
        <v>53</v>
      </c>
      <c r="Y189" s="236"/>
      <c r="Z189" s="236"/>
      <c r="AA189" s="236"/>
      <c r="AB189" s="236"/>
      <c r="AC189" s="237"/>
      <c r="AD189" s="235">
        <v>49</v>
      </c>
      <c r="AE189" s="236"/>
      <c r="AF189" s="236"/>
      <c r="AG189" s="236"/>
      <c r="AH189" s="236"/>
      <c r="AI189" s="237"/>
      <c r="AJ189" s="235">
        <v>58</v>
      </c>
      <c r="AK189" s="236"/>
      <c r="AL189" s="236"/>
      <c r="AM189" s="236"/>
      <c r="AN189" s="236"/>
      <c r="AO189" s="237"/>
      <c r="AP189" s="235">
        <v>57</v>
      </c>
      <c r="AQ189" s="236"/>
      <c r="AR189" s="236"/>
      <c r="AS189" s="236"/>
      <c r="AT189" s="236"/>
      <c r="AU189" s="237"/>
      <c r="AV189" s="235">
        <v>59</v>
      </c>
      <c r="AW189" s="236"/>
      <c r="AX189" s="236"/>
      <c r="AY189" s="236"/>
      <c r="AZ189" s="236"/>
      <c r="BA189" s="237"/>
      <c r="BB189" s="235">
        <v>73</v>
      </c>
      <c r="BC189" s="236"/>
      <c r="BD189" s="236"/>
      <c r="BE189" s="236"/>
      <c r="BF189" s="236"/>
      <c r="BG189" s="237"/>
      <c r="BH189" s="235">
        <v>81</v>
      </c>
      <c r="BI189" s="236"/>
      <c r="BJ189" s="236"/>
      <c r="BK189" s="236"/>
      <c r="BL189" s="236"/>
      <c r="BM189" s="237"/>
      <c r="BN189" s="235">
        <v>65</v>
      </c>
      <c r="BO189" s="236"/>
      <c r="BP189" s="236"/>
      <c r="BQ189" s="236"/>
      <c r="BR189" s="236"/>
      <c r="BS189" s="237"/>
      <c r="BT189" s="235">
        <v>33</v>
      </c>
      <c r="BU189" s="236"/>
      <c r="BV189" s="236"/>
      <c r="BW189" s="236"/>
      <c r="BX189" s="236"/>
      <c r="BY189" s="237"/>
    </row>
    <row r="190" spans="2:77" s="57" customFormat="1" ht="12.75" customHeight="1">
      <c r="B190" s="153"/>
      <c r="C190" s="153"/>
      <c r="D190" s="153"/>
      <c r="E190" s="153"/>
      <c r="F190" s="153"/>
      <c r="G190" s="153"/>
      <c r="H190" s="153"/>
      <c r="I190" s="185" t="s">
        <v>680</v>
      </c>
      <c r="J190" s="185"/>
      <c r="K190" s="185"/>
      <c r="L190" s="238">
        <f>SUM(BH222:BY222)</f>
        <v>1382</v>
      </c>
      <c r="M190" s="239"/>
      <c r="N190" s="239"/>
      <c r="O190" s="239"/>
      <c r="P190" s="239"/>
      <c r="Q190" s="240"/>
      <c r="R190" s="238">
        <v>58</v>
      </c>
      <c r="S190" s="239"/>
      <c r="T190" s="239"/>
      <c r="U190" s="239"/>
      <c r="V190" s="239"/>
      <c r="W190" s="240"/>
      <c r="X190" s="238">
        <v>41</v>
      </c>
      <c r="Y190" s="239"/>
      <c r="Z190" s="239"/>
      <c r="AA190" s="239"/>
      <c r="AB190" s="239"/>
      <c r="AC190" s="240"/>
      <c r="AD190" s="238">
        <v>45</v>
      </c>
      <c r="AE190" s="239"/>
      <c r="AF190" s="239"/>
      <c r="AG190" s="239"/>
      <c r="AH190" s="239"/>
      <c r="AI190" s="240"/>
      <c r="AJ190" s="238">
        <v>54</v>
      </c>
      <c r="AK190" s="239"/>
      <c r="AL190" s="239"/>
      <c r="AM190" s="239"/>
      <c r="AN190" s="239"/>
      <c r="AO190" s="240"/>
      <c r="AP190" s="238">
        <v>68</v>
      </c>
      <c r="AQ190" s="239"/>
      <c r="AR190" s="239"/>
      <c r="AS190" s="239"/>
      <c r="AT190" s="239"/>
      <c r="AU190" s="240"/>
      <c r="AV190" s="238">
        <v>53</v>
      </c>
      <c r="AW190" s="239"/>
      <c r="AX190" s="239"/>
      <c r="AY190" s="239"/>
      <c r="AZ190" s="239"/>
      <c r="BA190" s="240"/>
      <c r="BB190" s="238">
        <v>80</v>
      </c>
      <c r="BC190" s="239"/>
      <c r="BD190" s="239"/>
      <c r="BE190" s="239"/>
      <c r="BF190" s="239"/>
      <c r="BG190" s="240"/>
      <c r="BH190" s="238">
        <v>62</v>
      </c>
      <c r="BI190" s="239"/>
      <c r="BJ190" s="239"/>
      <c r="BK190" s="239"/>
      <c r="BL190" s="239"/>
      <c r="BM190" s="240"/>
      <c r="BN190" s="238">
        <v>51</v>
      </c>
      <c r="BO190" s="239"/>
      <c r="BP190" s="239"/>
      <c r="BQ190" s="239"/>
      <c r="BR190" s="239"/>
      <c r="BS190" s="240"/>
      <c r="BT190" s="238">
        <v>66</v>
      </c>
      <c r="BU190" s="239"/>
      <c r="BV190" s="239"/>
      <c r="BW190" s="239"/>
      <c r="BX190" s="239"/>
      <c r="BY190" s="240"/>
    </row>
    <row r="191" spans="2:77" s="57" customFormat="1" ht="12.75" customHeight="1">
      <c r="B191" s="153"/>
      <c r="C191" s="153"/>
      <c r="D191" s="153"/>
      <c r="E191" s="153"/>
      <c r="F191" s="153"/>
      <c r="G191" s="153"/>
      <c r="H191" s="153"/>
      <c r="I191" s="153" t="s">
        <v>751</v>
      </c>
      <c r="J191" s="153"/>
      <c r="K191" s="153"/>
      <c r="L191" s="179">
        <f>SUM(L189:Q190)</f>
        <v>2649</v>
      </c>
      <c r="M191" s="180"/>
      <c r="N191" s="180"/>
      <c r="O191" s="180"/>
      <c r="P191" s="180"/>
      <c r="Q191" s="195"/>
      <c r="R191" s="179">
        <f>SUM(R189:W190)</f>
        <v>119</v>
      </c>
      <c r="S191" s="180"/>
      <c r="T191" s="180"/>
      <c r="U191" s="180"/>
      <c r="V191" s="180"/>
      <c r="W191" s="195"/>
      <c r="X191" s="179">
        <f>SUM(X189:AC190)</f>
        <v>94</v>
      </c>
      <c r="Y191" s="180"/>
      <c r="Z191" s="180"/>
      <c r="AA191" s="180"/>
      <c r="AB191" s="180"/>
      <c r="AC191" s="195"/>
      <c r="AD191" s="179">
        <f>SUM(AD189:AI190)</f>
        <v>94</v>
      </c>
      <c r="AE191" s="180"/>
      <c r="AF191" s="180"/>
      <c r="AG191" s="180"/>
      <c r="AH191" s="180"/>
      <c r="AI191" s="195"/>
      <c r="AJ191" s="179">
        <f>SUM(AJ189:AO190)</f>
        <v>112</v>
      </c>
      <c r="AK191" s="180"/>
      <c r="AL191" s="180"/>
      <c r="AM191" s="180"/>
      <c r="AN191" s="180"/>
      <c r="AO191" s="195"/>
      <c r="AP191" s="179">
        <f>SUM(AP189:AU190)</f>
        <v>125</v>
      </c>
      <c r="AQ191" s="180"/>
      <c r="AR191" s="180"/>
      <c r="AS191" s="180"/>
      <c r="AT191" s="180"/>
      <c r="AU191" s="195"/>
      <c r="AV191" s="179">
        <f>SUM(AV189:BA190)</f>
        <v>112</v>
      </c>
      <c r="AW191" s="180"/>
      <c r="AX191" s="180"/>
      <c r="AY191" s="180"/>
      <c r="AZ191" s="180"/>
      <c r="BA191" s="195"/>
      <c r="BB191" s="179">
        <f>SUM(BB189:BG190)</f>
        <v>153</v>
      </c>
      <c r="BC191" s="180"/>
      <c r="BD191" s="180"/>
      <c r="BE191" s="180"/>
      <c r="BF191" s="180"/>
      <c r="BG191" s="195"/>
      <c r="BH191" s="179">
        <f>SUM(BH189:BM190)</f>
        <v>143</v>
      </c>
      <c r="BI191" s="180"/>
      <c r="BJ191" s="180"/>
      <c r="BK191" s="180"/>
      <c r="BL191" s="180"/>
      <c r="BM191" s="195"/>
      <c r="BN191" s="179">
        <f>SUM(BN189:BS190)</f>
        <v>116</v>
      </c>
      <c r="BO191" s="180"/>
      <c r="BP191" s="180"/>
      <c r="BQ191" s="180"/>
      <c r="BR191" s="180"/>
      <c r="BS191" s="195"/>
      <c r="BT191" s="179">
        <f>SUM(BT189:BY190)</f>
        <v>99</v>
      </c>
      <c r="BU191" s="180"/>
      <c r="BV191" s="180"/>
      <c r="BW191" s="180"/>
      <c r="BX191" s="180"/>
      <c r="BY191" s="195"/>
    </row>
    <row r="192" spans="2:77" s="57" customFormat="1" ht="12.75" customHeight="1">
      <c r="B192" s="153" t="s">
        <v>0</v>
      </c>
      <c r="C192" s="153"/>
      <c r="D192" s="153"/>
      <c r="E192" s="153"/>
      <c r="F192" s="153"/>
      <c r="G192" s="153"/>
      <c r="H192" s="153"/>
      <c r="I192" s="241" t="s">
        <v>679</v>
      </c>
      <c r="J192" s="241"/>
      <c r="K192" s="241"/>
      <c r="L192" s="235">
        <f>SUM(BH224:BY224)</f>
        <v>2716</v>
      </c>
      <c r="M192" s="236"/>
      <c r="N192" s="236"/>
      <c r="O192" s="236"/>
      <c r="P192" s="236"/>
      <c r="Q192" s="237"/>
      <c r="R192" s="235">
        <v>155</v>
      </c>
      <c r="S192" s="236"/>
      <c r="T192" s="236"/>
      <c r="U192" s="236"/>
      <c r="V192" s="236"/>
      <c r="W192" s="237"/>
      <c r="X192" s="235">
        <v>191</v>
      </c>
      <c r="Y192" s="236"/>
      <c r="Z192" s="236"/>
      <c r="AA192" s="236"/>
      <c r="AB192" s="236"/>
      <c r="AC192" s="237"/>
      <c r="AD192" s="235">
        <v>168</v>
      </c>
      <c r="AE192" s="236"/>
      <c r="AF192" s="236"/>
      <c r="AG192" s="236"/>
      <c r="AH192" s="236"/>
      <c r="AI192" s="237"/>
      <c r="AJ192" s="235">
        <v>175</v>
      </c>
      <c r="AK192" s="236"/>
      <c r="AL192" s="236"/>
      <c r="AM192" s="236"/>
      <c r="AN192" s="236"/>
      <c r="AO192" s="237"/>
      <c r="AP192" s="235">
        <v>116</v>
      </c>
      <c r="AQ192" s="236"/>
      <c r="AR192" s="236"/>
      <c r="AS192" s="236"/>
      <c r="AT192" s="236"/>
      <c r="AU192" s="237"/>
      <c r="AV192" s="235">
        <v>132</v>
      </c>
      <c r="AW192" s="236"/>
      <c r="AX192" s="236"/>
      <c r="AY192" s="236"/>
      <c r="AZ192" s="236"/>
      <c r="BA192" s="237"/>
      <c r="BB192" s="235">
        <v>176</v>
      </c>
      <c r="BC192" s="236"/>
      <c r="BD192" s="236"/>
      <c r="BE192" s="236"/>
      <c r="BF192" s="236"/>
      <c r="BG192" s="237"/>
      <c r="BH192" s="235">
        <v>185</v>
      </c>
      <c r="BI192" s="236"/>
      <c r="BJ192" s="236"/>
      <c r="BK192" s="236"/>
      <c r="BL192" s="236"/>
      <c r="BM192" s="237"/>
      <c r="BN192" s="235">
        <v>192</v>
      </c>
      <c r="BO192" s="236"/>
      <c r="BP192" s="236"/>
      <c r="BQ192" s="236"/>
      <c r="BR192" s="236"/>
      <c r="BS192" s="237"/>
      <c r="BT192" s="235">
        <v>196</v>
      </c>
      <c r="BU192" s="236"/>
      <c r="BV192" s="236"/>
      <c r="BW192" s="236"/>
      <c r="BX192" s="236"/>
      <c r="BY192" s="237"/>
    </row>
    <row r="193" spans="2:77" s="57" customFormat="1" ht="12.75" customHeight="1">
      <c r="B193" s="153"/>
      <c r="C193" s="153"/>
      <c r="D193" s="153"/>
      <c r="E193" s="153"/>
      <c r="F193" s="153"/>
      <c r="G193" s="153"/>
      <c r="H193" s="153"/>
      <c r="I193" s="185" t="s">
        <v>680</v>
      </c>
      <c r="J193" s="185"/>
      <c r="K193" s="185"/>
      <c r="L193" s="238">
        <f>SUM(BH225:BY225)</f>
        <v>3018</v>
      </c>
      <c r="M193" s="239"/>
      <c r="N193" s="239"/>
      <c r="O193" s="239"/>
      <c r="P193" s="239"/>
      <c r="Q193" s="240"/>
      <c r="R193" s="238">
        <v>150</v>
      </c>
      <c r="S193" s="239"/>
      <c r="T193" s="239"/>
      <c r="U193" s="239"/>
      <c r="V193" s="239"/>
      <c r="W193" s="240"/>
      <c r="X193" s="238">
        <v>165</v>
      </c>
      <c r="Y193" s="239"/>
      <c r="Z193" s="239"/>
      <c r="AA193" s="239"/>
      <c r="AB193" s="239"/>
      <c r="AC193" s="240"/>
      <c r="AD193" s="238">
        <v>169</v>
      </c>
      <c r="AE193" s="239"/>
      <c r="AF193" s="239"/>
      <c r="AG193" s="239"/>
      <c r="AH193" s="239"/>
      <c r="AI193" s="240"/>
      <c r="AJ193" s="238">
        <v>176</v>
      </c>
      <c r="AK193" s="239"/>
      <c r="AL193" s="239"/>
      <c r="AM193" s="239"/>
      <c r="AN193" s="239"/>
      <c r="AO193" s="240"/>
      <c r="AP193" s="238">
        <v>116</v>
      </c>
      <c r="AQ193" s="239"/>
      <c r="AR193" s="239"/>
      <c r="AS193" s="239"/>
      <c r="AT193" s="239"/>
      <c r="AU193" s="240"/>
      <c r="AV193" s="238">
        <v>131</v>
      </c>
      <c r="AW193" s="239"/>
      <c r="AX193" s="239"/>
      <c r="AY193" s="239"/>
      <c r="AZ193" s="239"/>
      <c r="BA193" s="240"/>
      <c r="BB193" s="238">
        <v>159</v>
      </c>
      <c r="BC193" s="239"/>
      <c r="BD193" s="239"/>
      <c r="BE193" s="239"/>
      <c r="BF193" s="239"/>
      <c r="BG193" s="240"/>
      <c r="BH193" s="238">
        <v>209</v>
      </c>
      <c r="BI193" s="239"/>
      <c r="BJ193" s="239"/>
      <c r="BK193" s="239"/>
      <c r="BL193" s="239"/>
      <c r="BM193" s="240"/>
      <c r="BN193" s="238">
        <v>210</v>
      </c>
      <c r="BO193" s="239"/>
      <c r="BP193" s="239"/>
      <c r="BQ193" s="239"/>
      <c r="BR193" s="239"/>
      <c r="BS193" s="240"/>
      <c r="BT193" s="238">
        <v>179</v>
      </c>
      <c r="BU193" s="239"/>
      <c r="BV193" s="239"/>
      <c r="BW193" s="239"/>
      <c r="BX193" s="239"/>
      <c r="BY193" s="240"/>
    </row>
    <row r="194" spans="2:77" s="57" customFormat="1" ht="12.75" customHeight="1">
      <c r="B194" s="153"/>
      <c r="C194" s="153"/>
      <c r="D194" s="153"/>
      <c r="E194" s="153"/>
      <c r="F194" s="153"/>
      <c r="G194" s="153"/>
      <c r="H194" s="153"/>
      <c r="I194" s="153" t="s">
        <v>751</v>
      </c>
      <c r="J194" s="153"/>
      <c r="K194" s="153"/>
      <c r="L194" s="179">
        <f>SUM(L192:Q193)</f>
        <v>5734</v>
      </c>
      <c r="M194" s="180"/>
      <c r="N194" s="180"/>
      <c r="O194" s="180"/>
      <c r="P194" s="180"/>
      <c r="Q194" s="195"/>
      <c r="R194" s="179">
        <f>SUM(R192:W193)</f>
        <v>305</v>
      </c>
      <c r="S194" s="180"/>
      <c r="T194" s="180"/>
      <c r="U194" s="180"/>
      <c r="V194" s="180"/>
      <c r="W194" s="195"/>
      <c r="X194" s="179">
        <f>SUM(X192:AC193)</f>
        <v>356</v>
      </c>
      <c r="Y194" s="180"/>
      <c r="Z194" s="180"/>
      <c r="AA194" s="180"/>
      <c r="AB194" s="180"/>
      <c r="AC194" s="195"/>
      <c r="AD194" s="179">
        <f>SUM(AD192:AI193)</f>
        <v>337</v>
      </c>
      <c r="AE194" s="180"/>
      <c r="AF194" s="180"/>
      <c r="AG194" s="180"/>
      <c r="AH194" s="180"/>
      <c r="AI194" s="195"/>
      <c r="AJ194" s="179">
        <f>SUM(AJ192:AO193)</f>
        <v>351</v>
      </c>
      <c r="AK194" s="180"/>
      <c r="AL194" s="180"/>
      <c r="AM194" s="180"/>
      <c r="AN194" s="180"/>
      <c r="AO194" s="195"/>
      <c r="AP194" s="179">
        <f>SUM(AP192:AU193)</f>
        <v>232</v>
      </c>
      <c r="AQ194" s="180"/>
      <c r="AR194" s="180"/>
      <c r="AS194" s="180"/>
      <c r="AT194" s="180"/>
      <c r="AU194" s="195"/>
      <c r="AV194" s="179">
        <f>SUM(AV192:BA193)</f>
        <v>263</v>
      </c>
      <c r="AW194" s="180"/>
      <c r="AX194" s="180"/>
      <c r="AY194" s="180"/>
      <c r="AZ194" s="180"/>
      <c r="BA194" s="195"/>
      <c r="BB194" s="179">
        <f>SUM(BB192:BG193)</f>
        <v>335</v>
      </c>
      <c r="BC194" s="180"/>
      <c r="BD194" s="180"/>
      <c r="BE194" s="180"/>
      <c r="BF194" s="180"/>
      <c r="BG194" s="195"/>
      <c r="BH194" s="179">
        <f>SUM(BH192:BM193)</f>
        <v>394</v>
      </c>
      <c r="BI194" s="180"/>
      <c r="BJ194" s="180"/>
      <c r="BK194" s="180"/>
      <c r="BL194" s="180"/>
      <c r="BM194" s="195"/>
      <c r="BN194" s="179">
        <f>SUM(BN192:BS193)</f>
        <v>402</v>
      </c>
      <c r="BO194" s="180"/>
      <c r="BP194" s="180"/>
      <c r="BQ194" s="180"/>
      <c r="BR194" s="180"/>
      <c r="BS194" s="195"/>
      <c r="BT194" s="179">
        <f>SUM(BT192:BY193)</f>
        <v>375</v>
      </c>
      <c r="BU194" s="180"/>
      <c r="BV194" s="180"/>
      <c r="BW194" s="180"/>
      <c r="BX194" s="180"/>
      <c r="BY194" s="195"/>
    </row>
    <row r="195" spans="2:77" s="57" customFormat="1" ht="12.75" customHeight="1">
      <c r="B195" s="153" t="s">
        <v>1</v>
      </c>
      <c r="C195" s="153"/>
      <c r="D195" s="153"/>
      <c r="E195" s="153"/>
      <c r="F195" s="153"/>
      <c r="G195" s="153"/>
      <c r="H195" s="153"/>
      <c r="I195" s="241" t="s">
        <v>679</v>
      </c>
      <c r="J195" s="241"/>
      <c r="K195" s="241"/>
      <c r="L195" s="235">
        <f>SUM(BH227:BY227)</f>
        <v>895</v>
      </c>
      <c r="M195" s="236"/>
      <c r="N195" s="236"/>
      <c r="O195" s="236"/>
      <c r="P195" s="236"/>
      <c r="Q195" s="237"/>
      <c r="R195" s="235">
        <v>28</v>
      </c>
      <c r="S195" s="236"/>
      <c r="T195" s="236"/>
      <c r="U195" s="236"/>
      <c r="V195" s="236"/>
      <c r="W195" s="237"/>
      <c r="X195" s="235">
        <v>40</v>
      </c>
      <c r="Y195" s="236"/>
      <c r="Z195" s="236"/>
      <c r="AA195" s="236"/>
      <c r="AB195" s="236"/>
      <c r="AC195" s="237"/>
      <c r="AD195" s="235">
        <v>46</v>
      </c>
      <c r="AE195" s="236"/>
      <c r="AF195" s="236"/>
      <c r="AG195" s="236"/>
      <c r="AH195" s="236"/>
      <c r="AI195" s="237"/>
      <c r="AJ195" s="235">
        <v>64</v>
      </c>
      <c r="AK195" s="236"/>
      <c r="AL195" s="236"/>
      <c r="AM195" s="236"/>
      <c r="AN195" s="236"/>
      <c r="AO195" s="237"/>
      <c r="AP195" s="235">
        <v>37</v>
      </c>
      <c r="AQ195" s="236"/>
      <c r="AR195" s="236"/>
      <c r="AS195" s="236"/>
      <c r="AT195" s="236"/>
      <c r="AU195" s="237"/>
      <c r="AV195" s="235">
        <v>49</v>
      </c>
      <c r="AW195" s="236"/>
      <c r="AX195" s="236"/>
      <c r="AY195" s="236"/>
      <c r="AZ195" s="236"/>
      <c r="BA195" s="237"/>
      <c r="BB195" s="235">
        <v>41</v>
      </c>
      <c r="BC195" s="236"/>
      <c r="BD195" s="236"/>
      <c r="BE195" s="236"/>
      <c r="BF195" s="236"/>
      <c r="BG195" s="237"/>
      <c r="BH195" s="235">
        <v>44</v>
      </c>
      <c r="BI195" s="236"/>
      <c r="BJ195" s="236"/>
      <c r="BK195" s="236"/>
      <c r="BL195" s="236"/>
      <c r="BM195" s="237"/>
      <c r="BN195" s="235">
        <v>42</v>
      </c>
      <c r="BO195" s="236"/>
      <c r="BP195" s="236"/>
      <c r="BQ195" s="236"/>
      <c r="BR195" s="236"/>
      <c r="BS195" s="237"/>
      <c r="BT195" s="235">
        <v>46</v>
      </c>
      <c r="BU195" s="236"/>
      <c r="BV195" s="236"/>
      <c r="BW195" s="236"/>
      <c r="BX195" s="236"/>
      <c r="BY195" s="237"/>
    </row>
    <row r="196" spans="2:77" s="57" customFormat="1" ht="12.75" customHeight="1">
      <c r="B196" s="153"/>
      <c r="C196" s="153"/>
      <c r="D196" s="153"/>
      <c r="E196" s="153"/>
      <c r="F196" s="153"/>
      <c r="G196" s="153"/>
      <c r="H196" s="153"/>
      <c r="I196" s="185" t="s">
        <v>680</v>
      </c>
      <c r="J196" s="185"/>
      <c r="K196" s="185"/>
      <c r="L196" s="238">
        <f>SUM(BH228:BY228)</f>
        <v>919</v>
      </c>
      <c r="M196" s="239"/>
      <c r="N196" s="239"/>
      <c r="O196" s="239"/>
      <c r="P196" s="239"/>
      <c r="Q196" s="240"/>
      <c r="R196" s="238">
        <v>28</v>
      </c>
      <c r="S196" s="239"/>
      <c r="T196" s="239"/>
      <c r="U196" s="239"/>
      <c r="V196" s="239"/>
      <c r="W196" s="240"/>
      <c r="X196" s="238">
        <v>27</v>
      </c>
      <c r="Y196" s="239"/>
      <c r="Z196" s="239"/>
      <c r="AA196" s="239"/>
      <c r="AB196" s="239"/>
      <c r="AC196" s="240"/>
      <c r="AD196" s="238">
        <v>47</v>
      </c>
      <c r="AE196" s="239"/>
      <c r="AF196" s="239"/>
      <c r="AG196" s="239"/>
      <c r="AH196" s="239"/>
      <c r="AI196" s="240"/>
      <c r="AJ196" s="238">
        <v>36</v>
      </c>
      <c r="AK196" s="239"/>
      <c r="AL196" s="239"/>
      <c r="AM196" s="239"/>
      <c r="AN196" s="239"/>
      <c r="AO196" s="240"/>
      <c r="AP196" s="238">
        <v>30</v>
      </c>
      <c r="AQ196" s="239"/>
      <c r="AR196" s="239"/>
      <c r="AS196" s="239"/>
      <c r="AT196" s="239"/>
      <c r="AU196" s="240"/>
      <c r="AV196" s="238">
        <v>36</v>
      </c>
      <c r="AW196" s="239"/>
      <c r="AX196" s="239"/>
      <c r="AY196" s="239"/>
      <c r="AZ196" s="239"/>
      <c r="BA196" s="240"/>
      <c r="BB196" s="238">
        <v>38</v>
      </c>
      <c r="BC196" s="239"/>
      <c r="BD196" s="239"/>
      <c r="BE196" s="239"/>
      <c r="BF196" s="239"/>
      <c r="BG196" s="240"/>
      <c r="BH196" s="238">
        <v>38</v>
      </c>
      <c r="BI196" s="239"/>
      <c r="BJ196" s="239"/>
      <c r="BK196" s="239"/>
      <c r="BL196" s="239"/>
      <c r="BM196" s="240"/>
      <c r="BN196" s="238">
        <v>47</v>
      </c>
      <c r="BO196" s="239"/>
      <c r="BP196" s="239"/>
      <c r="BQ196" s="239"/>
      <c r="BR196" s="239"/>
      <c r="BS196" s="240"/>
      <c r="BT196" s="238">
        <v>60</v>
      </c>
      <c r="BU196" s="239"/>
      <c r="BV196" s="239"/>
      <c r="BW196" s="239"/>
      <c r="BX196" s="239"/>
      <c r="BY196" s="240"/>
    </row>
    <row r="197" spans="2:77" s="57" customFormat="1" ht="12.75" customHeight="1">
      <c r="B197" s="153"/>
      <c r="C197" s="153"/>
      <c r="D197" s="153"/>
      <c r="E197" s="153"/>
      <c r="F197" s="153"/>
      <c r="G197" s="153"/>
      <c r="H197" s="153"/>
      <c r="I197" s="153" t="s">
        <v>751</v>
      </c>
      <c r="J197" s="153"/>
      <c r="K197" s="153"/>
      <c r="L197" s="179">
        <f>SUM(L195:Q196)</f>
        <v>1814</v>
      </c>
      <c r="M197" s="180"/>
      <c r="N197" s="180"/>
      <c r="O197" s="180"/>
      <c r="P197" s="180"/>
      <c r="Q197" s="195"/>
      <c r="R197" s="179">
        <f>SUM(R195:W196)</f>
        <v>56</v>
      </c>
      <c r="S197" s="180"/>
      <c r="T197" s="180"/>
      <c r="U197" s="180"/>
      <c r="V197" s="180"/>
      <c r="W197" s="195"/>
      <c r="X197" s="179">
        <f>SUM(X195:AC196)</f>
        <v>67</v>
      </c>
      <c r="Y197" s="180"/>
      <c r="Z197" s="180"/>
      <c r="AA197" s="180"/>
      <c r="AB197" s="180"/>
      <c r="AC197" s="195"/>
      <c r="AD197" s="179">
        <f>SUM(AD195:AI196)</f>
        <v>93</v>
      </c>
      <c r="AE197" s="180"/>
      <c r="AF197" s="180"/>
      <c r="AG197" s="180"/>
      <c r="AH197" s="180"/>
      <c r="AI197" s="195"/>
      <c r="AJ197" s="179">
        <f>SUM(AJ195:AO196)</f>
        <v>100</v>
      </c>
      <c r="AK197" s="180"/>
      <c r="AL197" s="180"/>
      <c r="AM197" s="180"/>
      <c r="AN197" s="180"/>
      <c r="AO197" s="195"/>
      <c r="AP197" s="179">
        <f>SUM(AP195:AU196)</f>
        <v>67</v>
      </c>
      <c r="AQ197" s="180"/>
      <c r="AR197" s="180"/>
      <c r="AS197" s="180"/>
      <c r="AT197" s="180"/>
      <c r="AU197" s="195"/>
      <c r="AV197" s="179">
        <f>SUM(AV195:BA196)</f>
        <v>85</v>
      </c>
      <c r="AW197" s="180"/>
      <c r="AX197" s="180"/>
      <c r="AY197" s="180"/>
      <c r="AZ197" s="180"/>
      <c r="BA197" s="195"/>
      <c r="BB197" s="179">
        <f>SUM(BB195:BG196)</f>
        <v>79</v>
      </c>
      <c r="BC197" s="180"/>
      <c r="BD197" s="180"/>
      <c r="BE197" s="180"/>
      <c r="BF197" s="180"/>
      <c r="BG197" s="195"/>
      <c r="BH197" s="179">
        <f>SUM(BH195:BM196)</f>
        <v>82</v>
      </c>
      <c r="BI197" s="180"/>
      <c r="BJ197" s="180"/>
      <c r="BK197" s="180"/>
      <c r="BL197" s="180"/>
      <c r="BM197" s="195"/>
      <c r="BN197" s="179">
        <f>SUM(BN195:BS196)</f>
        <v>89</v>
      </c>
      <c r="BO197" s="180"/>
      <c r="BP197" s="180"/>
      <c r="BQ197" s="180"/>
      <c r="BR197" s="180"/>
      <c r="BS197" s="195"/>
      <c r="BT197" s="179">
        <f>SUM(BT195:BY196)</f>
        <v>106</v>
      </c>
      <c r="BU197" s="180"/>
      <c r="BV197" s="180"/>
      <c r="BW197" s="180"/>
      <c r="BX197" s="180"/>
      <c r="BY197" s="195"/>
    </row>
    <row r="198" spans="2:77" s="57" customFormat="1" ht="12.75" customHeight="1">
      <c r="B198" s="153" t="s">
        <v>3</v>
      </c>
      <c r="C198" s="153"/>
      <c r="D198" s="153"/>
      <c r="E198" s="153"/>
      <c r="F198" s="153"/>
      <c r="G198" s="153"/>
      <c r="H198" s="153"/>
      <c r="I198" s="241" t="s">
        <v>679</v>
      </c>
      <c r="J198" s="241"/>
      <c r="K198" s="241"/>
      <c r="L198" s="235">
        <f>SUM(BH230:BY230)</f>
        <v>1189</v>
      </c>
      <c r="M198" s="236"/>
      <c r="N198" s="236"/>
      <c r="O198" s="236"/>
      <c r="P198" s="236"/>
      <c r="Q198" s="237"/>
      <c r="R198" s="235">
        <v>44</v>
      </c>
      <c r="S198" s="236"/>
      <c r="T198" s="236"/>
      <c r="U198" s="236"/>
      <c r="V198" s="236"/>
      <c r="W198" s="237"/>
      <c r="X198" s="235">
        <v>51</v>
      </c>
      <c r="Y198" s="236"/>
      <c r="Z198" s="236"/>
      <c r="AA198" s="236"/>
      <c r="AB198" s="236"/>
      <c r="AC198" s="237"/>
      <c r="AD198" s="235">
        <v>66</v>
      </c>
      <c r="AE198" s="236"/>
      <c r="AF198" s="236"/>
      <c r="AG198" s="236"/>
      <c r="AH198" s="236"/>
      <c r="AI198" s="237"/>
      <c r="AJ198" s="235">
        <v>62</v>
      </c>
      <c r="AK198" s="236"/>
      <c r="AL198" s="236"/>
      <c r="AM198" s="236"/>
      <c r="AN198" s="236"/>
      <c r="AO198" s="237"/>
      <c r="AP198" s="235">
        <v>57</v>
      </c>
      <c r="AQ198" s="236"/>
      <c r="AR198" s="236"/>
      <c r="AS198" s="236"/>
      <c r="AT198" s="236"/>
      <c r="AU198" s="237"/>
      <c r="AV198" s="235">
        <v>44</v>
      </c>
      <c r="AW198" s="236"/>
      <c r="AX198" s="236"/>
      <c r="AY198" s="236"/>
      <c r="AZ198" s="236"/>
      <c r="BA198" s="237"/>
      <c r="BB198" s="235">
        <v>52</v>
      </c>
      <c r="BC198" s="236"/>
      <c r="BD198" s="236"/>
      <c r="BE198" s="236"/>
      <c r="BF198" s="236"/>
      <c r="BG198" s="237"/>
      <c r="BH198" s="235">
        <v>65</v>
      </c>
      <c r="BI198" s="236"/>
      <c r="BJ198" s="236"/>
      <c r="BK198" s="236"/>
      <c r="BL198" s="236"/>
      <c r="BM198" s="237"/>
      <c r="BN198" s="235">
        <v>63</v>
      </c>
      <c r="BO198" s="236"/>
      <c r="BP198" s="236"/>
      <c r="BQ198" s="236"/>
      <c r="BR198" s="236"/>
      <c r="BS198" s="237"/>
      <c r="BT198" s="235">
        <v>56</v>
      </c>
      <c r="BU198" s="236"/>
      <c r="BV198" s="236"/>
      <c r="BW198" s="236"/>
      <c r="BX198" s="236"/>
      <c r="BY198" s="237"/>
    </row>
    <row r="199" spans="2:77" s="57" customFormat="1" ht="12.75" customHeight="1">
      <c r="B199" s="153"/>
      <c r="C199" s="153"/>
      <c r="D199" s="153"/>
      <c r="E199" s="153"/>
      <c r="F199" s="153"/>
      <c r="G199" s="153"/>
      <c r="H199" s="153"/>
      <c r="I199" s="185" t="s">
        <v>680</v>
      </c>
      <c r="J199" s="185"/>
      <c r="K199" s="185"/>
      <c r="L199" s="238">
        <f>SUM(BH231:BY231)</f>
        <v>1341</v>
      </c>
      <c r="M199" s="239"/>
      <c r="N199" s="239"/>
      <c r="O199" s="239"/>
      <c r="P199" s="239"/>
      <c r="Q199" s="240"/>
      <c r="R199" s="238">
        <v>48</v>
      </c>
      <c r="S199" s="239"/>
      <c r="T199" s="239"/>
      <c r="U199" s="239"/>
      <c r="V199" s="239"/>
      <c r="W199" s="240"/>
      <c r="X199" s="238">
        <v>55</v>
      </c>
      <c r="Y199" s="239"/>
      <c r="Z199" s="239"/>
      <c r="AA199" s="239"/>
      <c r="AB199" s="239"/>
      <c r="AC199" s="240"/>
      <c r="AD199" s="238">
        <v>57</v>
      </c>
      <c r="AE199" s="239"/>
      <c r="AF199" s="239"/>
      <c r="AG199" s="239"/>
      <c r="AH199" s="239"/>
      <c r="AI199" s="240"/>
      <c r="AJ199" s="238">
        <v>58</v>
      </c>
      <c r="AK199" s="239"/>
      <c r="AL199" s="239"/>
      <c r="AM199" s="239"/>
      <c r="AN199" s="239"/>
      <c r="AO199" s="240"/>
      <c r="AP199" s="238">
        <v>50</v>
      </c>
      <c r="AQ199" s="239"/>
      <c r="AR199" s="239"/>
      <c r="AS199" s="239"/>
      <c r="AT199" s="239"/>
      <c r="AU199" s="240"/>
      <c r="AV199" s="238">
        <v>46</v>
      </c>
      <c r="AW199" s="239"/>
      <c r="AX199" s="239"/>
      <c r="AY199" s="239"/>
      <c r="AZ199" s="239"/>
      <c r="BA199" s="240"/>
      <c r="BB199" s="238">
        <v>50</v>
      </c>
      <c r="BC199" s="239"/>
      <c r="BD199" s="239"/>
      <c r="BE199" s="239"/>
      <c r="BF199" s="239"/>
      <c r="BG199" s="240"/>
      <c r="BH199" s="238">
        <v>43</v>
      </c>
      <c r="BI199" s="239"/>
      <c r="BJ199" s="239"/>
      <c r="BK199" s="239"/>
      <c r="BL199" s="239"/>
      <c r="BM199" s="240"/>
      <c r="BN199" s="238">
        <v>63</v>
      </c>
      <c r="BO199" s="239"/>
      <c r="BP199" s="239"/>
      <c r="BQ199" s="239"/>
      <c r="BR199" s="239"/>
      <c r="BS199" s="240"/>
      <c r="BT199" s="238">
        <v>75</v>
      </c>
      <c r="BU199" s="239"/>
      <c r="BV199" s="239"/>
      <c r="BW199" s="239"/>
      <c r="BX199" s="239"/>
      <c r="BY199" s="240"/>
    </row>
    <row r="200" spans="2:77" s="57" customFormat="1" ht="12.75" customHeight="1">
      <c r="B200" s="153"/>
      <c r="C200" s="153"/>
      <c r="D200" s="153"/>
      <c r="E200" s="153"/>
      <c r="F200" s="153"/>
      <c r="G200" s="153"/>
      <c r="H200" s="153"/>
      <c r="I200" s="153" t="s">
        <v>751</v>
      </c>
      <c r="J200" s="153"/>
      <c r="K200" s="153"/>
      <c r="L200" s="179">
        <f>SUM(L198:Q199)</f>
        <v>2530</v>
      </c>
      <c r="M200" s="180"/>
      <c r="N200" s="180"/>
      <c r="O200" s="180"/>
      <c r="P200" s="180"/>
      <c r="Q200" s="195"/>
      <c r="R200" s="179">
        <f>SUM(R198:W199)</f>
        <v>92</v>
      </c>
      <c r="S200" s="180"/>
      <c r="T200" s="180"/>
      <c r="U200" s="180"/>
      <c r="V200" s="180"/>
      <c r="W200" s="195"/>
      <c r="X200" s="179">
        <f>SUM(X198:AC199)</f>
        <v>106</v>
      </c>
      <c r="Y200" s="180"/>
      <c r="Z200" s="180"/>
      <c r="AA200" s="180"/>
      <c r="AB200" s="180"/>
      <c r="AC200" s="195"/>
      <c r="AD200" s="179">
        <f>SUM(AD198:AI199)</f>
        <v>123</v>
      </c>
      <c r="AE200" s="180"/>
      <c r="AF200" s="180"/>
      <c r="AG200" s="180"/>
      <c r="AH200" s="180"/>
      <c r="AI200" s="195"/>
      <c r="AJ200" s="179">
        <f>SUM(AJ198:AO199)</f>
        <v>120</v>
      </c>
      <c r="AK200" s="180"/>
      <c r="AL200" s="180"/>
      <c r="AM200" s="180"/>
      <c r="AN200" s="180"/>
      <c r="AO200" s="195"/>
      <c r="AP200" s="179">
        <f>SUM(AP198:AU199)</f>
        <v>107</v>
      </c>
      <c r="AQ200" s="180"/>
      <c r="AR200" s="180"/>
      <c r="AS200" s="180"/>
      <c r="AT200" s="180"/>
      <c r="AU200" s="195"/>
      <c r="AV200" s="179">
        <f>SUM(AV198:BA199)</f>
        <v>90</v>
      </c>
      <c r="AW200" s="180"/>
      <c r="AX200" s="180"/>
      <c r="AY200" s="180"/>
      <c r="AZ200" s="180"/>
      <c r="BA200" s="195"/>
      <c r="BB200" s="179">
        <f>SUM(BB198:BG199)</f>
        <v>102</v>
      </c>
      <c r="BC200" s="180"/>
      <c r="BD200" s="180"/>
      <c r="BE200" s="180"/>
      <c r="BF200" s="180"/>
      <c r="BG200" s="195"/>
      <c r="BH200" s="179">
        <f>SUM(BH198:BM199)</f>
        <v>108</v>
      </c>
      <c r="BI200" s="180"/>
      <c r="BJ200" s="180"/>
      <c r="BK200" s="180"/>
      <c r="BL200" s="180"/>
      <c r="BM200" s="195"/>
      <c r="BN200" s="179">
        <f>SUM(BN198:BS199)</f>
        <v>126</v>
      </c>
      <c r="BO200" s="180"/>
      <c r="BP200" s="180"/>
      <c r="BQ200" s="180"/>
      <c r="BR200" s="180"/>
      <c r="BS200" s="195"/>
      <c r="BT200" s="179">
        <f>SUM(BT198:BY199)</f>
        <v>131</v>
      </c>
      <c r="BU200" s="180"/>
      <c r="BV200" s="180"/>
      <c r="BW200" s="180"/>
      <c r="BX200" s="180"/>
      <c r="BY200" s="195"/>
    </row>
    <row r="201" spans="2:77" s="57" customFormat="1" ht="12.75" customHeight="1">
      <c r="B201" s="153" t="s">
        <v>4</v>
      </c>
      <c r="C201" s="153"/>
      <c r="D201" s="153"/>
      <c r="E201" s="153"/>
      <c r="F201" s="153"/>
      <c r="G201" s="153"/>
      <c r="H201" s="153"/>
      <c r="I201" s="241" t="s">
        <v>679</v>
      </c>
      <c r="J201" s="241"/>
      <c r="K201" s="241"/>
      <c r="L201" s="235">
        <f>SUM(BH233:BY233)</f>
        <v>1152</v>
      </c>
      <c r="M201" s="236"/>
      <c r="N201" s="236"/>
      <c r="O201" s="236"/>
      <c r="P201" s="236"/>
      <c r="Q201" s="237"/>
      <c r="R201" s="235">
        <v>35</v>
      </c>
      <c r="S201" s="236"/>
      <c r="T201" s="236"/>
      <c r="U201" s="236"/>
      <c r="V201" s="236"/>
      <c r="W201" s="237"/>
      <c r="X201" s="235">
        <v>51</v>
      </c>
      <c r="Y201" s="236"/>
      <c r="Z201" s="236"/>
      <c r="AA201" s="236"/>
      <c r="AB201" s="236"/>
      <c r="AC201" s="237"/>
      <c r="AD201" s="235">
        <v>49</v>
      </c>
      <c r="AE201" s="236"/>
      <c r="AF201" s="236"/>
      <c r="AG201" s="236"/>
      <c r="AH201" s="236"/>
      <c r="AI201" s="237"/>
      <c r="AJ201" s="235">
        <v>81</v>
      </c>
      <c r="AK201" s="236"/>
      <c r="AL201" s="236"/>
      <c r="AM201" s="236"/>
      <c r="AN201" s="236"/>
      <c r="AO201" s="237"/>
      <c r="AP201" s="235">
        <v>50</v>
      </c>
      <c r="AQ201" s="236"/>
      <c r="AR201" s="236"/>
      <c r="AS201" s="236"/>
      <c r="AT201" s="236"/>
      <c r="AU201" s="237"/>
      <c r="AV201" s="235">
        <v>52</v>
      </c>
      <c r="AW201" s="236"/>
      <c r="AX201" s="236"/>
      <c r="AY201" s="236"/>
      <c r="AZ201" s="236"/>
      <c r="BA201" s="237"/>
      <c r="BB201" s="235">
        <v>61</v>
      </c>
      <c r="BC201" s="236"/>
      <c r="BD201" s="236"/>
      <c r="BE201" s="236"/>
      <c r="BF201" s="236"/>
      <c r="BG201" s="237"/>
      <c r="BH201" s="235">
        <v>55</v>
      </c>
      <c r="BI201" s="236"/>
      <c r="BJ201" s="236"/>
      <c r="BK201" s="236"/>
      <c r="BL201" s="236"/>
      <c r="BM201" s="237"/>
      <c r="BN201" s="235">
        <v>56</v>
      </c>
      <c r="BO201" s="236"/>
      <c r="BP201" s="236"/>
      <c r="BQ201" s="236"/>
      <c r="BR201" s="236"/>
      <c r="BS201" s="237"/>
      <c r="BT201" s="235">
        <v>71</v>
      </c>
      <c r="BU201" s="236"/>
      <c r="BV201" s="236"/>
      <c r="BW201" s="236"/>
      <c r="BX201" s="236"/>
      <c r="BY201" s="237"/>
    </row>
    <row r="202" spans="2:77" s="57" customFormat="1" ht="12.75" customHeight="1">
      <c r="B202" s="153"/>
      <c r="C202" s="153"/>
      <c r="D202" s="153"/>
      <c r="E202" s="153"/>
      <c r="F202" s="153"/>
      <c r="G202" s="153"/>
      <c r="H202" s="153"/>
      <c r="I202" s="185" t="s">
        <v>680</v>
      </c>
      <c r="J202" s="185"/>
      <c r="K202" s="185"/>
      <c r="L202" s="238">
        <f>SUM(BH234:BY234)</f>
        <v>1246</v>
      </c>
      <c r="M202" s="239"/>
      <c r="N202" s="239"/>
      <c r="O202" s="239"/>
      <c r="P202" s="239"/>
      <c r="Q202" s="240"/>
      <c r="R202" s="238">
        <v>40</v>
      </c>
      <c r="S202" s="239"/>
      <c r="T202" s="239"/>
      <c r="U202" s="239"/>
      <c r="V202" s="239"/>
      <c r="W202" s="240"/>
      <c r="X202" s="238">
        <v>32</v>
      </c>
      <c r="Y202" s="239"/>
      <c r="Z202" s="239"/>
      <c r="AA202" s="239"/>
      <c r="AB202" s="239"/>
      <c r="AC202" s="240"/>
      <c r="AD202" s="238">
        <v>53</v>
      </c>
      <c r="AE202" s="239"/>
      <c r="AF202" s="239"/>
      <c r="AG202" s="239"/>
      <c r="AH202" s="239"/>
      <c r="AI202" s="240"/>
      <c r="AJ202" s="238">
        <v>63</v>
      </c>
      <c r="AK202" s="239"/>
      <c r="AL202" s="239"/>
      <c r="AM202" s="239"/>
      <c r="AN202" s="239"/>
      <c r="AO202" s="240"/>
      <c r="AP202" s="238">
        <v>40</v>
      </c>
      <c r="AQ202" s="239"/>
      <c r="AR202" s="239"/>
      <c r="AS202" s="239"/>
      <c r="AT202" s="239"/>
      <c r="AU202" s="240"/>
      <c r="AV202" s="238">
        <v>68</v>
      </c>
      <c r="AW202" s="239"/>
      <c r="AX202" s="239"/>
      <c r="AY202" s="239"/>
      <c r="AZ202" s="239"/>
      <c r="BA202" s="240"/>
      <c r="BB202" s="238">
        <v>44</v>
      </c>
      <c r="BC202" s="239"/>
      <c r="BD202" s="239"/>
      <c r="BE202" s="239"/>
      <c r="BF202" s="239"/>
      <c r="BG202" s="240"/>
      <c r="BH202" s="238">
        <v>52</v>
      </c>
      <c r="BI202" s="239"/>
      <c r="BJ202" s="239"/>
      <c r="BK202" s="239"/>
      <c r="BL202" s="239"/>
      <c r="BM202" s="240"/>
      <c r="BN202" s="238">
        <v>57</v>
      </c>
      <c r="BO202" s="239"/>
      <c r="BP202" s="239"/>
      <c r="BQ202" s="239"/>
      <c r="BR202" s="239"/>
      <c r="BS202" s="240"/>
      <c r="BT202" s="238">
        <v>72</v>
      </c>
      <c r="BU202" s="239"/>
      <c r="BV202" s="239"/>
      <c r="BW202" s="239"/>
      <c r="BX202" s="239"/>
      <c r="BY202" s="240"/>
    </row>
    <row r="203" spans="2:77" s="57" customFormat="1" ht="12.75" customHeight="1">
      <c r="B203" s="153"/>
      <c r="C203" s="153"/>
      <c r="D203" s="153"/>
      <c r="E203" s="153"/>
      <c r="F203" s="153"/>
      <c r="G203" s="153"/>
      <c r="H203" s="153"/>
      <c r="I203" s="153" t="s">
        <v>751</v>
      </c>
      <c r="J203" s="153"/>
      <c r="K203" s="153"/>
      <c r="L203" s="179">
        <f>SUM(L201:Q202)</f>
        <v>2398</v>
      </c>
      <c r="M203" s="180"/>
      <c r="N203" s="180"/>
      <c r="O203" s="180"/>
      <c r="P203" s="180"/>
      <c r="Q203" s="195"/>
      <c r="R203" s="179">
        <f>SUM(R201:W202)</f>
        <v>75</v>
      </c>
      <c r="S203" s="180"/>
      <c r="T203" s="180"/>
      <c r="U203" s="180"/>
      <c r="V203" s="180"/>
      <c r="W203" s="195"/>
      <c r="X203" s="179">
        <f>SUM(X201:AC202)</f>
        <v>83</v>
      </c>
      <c r="Y203" s="180"/>
      <c r="Z203" s="180"/>
      <c r="AA203" s="180"/>
      <c r="AB203" s="180"/>
      <c r="AC203" s="195"/>
      <c r="AD203" s="179">
        <f>SUM(AD201:AI202)</f>
        <v>102</v>
      </c>
      <c r="AE203" s="180"/>
      <c r="AF203" s="180"/>
      <c r="AG203" s="180"/>
      <c r="AH203" s="180"/>
      <c r="AI203" s="195"/>
      <c r="AJ203" s="179">
        <f>SUM(AJ201:AO202)</f>
        <v>144</v>
      </c>
      <c r="AK203" s="180"/>
      <c r="AL203" s="180"/>
      <c r="AM203" s="180"/>
      <c r="AN203" s="180"/>
      <c r="AO203" s="195"/>
      <c r="AP203" s="179">
        <f>SUM(AP201:AU202)</f>
        <v>90</v>
      </c>
      <c r="AQ203" s="180"/>
      <c r="AR203" s="180"/>
      <c r="AS203" s="180"/>
      <c r="AT203" s="180"/>
      <c r="AU203" s="195"/>
      <c r="AV203" s="179">
        <f>SUM(AV201:BA202)</f>
        <v>120</v>
      </c>
      <c r="AW203" s="180"/>
      <c r="AX203" s="180"/>
      <c r="AY203" s="180"/>
      <c r="AZ203" s="180"/>
      <c r="BA203" s="195"/>
      <c r="BB203" s="179">
        <f>SUM(BB201:BG202)</f>
        <v>105</v>
      </c>
      <c r="BC203" s="180"/>
      <c r="BD203" s="180"/>
      <c r="BE203" s="180"/>
      <c r="BF203" s="180"/>
      <c r="BG203" s="195"/>
      <c r="BH203" s="179">
        <f>SUM(BH201:BM202)</f>
        <v>107</v>
      </c>
      <c r="BI203" s="180"/>
      <c r="BJ203" s="180"/>
      <c r="BK203" s="180"/>
      <c r="BL203" s="180"/>
      <c r="BM203" s="195"/>
      <c r="BN203" s="179">
        <f>SUM(BN201:BS202)</f>
        <v>113</v>
      </c>
      <c r="BO203" s="180"/>
      <c r="BP203" s="180"/>
      <c r="BQ203" s="180"/>
      <c r="BR203" s="180"/>
      <c r="BS203" s="195"/>
      <c r="BT203" s="179">
        <f>SUM(BT201:BY202)</f>
        <v>143</v>
      </c>
      <c r="BU203" s="180"/>
      <c r="BV203" s="180"/>
      <c r="BW203" s="180"/>
      <c r="BX203" s="180"/>
      <c r="BY203" s="195"/>
    </row>
    <row r="204" spans="2:77" s="57" customFormat="1" ht="12.75" customHeight="1">
      <c r="B204" s="153" t="s">
        <v>2</v>
      </c>
      <c r="C204" s="153"/>
      <c r="D204" s="153"/>
      <c r="E204" s="153"/>
      <c r="F204" s="153"/>
      <c r="G204" s="153"/>
      <c r="H204" s="153"/>
      <c r="I204" s="241" t="s">
        <v>679</v>
      </c>
      <c r="J204" s="241"/>
      <c r="K204" s="241"/>
      <c r="L204" s="235">
        <f>SUM(BH236:BY236)</f>
        <v>974</v>
      </c>
      <c r="M204" s="236"/>
      <c r="N204" s="236"/>
      <c r="O204" s="236"/>
      <c r="P204" s="236"/>
      <c r="Q204" s="237"/>
      <c r="R204" s="235">
        <v>39</v>
      </c>
      <c r="S204" s="236"/>
      <c r="T204" s="236"/>
      <c r="U204" s="236"/>
      <c r="V204" s="236"/>
      <c r="W204" s="237"/>
      <c r="X204" s="235">
        <v>47</v>
      </c>
      <c r="Y204" s="236"/>
      <c r="Z204" s="236"/>
      <c r="AA204" s="236"/>
      <c r="AB204" s="236"/>
      <c r="AC204" s="237"/>
      <c r="AD204" s="235">
        <v>44</v>
      </c>
      <c r="AE204" s="236"/>
      <c r="AF204" s="236"/>
      <c r="AG204" s="236"/>
      <c r="AH204" s="236"/>
      <c r="AI204" s="237"/>
      <c r="AJ204" s="235">
        <v>51</v>
      </c>
      <c r="AK204" s="236"/>
      <c r="AL204" s="236"/>
      <c r="AM204" s="236"/>
      <c r="AN204" s="236"/>
      <c r="AO204" s="237"/>
      <c r="AP204" s="235">
        <v>56</v>
      </c>
      <c r="AQ204" s="236"/>
      <c r="AR204" s="236"/>
      <c r="AS204" s="236"/>
      <c r="AT204" s="236"/>
      <c r="AU204" s="237"/>
      <c r="AV204" s="235">
        <v>37</v>
      </c>
      <c r="AW204" s="236"/>
      <c r="AX204" s="236"/>
      <c r="AY204" s="236"/>
      <c r="AZ204" s="236"/>
      <c r="BA204" s="237"/>
      <c r="BB204" s="235">
        <v>48</v>
      </c>
      <c r="BC204" s="236"/>
      <c r="BD204" s="236"/>
      <c r="BE204" s="236"/>
      <c r="BF204" s="236"/>
      <c r="BG204" s="237"/>
      <c r="BH204" s="235">
        <v>34</v>
      </c>
      <c r="BI204" s="236"/>
      <c r="BJ204" s="236"/>
      <c r="BK204" s="236"/>
      <c r="BL204" s="236"/>
      <c r="BM204" s="237"/>
      <c r="BN204" s="235">
        <v>51</v>
      </c>
      <c r="BO204" s="236"/>
      <c r="BP204" s="236"/>
      <c r="BQ204" s="236"/>
      <c r="BR204" s="236"/>
      <c r="BS204" s="237"/>
      <c r="BT204" s="235">
        <v>54</v>
      </c>
      <c r="BU204" s="236"/>
      <c r="BV204" s="236"/>
      <c r="BW204" s="236"/>
      <c r="BX204" s="236"/>
      <c r="BY204" s="237"/>
    </row>
    <row r="205" spans="2:77" s="57" customFormat="1" ht="12.75" customHeight="1">
      <c r="B205" s="153"/>
      <c r="C205" s="153"/>
      <c r="D205" s="153"/>
      <c r="E205" s="153"/>
      <c r="F205" s="153"/>
      <c r="G205" s="153"/>
      <c r="H205" s="153"/>
      <c r="I205" s="185" t="s">
        <v>680</v>
      </c>
      <c r="J205" s="185"/>
      <c r="K205" s="185"/>
      <c r="L205" s="238">
        <f>SUM(BH237:BY237)</f>
        <v>1055</v>
      </c>
      <c r="M205" s="239"/>
      <c r="N205" s="239"/>
      <c r="O205" s="239"/>
      <c r="P205" s="239"/>
      <c r="Q205" s="240"/>
      <c r="R205" s="238">
        <v>23</v>
      </c>
      <c r="S205" s="239"/>
      <c r="T205" s="239"/>
      <c r="U205" s="239"/>
      <c r="V205" s="239"/>
      <c r="W205" s="240"/>
      <c r="X205" s="238">
        <v>48</v>
      </c>
      <c r="Y205" s="239"/>
      <c r="Z205" s="239"/>
      <c r="AA205" s="239"/>
      <c r="AB205" s="239"/>
      <c r="AC205" s="240"/>
      <c r="AD205" s="238">
        <v>41</v>
      </c>
      <c r="AE205" s="239"/>
      <c r="AF205" s="239"/>
      <c r="AG205" s="239"/>
      <c r="AH205" s="239"/>
      <c r="AI205" s="240"/>
      <c r="AJ205" s="238">
        <v>45</v>
      </c>
      <c r="AK205" s="239"/>
      <c r="AL205" s="239"/>
      <c r="AM205" s="239"/>
      <c r="AN205" s="239"/>
      <c r="AO205" s="240"/>
      <c r="AP205" s="238">
        <v>50</v>
      </c>
      <c r="AQ205" s="239"/>
      <c r="AR205" s="239"/>
      <c r="AS205" s="239"/>
      <c r="AT205" s="239"/>
      <c r="AU205" s="240"/>
      <c r="AV205" s="238">
        <v>44</v>
      </c>
      <c r="AW205" s="239"/>
      <c r="AX205" s="239"/>
      <c r="AY205" s="239"/>
      <c r="AZ205" s="239"/>
      <c r="BA205" s="240"/>
      <c r="BB205" s="238">
        <v>48</v>
      </c>
      <c r="BC205" s="239"/>
      <c r="BD205" s="239"/>
      <c r="BE205" s="239"/>
      <c r="BF205" s="239"/>
      <c r="BG205" s="240"/>
      <c r="BH205" s="238">
        <v>43</v>
      </c>
      <c r="BI205" s="239"/>
      <c r="BJ205" s="239"/>
      <c r="BK205" s="239"/>
      <c r="BL205" s="239"/>
      <c r="BM205" s="240"/>
      <c r="BN205" s="238">
        <v>44</v>
      </c>
      <c r="BO205" s="239"/>
      <c r="BP205" s="239"/>
      <c r="BQ205" s="239"/>
      <c r="BR205" s="239"/>
      <c r="BS205" s="240"/>
      <c r="BT205" s="238">
        <v>65</v>
      </c>
      <c r="BU205" s="239"/>
      <c r="BV205" s="239"/>
      <c r="BW205" s="239"/>
      <c r="BX205" s="239"/>
      <c r="BY205" s="240"/>
    </row>
    <row r="206" spans="2:77" s="57" customFormat="1" ht="12.75" customHeight="1">
      <c r="B206" s="153"/>
      <c r="C206" s="153"/>
      <c r="D206" s="153"/>
      <c r="E206" s="153"/>
      <c r="F206" s="153"/>
      <c r="G206" s="153"/>
      <c r="H206" s="153"/>
      <c r="I206" s="153" t="s">
        <v>751</v>
      </c>
      <c r="J206" s="153"/>
      <c r="K206" s="153"/>
      <c r="L206" s="179">
        <f>SUM(L204:Q205)</f>
        <v>2029</v>
      </c>
      <c r="M206" s="180"/>
      <c r="N206" s="180"/>
      <c r="O206" s="180"/>
      <c r="P206" s="180"/>
      <c r="Q206" s="195"/>
      <c r="R206" s="179">
        <f>SUM(R204:W205)</f>
        <v>62</v>
      </c>
      <c r="S206" s="180"/>
      <c r="T206" s="180"/>
      <c r="U206" s="180"/>
      <c r="V206" s="180"/>
      <c r="W206" s="195"/>
      <c r="X206" s="179">
        <f>SUM(X204:AC205)</f>
        <v>95</v>
      </c>
      <c r="Y206" s="180"/>
      <c r="Z206" s="180"/>
      <c r="AA206" s="180"/>
      <c r="AB206" s="180"/>
      <c r="AC206" s="195"/>
      <c r="AD206" s="179">
        <f>SUM(AD204:AI205)</f>
        <v>85</v>
      </c>
      <c r="AE206" s="180"/>
      <c r="AF206" s="180"/>
      <c r="AG206" s="180"/>
      <c r="AH206" s="180"/>
      <c r="AI206" s="195"/>
      <c r="AJ206" s="179">
        <f>SUM(AJ204:AO205)</f>
        <v>96</v>
      </c>
      <c r="AK206" s="180"/>
      <c r="AL206" s="180"/>
      <c r="AM206" s="180"/>
      <c r="AN206" s="180"/>
      <c r="AO206" s="195"/>
      <c r="AP206" s="179">
        <f>SUM(AP204:AU205)</f>
        <v>106</v>
      </c>
      <c r="AQ206" s="180"/>
      <c r="AR206" s="180"/>
      <c r="AS206" s="180"/>
      <c r="AT206" s="180"/>
      <c r="AU206" s="195"/>
      <c r="AV206" s="179">
        <f>SUM(AV204:BA205)</f>
        <v>81</v>
      </c>
      <c r="AW206" s="180"/>
      <c r="AX206" s="180"/>
      <c r="AY206" s="180"/>
      <c r="AZ206" s="180"/>
      <c r="BA206" s="195"/>
      <c r="BB206" s="179">
        <f>SUM(BB204:BG205)</f>
        <v>96</v>
      </c>
      <c r="BC206" s="180"/>
      <c r="BD206" s="180"/>
      <c r="BE206" s="180"/>
      <c r="BF206" s="180"/>
      <c r="BG206" s="195"/>
      <c r="BH206" s="179">
        <f>SUM(BH204:BM205)</f>
        <v>77</v>
      </c>
      <c r="BI206" s="180"/>
      <c r="BJ206" s="180"/>
      <c r="BK206" s="180"/>
      <c r="BL206" s="180"/>
      <c r="BM206" s="195"/>
      <c r="BN206" s="179">
        <f>SUM(BN204:BS205)</f>
        <v>95</v>
      </c>
      <c r="BO206" s="180"/>
      <c r="BP206" s="180"/>
      <c r="BQ206" s="180"/>
      <c r="BR206" s="180"/>
      <c r="BS206" s="195"/>
      <c r="BT206" s="179">
        <f>SUM(BT204:BY205)</f>
        <v>119</v>
      </c>
      <c r="BU206" s="180"/>
      <c r="BV206" s="180"/>
      <c r="BW206" s="180"/>
      <c r="BX206" s="180"/>
      <c r="BY206" s="195"/>
    </row>
    <row r="207" spans="2:77" s="57" customFormat="1" ht="12.75" customHeight="1">
      <c r="B207" s="153" t="s">
        <v>5</v>
      </c>
      <c r="C207" s="153"/>
      <c r="D207" s="153"/>
      <c r="E207" s="153"/>
      <c r="F207" s="153"/>
      <c r="G207" s="153"/>
      <c r="H207" s="153"/>
      <c r="I207" s="241" t="s">
        <v>679</v>
      </c>
      <c r="J207" s="241"/>
      <c r="K207" s="241"/>
      <c r="L207" s="235">
        <f>SUM(BH239:BY239)</f>
        <v>4313</v>
      </c>
      <c r="M207" s="236"/>
      <c r="N207" s="236"/>
      <c r="O207" s="236"/>
      <c r="P207" s="236"/>
      <c r="Q207" s="237"/>
      <c r="R207" s="235">
        <v>179</v>
      </c>
      <c r="S207" s="236"/>
      <c r="T207" s="236"/>
      <c r="U207" s="236"/>
      <c r="V207" s="236"/>
      <c r="W207" s="237"/>
      <c r="X207" s="235">
        <v>219</v>
      </c>
      <c r="Y207" s="236"/>
      <c r="Z207" s="236"/>
      <c r="AA207" s="236"/>
      <c r="AB207" s="236"/>
      <c r="AC207" s="237"/>
      <c r="AD207" s="235">
        <v>225</v>
      </c>
      <c r="AE207" s="236"/>
      <c r="AF207" s="236"/>
      <c r="AG207" s="236"/>
      <c r="AH207" s="236"/>
      <c r="AI207" s="237"/>
      <c r="AJ207" s="235">
        <v>256</v>
      </c>
      <c r="AK207" s="236"/>
      <c r="AL207" s="236"/>
      <c r="AM207" s="236"/>
      <c r="AN207" s="236"/>
      <c r="AO207" s="237"/>
      <c r="AP207" s="235">
        <v>198</v>
      </c>
      <c r="AQ207" s="236"/>
      <c r="AR207" s="236"/>
      <c r="AS207" s="236"/>
      <c r="AT207" s="236"/>
      <c r="AU207" s="237"/>
      <c r="AV207" s="235">
        <v>204</v>
      </c>
      <c r="AW207" s="236"/>
      <c r="AX207" s="236"/>
      <c r="AY207" s="236"/>
      <c r="AZ207" s="236"/>
      <c r="BA207" s="237"/>
      <c r="BB207" s="235">
        <v>259</v>
      </c>
      <c r="BC207" s="236"/>
      <c r="BD207" s="236"/>
      <c r="BE207" s="236"/>
      <c r="BF207" s="236"/>
      <c r="BG207" s="237"/>
      <c r="BH207" s="235">
        <v>216</v>
      </c>
      <c r="BI207" s="236"/>
      <c r="BJ207" s="236"/>
      <c r="BK207" s="236"/>
      <c r="BL207" s="236"/>
      <c r="BM207" s="237"/>
      <c r="BN207" s="235">
        <v>248</v>
      </c>
      <c r="BO207" s="236"/>
      <c r="BP207" s="236"/>
      <c r="BQ207" s="236"/>
      <c r="BR207" s="236"/>
      <c r="BS207" s="237"/>
      <c r="BT207" s="235">
        <v>224</v>
      </c>
      <c r="BU207" s="236"/>
      <c r="BV207" s="236"/>
      <c r="BW207" s="236"/>
      <c r="BX207" s="236"/>
      <c r="BY207" s="237"/>
    </row>
    <row r="208" spans="2:77" s="57" customFormat="1" ht="12.75" customHeight="1">
      <c r="B208" s="153"/>
      <c r="C208" s="153"/>
      <c r="D208" s="153"/>
      <c r="E208" s="153"/>
      <c r="F208" s="153"/>
      <c r="G208" s="153"/>
      <c r="H208" s="153"/>
      <c r="I208" s="185" t="s">
        <v>680</v>
      </c>
      <c r="J208" s="185"/>
      <c r="K208" s="185"/>
      <c r="L208" s="238">
        <f>SUM(BH240:BY240)</f>
        <v>4736</v>
      </c>
      <c r="M208" s="239"/>
      <c r="N208" s="239"/>
      <c r="O208" s="239"/>
      <c r="P208" s="239"/>
      <c r="Q208" s="240"/>
      <c r="R208" s="238">
        <v>206</v>
      </c>
      <c r="S208" s="239"/>
      <c r="T208" s="239"/>
      <c r="U208" s="239"/>
      <c r="V208" s="239"/>
      <c r="W208" s="240"/>
      <c r="X208" s="238">
        <v>193</v>
      </c>
      <c r="Y208" s="239"/>
      <c r="Z208" s="239"/>
      <c r="AA208" s="239"/>
      <c r="AB208" s="239"/>
      <c r="AC208" s="240"/>
      <c r="AD208" s="238">
        <v>217</v>
      </c>
      <c r="AE208" s="239"/>
      <c r="AF208" s="239"/>
      <c r="AG208" s="239"/>
      <c r="AH208" s="239"/>
      <c r="AI208" s="240"/>
      <c r="AJ208" s="238">
        <v>221</v>
      </c>
      <c r="AK208" s="239"/>
      <c r="AL208" s="239"/>
      <c r="AM208" s="239"/>
      <c r="AN208" s="239"/>
      <c r="AO208" s="240"/>
      <c r="AP208" s="238">
        <v>200</v>
      </c>
      <c r="AQ208" s="239"/>
      <c r="AR208" s="239"/>
      <c r="AS208" s="239"/>
      <c r="AT208" s="239"/>
      <c r="AU208" s="240"/>
      <c r="AV208" s="238">
        <v>194</v>
      </c>
      <c r="AW208" s="239"/>
      <c r="AX208" s="239"/>
      <c r="AY208" s="239"/>
      <c r="AZ208" s="239"/>
      <c r="BA208" s="240"/>
      <c r="BB208" s="238">
        <v>232</v>
      </c>
      <c r="BC208" s="239"/>
      <c r="BD208" s="239"/>
      <c r="BE208" s="239"/>
      <c r="BF208" s="239"/>
      <c r="BG208" s="240"/>
      <c r="BH208" s="238">
        <v>272</v>
      </c>
      <c r="BI208" s="239"/>
      <c r="BJ208" s="239"/>
      <c r="BK208" s="239"/>
      <c r="BL208" s="239"/>
      <c r="BM208" s="240"/>
      <c r="BN208" s="238">
        <v>233</v>
      </c>
      <c r="BO208" s="239"/>
      <c r="BP208" s="239"/>
      <c r="BQ208" s="239"/>
      <c r="BR208" s="239"/>
      <c r="BS208" s="240"/>
      <c r="BT208" s="238">
        <v>248</v>
      </c>
      <c r="BU208" s="239"/>
      <c r="BV208" s="239"/>
      <c r="BW208" s="239"/>
      <c r="BX208" s="239"/>
      <c r="BY208" s="240"/>
    </row>
    <row r="209" spans="2:77" s="57" customFormat="1" ht="12.75" customHeight="1">
      <c r="B209" s="153"/>
      <c r="C209" s="153"/>
      <c r="D209" s="153"/>
      <c r="E209" s="153"/>
      <c r="F209" s="153"/>
      <c r="G209" s="153"/>
      <c r="H209" s="153"/>
      <c r="I209" s="153" t="s">
        <v>751</v>
      </c>
      <c r="J209" s="153"/>
      <c r="K209" s="153"/>
      <c r="L209" s="179">
        <f>SUM(L207:Q208)</f>
        <v>9049</v>
      </c>
      <c r="M209" s="180"/>
      <c r="N209" s="180"/>
      <c r="O209" s="180"/>
      <c r="P209" s="180"/>
      <c r="Q209" s="195"/>
      <c r="R209" s="179">
        <f>SUM(R207:W208)</f>
        <v>385</v>
      </c>
      <c r="S209" s="180"/>
      <c r="T209" s="180"/>
      <c r="U209" s="180"/>
      <c r="V209" s="180"/>
      <c r="W209" s="195"/>
      <c r="X209" s="179">
        <f>SUM(X207:AC208)</f>
        <v>412</v>
      </c>
      <c r="Y209" s="180"/>
      <c r="Z209" s="180"/>
      <c r="AA209" s="180"/>
      <c r="AB209" s="180"/>
      <c r="AC209" s="195"/>
      <c r="AD209" s="179">
        <f>SUM(AD207:AI208)</f>
        <v>442</v>
      </c>
      <c r="AE209" s="180"/>
      <c r="AF209" s="180"/>
      <c r="AG209" s="180"/>
      <c r="AH209" s="180"/>
      <c r="AI209" s="195"/>
      <c r="AJ209" s="179">
        <f>SUM(AJ207:AO208)</f>
        <v>477</v>
      </c>
      <c r="AK209" s="180"/>
      <c r="AL209" s="180"/>
      <c r="AM209" s="180"/>
      <c r="AN209" s="180"/>
      <c r="AO209" s="195"/>
      <c r="AP209" s="179">
        <f>SUM(AP207:AU208)</f>
        <v>398</v>
      </c>
      <c r="AQ209" s="180"/>
      <c r="AR209" s="180"/>
      <c r="AS209" s="180"/>
      <c r="AT209" s="180"/>
      <c r="AU209" s="195"/>
      <c r="AV209" s="179">
        <f>SUM(AV207:BA208)</f>
        <v>398</v>
      </c>
      <c r="AW209" s="180"/>
      <c r="AX209" s="180"/>
      <c r="AY209" s="180"/>
      <c r="AZ209" s="180"/>
      <c r="BA209" s="195"/>
      <c r="BB209" s="179">
        <f>SUM(BB207:BG208)</f>
        <v>491</v>
      </c>
      <c r="BC209" s="180"/>
      <c r="BD209" s="180"/>
      <c r="BE209" s="180"/>
      <c r="BF209" s="180"/>
      <c r="BG209" s="195"/>
      <c r="BH209" s="179">
        <f>SUM(BH207:BM208)</f>
        <v>488</v>
      </c>
      <c r="BI209" s="180"/>
      <c r="BJ209" s="180"/>
      <c r="BK209" s="180"/>
      <c r="BL209" s="180"/>
      <c r="BM209" s="195"/>
      <c r="BN209" s="179">
        <f>SUM(BN207:BS208)</f>
        <v>481</v>
      </c>
      <c r="BO209" s="180"/>
      <c r="BP209" s="180"/>
      <c r="BQ209" s="180"/>
      <c r="BR209" s="180"/>
      <c r="BS209" s="195"/>
      <c r="BT209" s="179">
        <f>SUM(BT207:BY208)</f>
        <v>472</v>
      </c>
      <c r="BU209" s="180"/>
      <c r="BV209" s="180"/>
      <c r="BW209" s="180"/>
      <c r="BX209" s="180"/>
      <c r="BY209" s="195"/>
    </row>
    <row r="210" spans="2:77" s="57" customFormat="1" ht="12.75" customHeight="1">
      <c r="B210" s="153" t="s">
        <v>6</v>
      </c>
      <c r="C210" s="153"/>
      <c r="D210" s="153"/>
      <c r="E210" s="153"/>
      <c r="F210" s="153"/>
      <c r="G210" s="153"/>
      <c r="H210" s="153"/>
      <c r="I210" s="241" t="s">
        <v>679</v>
      </c>
      <c r="J210" s="241"/>
      <c r="K210" s="241"/>
      <c r="L210" s="235">
        <f>SUM(BH242:BY242)</f>
        <v>3694</v>
      </c>
      <c r="M210" s="236"/>
      <c r="N210" s="236"/>
      <c r="O210" s="236"/>
      <c r="P210" s="236"/>
      <c r="Q210" s="237"/>
      <c r="R210" s="235">
        <v>153</v>
      </c>
      <c r="S210" s="236"/>
      <c r="T210" s="236"/>
      <c r="U210" s="236"/>
      <c r="V210" s="236"/>
      <c r="W210" s="237"/>
      <c r="X210" s="235">
        <v>174</v>
      </c>
      <c r="Y210" s="236"/>
      <c r="Z210" s="236"/>
      <c r="AA210" s="236"/>
      <c r="AB210" s="236"/>
      <c r="AC210" s="237"/>
      <c r="AD210" s="235">
        <v>195</v>
      </c>
      <c r="AE210" s="236"/>
      <c r="AF210" s="236"/>
      <c r="AG210" s="236"/>
      <c r="AH210" s="236"/>
      <c r="AI210" s="237"/>
      <c r="AJ210" s="235">
        <v>196</v>
      </c>
      <c r="AK210" s="236"/>
      <c r="AL210" s="236"/>
      <c r="AM210" s="236"/>
      <c r="AN210" s="236"/>
      <c r="AO210" s="237"/>
      <c r="AP210" s="235">
        <v>164</v>
      </c>
      <c r="AQ210" s="236"/>
      <c r="AR210" s="236"/>
      <c r="AS210" s="236"/>
      <c r="AT210" s="236"/>
      <c r="AU210" s="237"/>
      <c r="AV210" s="235">
        <v>198</v>
      </c>
      <c r="AW210" s="236"/>
      <c r="AX210" s="236"/>
      <c r="AY210" s="236"/>
      <c r="AZ210" s="236"/>
      <c r="BA210" s="237"/>
      <c r="BB210" s="235">
        <v>206</v>
      </c>
      <c r="BC210" s="236"/>
      <c r="BD210" s="236"/>
      <c r="BE210" s="236"/>
      <c r="BF210" s="236"/>
      <c r="BG210" s="237"/>
      <c r="BH210" s="235">
        <v>209</v>
      </c>
      <c r="BI210" s="236"/>
      <c r="BJ210" s="236"/>
      <c r="BK210" s="236"/>
      <c r="BL210" s="236"/>
      <c r="BM210" s="237"/>
      <c r="BN210" s="235">
        <v>215</v>
      </c>
      <c r="BO210" s="236"/>
      <c r="BP210" s="236"/>
      <c r="BQ210" s="236"/>
      <c r="BR210" s="236"/>
      <c r="BS210" s="237"/>
      <c r="BT210" s="235">
        <v>215</v>
      </c>
      <c r="BU210" s="236"/>
      <c r="BV210" s="236"/>
      <c r="BW210" s="236"/>
      <c r="BX210" s="236"/>
      <c r="BY210" s="237"/>
    </row>
    <row r="211" spans="2:77" s="57" customFormat="1" ht="12.75" customHeight="1">
      <c r="B211" s="153"/>
      <c r="C211" s="153"/>
      <c r="D211" s="153"/>
      <c r="E211" s="153"/>
      <c r="F211" s="153"/>
      <c r="G211" s="153"/>
      <c r="H211" s="153"/>
      <c r="I211" s="185" t="s">
        <v>680</v>
      </c>
      <c r="J211" s="185"/>
      <c r="K211" s="185"/>
      <c r="L211" s="238">
        <f>SUM(BH243:BY243)</f>
        <v>4214</v>
      </c>
      <c r="M211" s="239"/>
      <c r="N211" s="239"/>
      <c r="O211" s="239"/>
      <c r="P211" s="239"/>
      <c r="Q211" s="240"/>
      <c r="R211" s="238">
        <v>134</v>
      </c>
      <c r="S211" s="239"/>
      <c r="T211" s="239"/>
      <c r="U211" s="239"/>
      <c r="V211" s="239"/>
      <c r="W211" s="240"/>
      <c r="X211" s="238">
        <v>161</v>
      </c>
      <c r="Y211" s="239"/>
      <c r="Z211" s="239"/>
      <c r="AA211" s="239"/>
      <c r="AB211" s="239"/>
      <c r="AC211" s="240"/>
      <c r="AD211" s="238">
        <v>187</v>
      </c>
      <c r="AE211" s="239"/>
      <c r="AF211" s="239"/>
      <c r="AG211" s="239"/>
      <c r="AH211" s="239"/>
      <c r="AI211" s="240"/>
      <c r="AJ211" s="238">
        <v>194</v>
      </c>
      <c r="AK211" s="239"/>
      <c r="AL211" s="239"/>
      <c r="AM211" s="239"/>
      <c r="AN211" s="239"/>
      <c r="AO211" s="240"/>
      <c r="AP211" s="238">
        <v>182</v>
      </c>
      <c r="AQ211" s="239"/>
      <c r="AR211" s="239"/>
      <c r="AS211" s="239"/>
      <c r="AT211" s="239"/>
      <c r="AU211" s="240"/>
      <c r="AV211" s="238">
        <v>214</v>
      </c>
      <c r="AW211" s="239"/>
      <c r="AX211" s="239"/>
      <c r="AY211" s="239"/>
      <c r="AZ211" s="239"/>
      <c r="BA211" s="240"/>
      <c r="BB211" s="238">
        <v>200</v>
      </c>
      <c r="BC211" s="239"/>
      <c r="BD211" s="239"/>
      <c r="BE211" s="239"/>
      <c r="BF211" s="239"/>
      <c r="BG211" s="240"/>
      <c r="BH211" s="238">
        <v>212</v>
      </c>
      <c r="BI211" s="239"/>
      <c r="BJ211" s="239"/>
      <c r="BK211" s="239"/>
      <c r="BL211" s="239"/>
      <c r="BM211" s="240"/>
      <c r="BN211" s="238">
        <v>225</v>
      </c>
      <c r="BO211" s="239"/>
      <c r="BP211" s="239"/>
      <c r="BQ211" s="239"/>
      <c r="BR211" s="239"/>
      <c r="BS211" s="240"/>
      <c r="BT211" s="238">
        <v>208</v>
      </c>
      <c r="BU211" s="239"/>
      <c r="BV211" s="239"/>
      <c r="BW211" s="239"/>
      <c r="BX211" s="239"/>
      <c r="BY211" s="240"/>
    </row>
    <row r="212" spans="2:77" s="57" customFormat="1" ht="12.75" customHeight="1">
      <c r="B212" s="153"/>
      <c r="C212" s="153"/>
      <c r="D212" s="153"/>
      <c r="E212" s="153"/>
      <c r="F212" s="153"/>
      <c r="G212" s="153"/>
      <c r="H212" s="153"/>
      <c r="I212" s="153" t="s">
        <v>751</v>
      </c>
      <c r="J212" s="153"/>
      <c r="K212" s="153"/>
      <c r="L212" s="179">
        <f>SUM(L210:Q211)</f>
        <v>7908</v>
      </c>
      <c r="M212" s="180"/>
      <c r="N212" s="180"/>
      <c r="O212" s="180"/>
      <c r="P212" s="180"/>
      <c r="Q212" s="195"/>
      <c r="R212" s="179">
        <f>SUM(R210:W211)</f>
        <v>287</v>
      </c>
      <c r="S212" s="180"/>
      <c r="T212" s="180"/>
      <c r="U212" s="180"/>
      <c r="V212" s="180"/>
      <c r="W212" s="195"/>
      <c r="X212" s="179">
        <f>SUM(X210:AC211)</f>
        <v>335</v>
      </c>
      <c r="Y212" s="180"/>
      <c r="Z212" s="180"/>
      <c r="AA212" s="180"/>
      <c r="AB212" s="180"/>
      <c r="AC212" s="195"/>
      <c r="AD212" s="179">
        <f>SUM(AD210:AI211)</f>
        <v>382</v>
      </c>
      <c r="AE212" s="180"/>
      <c r="AF212" s="180"/>
      <c r="AG212" s="180"/>
      <c r="AH212" s="180"/>
      <c r="AI212" s="195"/>
      <c r="AJ212" s="179">
        <f>SUM(AJ210:AO211)</f>
        <v>390</v>
      </c>
      <c r="AK212" s="180"/>
      <c r="AL212" s="180"/>
      <c r="AM212" s="180"/>
      <c r="AN212" s="180"/>
      <c r="AO212" s="195"/>
      <c r="AP212" s="179">
        <f>SUM(AP210:AU211)</f>
        <v>346</v>
      </c>
      <c r="AQ212" s="180"/>
      <c r="AR212" s="180"/>
      <c r="AS212" s="180"/>
      <c r="AT212" s="180"/>
      <c r="AU212" s="195"/>
      <c r="AV212" s="179">
        <f>SUM(AV210:BA211)</f>
        <v>412</v>
      </c>
      <c r="AW212" s="180"/>
      <c r="AX212" s="180"/>
      <c r="AY212" s="180"/>
      <c r="AZ212" s="180"/>
      <c r="BA212" s="195"/>
      <c r="BB212" s="179">
        <f>SUM(BB210:BG211)</f>
        <v>406</v>
      </c>
      <c r="BC212" s="180"/>
      <c r="BD212" s="180"/>
      <c r="BE212" s="180"/>
      <c r="BF212" s="180"/>
      <c r="BG212" s="195"/>
      <c r="BH212" s="179">
        <f>SUM(BH210:BM211)</f>
        <v>421</v>
      </c>
      <c r="BI212" s="180"/>
      <c r="BJ212" s="180"/>
      <c r="BK212" s="180"/>
      <c r="BL212" s="180"/>
      <c r="BM212" s="195"/>
      <c r="BN212" s="179">
        <f>SUM(BN210:BS211)</f>
        <v>440</v>
      </c>
      <c r="BO212" s="180"/>
      <c r="BP212" s="180"/>
      <c r="BQ212" s="180"/>
      <c r="BR212" s="180"/>
      <c r="BS212" s="195"/>
      <c r="BT212" s="179">
        <f>SUM(BT210:BY211)</f>
        <v>423</v>
      </c>
      <c r="BU212" s="180"/>
      <c r="BV212" s="180"/>
      <c r="BW212" s="180"/>
      <c r="BX212" s="180"/>
      <c r="BY212" s="195"/>
    </row>
    <row r="213" spans="2:69" s="57" customFormat="1" ht="3.75" customHeight="1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</row>
    <row r="214" spans="2:77" s="57" customFormat="1" ht="10.5" customHeight="1">
      <c r="B214" s="242" t="s">
        <v>618</v>
      </c>
      <c r="C214" s="242"/>
      <c r="D214" s="242"/>
      <c r="E214" s="242"/>
      <c r="F214" s="242"/>
      <c r="G214" s="242"/>
      <c r="H214" s="242"/>
      <c r="I214" s="242"/>
      <c r="J214" s="242"/>
      <c r="K214" s="242"/>
      <c r="L214" s="242" t="s">
        <v>568</v>
      </c>
      <c r="M214" s="242"/>
      <c r="N214" s="242"/>
      <c r="O214" s="242"/>
      <c r="P214" s="242"/>
      <c r="Q214" s="242"/>
      <c r="R214" s="242" t="s">
        <v>569</v>
      </c>
      <c r="S214" s="242"/>
      <c r="T214" s="242"/>
      <c r="U214" s="242"/>
      <c r="V214" s="242"/>
      <c r="W214" s="242"/>
      <c r="X214" s="242" t="s">
        <v>570</v>
      </c>
      <c r="Y214" s="242"/>
      <c r="Z214" s="242"/>
      <c r="AA214" s="242"/>
      <c r="AB214" s="242"/>
      <c r="AC214" s="242"/>
      <c r="AD214" s="242" t="s">
        <v>571</v>
      </c>
      <c r="AE214" s="242"/>
      <c r="AF214" s="242"/>
      <c r="AG214" s="242"/>
      <c r="AH214" s="242"/>
      <c r="AI214" s="242"/>
      <c r="AJ214" s="242" t="s">
        <v>572</v>
      </c>
      <c r="AK214" s="242"/>
      <c r="AL214" s="242"/>
      <c r="AM214" s="242"/>
      <c r="AN214" s="242"/>
      <c r="AO214" s="242"/>
      <c r="AP214" s="242" t="s">
        <v>573</v>
      </c>
      <c r="AQ214" s="242"/>
      <c r="AR214" s="242"/>
      <c r="AS214" s="242"/>
      <c r="AT214" s="242"/>
      <c r="AU214" s="242"/>
      <c r="AV214" s="242" t="s">
        <v>574</v>
      </c>
      <c r="AW214" s="242"/>
      <c r="AX214" s="242"/>
      <c r="AY214" s="242"/>
      <c r="AZ214" s="242"/>
      <c r="BA214" s="242"/>
      <c r="BB214" s="242" t="s">
        <v>7</v>
      </c>
      <c r="BC214" s="242"/>
      <c r="BD214" s="242"/>
      <c r="BE214" s="242"/>
      <c r="BF214" s="242"/>
      <c r="BG214" s="242"/>
      <c r="BH214" s="242" t="s">
        <v>8</v>
      </c>
      <c r="BI214" s="242"/>
      <c r="BJ214" s="242"/>
      <c r="BK214" s="242"/>
      <c r="BL214" s="242"/>
      <c r="BM214" s="242"/>
      <c r="BN214" s="242" t="s">
        <v>9</v>
      </c>
      <c r="BO214" s="242"/>
      <c r="BP214" s="242"/>
      <c r="BQ214" s="242"/>
      <c r="BR214" s="242"/>
      <c r="BS214" s="242"/>
      <c r="BT214" s="242" t="s">
        <v>10</v>
      </c>
      <c r="BU214" s="242"/>
      <c r="BV214" s="242"/>
      <c r="BW214" s="242"/>
      <c r="BX214" s="242"/>
      <c r="BY214" s="242"/>
    </row>
    <row r="215" spans="2:77" s="57" customFormat="1" ht="12.75" customHeight="1">
      <c r="B215" s="153" t="s">
        <v>742</v>
      </c>
      <c r="C215" s="153"/>
      <c r="D215" s="153"/>
      <c r="E215" s="153"/>
      <c r="F215" s="153"/>
      <c r="G215" s="153"/>
      <c r="H215" s="153"/>
      <c r="I215" s="241" t="s">
        <v>679</v>
      </c>
      <c r="J215" s="241"/>
      <c r="K215" s="241"/>
      <c r="L215" s="235">
        <v>1585</v>
      </c>
      <c r="M215" s="236"/>
      <c r="N215" s="236"/>
      <c r="O215" s="236"/>
      <c r="P215" s="236"/>
      <c r="Q215" s="237"/>
      <c r="R215" s="235">
        <v>1750</v>
      </c>
      <c r="S215" s="236"/>
      <c r="T215" s="236"/>
      <c r="U215" s="236"/>
      <c r="V215" s="236"/>
      <c r="W215" s="237"/>
      <c r="X215" s="235">
        <v>2117</v>
      </c>
      <c r="Y215" s="236"/>
      <c r="Z215" s="236"/>
      <c r="AA215" s="236"/>
      <c r="AB215" s="236"/>
      <c r="AC215" s="237"/>
      <c r="AD215" s="235">
        <v>1508</v>
      </c>
      <c r="AE215" s="236"/>
      <c r="AF215" s="236"/>
      <c r="AG215" s="236"/>
      <c r="AH215" s="236"/>
      <c r="AI215" s="237"/>
      <c r="AJ215" s="235">
        <v>1255</v>
      </c>
      <c r="AK215" s="236"/>
      <c r="AL215" s="236"/>
      <c r="AM215" s="236"/>
      <c r="AN215" s="236"/>
      <c r="AO215" s="237"/>
      <c r="AP215" s="235">
        <v>1055</v>
      </c>
      <c r="AQ215" s="236"/>
      <c r="AR215" s="236"/>
      <c r="AS215" s="236"/>
      <c r="AT215" s="236"/>
      <c r="AU215" s="237"/>
      <c r="AV215" s="235">
        <v>864</v>
      </c>
      <c r="AW215" s="236"/>
      <c r="AX215" s="236"/>
      <c r="AY215" s="236"/>
      <c r="AZ215" s="236"/>
      <c r="BA215" s="237"/>
      <c r="BB215" s="235">
        <v>672</v>
      </c>
      <c r="BC215" s="236"/>
      <c r="BD215" s="236"/>
      <c r="BE215" s="236"/>
      <c r="BF215" s="236"/>
      <c r="BG215" s="237"/>
      <c r="BH215" s="235">
        <v>3701</v>
      </c>
      <c r="BI215" s="236"/>
      <c r="BJ215" s="236"/>
      <c r="BK215" s="236"/>
      <c r="BL215" s="236"/>
      <c r="BM215" s="237"/>
      <c r="BN215" s="235">
        <v>14987</v>
      </c>
      <c r="BO215" s="236"/>
      <c r="BP215" s="236"/>
      <c r="BQ215" s="236"/>
      <c r="BR215" s="236"/>
      <c r="BS215" s="237"/>
      <c r="BT215" s="235">
        <v>5354</v>
      </c>
      <c r="BU215" s="236"/>
      <c r="BV215" s="236"/>
      <c r="BW215" s="236"/>
      <c r="BX215" s="236"/>
      <c r="BY215" s="237"/>
    </row>
    <row r="216" spans="2:77" s="57" customFormat="1" ht="12.75" customHeight="1">
      <c r="B216" s="153"/>
      <c r="C216" s="153"/>
      <c r="D216" s="153"/>
      <c r="E216" s="153"/>
      <c r="F216" s="153"/>
      <c r="G216" s="153"/>
      <c r="H216" s="153"/>
      <c r="I216" s="185" t="s">
        <v>680</v>
      </c>
      <c r="J216" s="185"/>
      <c r="K216" s="185"/>
      <c r="L216" s="238">
        <v>1572</v>
      </c>
      <c r="M216" s="239"/>
      <c r="N216" s="239"/>
      <c r="O216" s="239"/>
      <c r="P216" s="239"/>
      <c r="Q216" s="240"/>
      <c r="R216" s="238">
        <v>1769</v>
      </c>
      <c r="S216" s="239"/>
      <c r="T216" s="239"/>
      <c r="U216" s="239"/>
      <c r="V216" s="239"/>
      <c r="W216" s="240"/>
      <c r="X216" s="238">
        <v>2143</v>
      </c>
      <c r="Y216" s="239"/>
      <c r="Z216" s="239"/>
      <c r="AA216" s="239"/>
      <c r="AB216" s="239"/>
      <c r="AC216" s="240"/>
      <c r="AD216" s="238">
        <v>1568</v>
      </c>
      <c r="AE216" s="239"/>
      <c r="AF216" s="239"/>
      <c r="AG216" s="239"/>
      <c r="AH216" s="239"/>
      <c r="AI216" s="240"/>
      <c r="AJ216" s="238">
        <v>1558</v>
      </c>
      <c r="AK216" s="239"/>
      <c r="AL216" s="239"/>
      <c r="AM216" s="239"/>
      <c r="AN216" s="239"/>
      <c r="AO216" s="240"/>
      <c r="AP216" s="238">
        <v>1531</v>
      </c>
      <c r="AQ216" s="239"/>
      <c r="AR216" s="239"/>
      <c r="AS216" s="239"/>
      <c r="AT216" s="239"/>
      <c r="AU216" s="240"/>
      <c r="AV216" s="238">
        <v>1473</v>
      </c>
      <c r="AW216" s="239"/>
      <c r="AX216" s="239"/>
      <c r="AY216" s="239"/>
      <c r="AZ216" s="239"/>
      <c r="BA216" s="240"/>
      <c r="BB216" s="238">
        <v>1876</v>
      </c>
      <c r="BC216" s="239"/>
      <c r="BD216" s="239"/>
      <c r="BE216" s="239"/>
      <c r="BF216" s="239"/>
      <c r="BG216" s="240"/>
      <c r="BH216" s="238">
        <v>3500</v>
      </c>
      <c r="BI216" s="239"/>
      <c r="BJ216" s="239"/>
      <c r="BK216" s="239"/>
      <c r="BL216" s="239"/>
      <c r="BM216" s="240"/>
      <c r="BN216" s="238">
        <v>15097</v>
      </c>
      <c r="BO216" s="239"/>
      <c r="BP216" s="239"/>
      <c r="BQ216" s="239"/>
      <c r="BR216" s="239"/>
      <c r="BS216" s="240"/>
      <c r="BT216" s="238">
        <v>8006</v>
      </c>
      <c r="BU216" s="239"/>
      <c r="BV216" s="239"/>
      <c r="BW216" s="239"/>
      <c r="BX216" s="239"/>
      <c r="BY216" s="240"/>
    </row>
    <row r="217" spans="2:77" s="57" customFormat="1" ht="12.75" customHeight="1">
      <c r="B217" s="153"/>
      <c r="C217" s="153"/>
      <c r="D217" s="153"/>
      <c r="E217" s="153"/>
      <c r="F217" s="153"/>
      <c r="G217" s="153"/>
      <c r="H217" s="153"/>
      <c r="I217" s="153" t="s">
        <v>751</v>
      </c>
      <c r="J217" s="153"/>
      <c r="K217" s="153"/>
      <c r="L217" s="179">
        <f>SUM(L215:Q216)</f>
        <v>3157</v>
      </c>
      <c r="M217" s="180"/>
      <c r="N217" s="180"/>
      <c r="O217" s="180"/>
      <c r="P217" s="180"/>
      <c r="Q217" s="195"/>
      <c r="R217" s="179">
        <f>SUM(R215:W216)</f>
        <v>3519</v>
      </c>
      <c r="S217" s="180"/>
      <c r="T217" s="180"/>
      <c r="U217" s="180"/>
      <c r="V217" s="180"/>
      <c r="W217" s="195"/>
      <c r="X217" s="179">
        <f>SUM(X215:AC216)</f>
        <v>4260</v>
      </c>
      <c r="Y217" s="180"/>
      <c r="Z217" s="180"/>
      <c r="AA217" s="180"/>
      <c r="AB217" s="180"/>
      <c r="AC217" s="195"/>
      <c r="AD217" s="179">
        <f>SUM(AD215:AI216)</f>
        <v>3076</v>
      </c>
      <c r="AE217" s="180"/>
      <c r="AF217" s="180"/>
      <c r="AG217" s="180"/>
      <c r="AH217" s="180"/>
      <c r="AI217" s="195"/>
      <c r="AJ217" s="179">
        <f>SUM(AJ215:AO216)</f>
        <v>2813</v>
      </c>
      <c r="AK217" s="180"/>
      <c r="AL217" s="180"/>
      <c r="AM217" s="180"/>
      <c r="AN217" s="180"/>
      <c r="AO217" s="195"/>
      <c r="AP217" s="179">
        <f>SUM(AP215:AU216)</f>
        <v>2586</v>
      </c>
      <c r="AQ217" s="180"/>
      <c r="AR217" s="180"/>
      <c r="AS217" s="180"/>
      <c r="AT217" s="180"/>
      <c r="AU217" s="195"/>
      <c r="AV217" s="179">
        <f>SUM(AV215:BA216)</f>
        <v>2337</v>
      </c>
      <c r="AW217" s="180"/>
      <c r="AX217" s="180"/>
      <c r="AY217" s="180"/>
      <c r="AZ217" s="180"/>
      <c r="BA217" s="195"/>
      <c r="BB217" s="179">
        <f>SUM(BB215:BG216)</f>
        <v>2548</v>
      </c>
      <c r="BC217" s="180"/>
      <c r="BD217" s="180"/>
      <c r="BE217" s="180"/>
      <c r="BF217" s="180"/>
      <c r="BG217" s="195"/>
      <c r="BH217" s="179">
        <f>SUM(BH215:BM216)</f>
        <v>7201</v>
      </c>
      <c r="BI217" s="180"/>
      <c r="BJ217" s="180"/>
      <c r="BK217" s="180"/>
      <c r="BL217" s="180"/>
      <c r="BM217" s="195"/>
      <c r="BN217" s="179">
        <f>SUM(BN215:BS216)</f>
        <v>30084</v>
      </c>
      <c r="BO217" s="180"/>
      <c r="BP217" s="180"/>
      <c r="BQ217" s="180"/>
      <c r="BR217" s="180"/>
      <c r="BS217" s="195"/>
      <c r="BT217" s="179">
        <f>SUM(BT215:BY216)</f>
        <v>13360</v>
      </c>
      <c r="BU217" s="180"/>
      <c r="BV217" s="180"/>
      <c r="BW217" s="180"/>
      <c r="BX217" s="180"/>
      <c r="BY217" s="195"/>
    </row>
    <row r="218" spans="2:77" s="57" customFormat="1" ht="12.75" customHeight="1">
      <c r="B218" s="153" t="s">
        <v>853</v>
      </c>
      <c r="C218" s="153"/>
      <c r="D218" s="153"/>
      <c r="E218" s="153"/>
      <c r="F218" s="153"/>
      <c r="G218" s="153"/>
      <c r="H218" s="153"/>
      <c r="I218" s="241" t="s">
        <v>679</v>
      </c>
      <c r="J218" s="241"/>
      <c r="K218" s="241"/>
      <c r="L218" s="235">
        <v>482</v>
      </c>
      <c r="M218" s="236"/>
      <c r="N218" s="236"/>
      <c r="O218" s="236"/>
      <c r="P218" s="236"/>
      <c r="Q218" s="237"/>
      <c r="R218" s="235">
        <v>515</v>
      </c>
      <c r="S218" s="236"/>
      <c r="T218" s="236"/>
      <c r="U218" s="236"/>
      <c r="V218" s="236"/>
      <c r="W218" s="237"/>
      <c r="X218" s="235">
        <v>603</v>
      </c>
      <c r="Y218" s="236"/>
      <c r="Z218" s="236"/>
      <c r="AA218" s="236"/>
      <c r="AB218" s="236"/>
      <c r="AC218" s="237"/>
      <c r="AD218" s="235">
        <v>446</v>
      </c>
      <c r="AE218" s="236"/>
      <c r="AF218" s="236"/>
      <c r="AG218" s="236"/>
      <c r="AH218" s="236"/>
      <c r="AI218" s="237"/>
      <c r="AJ218" s="235">
        <v>352</v>
      </c>
      <c r="AK218" s="236"/>
      <c r="AL218" s="236"/>
      <c r="AM218" s="236"/>
      <c r="AN218" s="236"/>
      <c r="AO218" s="237"/>
      <c r="AP218" s="235">
        <v>266</v>
      </c>
      <c r="AQ218" s="236"/>
      <c r="AR218" s="236"/>
      <c r="AS218" s="236"/>
      <c r="AT218" s="236"/>
      <c r="AU218" s="237"/>
      <c r="AV218" s="235">
        <v>207</v>
      </c>
      <c r="AW218" s="236"/>
      <c r="AX218" s="236"/>
      <c r="AY218" s="236"/>
      <c r="AZ218" s="236"/>
      <c r="BA218" s="237"/>
      <c r="BB218" s="235">
        <v>182</v>
      </c>
      <c r="BC218" s="236"/>
      <c r="BD218" s="236"/>
      <c r="BE218" s="236"/>
      <c r="BF218" s="236"/>
      <c r="BG218" s="237"/>
      <c r="BH218" s="235">
        <v>1339</v>
      </c>
      <c r="BI218" s="236"/>
      <c r="BJ218" s="236"/>
      <c r="BK218" s="236"/>
      <c r="BL218" s="236"/>
      <c r="BM218" s="237"/>
      <c r="BN218" s="235">
        <v>5050</v>
      </c>
      <c r="BO218" s="236"/>
      <c r="BP218" s="236"/>
      <c r="BQ218" s="236"/>
      <c r="BR218" s="236"/>
      <c r="BS218" s="237"/>
      <c r="BT218" s="235">
        <v>1453</v>
      </c>
      <c r="BU218" s="236"/>
      <c r="BV218" s="236"/>
      <c r="BW218" s="236"/>
      <c r="BX218" s="236"/>
      <c r="BY218" s="237"/>
    </row>
    <row r="219" spans="2:77" s="57" customFormat="1" ht="12.75" customHeight="1">
      <c r="B219" s="153"/>
      <c r="C219" s="153"/>
      <c r="D219" s="153"/>
      <c r="E219" s="153"/>
      <c r="F219" s="153"/>
      <c r="G219" s="153"/>
      <c r="H219" s="153"/>
      <c r="I219" s="185" t="s">
        <v>680</v>
      </c>
      <c r="J219" s="185"/>
      <c r="K219" s="185"/>
      <c r="L219" s="238">
        <v>526</v>
      </c>
      <c r="M219" s="239"/>
      <c r="N219" s="239"/>
      <c r="O219" s="239"/>
      <c r="P219" s="239"/>
      <c r="Q219" s="240"/>
      <c r="R219" s="238">
        <v>561</v>
      </c>
      <c r="S219" s="239"/>
      <c r="T219" s="239"/>
      <c r="U219" s="239"/>
      <c r="V219" s="239"/>
      <c r="W219" s="240"/>
      <c r="X219" s="238">
        <v>634</v>
      </c>
      <c r="Y219" s="239"/>
      <c r="Z219" s="239"/>
      <c r="AA219" s="239"/>
      <c r="AB219" s="239"/>
      <c r="AC219" s="240"/>
      <c r="AD219" s="238">
        <v>461</v>
      </c>
      <c r="AE219" s="239"/>
      <c r="AF219" s="239"/>
      <c r="AG219" s="239"/>
      <c r="AH219" s="239"/>
      <c r="AI219" s="240"/>
      <c r="AJ219" s="238">
        <v>451</v>
      </c>
      <c r="AK219" s="239"/>
      <c r="AL219" s="239"/>
      <c r="AM219" s="239"/>
      <c r="AN219" s="239"/>
      <c r="AO219" s="240"/>
      <c r="AP219" s="238">
        <v>420</v>
      </c>
      <c r="AQ219" s="239"/>
      <c r="AR219" s="239"/>
      <c r="AS219" s="239"/>
      <c r="AT219" s="239"/>
      <c r="AU219" s="240"/>
      <c r="AV219" s="238">
        <v>375</v>
      </c>
      <c r="AW219" s="239"/>
      <c r="AX219" s="239"/>
      <c r="AY219" s="239"/>
      <c r="AZ219" s="239"/>
      <c r="BA219" s="240"/>
      <c r="BB219" s="238">
        <v>430</v>
      </c>
      <c r="BC219" s="239"/>
      <c r="BD219" s="239"/>
      <c r="BE219" s="239"/>
      <c r="BF219" s="239"/>
      <c r="BG219" s="240"/>
      <c r="BH219" s="238">
        <v>1275</v>
      </c>
      <c r="BI219" s="239"/>
      <c r="BJ219" s="239"/>
      <c r="BK219" s="239"/>
      <c r="BL219" s="239"/>
      <c r="BM219" s="240"/>
      <c r="BN219" s="238">
        <v>5280</v>
      </c>
      <c r="BO219" s="239"/>
      <c r="BP219" s="239"/>
      <c r="BQ219" s="239"/>
      <c r="BR219" s="239"/>
      <c r="BS219" s="240"/>
      <c r="BT219" s="238">
        <v>2137</v>
      </c>
      <c r="BU219" s="239"/>
      <c r="BV219" s="239"/>
      <c r="BW219" s="239"/>
      <c r="BX219" s="239"/>
      <c r="BY219" s="240"/>
    </row>
    <row r="220" spans="2:77" s="57" customFormat="1" ht="12.75" customHeight="1">
      <c r="B220" s="153"/>
      <c r="C220" s="153"/>
      <c r="D220" s="153"/>
      <c r="E220" s="153"/>
      <c r="F220" s="153"/>
      <c r="G220" s="153"/>
      <c r="H220" s="153"/>
      <c r="I220" s="153" t="s">
        <v>751</v>
      </c>
      <c r="J220" s="153"/>
      <c r="K220" s="153"/>
      <c r="L220" s="179">
        <f>SUM(L218:Q219)</f>
        <v>1008</v>
      </c>
      <c r="M220" s="180"/>
      <c r="N220" s="180"/>
      <c r="O220" s="180"/>
      <c r="P220" s="180"/>
      <c r="Q220" s="195"/>
      <c r="R220" s="179">
        <f>SUM(R218:W219)</f>
        <v>1076</v>
      </c>
      <c r="S220" s="180"/>
      <c r="T220" s="180"/>
      <c r="U220" s="180"/>
      <c r="V220" s="180"/>
      <c r="W220" s="195"/>
      <c r="X220" s="179">
        <f>SUM(X218:AC219)</f>
        <v>1237</v>
      </c>
      <c r="Y220" s="180"/>
      <c r="Z220" s="180"/>
      <c r="AA220" s="180"/>
      <c r="AB220" s="180"/>
      <c r="AC220" s="195"/>
      <c r="AD220" s="179">
        <f>SUM(AD218:AI219)</f>
        <v>907</v>
      </c>
      <c r="AE220" s="180"/>
      <c r="AF220" s="180"/>
      <c r="AG220" s="180"/>
      <c r="AH220" s="180"/>
      <c r="AI220" s="195"/>
      <c r="AJ220" s="179">
        <f>SUM(AJ218:AO219)</f>
        <v>803</v>
      </c>
      <c r="AK220" s="180"/>
      <c r="AL220" s="180"/>
      <c r="AM220" s="180"/>
      <c r="AN220" s="180"/>
      <c r="AO220" s="195"/>
      <c r="AP220" s="179">
        <f>SUM(AP218:AU219)</f>
        <v>686</v>
      </c>
      <c r="AQ220" s="180"/>
      <c r="AR220" s="180"/>
      <c r="AS220" s="180"/>
      <c r="AT220" s="180"/>
      <c r="AU220" s="195"/>
      <c r="AV220" s="179">
        <f>SUM(AV218:BA219)</f>
        <v>582</v>
      </c>
      <c r="AW220" s="180"/>
      <c r="AX220" s="180"/>
      <c r="AY220" s="180"/>
      <c r="AZ220" s="180"/>
      <c r="BA220" s="195"/>
      <c r="BB220" s="179">
        <f>SUM(BB218:BG219)</f>
        <v>612</v>
      </c>
      <c r="BC220" s="180"/>
      <c r="BD220" s="180"/>
      <c r="BE220" s="180"/>
      <c r="BF220" s="180"/>
      <c r="BG220" s="195"/>
      <c r="BH220" s="179">
        <f>SUM(BH218:BM219)</f>
        <v>2614</v>
      </c>
      <c r="BI220" s="180"/>
      <c r="BJ220" s="180"/>
      <c r="BK220" s="180"/>
      <c r="BL220" s="180"/>
      <c r="BM220" s="195"/>
      <c r="BN220" s="179">
        <f>SUM(BN218:BS219)</f>
        <v>10330</v>
      </c>
      <c r="BO220" s="180"/>
      <c r="BP220" s="180"/>
      <c r="BQ220" s="180"/>
      <c r="BR220" s="180"/>
      <c r="BS220" s="195"/>
      <c r="BT220" s="179">
        <f>SUM(BT218:BY219)</f>
        <v>3590</v>
      </c>
      <c r="BU220" s="180"/>
      <c r="BV220" s="180"/>
      <c r="BW220" s="180"/>
      <c r="BX220" s="180"/>
      <c r="BY220" s="195"/>
    </row>
    <row r="221" spans="2:77" s="57" customFormat="1" ht="12.75" customHeight="1">
      <c r="B221" s="153" t="s">
        <v>854</v>
      </c>
      <c r="C221" s="153"/>
      <c r="D221" s="153"/>
      <c r="E221" s="153"/>
      <c r="F221" s="153"/>
      <c r="G221" s="153"/>
      <c r="H221" s="153"/>
      <c r="I221" s="241" t="s">
        <v>679</v>
      </c>
      <c r="J221" s="241"/>
      <c r="K221" s="241"/>
      <c r="L221" s="235">
        <v>78</v>
      </c>
      <c r="M221" s="236"/>
      <c r="N221" s="236"/>
      <c r="O221" s="236"/>
      <c r="P221" s="236"/>
      <c r="Q221" s="237"/>
      <c r="R221" s="235">
        <v>116</v>
      </c>
      <c r="S221" s="236"/>
      <c r="T221" s="236"/>
      <c r="U221" s="236"/>
      <c r="V221" s="236"/>
      <c r="W221" s="237"/>
      <c r="X221" s="235">
        <v>144</v>
      </c>
      <c r="Y221" s="236"/>
      <c r="Z221" s="236"/>
      <c r="AA221" s="236"/>
      <c r="AB221" s="236"/>
      <c r="AC221" s="237"/>
      <c r="AD221" s="235">
        <v>94</v>
      </c>
      <c r="AE221" s="236"/>
      <c r="AF221" s="236"/>
      <c r="AG221" s="236"/>
      <c r="AH221" s="236"/>
      <c r="AI221" s="237"/>
      <c r="AJ221" s="235">
        <v>86</v>
      </c>
      <c r="AK221" s="236"/>
      <c r="AL221" s="236"/>
      <c r="AM221" s="236"/>
      <c r="AN221" s="236"/>
      <c r="AO221" s="237"/>
      <c r="AP221" s="235">
        <v>66</v>
      </c>
      <c r="AQ221" s="236"/>
      <c r="AR221" s="236"/>
      <c r="AS221" s="236"/>
      <c r="AT221" s="236"/>
      <c r="AU221" s="237"/>
      <c r="AV221" s="235">
        <v>52</v>
      </c>
      <c r="AW221" s="236"/>
      <c r="AX221" s="236"/>
      <c r="AY221" s="236"/>
      <c r="AZ221" s="236"/>
      <c r="BA221" s="237"/>
      <c r="BB221" s="235">
        <v>42</v>
      </c>
      <c r="BC221" s="236"/>
      <c r="BD221" s="236"/>
      <c r="BE221" s="236"/>
      <c r="BF221" s="236"/>
      <c r="BG221" s="237"/>
      <c r="BH221" s="235">
        <v>163</v>
      </c>
      <c r="BI221" s="236"/>
      <c r="BJ221" s="236"/>
      <c r="BK221" s="236"/>
      <c r="BL221" s="236"/>
      <c r="BM221" s="237"/>
      <c r="BN221" s="235">
        <v>764</v>
      </c>
      <c r="BO221" s="236"/>
      <c r="BP221" s="236"/>
      <c r="BQ221" s="236"/>
      <c r="BR221" s="236"/>
      <c r="BS221" s="237"/>
      <c r="BT221" s="235">
        <v>340</v>
      </c>
      <c r="BU221" s="236"/>
      <c r="BV221" s="236"/>
      <c r="BW221" s="236"/>
      <c r="BX221" s="236"/>
      <c r="BY221" s="237"/>
    </row>
    <row r="222" spans="2:77" s="57" customFormat="1" ht="12.75" customHeight="1">
      <c r="B222" s="153"/>
      <c r="C222" s="153"/>
      <c r="D222" s="153"/>
      <c r="E222" s="153"/>
      <c r="F222" s="153"/>
      <c r="G222" s="153"/>
      <c r="H222" s="153"/>
      <c r="I222" s="185" t="s">
        <v>680</v>
      </c>
      <c r="J222" s="185"/>
      <c r="K222" s="185"/>
      <c r="L222" s="238">
        <v>98</v>
      </c>
      <c r="M222" s="239"/>
      <c r="N222" s="239"/>
      <c r="O222" s="239"/>
      <c r="P222" s="239"/>
      <c r="Q222" s="240"/>
      <c r="R222" s="238">
        <v>93</v>
      </c>
      <c r="S222" s="239"/>
      <c r="T222" s="239"/>
      <c r="U222" s="239"/>
      <c r="V222" s="239"/>
      <c r="W222" s="240"/>
      <c r="X222" s="238">
        <v>135</v>
      </c>
      <c r="Y222" s="239"/>
      <c r="Z222" s="239"/>
      <c r="AA222" s="239"/>
      <c r="AB222" s="239"/>
      <c r="AC222" s="240"/>
      <c r="AD222" s="238">
        <v>97</v>
      </c>
      <c r="AE222" s="239"/>
      <c r="AF222" s="239"/>
      <c r="AG222" s="239"/>
      <c r="AH222" s="239"/>
      <c r="AI222" s="240"/>
      <c r="AJ222" s="238">
        <v>81</v>
      </c>
      <c r="AK222" s="239"/>
      <c r="AL222" s="239"/>
      <c r="AM222" s="239"/>
      <c r="AN222" s="239"/>
      <c r="AO222" s="240"/>
      <c r="AP222" s="238">
        <v>94</v>
      </c>
      <c r="AQ222" s="239"/>
      <c r="AR222" s="239"/>
      <c r="AS222" s="239"/>
      <c r="AT222" s="239"/>
      <c r="AU222" s="240"/>
      <c r="AV222" s="238">
        <v>93</v>
      </c>
      <c r="AW222" s="239"/>
      <c r="AX222" s="239"/>
      <c r="AY222" s="239"/>
      <c r="AZ222" s="239"/>
      <c r="BA222" s="240"/>
      <c r="BB222" s="238">
        <v>113</v>
      </c>
      <c r="BC222" s="239"/>
      <c r="BD222" s="239"/>
      <c r="BE222" s="239"/>
      <c r="BF222" s="239"/>
      <c r="BG222" s="240"/>
      <c r="BH222" s="238">
        <v>144</v>
      </c>
      <c r="BI222" s="239"/>
      <c r="BJ222" s="239"/>
      <c r="BK222" s="239"/>
      <c r="BL222" s="239"/>
      <c r="BM222" s="240"/>
      <c r="BN222" s="238">
        <v>760</v>
      </c>
      <c r="BO222" s="239"/>
      <c r="BP222" s="239"/>
      <c r="BQ222" s="239"/>
      <c r="BR222" s="239"/>
      <c r="BS222" s="240"/>
      <c r="BT222" s="238">
        <v>478</v>
      </c>
      <c r="BU222" s="239"/>
      <c r="BV222" s="239"/>
      <c r="BW222" s="239"/>
      <c r="BX222" s="239"/>
      <c r="BY222" s="240"/>
    </row>
    <row r="223" spans="2:77" s="57" customFormat="1" ht="12.75" customHeight="1">
      <c r="B223" s="153"/>
      <c r="C223" s="153"/>
      <c r="D223" s="153"/>
      <c r="E223" s="153"/>
      <c r="F223" s="153"/>
      <c r="G223" s="153"/>
      <c r="H223" s="153"/>
      <c r="I223" s="153" t="s">
        <v>751</v>
      </c>
      <c r="J223" s="153"/>
      <c r="K223" s="153"/>
      <c r="L223" s="179">
        <f>SUM(L221:Q222)</f>
        <v>176</v>
      </c>
      <c r="M223" s="180"/>
      <c r="N223" s="180"/>
      <c r="O223" s="180"/>
      <c r="P223" s="180"/>
      <c r="Q223" s="195"/>
      <c r="R223" s="179">
        <f>SUM(R221:W222)</f>
        <v>209</v>
      </c>
      <c r="S223" s="180"/>
      <c r="T223" s="180"/>
      <c r="U223" s="180"/>
      <c r="V223" s="180"/>
      <c r="W223" s="195"/>
      <c r="X223" s="179">
        <f>SUM(X221:AC222)</f>
        <v>279</v>
      </c>
      <c r="Y223" s="180"/>
      <c r="Z223" s="180"/>
      <c r="AA223" s="180"/>
      <c r="AB223" s="180"/>
      <c r="AC223" s="195"/>
      <c r="AD223" s="179">
        <f>SUM(AD221:AI222)</f>
        <v>191</v>
      </c>
      <c r="AE223" s="180"/>
      <c r="AF223" s="180"/>
      <c r="AG223" s="180"/>
      <c r="AH223" s="180"/>
      <c r="AI223" s="195"/>
      <c r="AJ223" s="179">
        <f>SUM(AJ221:AO222)</f>
        <v>167</v>
      </c>
      <c r="AK223" s="180"/>
      <c r="AL223" s="180"/>
      <c r="AM223" s="180"/>
      <c r="AN223" s="180"/>
      <c r="AO223" s="195"/>
      <c r="AP223" s="179">
        <f>SUM(AP221:AU222)</f>
        <v>160</v>
      </c>
      <c r="AQ223" s="180"/>
      <c r="AR223" s="180"/>
      <c r="AS223" s="180"/>
      <c r="AT223" s="180"/>
      <c r="AU223" s="195"/>
      <c r="AV223" s="179">
        <f>SUM(AV221:BA222)</f>
        <v>145</v>
      </c>
      <c r="AW223" s="180"/>
      <c r="AX223" s="180"/>
      <c r="AY223" s="180"/>
      <c r="AZ223" s="180"/>
      <c r="BA223" s="195"/>
      <c r="BB223" s="179">
        <f>SUM(BB221:BG222)</f>
        <v>155</v>
      </c>
      <c r="BC223" s="180"/>
      <c r="BD223" s="180"/>
      <c r="BE223" s="180"/>
      <c r="BF223" s="180"/>
      <c r="BG223" s="195"/>
      <c r="BH223" s="179">
        <f>SUM(BH221:BM222)</f>
        <v>307</v>
      </c>
      <c r="BI223" s="180"/>
      <c r="BJ223" s="180"/>
      <c r="BK223" s="180"/>
      <c r="BL223" s="180"/>
      <c r="BM223" s="195"/>
      <c r="BN223" s="179">
        <f>SUM(BN221:BS222)</f>
        <v>1524</v>
      </c>
      <c r="BO223" s="180"/>
      <c r="BP223" s="180"/>
      <c r="BQ223" s="180"/>
      <c r="BR223" s="180"/>
      <c r="BS223" s="195"/>
      <c r="BT223" s="179">
        <f>SUM(BT221:BY222)</f>
        <v>818</v>
      </c>
      <c r="BU223" s="180"/>
      <c r="BV223" s="180"/>
      <c r="BW223" s="180"/>
      <c r="BX223" s="180"/>
      <c r="BY223" s="195"/>
    </row>
    <row r="224" spans="2:77" s="57" customFormat="1" ht="12.75" customHeight="1">
      <c r="B224" s="153" t="s">
        <v>0</v>
      </c>
      <c r="C224" s="153"/>
      <c r="D224" s="153"/>
      <c r="E224" s="153"/>
      <c r="F224" s="153"/>
      <c r="G224" s="153"/>
      <c r="H224" s="153"/>
      <c r="I224" s="241" t="s">
        <v>679</v>
      </c>
      <c r="J224" s="241"/>
      <c r="K224" s="241"/>
      <c r="L224" s="235">
        <v>144</v>
      </c>
      <c r="M224" s="236"/>
      <c r="N224" s="236"/>
      <c r="O224" s="236"/>
      <c r="P224" s="236"/>
      <c r="Q224" s="237"/>
      <c r="R224" s="235">
        <v>146</v>
      </c>
      <c r="S224" s="236"/>
      <c r="T224" s="236"/>
      <c r="U224" s="236"/>
      <c r="V224" s="236"/>
      <c r="W224" s="237"/>
      <c r="X224" s="235">
        <v>196</v>
      </c>
      <c r="Y224" s="236"/>
      <c r="Z224" s="236"/>
      <c r="AA224" s="236"/>
      <c r="AB224" s="236"/>
      <c r="AC224" s="237"/>
      <c r="AD224" s="235">
        <v>162</v>
      </c>
      <c r="AE224" s="236"/>
      <c r="AF224" s="236"/>
      <c r="AG224" s="236"/>
      <c r="AH224" s="236"/>
      <c r="AI224" s="237"/>
      <c r="AJ224" s="235">
        <v>135</v>
      </c>
      <c r="AK224" s="236"/>
      <c r="AL224" s="236"/>
      <c r="AM224" s="236"/>
      <c r="AN224" s="236"/>
      <c r="AO224" s="237"/>
      <c r="AP224" s="235">
        <v>107</v>
      </c>
      <c r="AQ224" s="236"/>
      <c r="AR224" s="236"/>
      <c r="AS224" s="236"/>
      <c r="AT224" s="236"/>
      <c r="AU224" s="237"/>
      <c r="AV224" s="235">
        <v>87</v>
      </c>
      <c r="AW224" s="236"/>
      <c r="AX224" s="236"/>
      <c r="AY224" s="236"/>
      <c r="AZ224" s="236"/>
      <c r="BA224" s="237"/>
      <c r="BB224" s="235">
        <v>53</v>
      </c>
      <c r="BC224" s="236"/>
      <c r="BD224" s="236"/>
      <c r="BE224" s="236"/>
      <c r="BF224" s="236"/>
      <c r="BG224" s="237"/>
      <c r="BH224" s="235">
        <v>514</v>
      </c>
      <c r="BI224" s="236"/>
      <c r="BJ224" s="236"/>
      <c r="BK224" s="236"/>
      <c r="BL224" s="236"/>
      <c r="BM224" s="237"/>
      <c r="BN224" s="235">
        <v>1658</v>
      </c>
      <c r="BO224" s="236"/>
      <c r="BP224" s="236"/>
      <c r="BQ224" s="236"/>
      <c r="BR224" s="236"/>
      <c r="BS224" s="237"/>
      <c r="BT224" s="235">
        <v>544</v>
      </c>
      <c r="BU224" s="236"/>
      <c r="BV224" s="236"/>
      <c r="BW224" s="236"/>
      <c r="BX224" s="236"/>
      <c r="BY224" s="237"/>
    </row>
    <row r="225" spans="2:77" s="57" customFormat="1" ht="12.75" customHeight="1">
      <c r="B225" s="153"/>
      <c r="C225" s="153"/>
      <c r="D225" s="153"/>
      <c r="E225" s="153"/>
      <c r="F225" s="153"/>
      <c r="G225" s="153"/>
      <c r="H225" s="153"/>
      <c r="I225" s="185" t="s">
        <v>680</v>
      </c>
      <c r="J225" s="185"/>
      <c r="K225" s="185"/>
      <c r="L225" s="238">
        <v>147</v>
      </c>
      <c r="M225" s="239"/>
      <c r="N225" s="239"/>
      <c r="O225" s="239"/>
      <c r="P225" s="239"/>
      <c r="Q225" s="240"/>
      <c r="R225" s="238">
        <v>177</v>
      </c>
      <c r="S225" s="239"/>
      <c r="T225" s="239"/>
      <c r="U225" s="239"/>
      <c r="V225" s="239"/>
      <c r="W225" s="240"/>
      <c r="X225" s="238">
        <v>209</v>
      </c>
      <c r="Y225" s="239"/>
      <c r="Z225" s="239"/>
      <c r="AA225" s="239"/>
      <c r="AB225" s="239"/>
      <c r="AC225" s="240"/>
      <c r="AD225" s="238">
        <v>173</v>
      </c>
      <c r="AE225" s="239"/>
      <c r="AF225" s="239"/>
      <c r="AG225" s="239"/>
      <c r="AH225" s="239"/>
      <c r="AI225" s="240"/>
      <c r="AJ225" s="238">
        <v>174</v>
      </c>
      <c r="AK225" s="239"/>
      <c r="AL225" s="239"/>
      <c r="AM225" s="239"/>
      <c r="AN225" s="239"/>
      <c r="AO225" s="240"/>
      <c r="AP225" s="238">
        <v>162</v>
      </c>
      <c r="AQ225" s="239"/>
      <c r="AR225" s="239"/>
      <c r="AS225" s="239"/>
      <c r="AT225" s="239"/>
      <c r="AU225" s="240"/>
      <c r="AV225" s="238">
        <v>135</v>
      </c>
      <c r="AW225" s="239"/>
      <c r="AX225" s="239"/>
      <c r="AY225" s="239"/>
      <c r="AZ225" s="239"/>
      <c r="BA225" s="240"/>
      <c r="BB225" s="238">
        <v>177</v>
      </c>
      <c r="BC225" s="239"/>
      <c r="BD225" s="239"/>
      <c r="BE225" s="239"/>
      <c r="BF225" s="239"/>
      <c r="BG225" s="240"/>
      <c r="BH225" s="238">
        <v>484</v>
      </c>
      <c r="BI225" s="239"/>
      <c r="BJ225" s="239"/>
      <c r="BK225" s="239"/>
      <c r="BL225" s="239"/>
      <c r="BM225" s="240"/>
      <c r="BN225" s="238">
        <v>1713</v>
      </c>
      <c r="BO225" s="239"/>
      <c r="BP225" s="239"/>
      <c r="BQ225" s="239"/>
      <c r="BR225" s="239"/>
      <c r="BS225" s="240"/>
      <c r="BT225" s="238">
        <v>821</v>
      </c>
      <c r="BU225" s="239"/>
      <c r="BV225" s="239"/>
      <c r="BW225" s="239"/>
      <c r="BX225" s="239"/>
      <c r="BY225" s="240"/>
    </row>
    <row r="226" spans="2:77" s="57" customFormat="1" ht="12.75" customHeight="1">
      <c r="B226" s="153"/>
      <c r="C226" s="153"/>
      <c r="D226" s="153"/>
      <c r="E226" s="153"/>
      <c r="F226" s="153"/>
      <c r="G226" s="153"/>
      <c r="H226" s="153"/>
      <c r="I226" s="153" t="s">
        <v>751</v>
      </c>
      <c r="J226" s="153"/>
      <c r="K226" s="153"/>
      <c r="L226" s="179">
        <f>SUM(L224:Q225)</f>
        <v>291</v>
      </c>
      <c r="M226" s="180"/>
      <c r="N226" s="180"/>
      <c r="O226" s="180"/>
      <c r="P226" s="180"/>
      <c r="Q226" s="195"/>
      <c r="R226" s="179">
        <f>SUM(R224:W225)</f>
        <v>323</v>
      </c>
      <c r="S226" s="180"/>
      <c r="T226" s="180"/>
      <c r="U226" s="180"/>
      <c r="V226" s="180"/>
      <c r="W226" s="195"/>
      <c r="X226" s="179">
        <f>SUM(X224:AC225)</f>
        <v>405</v>
      </c>
      <c r="Y226" s="180"/>
      <c r="Z226" s="180"/>
      <c r="AA226" s="180"/>
      <c r="AB226" s="180"/>
      <c r="AC226" s="195"/>
      <c r="AD226" s="179">
        <f>SUM(AD224:AI225)</f>
        <v>335</v>
      </c>
      <c r="AE226" s="180"/>
      <c r="AF226" s="180"/>
      <c r="AG226" s="180"/>
      <c r="AH226" s="180"/>
      <c r="AI226" s="195"/>
      <c r="AJ226" s="179">
        <f>SUM(AJ224:AO225)</f>
        <v>309</v>
      </c>
      <c r="AK226" s="180"/>
      <c r="AL226" s="180"/>
      <c r="AM226" s="180"/>
      <c r="AN226" s="180"/>
      <c r="AO226" s="195"/>
      <c r="AP226" s="179">
        <f>SUM(AP224:AU225)</f>
        <v>269</v>
      </c>
      <c r="AQ226" s="180"/>
      <c r="AR226" s="180"/>
      <c r="AS226" s="180"/>
      <c r="AT226" s="180"/>
      <c r="AU226" s="195"/>
      <c r="AV226" s="179">
        <f>SUM(AV224:BA225)</f>
        <v>222</v>
      </c>
      <c r="AW226" s="180"/>
      <c r="AX226" s="180"/>
      <c r="AY226" s="180"/>
      <c r="AZ226" s="180"/>
      <c r="BA226" s="195"/>
      <c r="BB226" s="179">
        <f>SUM(BB224:BG225)</f>
        <v>230</v>
      </c>
      <c r="BC226" s="180"/>
      <c r="BD226" s="180"/>
      <c r="BE226" s="180"/>
      <c r="BF226" s="180"/>
      <c r="BG226" s="195"/>
      <c r="BH226" s="179">
        <f>SUM(BH224:BM225)</f>
        <v>998</v>
      </c>
      <c r="BI226" s="180"/>
      <c r="BJ226" s="180"/>
      <c r="BK226" s="180"/>
      <c r="BL226" s="180"/>
      <c r="BM226" s="195"/>
      <c r="BN226" s="179">
        <f>SUM(BN224:BS225)</f>
        <v>3371</v>
      </c>
      <c r="BO226" s="180"/>
      <c r="BP226" s="180"/>
      <c r="BQ226" s="180"/>
      <c r="BR226" s="180"/>
      <c r="BS226" s="195"/>
      <c r="BT226" s="179">
        <f>SUM(BT224:BY225)</f>
        <v>1365</v>
      </c>
      <c r="BU226" s="180"/>
      <c r="BV226" s="180"/>
      <c r="BW226" s="180"/>
      <c r="BX226" s="180"/>
      <c r="BY226" s="195"/>
    </row>
    <row r="227" spans="2:77" s="57" customFormat="1" ht="12.75" customHeight="1">
      <c r="B227" s="153" t="s">
        <v>1</v>
      </c>
      <c r="C227" s="153"/>
      <c r="D227" s="153"/>
      <c r="E227" s="153"/>
      <c r="F227" s="153"/>
      <c r="G227" s="153"/>
      <c r="H227" s="153"/>
      <c r="I227" s="241" t="s">
        <v>679</v>
      </c>
      <c r="J227" s="241"/>
      <c r="K227" s="241"/>
      <c r="L227" s="235">
        <v>71</v>
      </c>
      <c r="M227" s="236"/>
      <c r="N227" s="236"/>
      <c r="O227" s="236"/>
      <c r="P227" s="236"/>
      <c r="Q227" s="237"/>
      <c r="R227" s="235">
        <v>87</v>
      </c>
      <c r="S227" s="236"/>
      <c r="T227" s="236"/>
      <c r="U227" s="236"/>
      <c r="V227" s="236"/>
      <c r="W227" s="237"/>
      <c r="X227" s="235">
        <v>72</v>
      </c>
      <c r="Y227" s="236"/>
      <c r="Z227" s="236"/>
      <c r="AA227" s="236"/>
      <c r="AB227" s="236"/>
      <c r="AC227" s="237"/>
      <c r="AD227" s="235">
        <v>60</v>
      </c>
      <c r="AE227" s="236"/>
      <c r="AF227" s="236"/>
      <c r="AG227" s="236"/>
      <c r="AH227" s="236"/>
      <c r="AI227" s="237"/>
      <c r="AJ227" s="235">
        <v>46</v>
      </c>
      <c r="AK227" s="236"/>
      <c r="AL227" s="236"/>
      <c r="AM227" s="236"/>
      <c r="AN227" s="236"/>
      <c r="AO227" s="237"/>
      <c r="AP227" s="235">
        <v>48</v>
      </c>
      <c r="AQ227" s="236"/>
      <c r="AR227" s="236"/>
      <c r="AS227" s="236"/>
      <c r="AT227" s="236"/>
      <c r="AU227" s="237"/>
      <c r="AV227" s="235">
        <v>37</v>
      </c>
      <c r="AW227" s="236"/>
      <c r="AX227" s="236"/>
      <c r="AY227" s="236"/>
      <c r="AZ227" s="236"/>
      <c r="BA227" s="237"/>
      <c r="BB227" s="235">
        <v>37</v>
      </c>
      <c r="BC227" s="236"/>
      <c r="BD227" s="236"/>
      <c r="BE227" s="236"/>
      <c r="BF227" s="236"/>
      <c r="BG227" s="237"/>
      <c r="BH227" s="235">
        <v>114</v>
      </c>
      <c r="BI227" s="236"/>
      <c r="BJ227" s="236"/>
      <c r="BK227" s="236"/>
      <c r="BL227" s="236"/>
      <c r="BM227" s="237"/>
      <c r="BN227" s="235">
        <v>553</v>
      </c>
      <c r="BO227" s="236"/>
      <c r="BP227" s="236"/>
      <c r="BQ227" s="236"/>
      <c r="BR227" s="236"/>
      <c r="BS227" s="237"/>
      <c r="BT227" s="235">
        <v>228</v>
      </c>
      <c r="BU227" s="236"/>
      <c r="BV227" s="236"/>
      <c r="BW227" s="236"/>
      <c r="BX227" s="236"/>
      <c r="BY227" s="237"/>
    </row>
    <row r="228" spans="2:77" s="57" customFormat="1" ht="12.75" customHeight="1">
      <c r="B228" s="153"/>
      <c r="C228" s="153"/>
      <c r="D228" s="153"/>
      <c r="E228" s="153"/>
      <c r="F228" s="153"/>
      <c r="G228" s="153"/>
      <c r="H228" s="153"/>
      <c r="I228" s="185" t="s">
        <v>680</v>
      </c>
      <c r="J228" s="185"/>
      <c r="K228" s="185"/>
      <c r="L228" s="238">
        <v>50</v>
      </c>
      <c r="M228" s="239"/>
      <c r="N228" s="239"/>
      <c r="O228" s="239"/>
      <c r="P228" s="239"/>
      <c r="Q228" s="240"/>
      <c r="R228" s="238">
        <v>55</v>
      </c>
      <c r="S228" s="239"/>
      <c r="T228" s="239"/>
      <c r="U228" s="239"/>
      <c r="V228" s="239"/>
      <c r="W228" s="240"/>
      <c r="X228" s="238">
        <v>79</v>
      </c>
      <c r="Y228" s="239"/>
      <c r="Z228" s="239"/>
      <c r="AA228" s="239"/>
      <c r="AB228" s="239"/>
      <c r="AC228" s="240"/>
      <c r="AD228" s="238">
        <v>56</v>
      </c>
      <c r="AE228" s="239"/>
      <c r="AF228" s="239"/>
      <c r="AG228" s="239"/>
      <c r="AH228" s="239"/>
      <c r="AI228" s="240"/>
      <c r="AJ228" s="238">
        <v>48</v>
      </c>
      <c r="AK228" s="239"/>
      <c r="AL228" s="239"/>
      <c r="AM228" s="239"/>
      <c r="AN228" s="239"/>
      <c r="AO228" s="240"/>
      <c r="AP228" s="238">
        <v>59</v>
      </c>
      <c r="AQ228" s="239"/>
      <c r="AR228" s="239"/>
      <c r="AS228" s="239"/>
      <c r="AT228" s="239"/>
      <c r="AU228" s="240"/>
      <c r="AV228" s="238">
        <v>87</v>
      </c>
      <c r="AW228" s="239"/>
      <c r="AX228" s="239"/>
      <c r="AY228" s="239"/>
      <c r="AZ228" s="239"/>
      <c r="BA228" s="240"/>
      <c r="BB228" s="238">
        <v>98</v>
      </c>
      <c r="BC228" s="239"/>
      <c r="BD228" s="239"/>
      <c r="BE228" s="239"/>
      <c r="BF228" s="239"/>
      <c r="BG228" s="240"/>
      <c r="BH228" s="238">
        <v>102</v>
      </c>
      <c r="BI228" s="239"/>
      <c r="BJ228" s="239"/>
      <c r="BK228" s="239"/>
      <c r="BL228" s="239"/>
      <c r="BM228" s="240"/>
      <c r="BN228" s="238">
        <v>469</v>
      </c>
      <c r="BO228" s="239"/>
      <c r="BP228" s="239"/>
      <c r="BQ228" s="239"/>
      <c r="BR228" s="239"/>
      <c r="BS228" s="240"/>
      <c r="BT228" s="238">
        <v>348</v>
      </c>
      <c r="BU228" s="239"/>
      <c r="BV228" s="239"/>
      <c r="BW228" s="239"/>
      <c r="BX228" s="239"/>
      <c r="BY228" s="240"/>
    </row>
    <row r="229" spans="2:77" s="57" customFormat="1" ht="12.75" customHeight="1">
      <c r="B229" s="153"/>
      <c r="C229" s="153"/>
      <c r="D229" s="153"/>
      <c r="E229" s="153"/>
      <c r="F229" s="153"/>
      <c r="G229" s="153"/>
      <c r="H229" s="153"/>
      <c r="I229" s="153" t="s">
        <v>751</v>
      </c>
      <c r="J229" s="153"/>
      <c r="K229" s="153"/>
      <c r="L229" s="179">
        <f>SUM(L227:Q228)</f>
        <v>121</v>
      </c>
      <c r="M229" s="180"/>
      <c r="N229" s="180"/>
      <c r="O229" s="180"/>
      <c r="P229" s="180"/>
      <c r="Q229" s="195"/>
      <c r="R229" s="179">
        <f>SUM(R227:W228)</f>
        <v>142</v>
      </c>
      <c r="S229" s="180"/>
      <c r="T229" s="180"/>
      <c r="U229" s="180"/>
      <c r="V229" s="180"/>
      <c r="W229" s="195"/>
      <c r="X229" s="179">
        <f>SUM(X227:AC228)</f>
        <v>151</v>
      </c>
      <c r="Y229" s="180"/>
      <c r="Z229" s="180"/>
      <c r="AA229" s="180"/>
      <c r="AB229" s="180"/>
      <c r="AC229" s="195"/>
      <c r="AD229" s="179">
        <f>SUM(AD227:AI228)</f>
        <v>116</v>
      </c>
      <c r="AE229" s="180"/>
      <c r="AF229" s="180"/>
      <c r="AG229" s="180"/>
      <c r="AH229" s="180"/>
      <c r="AI229" s="195"/>
      <c r="AJ229" s="179">
        <f>SUM(AJ227:AO228)</f>
        <v>94</v>
      </c>
      <c r="AK229" s="180"/>
      <c r="AL229" s="180"/>
      <c r="AM229" s="180"/>
      <c r="AN229" s="180"/>
      <c r="AO229" s="195"/>
      <c r="AP229" s="179">
        <f>SUM(AP227:AU228)</f>
        <v>107</v>
      </c>
      <c r="AQ229" s="180"/>
      <c r="AR229" s="180"/>
      <c r="AS229" s="180"/>
      <c r="AT229" s="180"/>
      <c r="AU229" s="195"/>
      <c r="AV229" s="179">
        <f>SUM(AV227:BA228)</f>
        <v>124</v>
      </c>
      <c r="AW229" s="180"/>
      <c r="AX229" s="180"/>
      <c r="AY229" s="180"/>
      <c r="AZ229" s="180"/>
      <c r="BA229" s="195"/>
      <c r="BB229" s="179">
        <f>SUM(BB227:BG228)</f>
        <v>135</v>
      </c>
      <c r="BC229" s="180"/>
      <c r="BD229" s="180"/>
      <c r="BE229" s="180"/>
      <c r="BF229" s="180"/>
      <c r="BG229" s="195"/>
      <c r="BH229" s="179">
        <f>SUM(BH227:BM228)</f>
        <v>216</v>
      </c>
      <c r="BI229" s="180"/>
      <c r="BJ229" s="180"/>
      <c r="BK229" s="180"/>
      <c r="BL229" s="180"/>
      <c r="BM229" s="195"/>
      <c r="BN229" s="179">
        <f>SUM(BN227:BS228)</f>
        <v>1022</v>
      </c>
      <c r="BO229" s="180"/>
      <c r="BP229" s="180"/>
      <c r="BQ229" s="180"/>
      <c r="BR229" s="180"/>
      <c r="BS229" s="195"/>
      <c r="BT229" s="179">
        <f>SUM(BT227:BY228)</f>
        <v>576</v>
      </c>
      <c r="BU229" s="180"/>
      <c r="BV229" s="180"/>
      <c r="BW229" s="180"/>
      <c r="BX229" s="180"/>
      <c r="BY229" s="195"/>
    </row>
    <row r="230" spans="2:77" s="57" customFormat="1" ht="12.75" customHeight="1">
      <c r="B230" s="153" t="s">
        <v>3</v>
      </c>
      <c r="C230" s="153"/>
      <c r="D230" s="153"/>
      <c r="E230" s="153"/>
      <c r="F230" s="153"/>
      <c r="G230" s="153"/>
      <c r="H230" s="153"/>
      <c r="I230" s="241" t="s">
        <v>679</v>
      </c>
      <c r="J230" s="241"/>
      <c r="K230" s="241"/>
      <c r="L230" s="235">
        <v>99</v>
      </c>
      <c r="M230" s="236"/>
      <c r="N230" s="236"/>
      <c r="O230" s="236"/>
      <c r="P230" s="236"/>
      <c r="Q230" s="237"/>
      <c r="R230" s="235">
        <v>83</v>
      </c>
      <c r="S230" s="236"/>
      <c r="T230" s="236"/>
      <c r="U230" s="236"/>
      <c r="V230" s="236"/>
      <c r="W230" s="237"/>
      <c r="X230" s="235">
        <v>123</v>
      </c>
      <c r="Y230" s="236"/>
      <c r="Z230" s="236"/>
      <c r="AA230" s="236"/>
      <c r="AB230" s="236"/>
      <c r="AC230" s="237"/>
      <c r="AD230" s="235">
        <v>90</v>
      </c>
      <c r="AE230" s="236"/>
      <c r="AF230" s="236"/>
      <c r="AG230" s="236"/>
      <c r="AH230" s="236"/>
      <c r="AI230" s="237"/>
      <c r="AJ230" s="235">
        <v>62</v>
      </c>
      <c r="AK230" s="236"/>
      <c r="AL230" s="236"/>
      <c r="AM230" s="236"/>
      <c r="AN230" s="236"/>
      <c r="AO230" s="237"/>
      <c r="AP230" s="235">
        <v>71</v>
      </c>
      <c r="AQ230" s="236"/>
      <c r="AR230" s="236"/>
      <c r="AS230" s="236"/>
      <c r="AT230" s="236"/>
      <c r="AU230" s="237"/>
      <c r="AV230" s="235">
        <v>62</v>
      </c>
      <c r="AW230" s="236"/>
      <c r="AX230" s="236"/>
      <c r="AY230" s="236"/>
      <c r="AZ230" s="236"/>
      <c r="BA230" s="237"/>
      <c r="BB230" s="235">
        <v>39</v>
      </c>
      <c r="BC230" s="236"/>
      <c r="BD230" s="236"/>
      <c r="BE230" s="236"/>
      <c r="BF230" s="236"/>
      <c r="BG230" s="237"/>
      <c r="BH230" s="235">
        <v>161</v>
      </c>
      <c r="BI230" s="236"/>
      <c r="BJ230" s="236"/>
      <c r="BK230" s="236"/>
      <c r="BL230" s="236"/>
      <c r="BM230" s="237"/>
      <c r="BN230" s="235">
        <v>704</v>
      </c>
      <c r="BO230" s="236"/>
      <c r="BP230" s="236"/>
      <c r="BQ230" s="236"/>
      <c r="BR230" s="236"/>
      <c r="BS230" s="237"/>
      <c r="BT230" s="235">
        <v>324</v>
      </c>
      <c r="BU230" s="236"/>
      <c r="BV230" s="236"/>
      <c r="BW230" s="236"/>
      <c r="BX230" s="236"/>
      <c r="BY230" s="237"/>
    </row>
    <row r="231" spans="2:77" s="57" customFormat="1" ht="12.75" customHeight="1">
      <c r="B231" s="153"/>
      <c r="C231" s="153"/>
      <c r="D231" s="153"/>
      <c r="E231" s="153"/>
      <c r="F231" s="153"/>
      <c r="G231" s="153"/>
      <c r="H231" s="153"/>
      <c r="I231" s="185" t="s">
        <v>680</v>
      </c>
      <c r="J231" s="185"/>
      <c r="K231" s="185"/>
      <c r="L231" s="238">
        <v>78</v>
      </c>
      <c r="M231" s="239"/>
      <c r="N231" s="239"/>
      <c r="O231" s="239"/>
      <c r="P231" s="239"/>
      <c r="Q231" s="240"/>
      <c r="R231" s="238">
        <v>93</v>
      </c>
      <c r="S231" s="239"/>
      <c r="T231" s="239"/>
      <c r="U231" s="239"/>
      <c r="V231" s="239"/>
      <c r="W231" s="240"/>
      <c r="X231" s="238">
        <v>114</v>
      </c>
      <c r="Y231" s="239"/>
      <c r="Z231" s="239"/>
      <c r="AA231" s="239"/>
      <c r="AB231" s="239"/>
      <c r="AC231" s="240"/>
      <c r="AD231" s="238">
        <v>75</v>
      </c>
      <c r="AE231" s="239"/>
      <c r="AF231" s="239"/>
      <c r="AG231" s="239"/>
      <c r="AH231" s="239"/>
      <c r="AI231" s="240"/>
      <c r="AJ231" s="238">
        <v>101</v>
      </c>
      <c r="AK231" s="239"/>
      <c r="AL231" s="239"/>
      <c r="AM231" s="239"/>
      <c r="AN231" s="239"/>
      <c r="AO231" s="240"/>
      <c r="AP231" s="238">
        <v>103</v>
      </c>
      <c r="AQ231" s="239"/>
      <c r="AR231" s="239"/>
      <c r="AS231" s="239"/>
      <c r="AT231" s="239"/>
      <c r="AU231" s="240"/>
      <c r="AV231" s="238">
        <v>92</v>
      </c>
      <c r="AW231" s="239"/>
      <c r="AX231" s="239"/>
      <c r="AY231" s="239"/>
      <c r="AZ231" s="239"/>
      <c r="BA231" s="240"/>
      <c r="BB231" s="238">
        <v>140</v>
      </c>
      <c r="BC231" s="239"/>
      <c r="BD231" s="239"/>
      <c r="BE231" s="239"/>
      <c r="BF231" s="239"/>
      <c r="BG231" s="240"/>
      <c r="BH231" s="238">
        <v>160</v>
      </c>
      <c r="BI231" s="239"/>
      <c r="BJ231" s="239"/>
      <c r="BK231" s="239"/>
      <c r="BL231" s="239"/>
      <c r="BM231" s="240"/>
      <c r="BN231" s="238">
        <v>670</v>
      </c>
      <c r="BO231" s="239"/>
      <c r="BP231" s="239"/>
      <c r="BQ231" s="239"/>
      <c r="BR231" s="239"/>
      <c r="BS231" s="240"/>
      <c r="BT231" s="238">
        <v>511</v>
      </c>
      <c r="BU231" s="239"/>
      <c r="BV231" s="239"/>
      <c r="BW231" s="239"/>
      <c r="BX231" s="239"/>
      <c r="BY231" s="240"/>
    </row>
    <row r="232" spans="2:77" s="57" customFormat="1" ht="12.75" customHeight="1">
      <c r="B232" s="153"/>
      <c r="C232" s="153"/>
      <c r="D232" s="153"/>
      <c r="E232" s="153"/>
      <c r="F232" s="153"/>
      <c r="G232" s="153"/>
      <c r="H232" s="153"/>
      <c r="I232" s="153" t="s">
        <v>751</v>
      </c>
      <c r="J232" s="153"/>
      <c r="K232" s="153"/>
      <c r="L232" s="179">
        <f>SUM(L230:Q231)</f>
        <v>177</v>
      </c>
      <c r="M232" s="180"/>
      <c r="N232" s="180"/>
      <c r="O232" s="180"/>
      <c r="P232" s="180"/>
      <c r="Q232" s="195"/>
      <c r="R232" s="179">
        <f>SUM(R230:W231)</f>
        <v>176</v>
      </c>
      <c r="S232" s="180"/>
      <c r="T232" s="180"/>
      <c r="U232" s="180"/>
      <c r="V232" s="180"/>
      <c r="W232" s="195"/>
      <c r="X232" s="179">
        <f>SUM(X230:AC231)</f>
        <v>237</v>
      </c>
      <c r="Y232" s="180"/>
      <c r="Z232" s="180"/>
      <c r="AA232" s="180"/>
      <c r="AB232" s="180"/>
      <c r="AC232" s="195"/>
      <c r="AD232" s="179">
        <f>SUM(AD230:AI231)</f>
        <v>165</v>
      </c>
      <c r="AE232" s="180"/>
      <c r="AF232" s="180"/>
      <c r="AG232" s="180"/>
      <c r="AH232" s="180"/>
      <c r="AI232" s="195"/>
      <c r="AJ232" s="179">
        <f>SUM(AJ230:AO231)</f>
        <v>163</v>
      </c>
      <c r="AK232" s="180"/>
      <c r="AL232" s="180"/>
      <c r="AM232" s="180"/>
      <c r="AN232" s="180"/>
      <c r="AO232" s="195"/>
      <c r="AP232" s="179">
        <f>SUM(AP230:AU231)</f>
        <v>174</v>
      </c>
      <c r="AQ232" s="180"/>
      <c r="AR232" s="180"/>
      <c r="AS232" s="180"/>
      <c r="AT232" s="180"/>
      <c r="AU232" s="195"/>
      <c r="AV232" s="179">
        <f>SUM(AV230:BA231)</f>
        <v>154</v>
      </c>
      <c r="AW232" s="180"/>
      <c r="AX232" s="180"/>
      <c r="AY232" s="180"/>
      <c r="AZ232" s="180"/>
      <c r="BA232" s="195"/>
      <c r="BB232" s="179">
        <f>SUM(BB230:BG231)</f>
        <v>179</v>
      </c>
      <c r="BC232" s="180"/>
      <c r="BD232" s="180"/>
      <c r="BE232" s="180"/>
      <c r="BF232" s="180"/>
      <c r="BG232" s="195"/>
      <c r="BH232" s="179">
        <f>SUM(BH230:BM231)</f>
        <v>321</v>
      </c>
      <c r="BI232" s="180"/>
      <c r="BJ232" s="180"/>
      <c r="BK232" s="180"/>
      <c r="BL232" s="180"/>
      <c r="BM232" s="195"/>
      <c r="BN232" s="179">
        <f>SUM(BN230:BS231)</f>
        <v>1374</v>
      </c>
      <c r="BO232" s="180"/>
      <c r="BP232" s="180"/>
      <c r="BQ232" s="180"/>
      <c r="BR232" s="180"/>
      <c r="BS232" s="195"/>
      <c r="BT232" s="179">
        <f>SUM(BT230:BY231)</f>
        <v>835</v>
      </c>
      <c r="BU232" s="180"/>
      <c r="BV232" s="180"/>
      <c r="BW232" s="180"/>
      <c r="BX232" s="180"/>
      <c r="BY232" s="195"/>
    </row>
    <row r="233" spans="2:77" s="57" customFormat="1" ht="12.75" customHeight="1">
      <c r="B233" s="153" t="s">
        <v>4</v>
      </c>
      <c r="C233" s="153"/>
      <c r="D233" s="153"/>
      <c r="E233" s="153"/>
      <c r="F233" s="153"/>
      <c r="G233" s="153"/>
      <c r="H233" s="153"/>
      <c r="I233" s="241" t="s">
        <v>679</v>
      </c>
      <c r="J233" s="241"/>
      <c r="K233" s="241"/>
      <c r="L233" s="235">
        <v>99</v>
      </c>
      <c r="M233" s="236"/>
      <c r="N233" s="236"/>
      <c r="O233" s="236"/>
      <c r="P233" s="236"/>
      <c r="Q233" s="237"/>
      <c r="R233" s="235">
        <v>101</v>
      </c>
      <c r="S233" s="236"/>
      <c r="T233" s="236"/>
      <c r="U233" s="236"/>
      <c r="V233" s="236"/>
      <c r="W233" s="237"/>
      <c r="X233" s="235">
        <v>100</v>
      </c>
      <c r="Y233" s="236"/>
      <c r="Z233" s="236"/>
      <c r="AA233" s="236"/>
      <c r="AB233" s="236"/>
      <c r="AC233" s="237"/>
      <c r="AD233" s="235">
        <v>61</v>
      </c>
      <c r="AE233" s="236"/>
      <c r="AF233" s="236"/>
      <c r="AG233" s="236"/>
      <c r="AH233" s="236"/>
      <c r="AI233" s="237"/>
      <c r="AJ233" s="235">
        <v>60</v>
      </c>
      <c r="AK233" s="236"/>
      <c r="AL233" s="236"/>
      <c r="AM233" s="236"/>
      <c r="AN233" s="236"/>
      <c r="AO233" s="237"/>
      <c r="AP233" s="235">
        <v>66</v>
      </c>
      <c r="AQ233" s="236"/>
      <c r="AR233" s="236"/>
      <c r="AS233" s="236"/>
      <c r="AT233" s="236"/>
      <c r="AU233" s="237"/>
      <c r="AV233" s="235">
        <v>57</v>
      </c>
      <c r="AW233" s="236"/>
      <c r="AX233" s="236"/>
      <c r="AY233" s="236"/>
      <c r="AZ233" s="236"/>
      <c r="BA233" s="237"/>
      <c r="BB233" s="235">
        <v>47</v>
      </c>
      <c r="BC233" s="236"/>
      <c r="BD233" s="236"/>
      <c r="BE233" s="236"/>
      <c r="BF233" s="236"/>
      <c r="BG233" s="237"/>
      <c r="BH233" s="235">
        <v>135</v>
      </c>
      <c r="BI233" s="236"/>
      <c r="BJ233" s="236"/>
      <c r="BK233" s="236"/>
      <c r="BL233" s="236"/>
      <c r="BM233" s="237"/>
      <c r="BN233" s="235">
        <v>726</v>
      </c>
      <c r="BO233" s="236"/>
      <c r="BP233" s="236"/>
      <c r="BQ233" s="236"/>
      <c r="BR233" s="236"/>
      <c r="BS233" s="237"/>
      <c r="BT233" s="235">
        <v>291</v>
      </c>
      <c r="BU233" s="236"/>
      <c r="BV233" s="236"/>
      <c r="BW233" s="236"/>
      <c r="BX233" s="236"/>
      <c r="BY233" s="237"/>
    </row>
    <row r="234" spans="2:77" s="57" customFormat="1" ht="12.75" customHeight="1">
      <c r="B234" s="153"/>
      <c r="C234" s="153"/>
      <c r="D234" s="153"/>
      <c r="E234" s="153"/>
      <c r="F234" s="153"/>
      <c r="G234" s="153"/>
      <c r="H234" s="153"/>
      <c r="I234" s="185" t="s">
        <v>680</v>
      </c>
      <c r="J234" s="185"/>
      <c r="K234" s="185"/>
      <c r="L234" s="238">
        <v>92</v>
      </c>
      <c r="M234" s="239"/>
      <c r="N234" s="239"/>
      <c r="O234" s="239"/>
      <c r="P234" s="239"/>
      <c r="Q234" s="240"/>
      <c r="R234" s="238">
        <v>72</v>
      </c>
      <c r="S234" s="239"/>
      <c r="T234" s="239"/>
      <c r="U234" s="239"/>
      <c r="V234" s="239"/>
      <c r="W234" s="240"/>
      <c r="X234" s="238">
        <v>108</v>
      </c>
      <c r="Y234" s="239"/>
      <c r="Z234" s="239"/>
      <c r="AA234" s="239"/>
      <c r="AB234" s="239"/>
      <c r="AC234" s="240"/>
      <c r="AD234" s="238">
        <v>56</v>
      </c>
      <c r="AE234" s="239"/>
      <c r="AF234" s="239"/>
      <c r="AG234" s="239"/>
      <c r="AH234" s="239"/>
      <c r="AI234" s="240"/>
      <c r="AJ234" s="238">
        <v>100</v>
      </c>
      <c r="AK234" s="239"/>
      <c r="AL234" s="239"/>
      <c r="AM234" s="239"/>
      <c r="AN234" s="239"/>
      <c r="AO234" s="240"/>
      <c r="AP234" s="238">
        <v>78</v>
      </c>
      <c r="AQ234" s="239"/>
      <c r="AR234" s="239"/>
      <c r="AS234" s="239"/>
      <c r="AT234" s="239"/>
      <c r="AU234" s="240"/>
      <c r="AV234" s="238">
        <v>88</v>
      </c>
      <c r="AW234" s="239"/>
      <c r="AX234" s="239"/>
      <c r="AY234" s="239"/>
      <c r="AZ234" s="239"/>
      <c r="BA234" s="240"/>
      <c r="BB234" s="238">
        <v>131</v>
      </c>
      <c r="BC234" s="239"/>
      <c r="BD234" s="239"/>
      <c r="BE234" s="239"/>
      <c r="BF234" s="239"/>
      <c r="BG234" s="240"/>
      <c r="BH234" s="238">
        <v>125</v>
      </c>
      <c r="BI234" s="239"/>
      <c r="BJ234" s="239"/>
      <c r="BK234" s="239"/>
      <c r="BL234" s="239"/>
      <c r="BM234" s="240"/>
      <c r="BN234" s="238">
        <v>668</v>
      </c>
      <c r="BO234" s="239"/>
      <c r="BP234" s="239"/>
      <c r="BQ234" s="239"/>
      <c r="BR234" s="239"/>
      <c r="BS234" s="240"/>
      <c r="BT234" s="238">
        <v>453</v>
      </c>
      <c r="BU234" s="239"/>
      <c r="BV234" s="239"/>
      <c r="BW234" s="239"/>
      <c r="BX234" s="239"/>
      <c r="BY234" s="240"/>
    </row>
    <row r="235" spans="2:77" s="57" customFormat="1" ht="12.75" customHeight="1">
      <c r="B235" s="153"/>
      <c r="C235" s="153"/>
      <c r="D235" s="153"/>
      <c r="E235" s="153"/>
      <c r="F235" s="153"/>
      <c r="G235" s="153"/>
      <c r="H235" s="153"/>
      <c r="I235" s="153" t="s">
        <v>751</v>
      </c>
      <c r="J235" s="153"/>
      <c r="K235" s="153"/>
      <c r="L235" s="179">
        <f>SUM(L233:Q234)</f>
        <v>191</v>
      </c>
      <c r="M235" s="180"/>
      <c r="N235" s="180"/>
      <c r="O235" s="180"/>
      <c r="P235" s="180"/>
      <c r="Q235" s="195"/>
      <c r="R235" s="179">
        <f>SUM(R233:W234)</f>
        <v>173</v>
      </c>
      <c r="S235" s="180"/>
      <c r="T235" s="180"/>
      <c r="U235" s="180"/>
      <c r="V235" s="180"/>
      <c r="W235" s="195"/>
      <c r="X235" s="179">
        <f>SUM(X233:AC234)</f>
        <v>208</v>
      </c>
      <c r="Y235" s="180"/>
      <c r="Z235" s="180"/>
      <c r="AA235" s="180"/>
      <c r="AB235" s="180"/>
      <c r="AC235" s="195"/>
      <c r="AD235" s="179">
        <f>SUM(AD233:AI234)</f>
        <v>117</v>
      </c>
      <c r="AE235" s="180"/>
      <c r="AF235" s="180"/>
      <c r="AG235" s="180"/>
      <c r="AH235" s="180"/>
      <c r="AI235" s="195"/>
      <c r="AJ235" s="179">
        <f>SUM(AJ233:AO234)</f>
        <v>160</v>
      </c>
      <c r="AK235" s="180"/>
      <c r="AL235" s="180"/>
      <c r="AM235" s="180"/>
      <c r="AN235" s="180"/>
      <c r="AO235" s="195"/>
      <c r="AP235" s="179">
        <f>SUM(AP233:AU234)</f>
        <v>144</v>
      </c>
      <c r="AQ235" s="180"/>
      <c r="AR235" s="180"/>
      <c r="AS235" s="180"/>
      <c r="AT235" s="180"/>
      <c r="AU235" s="195"/>
      <c r="AV235" s="179">
        <f>SUM(AV233:BA234)</f>
        <v>145</v>
      </c>
      <c r="AW235" s="180"/>
      <c r="AX235" s="180"/>
      <c r="AY235" s="180"/>
      <c r="AZ235" s="180"/>
      <c r="BA235" s="195"/>
      <c r="BB235" s="179">
        <f>SUM(BB233:BG234)</f>
        <v>178</v>
      </c>
      <c r="BC235" s="180"/>
      <c r="BD235" s="180"/>
      <c r="BE235" s="180"/>
      <c r="BF235" s="180"/>
      <c r="BG235" s="195"/>
      <c r="BH235" s="179">
        <f>SUM(BH233:BM234)</f>
        <v>260</v>
      </c>
      <c r="BI235" s="180"/>
      <c r="BJ235" s="180"/>
      <c r="BK235" s="180"/>
      <c r="BL235" s="180"/>
      <c r="BM235" s="195"/>
      <c r="BN235" s="179">
        <f>SUM(BN233:BS234)</f>
        <v>1394</v>
      </c>
      <c r="BO235" s="180"/>
      <c r="BP235" s="180"/>
      <c r="BQ235" s="180"/>
      <c r="BR235" s="180"/>
      <c r="BS235" s="195"/>
      <c r="BT235" s="179">
        <f>SUM(BT233:BY234)</f>
        <v>744</v>
      </c>
      <c r="BU235" s="180"/>
      <c r="BV235" s="180"/>
      <c r="BW235" s="180"/>
      <c r="BX235" s="180"/>
      <c r="BY235" s="195"/>
    </row>
    <row r="236" spans="2:77" s="57" customFormat="1" ht="12.75" customHeight="1">
      <c r="B236" s="153" t="s">
        <v>2</v>
      </c>
      <c r="C236" s="153"/>
      <c r="D236" s="153"/>
      <c r="E236" s="153"/>
      <c r="F236" s="153"/>
      <c r="G236" s="153"/>
      <c r="H236" s="153"/>
      <c r="I236" s="241" t="s">
        <v>679</v>
      </c>
      <c r="J236" s="241"/>
      <c r="K236" s="241"/>
      <c r="L236" s="235">
        <v>78</v>
      </c>
      <c r="M236" s="236"/>
      <c r="N236" s="236"/>
      <c r="O236" s="236"/>
      <c r="P236" s="236"/>
      <c r="Q236" s="237"/>
      <c r="R236" s="235">
        <v>77</v>
      </c>
      <c r="S236" s="236"/>
      <c r="T236" s="236"/>
      <c r="U236" s="236"/>
      <c r="V236" s="236"/>
      <c r="W236" s="237"/>
      <c r="X236" s="235">
        <v>103</v>
      </c>
      <c r="Y236" s="236"/>
      <c r="Z236" s="236"/>
      <c r="AA236" s="236"/>
      <c r="AB236" s="236"/>
      <c r="AC236" s="237"/>
      <c r="AD236" s="235">
        <v>55</v>
      </c>
      <c r="AE236" s="236"/>
      <c r="AF236" s="236"/>
      <c r="AG236" s="236"/>
      <c r="AH236" s="236"/>
      <c r="AI236" s="237"/>
      <c r="AJ236" s="235">
        <v>65</v>
      </c>
      <c r="AK236" s="236"/>
      <c r="AL236" s="236"/>
      <c r="AM236" s="236"/>
      <c r="AN236" s="236"/>
      <c r="AO236" s="237"/>
      <c r="AP236" s="235">
        <v>52</v>
      </c>
      <c r="AQ236" s="236"/>
      <c r="AR236" s="236"/>
      <c r="AS236" s="236"/>
      <c r="AT236" s="236"/>
      <c r="AU236" s="237"/>
      <c r="AV236" s="235">
        <v>54</v>
      </c>
      <c r="AW236" s="236"/>
      <c r="AX236" s="236"/>
      <c r="AY236" s="236"/>
      <c r="AZ236" s="236"/>
      <c r="BA236" s="237"/>
      <c r="BB236" s="235">
        <v>29</v>
      </c>
      <c r="BC236" s="236"/>
      <c r="BD236" s="236"/>
      <c r="BE236" s="236"/>
      <c r="BF236" s="236"/>
      <c r="BG236" s="237"/>
      <c r="BH236" s="235">
        <v>130</v>
      </c>
      <c r="BI236" s="236"/>
      <c r="BJ236" s="236"/>
      <c r="BK236" s="236"/>
      <c r="BL236" s="236"/>
      <c r="BM236" s="237"/>
      <c r="BN236" s="235">
        <v>589</v>
      </c>
      <c r="BO236" s="236"/>
      <c r="BP236" s="236"/>
      <c r="BQ236" s="236"/>
      <c r="BR236" s="236"/>
      <c r="BS236" s="237"/>
      <c r="BT236" s="235">
        <v>255</v>
      </c>
      <c r="BU236" s="236"/>
      <c r="BV236" s="236"/>
      <c r="BW236" s="236"/>
      <c r="BX236" s="236"/>
      <c r="BY236" s="237"/>
    </row>
    <row r="237" spans="2:77" s="57" customFormat="1" ht="12.75" customHeight="1">
      <c r="B237" s="153"/>
      <c r="C237" s="153"/>
      <c r="D237" s="153"/>
      <c r="E237" s="153"/>
      <c r="F237" s="153"/>
      <c r="G237" s="153"/>
      <c r="H237" s="153"/>
      <c r="I237" s="185" t="s">
        <v>680</v>
      </c>
      <c r="J237" s="185"/>
      <c r="K237" s="185"/>
      <c r="L237" s="238">
        <v>67</v>
      </c>
      <c r="M237" s="239"/>
      <c r="N237" s="239"/>
      <c r="O237" s="239"/>
      <c r="P237" s="239"/>
      <c r="Q237" s="240"/>
      <c r="R237" s="238">
        <v>89</v>
      </c>
      <c r="S237" s="239"/>
      <c r="T237" s="239"/>
      <c r="U237" s="239"/>
      <c r="V237" s="239"/>
      <c r="W237" s="240"/>
      <c r="X237" s="238">
        <v>73</v>
      </c>
      <c r="Y237" s="239"/>
      <c r="Z237" s="239"/>
      <c r="AA237" s="239"/>
      <c r="AB237" s="239"/>
      <c r="AC237" s="240"/>
      <c r="AD237" s="238">
        <v>72</v>
      </c>
      <c r="AE237" s="239"/>
      <c r="AF237" s="239"/>
      <c r="AG237" s="239"/>
      <c r="AH237" s="239"/>
      <c r="AI237" s="240"/>
      <c r="AJ237" s="238">
        <v>59</v>
      </c>
      <c r="AK237" s="239"/>
      <c r="AL237" s="239"/>
      <c r="AM237" s="239"/>
      <c r="AN237" s="239"/>
      <c r="AO237" s="240"/>
      <c r="AP237" s="238">
        <v>76</v>
      </c>
      <c r="AQ237" s="239"/>
      <c r="AR237" s="239"/>
      <c r="AS237" s="239"/>
      <c r="AT237" s="239"/>
      <c r="AU237" s="240"/>
      <c r="AV237" s="238">
        <v>72</v>
      </c>
      <c r="AW237" s="239"/>
      <c r="AX237" s="239"/>
      <c r="AY237" s="239"/>
      <c r="AZ237" s="239"/>
      <c r="BA237" s="240"/>
      <c r="BB237" s="238">
        <v>96</v>
      </c>
      <c r="BC237" s="239"/>
      <c r="BD237" s="239"/>
      <c r="BE237" s="239"/>
      <c r="BF237" s="239"/>
      <c r="BG237" s="240"/>
      <c r="BH237" s="238">
        <v>112</v>
      </c>
      <c r="BI237" s="239"/>
      <c r="BJ237" s="239"/>
      <c r="BK237" s="239"/>
      <c r="BL237" s="239"/>
      <c r="BM237" s="240"/>
      <c r="BN237" s="238">
        <v>568</v>
      </c>
      <c r="BO237" s="239"/>
      <c r="BP237" s="239"/>
      <c r="BQ237" s="239"/>
      <c r="BR237" s="239"/>
      <c r="BS237" s="240"/>
      <c r="BT237" s="238">
        <v>375</v>
      </c>
      <c r="BU237" s="239"/>
      <c r="BV237" s="239"/>
      <c r="BW237" s="239"/>
      <c r="BX237" s="239"/>
      <c r="BY237" s="240"/>
    </row>
    <row r="238" spans="2:77" s="57" customFormat="1" ht="12.75" customHeight="1">
      <c r="B238" s="153"/>
      <c r="C238" s="153"/>
      <c r="D238" s="153"/>
      <c r="E238" s="153"/>
      <c r="F238" s="153"/>
      <c r="G238" s="153"/>
      <c r="H238" s="153"/>
      <c r="I238" s="153" t="s">
        <v>751</v>
      </c>
      <c r="J238" s="153"/>
      <c r="K238" s="153"/>
      <c r="L238" s="179">
        <f>SUM(L236:Q237)</f>
        <v>145</v>
      </c>
      <c r="M238" s="180"/>
      <c r="N238" s="180"/>
      <c r="O238" s="180"/>
      <c r="P238" s="180"/>
      <c r="Q238" s="195"/>
      <c r="R238" s="179">
        <f>SUM(R236:W237)</f>
        <v>166</v>
      </c>
      <c r="S238" s="180"/>
      <c r="T238" s="180"/>
      <c r="U238" s="180"/>
      <c r="V238" s="180"/>
      <c r="W238" s="195"/>
      <c r="X238" s="179">
        <f>SUM(X236:AC237)</f>
        <v>176</v>
      </c>
      <c r="Y238" s="180"/>
      <c r="Z238" s="180"/>
      <c r="AA238" s="180"/>
      <c r="AB238" s="180"/>
      <c r="AC238" s="195"/>
      <c r="AD238" s="179">
        <f>SUM(AD236:AI237)</f>
        <v>127</v>
      </c>
      <c r="AE238" s="180"/>
      <c r="AF238" s="180"/>
      <c r="AG238" s="180"/>
      <c r="AH238" s="180"/>
      <c r="AI238" s="195"/>
      <c r="AJ238" s="179">
        <f>SUM(AJ236:AO237)</f>
        <v>124</v>
      </c>
      <c r="AK238" s="180"/>
      <c r="AL238" s="180"/>
      <c r="AM238" s="180"/>
      <c r="AN238" s="180"/>
      <c r="AO238" s="195"/>
      <c r="AP238" s="179">
        <f>SUM(AP236:AU237)</f>
        <v>128</v>
      </c>
      <c r="AQ238" s="180"/>
      <c r="AR238" s="180"/>
      <c r="AS238" s="180"/>
      <c r="AT238" s="180"/>
      <c r="AU238" s="195"/>
      <c r="AV238" s="179">
        <f>SUM(AV236:BA237)</f>
        <v>126</v>
      </c>
      <c r="AW238" s="180"/>
      <c r="AX238" s="180"/>
      <c r="AY238" s="180"/>
      <c r="AZ238" s="180"/>
      <c r="BA238" s="195"/>
      <c r="BB238" s="179">
        <f>SUM(BB236:BG237)</f>
        <v>125</v>
      </c>
      <c r="BC238" s="180"/>
      <c r="BD238" s="180"/>
      <c r="BE238" s="180"/>
      <c r="BF238" s="180"/>
      <c r="BG238" s="195"/>
      <c r="BH238" s="179">
        <f>SUM(BH236:BM237)</f>
        <v>242</v>
      </c>
      <c r="BI238" s="180"/>
      <c r="BJ238" s="180"/>
      <c r="BK238" s="180"/>
      <c r="BL238" s="180"/>
      <c r="BM238" s="195"/>
      <c r="BN238" s="179">
        <f>SUM(BN236:BS237)</f>
        <v>1157</v>
      </c>
      <c r="BO238" s="180"/>
      <c r="BP238" s="180"/>
      <c r="BQ238" s="180"/>
      <c r="BR238" s="180"/>
      <c r="BS238" s="195"/>
      <c r="BT238" s="179">
        <f>SUM(BT236:BY237)</f>
        <v>630</v>
      </c>
      <c r="BU238" s="180"/>
      <c r="BV238" s="180"/>
      <c r="BW238" s="180"/>
      <c r="BX238" s="180"/>
      <c r="BY238" s="195"/>
    </row>
    <row r="239" spans="2:77" s="57" customFormat="1" ht="12.75" customHeight="1">
      <c r="B239" s="153" t="s">
        <v>5</v>
      </c>
      <c r="C239" s="153"/>
      <c r="D239" s="153"/>
      <c r="E239" s="153"/>
      <c r="F239" s="153"/>
      <c r="G239" s="153"/>
      <c r="H239" s="153"/>
      <c r="I239" s="241" t="s">
        <v>679</v>
      </c>
      <c r="J239" s="241"/>
      <c r="K239" s="241"/>
      <c r="L239" s="235">
        <v>299</v>
      </c>
      <c r="M239" s="236"/>
      <c r="N239" s="236"/>
      <c r="O239" s="236"/>
      <c r="P239" s="236"/>
      <c r="Q239" s="237"/>
      <c r="R239" s="235">
        <v>337</v>
      </c>
      <c r="S239" s="236"/>
      <c r="T239" s="236"/>
      <c r="U239" s="236"/>
      <c r="V239" s="236"/>
      <c r="W239" s="237"/>
      <c r="X239" s="235">
        <v>411</v>
      </c>
      <c r="Y239" s="236"/>
      <c r="Z239" s="236"/>
      <c r="AA239" s="236"/>
      <c r="AB239" s="236"/>
      <c r="AC239" s="237"/>
      <c r="AD239" s="235">
        <v>288</v>
      </c>
      <c r="AE239" s="236"/>
      <c r="AF239" s="236"/>
      <c r="AG239" s="236"/>
      <c r="AH239" s="236"/>
      <c r="AI239" s="237"/>
      <c r="AJ239" s="235">
        <v>243</v>
      </c>
      <c r="AK239" s="236"/>
      <c r="AL239" s="236"/>
      <c r="AM239" s="236"/>
      <c r="AN239" s="236"/>
      <c r="AO239" s="237"/>
      <c r="AP239" s="235">
        <v>202</v>
      </c>
      <c r="AQ239" s="236"/>
      <c r="AR239" s="236"/>
      <c r="AS239" s="236"/>
      <c r="AT239" s="236"/>
      <c r="AU239" s="237"/>
      <c r="AV239" s="235">
        <v>182</v>
      </c>
      <c r="AW239" s="236"/>
      <c r="AX239" s="236"/>
      <c r="AY239" s="236"/>
      <c r="AZ239" s="236"/>
      <c r="BA239" s="237"/>
      <c r="BB239" s="235">
        <v>123</v>
      </c>
      <c r="BC239" s="236"/>
      <c r="BD239" s="236"/>
      <c r="BE239" s="236"/>
      <c r="BF239" s="236"/>
      <c r="BG239" s="237"/>
      <c r="BH239" s="235">
        <v>623</v>
      </c>
      <c r="BI239" s="236"/>
      <c r="BJ239" s="236"/>
      <c r="BK239" s="236"/>
      <c r="BL239" s="236"/>
      <c r="BM239" s="237"/>
      <c r="BN239" s="235">
        <v>2652</v>
      </c>
      <c r="BO239" s="236"/>
      <c r="BP239" s="236"/>
      <c r="BQ239" s="236"/>
      <c r="BR239" s="236"/>
      <c r="BS239" s="237"/>
      <c r="BT239" s="235">
        <v>1038</v>
      </c>
      <c r="BU239" s="236"/>
      <c r="BV239" s="236"/>
      <c r="BW239" s="236"/>
      <c r="BX239" s="236"/>
      <c r="BY239" s="237"/>
    </row>
    <row r="240" spans="2:77" s="57" customFormat="1" ht="12.75" customHeight="1">
      <c r="B240" s="153"/>
      <c r="C240" s="153"/>
      <c r="D240" s="153"/>
      <c r="E240" s="153"/>
      <c r="F240" s="153"/>
      <c r="G240" s="153"/>
      <c r="H240" s="153"/>
      <c r="I240" s="185" t="s">
        <v>680</v>
      </c>
      <c r="J240" s="185"/>
      <c r="K240" s="185"/>
      <c r="L240" s="238">
        <v>265</v>
      </c>
      <c r="M240" s="239"/>
      <c r="N240" s="239"/>
      <c r="O240" s="239"/>
      <c r="P240" s="239"/>
      <c r="Q240" s="240"/>
      <c r="R240" s="238">
        <v>322</v>
      </c>
      <c r="S240" s="239"/>
      <c r="T240" s="239"/>
      <c r="U240" s="239"/>
      <c r="V240" s="239"/>
      <c r="W240" s="240"/>
      <c r="X240" s="238">
        <v>398</v>
      </c>
      <c r="Y240" s="239"/>
      <c r="Z240" s="239"/>
      <c r="AA240" s="239"/>
      <c r="AB240" s="239"/>
      <c r="AC240" s="240"/>
      <c r="AD240" s="238">
        <v>305</v>
      </c>
      <c r="AE240" s="239"/>
      <c r="AF240" s="239"/>
      <c r="AG240" s="239"/>
      <c r="AH240" s="239"/>
      <c r="AI240" s="240"/>
      <c r="AJ240" s="238">
        <v>296</v>
      </c>
      <c r="AK240" s="239"/>
      <c r="AL240" s="239"/>
      <c r="AM240" s="239"/>
      <c r="AN240" s="239"/>
      <c r="AO240" s="240"/>
      <c r="AP240" s="238">
        <v>301</v>
      </c>
      <c r="AQ240" s="239"/>
      <c r="AR240" s="239"/>
      <c r="AS240" s="239"/>
      <c r="AT240" s="239"/>
      <c r="AU240" s="240"/>
      <c r="AV240" s="238">
        <v>278</v>
      </c>
      <c r="AW240" s="239"/>
      <c r="AX240" s="239"/>
      <c r="AY240" s="239"/>
      <c r="AZ240" s="239"/>
      <c r="BA240" s="240"/>
      <c r="BB240" s="238">
        <v>355</v>
      </c>
      <c r="BC240" s="239"/>
      <c r="BD240" s="239"/>
      <c r="BE240" s="239"/>
      <c r="BF240" s="239"/>
      <c r="BG240" s="240"/>
      <c r="BH240" s="238">
        <v>616</v>
      </c>
      <c r="BI240" s="239"/>
      <c r="BJ240" s="239"/>
      <c r="BK240" s="239"/>
      <c r="BL240" s="239"/>
      <c r="BM240" s="240"/>
      <c r="BN240" s="238">
        <v>2585</v>
      </c>
      <c r="BO240" s="239"/>
      <c r="BP240" s="239"/>
      <c r="BQ240" s="239"/>
      <c r="BR240" s="239"/>
      <c r="BS240" s="240"/>
      <c r="BT240" s="238">
        <v>1535</v>
      </c>
      <c r="BU240" s="239"/>
      <c r="BV240" s="239"/>
      <c r="BW240" s="239"/>
      <c r="BX240" s="239"/>
      <c r="BY240" s="240"/>
    </row>
    <row r="241" spans="2:77" s="57" customFormat="1" ht="12.75" customHeight="1">
      <c r="B241" s="153"/>
      <c r="C241" s="153"/>
      <c r="D241" s="153"/>
      <c r="E241" s="153"/>
      <c r="F241" s="153"/>
      <c r="G241" s="153"/>
      <c r="H241" s="153"/>
      <c r="I241" s="153" t="s">
        <v>751</v>
      </c>
      <c r="J241" s="153"/>
      <c r="K241" s="153"/>
      <c r="L241" s="179">
        <f>SUM(L239:Q240)</f>
        <v>564</v>
      </c>
      <c r="M241" s="180"/>
      <c r="N241" s="180"/>
      <c r="O241" s="180"/>
      <c r="P241" s="180"/>
      <c r="Q241" s="195"/>
      <c r="R241" s="179">
        <f>SUM(R239:W240)</f>
        <v>659</v>
      </c>
      <c r="S241" s="180"/>
      <c r="T241" s="180"/>
      <c r="U241" s="180"/>
      <c r="V241" s="180"/>
      <c r="W241" s="195"/>
      <c r="X241" s="179">
        <f>SUM(X239:AC240)</f>
        <v>809</v>
      </c>
      <c r="Y241" s="180"/>
      <c r="Z241" s="180"/>
      <c r="AA241" s="180"/>
      <c r="AB241" s="180"/>
      <c r="AC241" s="195"/>
      <c r="AD241" s="179">
        <f>SUM(AD239:AI240)</f>
        <v>593</v>
      </c>
      <c r="AE241" s="180"/>
      <c r="AF241" s="180"/>
      <c r="AG241" s="180"/>
      <c r="AH241" s="180"/>
      <c r="AI241" s="195"/>
      <c r="AJ241" s="179">
        <f>SUM(AJ239:AO240)</f>
        <v>539</v>
      </c>
      <c r="AK241" s="180"/>
      <c r="AL241" s="180"/>
      <c r="AM241" s="180"/>
      <c r="AN241" s="180"/>
      <c r="AO241" s="195"/>
      <c r="AP241" s="179">
        <f>SUM(AP239:AU240)</f>
        <v>503</v>
      </c>
      <c r="AQ241" s="180"/>
      <c r="AR241" s="180"/>
      <c r="AS241" s="180"/>
      <c r="AT241" s="180"/>
      <c r="AU241" s="195"/>
      <c r="AV241" s="179">
        <f>SUM(AV239:BA240)</f>
        <v>460</v>
      </c>
      <c r="AW241" s="180"/>
      <c r="AX241" s="180"/>
      <c r="AY241" s="180"/>
      <c r="AZ241" s="180"/>
      <c r="BA241" s="195"/>
      <c r="BB241" s="179">
        <f>SUM(BB239:BG240)</f>
        <v>478</v>
      </c>
      <c r="BC241" s="180"/>
      <c r="BD241" s="180"/>
      <c r="BE241" s="180"/>
      <c r="BF241" s="180"/>
      <c r="BG241" s="195"/>
      <c r="BH241" s="179">
        <f>SUM(BH239:BM240)</f>
        <v>1239</v>
      </c>
      <c r="BI241" s="180"/>
      <c r="BJ241" s="180"/>
      <c r="BK241" s="180"/>
      <c r="BL241" s="180"/>
      <c r="BM241" s="195"/>
      <c r="BN241" s="179">
        <f>SUM(BN239:BS240)</f>
        <v>5237</v>
      </c>
      <c r="BO241" s="180"/>
      <c r="BP241" s="180"/>
      <c r="BQ241" s="180"/>
      <c r="BR241" s="180"/>
      <c r="BS241" s="195"/>
      <c r="BT241" s="179">
        <f>SUM(BT239:BY240)</f>
        <v>2573</v>
      </c>
      <c r="BU241" s="180"/>
      <c r="BV241" s="180"/>
      <c r="BW241" s="180"/>
      <c r="BX241" s="180"/>
      <c r="BY241" s="195"/>
    </row>
    <row r="242" spans="2:77" s="57" customFormat="1" ht="12.75" customHeight="1">
      <c r="B242" s="153" t="s">
        <v>6</v>
      </c>
      <c r="C242" s="153"/>
      <c r="D242" s="153"/>
      <c r="E242" s="153"/>
      <c r="F242" s="153"/>
      <c r="G242" s="153"/>
      <c r="H242" s="153"/>
      <c r="I242" s="241" t="s">
        <v>679</v>
      </c>
      <c r="J242" s="241"/>
      <c r="K242" s="241"/>
      <c r="L242" s="235">
        <v>235</v>
      </c>
      <c r="M242" s="236"/>
      <c r="N242" s="236"/>
      <c r="O242" s="236"/>
      <c r="P242" s="236"/>
      <c r="Q242" s="237"/>
      <c r="R242" s="235">
        <v>288</v>
      </c>
      <c r="S242" s="236"/>
      <c r="T242" s="236"/>
      <c r="U242" s="236"/>
      <c r="V242" s="236"/>
      <c r="W242" s="237"/>
      <c r="X242" s="235">
        <v>365</v>
      </c>
      <c r="Y242" s="236"/>
      <c r="Z242" s="236"/>
      <c r="AA242" s="236"/>
      <c r="AB242" s="236"/>
      <c r="AC242" s="237"/>
      <c r="AD242" s="235">
        <v>252</v>
      </c>
      <c r="AE242" s="236"/>
      <c r="AF242" s="236"/>
      <c r="AG242" s="236"/>
      <c r="AH242" s="236"/>
      <c r="AI242" s="237"/>
      <c r="AJ242" s="235">
        <v>206</v>
      </c>
      <c r="AK242" s="236"/>
      <c r="AL242" s="236"/>
      <c r="AM242" s="236"/>
      <c r="AN242" s="236"/>
      <c r="AO242" s="237"/>
      <c r="AP242" s="235">
        <v>177</v>
      </c>
      <c r="AQ242" s="236"/>
      <c r="AR242" s="236"/>
      <c r="AS242" s="236"/>
      <c r="AT242" s="236"/>
      <c r="AU242" s="237"/>
      <c r="AV242" s="235">
        <v>126</v>
      </c>
      <c r="AW242" s="236"/>
      <c r="AX242" s="236"/>
      <c r="AY242" s="236"/>
      <c r="AZ242" s="236"/>
      <c r="BA242" s="237"/>
      <c r="BB242" s="235">
        <v>120</v>
      </c>
      <c r="BC242" s="236"/>
      <c r="BD242" s="236"/>
      <c r="BE242" s="236"/>
      <c r="BF242" s="236"/>
      <c r="BG242" s="237"/>
      <c r="BH242" s="235">
        <v>522</v>
      </c>
      <c r="BI242" s="236"/>
      <c r="BJ242" s="236"/>
      <c r="BK242" s="236"/>
      <c r="BL242" s="236"/>
      <c r="BM242" s="237"/>
      <c r="BN242" s="235">
        <v>2291</v>
      </c>
      <c r="BO242" s="236"/>
      <c r="BP242" s="236"/>
      <c r="BQ242" s="236"/>
      <c r="BR242" s="236"/>
      <c r="BS242" s="237"/>
      <c r="BT242" s="235">
        <v>881</v>
      </c>
      <c r="BU242" s="236"/>
      <c r="BV242" s="236"/>
      <c r="BW242" s="236"/>
      <c r="BX242" s="236"/>
      <c r="BY242" s="237"/>
    </row>
    <row r="243" spans="2:77" s="57" customFormat="1" ht="12.75" customHeight="1">
      <c r="B243" s="153"/>
      <c r="C243" s="153"/>
      <c r="D243" s="153"/>
      <c r="E243" s="153"/>
      <c r="F243" s="153"/>
      <c r="G243" s="153"/>
      <c r="H243" s="153"/>
      <c r="I243" s="185" t="s">
        <v>680</v>
      </c>
      <c r="J243" s="185"/>
      <c r="K243" s="185"/>
      <c r="L243" s="238">
        <v>249</v>
      </c>
      <c r="M243" s="239"/>
      <c r="N243" s="239"/>
      <c r="O243" s="239"/>
      <c r="P243" s="239"/>
      <c r="Q243" s="240"/>
      <c r="R243" s="238">
        <v>307</v>
      </c>
      <c r="S243" s="239"/>
      <c r="T243" s="239"/>
      <c r="U243" s="239"/>
      <c r="V243" s="239"/>
      <c r="W243" s="240"/>
      <c r="X243" s="238">
        <v>393</v>
      </c>
      <c r="Y243" s="239"/>
      <c r="Z243" s="239"/>
      <c r="AA243" s="239"/>
      <c r="AB243" s="239"/>
      <c r="AC243" s="240"/>
      <c r="AD243" s="238">
        <v>273</v>
      </c>
      <c r="AE243" s="239"/>
      <c r="AF243" s="239"/>
      <c r="AG243" s="239"/>
      <c r="AH243" s="239"/>
      <c r="AI243" s="240"/>
      <c r="AJ243" s="238">
        <v>248</v>
      </c>
      <c r="AK243" s="239"/>
      <c r="AL243" s="239"/>
      <c r="AM243" s="239"/>
      <c r="AN243" s="239"/>
      <c r="AO243" s="240"/>
      <c r="AP243" s="238">
        <v>238</v>
      </c>
      <c r="AQ243" s="239"/>
      <c r="AR243" s="239"/>
      <c r="AS243" s="239"/>
      <c r="AT243" s="239"/>
      <c r="AU243" s="240"/>
      <c r="AV243" s="238">
        <v>253</v>
      </c>
      <c r="AW243" s="239"/>
      <c r="AX243" s="239"/>
      <c r="AY243" s="239"/>
      <c r="AZ243" s="239"/>
      <c r="BA243" s="240"/>
      <c r="BB243" s="238">
        <v>336</v>
      </c>
      <c r="BC243" s="239"/>
      <c r="BD243" s="239"/>
      <c r="BE243" s="239"/>
      <c r="BF243" s="239"/>
      <c r="BG243" s="240"/>
      <c r="BH243" s="238">
        <v>482</v>
      </c>
      <c r="BI243" s="239"/>
      <c r="BJ243" s="239"/>
      <c r="BK243" s="239"/>
      <c r="BL243" s="239"/>
      <c r="BM243" s="240"/>
      <c r="BN243" s="238">
        <v>2384</v>
      </c>
      <c r="BO243" s="239"/>
      <c r="BP243" s="239"/>
      <c r="BQ243" s="239"/>
      <c r="BR243" s="239"/>
      <c r="BS243" s="240"/>
      <c r="BT243" s="238">
        <v>1348</v>
      </c>
      <c r="BU243" s="239"/>
      <c r="BV243" s="239"/>
      <c r="BW243" s="239"/>
      <c r="BX243" s="239"/>
      <c r="BY243" s="240"/>
    </row>
    <row r="244" spans="2:77" s="57" customFormat="1" ht="12.75" customHeight="1">
      <c r="B244" s="153"/>
      <c r="C244" s="153"/>
      <c r="D244" s="153"/>
      <c r="E244" s="153"/>
      <c r="F244" s="153"/>
      <c r="G244" s="153"/>
      <c r="H244" s="153"/>
      <c r="I244" s="153" t="s">
        <v>751</v>
      </c>
      <c r="J244" s="153"/>
      <c r="K244" s="153"/>
      <c r="L244" s="179">
        <f>SUM(L242:Q243)</f>
        <v>484</v>
      </c>
      <c r="M244" s="180"/>
      <c r="N244" s="180"/>
      <c r="O244" s="180"/>
      <c r="P244" s="180"/>
      <c r="Q244" s="195"/>
      <c r="R244" s="179">
        <f>SUM(R242:W243)</f>
        <v>595</v>
      </c>
      <c r="S244" s="180"/>
      <c r="T244" s="180"/>
      <c r="U244" s="180"/>
      <c r="V244" s="180"/>
      <c r="W244" s="195"/>
      <c r="X244" s="179">
        <f>SUM(X242:AC243)</f>
        <v>758</v>
      </c>
      <c r="Y244" s="180"/>
      <c r="Z244" s="180"/>
      <c r="AA244" s="180"/>
      <c r="AB244" s="180"/>
      <c r="AC244" s="195"/>
      <c r="AD244" s="179">
        <f>SUM(AD242:AI243)</f>
        <v>525</v>
      </c>
      <c r="AE244" s="180"/>
      <c r="AF244" s="180"/>
      <c r="AG244" s="180"/>
      <c r="AH244" s="180"/>
      <c r="AI244" s="195"/>
      <c r="AJ244" s="179">
        <f>SUM(AJ242:AO243)</f>
        <v>454</v>
      </c>
      <c r="AK244" s="180"/>
      <c r="AL244" s="180"/>
      <c r="AM244" s="180"/>
      <c r="AN244" s="180"/>
      <c r="AO244" s="195"/>
      <c r="AP244" s="179">
        <f>SUM(AP242:AU243)</f>
        <v>415</v>
      </c>
      <c r="AQ244" s="180"/>
      <c r="AR244" s="180"/>
      <c r="AS244" s="180"/>
      <c r="AT244" s="180"/>
      <c r="AU244" s="195"/>
      <c r="AV244" s="179">
        <f>SUM(AV242:BA243)</f>
        <v>379</v>
      </c>
      <c r="AW244" s="180"/>
      <c r="AX244" s="180"/>
      <c r="AY244" s="180"/>
      <c r="AZ244" s="180"/>
      <c r="BA244" s="195"/>
      <c r="BB244" s="179">
        <f>SUM(BB242:BG243)</f>
        <v>456</v>
      </c>
      <c r="BC244" s="180"/>
      <c r="BD244" s="180"/>
      <c r="BE244" s="180"/>
      <c r="BF244" s="180"/>
      <c r="BG244" s="195"/>
      <c r="BH244" s="179">
        <f>SUM(BH242:BM243)</f>
        <v>1004</v>
      </c>
      <c r="BI244" s="180"/>
      <c r="BJ244" s="180"/>
      <c r="BK244" s="180"/>
      <c r="BL244" s="180"/>
      <c r="BM244" s="195"/>
      <c r="BN244" s="179">
        <f>SUM(BN242:BS243)</f>
        <v>4675</v>
      </c>
      <c r="BO244" s="180"/>
      <c r="BP244" s="180"/>
      <c r="BQ244" s="180"/>
      <c r="BR244" s="180"/>
      <c r="BS244" s="195"/>
      <c r="BT244" s="179">
        <f>SUM(BT242:BY243)</f>
        <v>2229</v>
      </c>
      <c r="BU244" s="180"/>
      <c r="BV244" s="180"/>
      <c r="BW244" s="180"/>
      <c r="BX244" s="180"/>
      <c r="BY244" s="195"/>
    </row>
    <row r="245" s="13" customFormat="1" ht="18.75" customHeight="1">
      <c r="A245" s="12" t="s">
        <v>109</v>
      </c>
    </row>
    <row r="246" s="14" customFormat="1" ht="15" customHeight="1"/>
    <row r="247" spans="1:69" s="15" customFormat="1" ht="15" customHeight="1">
      <c r="A247" s="15" t="s">
        <v>110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O247" s="16"/>
      <c r="AP247" s="16"/>
      <c r="AQ247" s="16"/>
      <c r="AS247" s="16"/>
      <c r="AT247" s="16"/>
      <c r="AU247" s="16"/>
      <c r="AV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26" t="s">
        <v>1096</v>
      </c>
    </row>
    <row r="248" spans="2:69" s="15" customFormat="1" ht="3.75" customHeight="1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24"/>
      <c r="X248" s="24"/>
      <c r="Y248" s="24"/>
      <c r="Z248" s="24"/>
      <c r="AA248" s="24"/>
      <c r="AB248" s="24"/>
      <c r="AC248" s="24"/>
      <c r="AD248" s="25"/>
      <c r="AE248" s="25"/>
      <c r="AF248" s="25"/>
      <c r="AG248" s="25"/>
      <c r="AH248" s="25"/>
      <c r="AI248" s="25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5"/>
      <c r="AV248" s="25"/>
      <c r="AW248" s="25"/>
      <c r="AX248" s="25"/>
      <c r="AY248" s="25"/>
      <c r="AZ248" s="25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5"/>
      <c r="BM248" s="25"/>
      <c r="BN248" s="25"/>
      <c r="BO248" s="25"/>
      <c r="BP248" s="25"/>
      <c r="BQ248" s="25"/>
    </row>
    <row r="249" spans="2:69" s="14" customFormat="1" ht="15" customHeight="1">
      <c r="B249" s="285" t="s">
        <v>12</v>
      </c>
      <c r="C249" s="286"/>
      <c r="D249" s="286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7"/>
      <c r="U249" s="264" t="s">
        <v>111</v>
      </c>
      <c r="V249" s="265"/>
      <c r="W249" s="265"/>
      <c r="X249" s="265"/>
      <c r="Y249" s="265"/>
      <c r="Z249" s="265"/>
      <c r="AA249" s="265"/>
      <c r="AB249" s="265"/>
      <c r="AC249" s="265"/>
      <c r="AD249" s="265"/>
      <c r="AE249" s="265"/>
      <c r="AF249" s="265"/>
      <c r="AG249" s="265"/>
      <c r="AH249" s="265"/>
      <c r="AI249" s="266"/>
      <c r="AJ249" s="285" t="s">
        <v>12</v>
      </c>
      <c r="AK249" s="286"/>
      <c r="AL249" s="286"/>
      <c r="AM249" s="286"/>
      <c r="AN249" s="286"/>
      <c r="AO249" s="286"/>
      <c r="AP249" s="286"/>
      <c r="AQ249" s="286"/>
      <c r="AR249" s="286"/>
      <c r="AS249" s="286"/>
      <c r="AT249" s="286"/>
      <c r="AU249" s="286"/>
      <c r="AV249" s="286"/>
      <c r="AW249" s="286"/>
      <c r="AX249" s="286"/>
      <c r="AY249" s="286"/>
      <c r="AZ249" s="286"/>
      <c r="BA249" s="286"/>
      <c r="BB249" s="287"/>
      <c r="BC249" s="264" t="s">
        <v>111</v>
      </c>
      <c r="BD249" s="265"/>
      <c r="BE249" s="265"/>
      <c r="BF249" s="265"/>
      <c r="BG249" s="265"/>
      <c r="BH249" s="265"/>
      <c r="BI249" s="265"/>
      <c r="BJ249" s="265"/>
      <c r="BK249" s="265"/>
      <c r="BL249" s="265"/>
      <c r="BM249" s="265"/>
      <c r="BN249" s="265"/>
      <c r="BO249" s="265"/>
      <c r="BP249" s="265"/>
      <c r="BQ249" s="266"/>
    </row>
    <row r="250" spans="2:69" s="14" customFormat="1" ht="15" customHeight="1">
      <c r="B250" s="288"/>
      <c r="C250" s="289"/>
      <c r="D250" s="289"/>
      <c r="E250" s="289"/>
      <c r="F250" s="289"/>
      <c r="G250" s="289"/>
      <c r="H250" s="289"/>
      <c r="I250" s="289"/>
      <c r="J250" s="289"/>
      <c r="K250" s="289"/>
      <c r="L250" s="289"/>
      <c r="M250" s="289"/>
      <c r="N250" s="289"/>
      <c r="O250" s="289"/>
      <c r="P250" s="289"/>
      <c r="Q250" s="289"/>
      <c r="R250" s="289"/>
      <c r="S250" s="289"/>
      <c r="T250" s="290"/>
      <c r="U250" s="264" t="s">
        <v>751</v>
      </c>
      <c r="V250" s="265"/>
      <c r="W250" s="265"/>
      <c r="X250" s="265"/>
      <c r="Y250" s="266"/>
      <c r="Z250" s="264" t="s">
        <v>679</v>
      </c>
      <c r="AA250" s="265"/>
      <c r="AB250" s="265"/>
      <c r="AC250" s="265"/>
      <c r="AD250" s="281"/>
      <c r="AE250" s="272" t="s">
        <v>680</v>
      </c>
      <c r="AF250" s="265"/>
      <c r="AG250" s="265"/>
      <c r="AH250" s="265"/>
      <c r="AI250" s="266"/>
      <c r="AJ250" s="288"/>
      <c r="AK250" s="289"/>
      <c r="AL250" s="289"/>
      <c r="AM250" s="289"/>
      <c r="AN250" s="289"/>
      <c r="AO250" s="289"/>
      <c r="AP250" s="289"/>
      <c r="AQ250" s="289"/>
      <c r="AR250" s="289"/>
      <c r="AS250" s="289"/>
      <c r="AT250" s="289"/>
      <c r="AU250" s="289"/>
      <c r="AV250" s="289"/>
      <c r="AW250" s="289"/>
      <c r="AX250" s="289"/>
      <c r="AY250" s="289"/>
      <c r="AZ250" s="289"/>
      <c r="BA250" s="289"/>
      <c r="BB250" s="290"/>
      <c r="BC250" s="264" t="s">
        <v>751</v>
      </c>
      <c r="BD250" s="265"/>
      <c r="BE250" s="265"/>
      <c r="BF250" s="265"/>
      <c r="BG250" s="266"/>
      <c r="BH250" s="264" t="s">
        <v>679</v>
      </c>
      <c r="BI250" s="265"/>
      <c r="BJ250" s="265"/>
      <c r="BK250" s="265"/>
      <c r="BL250" s="281"/>
      <c r="BM250" s="272" t="s">
        <v>680</v>
      </c>
      <c r="BN250" s="265"/>
      <c r="BO250" s="265"/>
      <c r="BP250" s="265"/>
      <c r="BQ250" s="266"/>
    </row>
    <row r="251" spans="2:69" s="14" customFormat="1" ht="15" customHeight="1">
      <c r="B251" s="264" t="s">
        <v>112</v>
      </c>
      <c r="C251" s="265"/>
      <c r="D251" s="265"/>
      <c r="E251" s="265"/>
      <c r="F251" s="265"/>
      <c r="G251" s="265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6"/>
      <c r="U251" s="291">
        <f>U252+BC264</f>
        <v>396</v>
      </c>
      <c r="V251" s="283"/>
      <c r="W251" s="283"/>
      <c r="X251" s="283"/>
      <c r="Y251" s="284"/>
      <c r="Z251" s="291">
        <f>Z252+BH264</f>
        <v>262</v>
      </c>
      <c r="AA251" s="283"/>
      <c r="AB251" s="283"/>
      <c r="AC251" s="283"/>
      <c r="AD251" s="293"/>
      <c r="AE251" s="282">
        <f>AE252+BM264</f>
        <v>134</v>
      </c>
      <c r="AF251" s="283"/>
      <c r="AG251" s="283"/>
      <c r="AH251" s="283"/>
      <c r="AI251" s="284"/>
      <c r="AJ251" s="261" t="s">
        <v>1035</v>
      </c>
      <c r="AK251" s="262"/>
      <c r="AL251" s="262"/>
      <c r="AM251" s="262"/>
      <c r="AN251" s="262"/>
      <c r="AO251" s="262"/>
      <c r="AP251" s="262"/>
      <c r="AQ251" s="262"/>
      <c r="AR251" s="262"/>
      <c r="AS251" s="262"/>
      <c r="AT251" s="262"/>
      <c r="AU251" s="262"/>
      <c r="AV251" s="262"/>
      <c r="AW251" s="262"/>
      <c r="AX251" s="262"/>
      <c r="AY251" s="262"/>
      <c r="AZ251" s="262"/>
      <c r="BA251" s="262"/>
      <c r="BB251" s="263"/>
      <c r="BC251" s="267" t="s">
        <v>1032</v>
      </c>
      <c r="BD251" s="268"/>
      <c r="BE251" s="268"/>
      <c r="BF251" s="268"/>
      <c r="BG251" s="269"/>
      <c r="BH251" s="267" t="s">
        <v>1033</v>
      </c>
      <c r="BI251" s="268"/>
      <c r="BJ251" s="268"/>
      <c r="BK251" s="268"/>
      <c r="BL251" s="270"/>
      <c r="BM251" s="271">
        <v>1</v>
      </c>
      <c r="BN251" s="268"/>
      <c r="BO251" s="268"/>
      <c r="BP251" s="268"/>
      <c r="BQ251" s="269"/>
    </row>
    <row r="252" spans="2:69" s="14" customFormat="1" ht="15" customHeight="1">
      <c r="B252" s="264" t="s">
        <v>113</v>
      </c>
      <c r="C252" s="265"/>
      <c r="D252" s="265"/>
      <c r="E252" s="265"/>
      <c r="F252" s="265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6"/>
      <c r="U252" s="292">
        <v>299</v>
      </c>
      <c r="V252" s="142"/>
      <c r="W252" s="142"/>
      <c r="X252" s="142"/>
      <c r="Y252" s="280"/>
      <c r="Z252" s="243">
        <v>196</v>
      </c>
      <c r="AA252" s="244"/>
      <c r="AB252" s="244"/>
      <c r="AC252" s="244"/>
      <c r="AD252" s="245"/>
      <c r="AE252" s="246">
        <v>103</v>
      </c>
      <c r="AF252" s="244"/>
      <c r="AG252" s="244"/>
      <c r="AH252" s="244"/>
      <c r="AI252" s="247"/>
      <c r="AJ252" s="248" t="s">
        <v>940</v>
      </c>
      <c r="AK252" s="249"/>
      <c r="AL252" s="249"/>
      <c r="AM252" s="249"/>
      <c r="AN252" s="249"/>
      <c r="AO252" s="249"/>
      <c r="AP252" s="249"/>
      <c r="AQ252" s="249"/>
      <c r="AR252" s="249"/>
      <c r="AS252" s="249"/>
      <c r="AT252" s="249"/>
      <c r="AU252" s="249"/>
      <c r="AV252" s="249"/>
      <c r="AW252" s="249"/>
      <c r="AX252" s="249"/>
      <c r="AY252" s="249"/>
      <c r="AZ252" s="249"/>
      <c r="BA252" s="249"/>
      <c r="BB252" s="250"/>
      <c r="BC252" s="243">
        <v>11</v>
      </c>
      <c r="BD252" s="244"/>
      <c r="BE252" s="244"/>
      <c r="BF252" s="244"/>
      <c r="BG252" s="247"/>
      <c r="BH252" s="243">
        <v>10</v>
      </c>
      <c r="BI252" s="244"/>
      <c r="BJ252" s="244"/>
      <c r="BK252" s="244"/>
      <c r="BL252" s="245"/>
      <c r="BM252" s="246">
        <v>1</v>
      </c>
      <c r="BN252" s="244"/>
      <c r="BO252" s="244"/>
      <c r="BP252" s="244"/>
      <c r="BQ252" s="247"/>
    </row>
    <row r="253" spans="2:69" s="14" customFormat="1" ht="15" customHeight="1">
      <c r="B253" s="273" t="s">
        <v>183</v>
      </c>
      <c r="C253" s="274"/>
      <c r="D253" s="274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5"/>
      <c r="U253" s="267">
        <v>57</v>
      </c>
      <c r="V253" s="268"/>
      <c r="W253" s="268"/>
      <c r="X253" s="268"/>
      <c r="Y253" s="269"/>
      <c r="Z253" s="267">
        <v>44</v>
      </c>
      <c r="AA253" s="268"/>
      <c r="AB253" s="268"/>
      <c r="AC253" s="268"/>
      <c r="AD253" s="270"/>
      <c r="AE253" s="271">
        <v>13</v>
      </c>
      <c r="AF253" s="268"/>
      <c r="AG253" s="268"/>
      <c r="AH253" s="268"/>
      <c r="AI253" s="269"/>
      <c r="AJ253" s="261" t="s">
        <v>137</v>
      </c>
      <c r="AK253" s="262"/>
      <c r="AL253" s="262"/>
      <c r="AM253" s="262"/>
      <c r="AN253" s="262"/>
      <c r="AO253" s="262"/>
      <c r="AP253" s="262"/>
      <c r="AQ253" s="262"/>
      <c r="AR253" s="262"/>
      <c r="AS253" s="262"/>
      <c r="AT253" s="262"/>
      <c r="AU253" s="262"/>
      <c r="AV253" s="262"/>
      <c r="AW253" s="262"/>
      <c r="AX253" s="262"/>
      <c r="AY253" s="262"/>
      <c r="AZ253" s="262"/>
      <c r="BA253" s="262"/>
      <c r="BB253" s="263"/>
      <c r="BC253" s="267">
        <v>21</v>
      </c>
      <c r="BD253" s="268"/>
      <c r="BE253" s="268"/>
      <c r="BF253" s="268"/>
      <c r="BG253" s="269"/>
      <c r="BH253" s="267">
        <v>11</v>
      </c>
      <c r="BI253" s="268"/>
      <c r="BJ253" s="268"/>
      <c r="BK253" s="268"/>
      <c r="BL253" s="270"/>
      <c r="BM253" s="271">
        <v>10</v>
      </c>
      <c r="BN253" s="268"/>
      <c r="BO253" s="268"/>
      <c r="BP253" s="268"/>
      <c r="BQ253" s="269"/>
    </row>
    <row r="254" spans="2:69" s="14" customFormat="1" ht="15" customHeight="1">
      <c r="B254" s="256" t="s">
        <v>114</v>
      </c>
      <c r="C254" s="257"/>
      <c r="D254" s="257"/>
      <c r="E254" s="257"/>
      <c r="F254" s="257"/>
      <c r="G254" s="257"/>
      <c r="H254" s="257"/>
      <c r="I254" s="257"/>
      <c r="J254" s="257"/>
      <c r="K254" s="257"/>
      <c r="L254" s="257"/>
      <c r="M254" s="257"/>
      <c r="N254" s="257"/>
      <c r="O254" s="257"/>
      <c r="P254" s="257"/>
      <c r="Q254" s="257"/>
      <c r="R254" s="257"/>
      <c r="S254" s="257"/>
      <c r="T254" s="258"/>
      <c r="U254" s="243" t="s">
        <v>1062</v>
      </c>
      <c r="V254" s="244"/>
      <c r="W254" s="244"/>
      <c r="X254" s="244"/>
      <c r="Y254" s="247"/>
      <c r="Z254" s="243" t="s">
        <v>1061</v>
      </c>
      <c r="AA254" s="244"/>
      <c r="AB254" s="244"/>
      <c r="AC254" s="244"/>
      <c r="AD254" s="245"/>
      <c r="AE254" s="246">
        <v>4</v>
      </c>
      <c r="AF254" s="244"/>
      <c r="AG254" s="244"/>
      <c r="AH254" s="244"/>
      <c r="AI254" s="247"/>
      <c r="AJ254" s="248" t="s">
        <v>114</v>
      </c>
      <c r="AK254" s="249"/>
      <c r="AL254" s="249"/>
      <c r="AM254" s="249"/>
      <c r="AN254" s="249"/>
      <c r="AO254" s="249"/>
      <c r="AP254" s="249"/>
      <c r="AQ254" s="249"/>
      <c r="AR254" s="249"/>
      <c r="AS254" s="249"/>
      <c r="AT254" s="249"/>
      <c r="AU254" s="249"/>
      <c r="AV254" s="249"/>
      <c r="AW254" s="249"/>
      <c r="AX254" s="249"/>
      <c r="AY254" s="249"/>
      <c r="AZ254" s="249"/>
      <c r="BA254" s="249"/>
      <c r="BB254" s="250"/>
      <c r="BC254" s="243" t="s">
        <v>1088</v>
      </c>
      <c r="BD254" s="244"/>
      <c r="BE254" s="244"/>
      <c r="BF254" s="244"/>
      <c r="BG254" s="247"/>
      <c r="BH254" s="243" t="s">
        <v>1077</v>
      </c>
      <c r="BI254" s="244"/>
      <c r="BJ254" s="244"/>
      <c r="BK254" s="244"/>
      <c r="BL254" s="245"/>
      <c r="BM254" s="246" t="s">
        <v>946</v>
      </c>
      <c r="BN254" s="244"/>
      <c r="BO254" s="244"/>
      <c r="BP254" s="244"/>
      <c r="BQ254" s="247"/>
    </row>
    <row r="255" spans="2:69" s="14" customFormat="1" ht="15" customHeight="1">
      <c r="B255" s="248" t="s">
        <v>1060</v>
      </c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50"/>
      <c r="U255" s="243" t="s">
        <v>872</v>
      </c>
      <c r="V255" s="244"/>
      <c r="W255" s="244"/>
      <c r="X255" s="244"/>
      <c r="Y255" s="247"/>
      <c r="Z255" s="243" t="s">
        <v>872</v>
      </c>
      <c r="AA255" s="244"/>
      <c r="AB255" s="244"/>
      <c r="AC255" s="244"/>
      <c r="AD255" s="245"/>
      <c r="AE255" s="246">
        <v>0</v>
      </c>
      <c r="AF255" s="244"/>
      <c r="AG255" s="244"/>
      <c r="AH255" s="244"/>
      <c r="AI255" s="247"/>
      <c r="AJ255" s="248" t="s">
        <v>140</v>
      </c>
      <c r="AK255" s="249"/>
      <c r="AL255" s="249"/>
      <c r="AM255" s="249"/>
      <c r="AN255" s="249"/>
      <c r="AO255" s="249"/>
      <c r="AP255" s="249"/>
      <c r="AQ255" s="249"/>
      <c r="AR255" s="249"/>
      <c r="AS255" s="249"/>
      <c r="AT255" s="249"/>
      <c r="AU255" s="249"/>
      <c r="AV255" s="249"/>
      <c r="AW255" s="249"/>
      <c r="AX255" s="249"/>
      <c r="AY255" s="249"/>
      <c r="AZ255" s="249"/>
      <c r="BA255" s="249"/>
      <c r="BB255" s="250"/>
      <c r="BC255" s="243">
        <v>11</v>
      </c>
      <c r="BD255" s="244"/>
      <c r="BE255" s="244"/>
      <c r="BF255" s="244"/>
      <c r="BG255" s="247"/>
      <c r="BH255" s="243">
        <v>3</v>
      </c>
      <c r="BI255" s="244"/>
      <c r="BJ255" s="244"/>
      <c r="BK255" s="244"/>
      <c r="BL255" s="245"/>
      <c r="BM255" s="246">
        <v>8</v>
      </c>
      <c r="BN255" s="244"/>
      <c r="BO255" s="244"/>
      <c r="BP255" s="244"/>
      <c r="BQ255" s="247"/>
    </row>
    <row r="256" spans="2:69" s="14" customFormat="1" ht="15" customHeight="1">
      <c r="B256" s="256" t="s">
        <v>115</v>
      </c>
      <c r="C256" s="257"/>
      <c r="D256" s="257"/>
      <c r="E256" s="257"/>
      <c r="F256" s="257"/>
      <c r="G256" s="257"/>
      <c r="H256" s="257"/>
      <c r="I256" s="257"/>
      <c r="J256" s="257"/>
      <c r="K256" s="257"/>
      <c r="L256" s="257"/>
      <c r="M256" s="257"/>
      <c r="N256" s="257"/>
      <c r="O256" s="257"/>
      <c r="P256" s="257"/>
      <c r="Q256" s="257"/>
      <c r="R256" s="257"/>
      <c r="S256" s="257"/>
      <c r="T256" s="258"/>
      <c r="U256" s="243" t="s">
        <v>1029</v>
      </c>
      <c r="V256" s="244"/>
      <c r="W256" s="244"/>
      <c r="X256" s="244"/>
      <c r="Y256" s="247"/>
      <c r="Z256" s="243" t="s">
        <v>1032</v>
      </c>
      <c r="AA256" s="244"/>
      <c r="AB256" s="244"/>
      <c r="AC256" s="244"/>
      <c r="AD256" s="245"/>
      <c r="AE256" s="246">
        <v>2</v>
      </c>
      <c r="AF256" s="244"/>
      <c r="AG256" s="244"/>
      <c r="AH256" s="244"/>
      <c r="AI256" s="247"/>
      <c r="AJ256" s="248" t="s">
        <v>141</v>
      </c>
      <c r="AK256" s="249"/>
      <c r="AL256" s="249"/>
      <c r="AM256" s="249"/>
      <c r="AN256" s="249"/>
      <c r="AO256" s="249"/>
      <c r="AP256" s="249"/>
      <c r="AQ256" s="249"/>
      <c r="AR256" s="249"/>
      <c r="AS256" s="249"/>
      <c r="AT256" s="249"/>
      <c r="AU256" s="249"/>
      <c r="AV256" s="249"/>
      <c r="AW256" s="249"/>
      <c r="AX256" s="249"/>
      <c r="AY256" s="249"/>
      <c r="AZ256" s="249"/>
      <c r="BA256" s="249"/>
      <c r="BB256" s="250"/>
      <c r="BC256" s="243">
        <v>5</v>
      </c>
      <c r="BD256" s="244"/>
      <c r="BE256" s="244"/>
      <c r="BF256" s="244"/>
      <c r="BG256" s="247"/>
      <c r="BH256" s="243">
        <v>4</v>
      </c>
      <c r="BI256" s="244"/>
      <c r="BJ256" s="244"/>
      <c r="BK256" s="244"/>
      <c r="BL256" s="245"/>
      <c r="BM256" s="246">
        <v>1</v>
      </c>
      <c r="BN256" s="244"/>
      <c r="BO256" s="244"/>
      <c r="BP256" s="244"/>
      <c r="BQ256" s="247"/>
    </row>
    <row r="257" spans="2:69" s="14" customFormat="1" ht="15" customHeight="1">
      <c r="B257" s="256" t="s">
        <v>116</v>
      </c>
      <c r="C257" s="257"/>
      <c r="D257" s="257"/>
      <c r="E257" s="257"/>
      <c r="F257" s="257"/>
      <c r="G257" s="257"/>
      <c r="H257" s="257"/>
      <c r="I257" s="257"/>
      <c r="J257" s="257"/>
      <c r="K257" s="257"/>
      <c r="L257" s="257"/>
      <c r="M257" s="257"/>
      <c r="N257" s="257"/>
      <c r="O257" s="257"/>
      <c r="P257" s="257"/>
      <c r="Q257" s="257"/>
      <c r="R257" s="257"/>
      <c r="S257" s="257"/>
      <c r="T257" s="258"/>
      <c r="U257" s="243">
        <v>29</v>
      </c>
      <c r="V257" s="244"/>
      <c r="W257" s="244"/>
      <c r="X257" s="244"/>
      <c r="Y257" s="247"/>
      <c r="Z257" s="243">
        <v>22</v>
      </c>
      <c r="AA257" s="244"/>
      <c r="AB257" s="244"/>
      <c r="AC257" s="244"/>
      <c r="AD257" s="245"/>
      <c r="AE257" s="246">
        <v>7</v>
      </c>
      <c r="AF257" s="244"/>
      <c r="AG257" s="244"/>
      <c r="AH257" s="244"/>
      <c r="AI257" s="247"/>
      <c r="AJ257" s="261" t="s">
        <v>138</v>
      </c>
      <c r="AK257" s="262"/>
      <c r="AL257" s="262"/>
      <c r="AM257" s="262"/>
      <c r="AN257" s="262"/>
      <c r="AO257" s="262"/>
      <c r="AP257" s="262"/>
      <c r="AQ257" s="262"/>
      <c r="AR257" s="262"/>
      <c r="AS257" s="262"/>
      <c r="AT257" s="262"/>
      <c r="AU257" s="262"/>
      <c r="AV257" s="262"/>
      <c r="AW257" s="262"/>
      <c r="AX257" s="262"/>
      <c r="AY257" s="262"/>
      <c r="AZ257" s="262"/>
      <c r="BA257" s="262"/>
      <c r="BB257" s="263"/>
      <c r="BC257" s="267">
        <v>21</v>
      </c>
      <c r="BD257" s="268"/>
      <c r="BE257" s="268"/>
      <c r="BF257" s="268"/>
      <c r="BG257" s="269"/>
      <c r="BH257" s="267">
        <v>11</v>
      </c>
      <c r="BI257" s="268"/>
      <c r="BJ257" s="268"/>
      <c r="BK257" s="268"/>
      <c r="BL257" s="270"/>
      <c r="BM257" s="271">
        <v>10</v>
      </c>
      <c r="BN257" s="268"/>
      <c r="BO257" s="268"/>
      <c r="BP257" s="268"/>
      <c r="BQ257" s="269"/>
    </row>
    <row r="258" spans="2:69" s="14" customFormat="1" ht="15" customHeight="1">
      <c r="B258" s="256" t="s">
        <v>118</v>
      </c>
      <c r="C258" s="257"/>
      <c r="D258" s="257"/>
      <c r="E258" s="257"/>
      <c r="F258" s="257"/>
      <c r="G258" s="257"/>
      <c r="H258" s="257"/>
      <c r="I258" s="257"/>
      <c r="J258" s="257"/>
      <c r="K258" s="257"/>
      <c r="L258" s="257"/>
      <c r="M258" s="257"/>
      <c r="N258" s="257"/>
      <c r="O258" s="257"/>
      <c r="P258" s="257"/>
      <c r="Q258" s="257"/>
      <c r="R258" s="257"/>
      <c r="S258" s="257"/>
      <c r="T258" s="258"/>
      <c r="U258" s="251" t="s">
        <v>869</v>
      </c>
      <c r="V258" s="252"/>
      <c r="W258" s="252"/>
      <c r="X258" s="252"/>
      <c r="Y258" s="253"/>
      <c r="Z258" s="251" t="s">
        <v>1097</v>
      </c>
      <c r="AA258" s="252"/>
      <c r="AB258" s="252"/>
      <c r="AC258" s="252"/>
      <c r="AD258" s="254"/>
      <c r="AE258" s="255" t="s">
        <v>867</v>
      </c>
      <c r="AF258" s="252"/>
      <c r="AG258" s="252"/>
      <c r="AH258" s="252"/>
      <c r="AI258" s="253"/>
      <c r="AJ258" s="248" t="s">
        <v>114</v>
      </c>
      <c r="AK258" s="249"/>
      <c r="AL258" s="249"/>
      <c r="AM258" s="249"/>
      <c r="AN258" s="249"/>
      <c r="AO258" s="249"/>
      <c r="AP258" s="249"/>
      <c r="AQ258" s="249"/>
      <c r="AR258" s="249"/>
      <c r="AS258" s="249"/>
      <c r="AT258" s="249"/>
      <c r="AU258" s="249"/>
      <c r="AV258" s="249"/>
      <c r="AW258" s="249"/>
      <c r="AX258" s="249"/>
      <c r="AY258" s="249"/>
      <c r="AZ258" s="249"/>
      <c r="BA258" s="249"/>
      <c r="BB258" s="250"/>
      <c r="BC258" s="243" t="s">
        <v>1088</v>
      </c>
      <c r="BD258" s="244"/>
      <c r="BE258" s="244"/>
      <c r="BF258" s="244"/>
      <c r="BG258" s="247"/>
      <c r="BH258" s="243" t="s">
        <v>1077</v>
      </c>
      <c r="BI258" s="244"/>
      <c r="BJ258" s="244"/>
      <c r="BK258" s="244"/>
      <c r="BL258" s="245"/>
      <c r="BM258" s="246" t="s">
        <v>946</v>
      </c>
      <c r="BN258" s="244"/>
      <c r="BO258" s="244"/>
      <c r="BP258" s="244"/>
      <c r="BQ258" s="247"/>
    </row>
    <row r="259" spans="2:69" s="14" customFormat="1" ht="15" customHeight="1">
      <c r="B259" s="273" t="s">
        <v>923</v>
      </c>
      <c r="C259" s="274"/>
      <c r="D259" s="274"/>
      <c r="E259" s="274"/>
      <c r="F259" s="274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274"/>
      <c r="R259" s="274"/>
      <c r="S259" s="274"/>
      <c r="T259" s="275"/>
      <c r="U259" s="267">
        <v>25</v>
      </c>
      <c r="V259" s="268"/>
      <c r="W259" s="268"/>
      <c r="X259" s="268"/>
      <c r="Y259" s="269"/>
      <c r="Z259" s="267">
        <v>20</v>
      </c>
      <c r="AA259" s="268"/>
      <c r="AB259" s="268"/>
      <c r="AC259" s="268"/>
      <c r="AD259" s="270"/>
      <c r="AE259" s="271">
        <v>5</v>
      </c>
      <c r="AF259" s="268"/>
      <c r="AG259" s="268"/>
      <c r="AH259" s="268"/>
      <c r="AI259" s="269"/>
      <c r="AJ259" s="248" t="s">
        <v>140</v>
      </c>
      <c r="AK259" s="249"/>
      <c r="AL259" s="249"/>
      <c r="AM259" s="249"/>
      <c r="AN259" s="249"/>
      <c r="AO259" s="249"/>
      <c r="AP259" s="249"/>
      <c r="AQ259" s="249"/>
      <c r="AR259" s="249"/>
      <c r="AS259" s="249"/>
      <c r="AT259" s="249"/>
      <c r="AU259" s="249"/>
      <c r="AV259" s="249"/>
      <c r="AW259" s="249"/>
      <c r="AX259" s="249"/>
      <c r="AY259" s="249"/>
      <c r="AZ259" s="249"/>
      <c r="BA259" s="249"/>
      <c r="BB259" s="250"/>
      <c r="BC259" s="243">
        <v>11</v>
      </c>
      <c r="BD259" s="244"/>
      <c r="BE259" s="244"/>
      <c r="BF259" s="244"/>
      <c r="BG259" s="247"/>
      <c r="BH259" s="243">
        <v>2</v>
      </c>
      <c r="BI259" s="244"/>
      <c r="BJ259" s="244"/>
      <c r="BK259" s="244"/>
      <c r="BL259" s="245"/>
      <c r="BM259" s="246">
        <v>9</v>
      </c>
      <c r="BN259" s="244"/>
      <c r="BO259" s="244"/>
      <c r="BP259" s="244"/>
      <c r="BQ259" s="247"/>
    </row>
    <row r="260" spans="2:69" s="14" customFormat="1" ht="15" customHeight="1">
      <c r="B260" s="256" t="s">
        <v>117</v>
      </c>
      <c r="C260" s="257"/>
      <c r="D260" s="257"/>
      <c r="E260" s="257"/>
      <c r="F260" s="257"/>
      <c r="G260" s="257"/>
      <c r="H260" s="257"/>
      <c r="I260" s="257"/>
      <c r="J260" s="257"/>
      <c r="K260" s="257"/>
      <c r="L260" s="257"/>
      <c r="M260" s="257"/>
      <c r="N260" s="257"/>
      <c r="O260" s="257"/>
      <c r="P260" s="257"/>
      <c r="Q260" s="257"/>
      <c r="R260" s="257"/>
      <c r="S260" s="257"/>
      <c r="T260" s="258"/>
      <c r="U260" s="243">
        <v>5</v>
      </c>
      <c r="V260" s="244"/>
      <c r="W260" s="244"/>
      <c r="X260" s="244"/>
      <c r="Y260" s="247"/>
      <c r="Z260" s="243">
        <v>5</v>
      </c>
      <c r="AA260" s="244"/>
      <c r="AB260" s="244"/>
      <c r="AC260" s="244"/>
      <c r="AD260" s="245"/>
      <c r="AE260" s="246">
        <v>0</v>
      </c>
      <c r="AF260" s="244"/>
      <c r="AG260" s="244"/>
      <c r="AH260" s="244"/>
      <c r="AI260" s="247"/>
      <c r="AJ260" s="248" t="s">
        <v>141</v>
      </c>
      <c r="AK260" s="249"/>
      <c r="AL260" s="249"/>
      <c r="AM260" s="249"/>
      <c r="AN260" s="249"/>
      <c r="AO260" s="249"/>
      <c r="AP260" s="249"/>
      <c r="AQ260" s="249"/>
      <c r="AR260" s="249"/>
      <c r="AS260" s="249"/>
      <c r="AT260" s="249"/>
      <c r="AU260" s="249"/>
      <c r="AV260" s="249"/>
      <c r="AW260" s="249"/>
      <c r="AX260" s="249"/>
      <c r="AY260" s="249"/>
      <c r="AZ260" s="249"/>
      <c r="BA260" s="249"/>
      <c r="BB260" s="250"/>
      <c r="BC260" s="243">
        <v>5</v>
      </c>
      <c r="BD260" s="244"/>
      <c r="BE260" s="244"/>
      <c r="BF260" s="244"/>
      <c r="BG260" s="247"/>
      <c r="BH260" s="243">
        <v>5</v>
      </c>
      <c r="BI260" s="244"/>
      <c r="BJ260" s="244"/>
      <c r="BK260" s="244"/>
      <c r="BL260" s="245"/>
      <c r="BM260" s="246">
        <v>0</v>
      </c>
      <c r="BN260" s="244"/>
      <c r="BO260" s="244"/>
      <c r="BP260" s="244"/>
      <c r="BQ260" s="247"/>
    </row>
    <row r="261" spans="2:69" s="14" customFormat="1" ht="15" customHeight="1">
      <c r="B261" s="256" t="s">
        <v>944</v>
      </c>
      <c r="C261" s="257"/>
      <c r="D261" s="257"/>
      <c r="E261" s="257"/>
      <c r="F261" s="257"/>
      <c r="G261" s="257"/>
      <c r="H261" s="257"/>
      <c r="I261" s="257"/>
      <c r="J261" s="257"/>
      <c r="K261" s="257"/>
      <c r="L261" s="257"/>
      <c r="M261" s="257"/>
      <c r="N261" s="257"/>
      <c r="O261" s="257"/>
      <c r="P261" s="257"/>
      <c r="Q261" s="257"/>
      <c r="R261" s="257"/>
      <c r="S261" s="257"/>
      <c r="T261" s="258"/>
      <c r="U261" s="251" t="s">
        <v>1063</v>
      </c>
      <c r="V261" s="252"/>
      <c r="W261" s="252"/>
      <c r="X261" s="252"/>
      <c r="Y261" s="253"/>
      <c r="Z261" s="251" t="s">
        <v>1064</v>
      </c>
      <c r="AA261" s="252"/>
      <c r="AB261" s="252"/>
      <c r="AC261" s="252"/>
      <c r="AD261" s="254"/>
      <c r="AE261" s="255" t="s">
        <v>865</v>
      </c>
      <c r="AF261" s="252"/>
      <c r="AG261" s="252"/>
      <c r="AH261" s="252"/>
      <c r="AI261" s="253"/>
      <c r="AJ261" s="261" t="s">
        <v>139</v>
      </c>
      <c r="AK261" s="262"/>
      <c r="AL261" s="262"/>
      <c r="AM261" s="262"/>
      <c r="AN261" s="262"/>
      <c r="AO261" s="262"/>
      <c r="AP261" s="262"/>
      <c r="AQ261" s="262"/>
      <c r="AR261" s="262"/>
      <c r="AS261" s="262"/>
      <c r="AT261" s="262"/>
      <c r="AU261" s="262"/>
      <c r="AV261" s="262"/>
      <c r="AW261" s="262"/>
      <c r="AX261" s="262"/>
      <c r="AY261" s="262"/>
      <c r="AZ261" s="262"/>
      <c r="BA261" s="262"/>
      <c r="BB261" s="263"/>
      <c r="BC261" s="267" t="s">
        <v>1089</v>
      </c>
      <c r="BD261" s="268"/>
      <c r="BE261" s="268"/>
      <c r="BF261" s="268"/>
      <c r="BG261" s="269"/>
      <c r="BH261" s="267" t="s">
        <v>1090</v>
      </c>
      <c r="BI261" s="268"/>
      <c r="BJ261" s="268"/>
      <c r="BK261" s="268"/>
      <c r="BL261" s="270"/>
      <c r="BM261" s="271" t="s">
        <v>1091</v>
      </c>
      <c r="BN261" s="268"/>
      <c r="BO261" s="268"/>
      <c r="BP261" s="268"/>
      <c r="BQ261" s="269"/>
    </row>
    <row r="262" spans="2:69" s="14" customFormat="1" ht="15" customHeight="1">
      <c r="B262" s="256" t="s">
        <v>945</v>
      </c>
      <c r="C262" s="257"/>
      <c r="D262" s="257"/>
      <c r="E262" s="257"/>
      <c r="F262" s="257"/>
      <c r="G262" s="257"/>
      <c r="H262" s="257"/>
      <c r="I262" s="257"/>
      <c r="J262" s="257"/>
      <c r="K262" s="257"/>
      <c r="L262" s="257"/>
      <c r="M262" s="257"/>
      <c r="N262" s="257"/>
      <c r="O262" s="257"/>
      <c r="P262" s="257"/>
      <c r="Q262" s="257"/>
      <c r="R262" s="257"/>
      <c r="S262" s="257"/>
      <c r="T262" s="258"/>
      <c r="U262" s="251" t="s">
        <v>1065</v>
      </c>
      <c r="V262" s="252"/>
      <c r="W262" s="252"/>
      <c r="X262" s="252"/>
      <c r="Y262" s="253"/>
      <c r="Z262" s="251" t="s">
        <v>1066</v>
      </c>
      <c r="AA262" s="252"/>
      <c r="AB262" s="252"/>
      <c r="AC262" s="252"/>
      <c r="AD262" s="254"/>
      <c r="AE262" s="255" t="s">
        <v>1067</v>
      </c>
      <c r="AF262" s="252"/>
      <c r="AG262" s="252"/>
      <c r="AH262" s="252"/>
      <c r="AI262" s="253"/>
      <c r="AJ262" s="248"/>
      <c r="AK262" s="249"/>
      <c r="AL262" s="249"/>
      <c r="AM262" s="249"/>
      <c r="AN262" s="249"/>
      <c r="AO262" s="249"/>
      <c r="AP262" s="249"/>
      <c r="AQ262" s="249"/>
      <c r="AR262" s="249"/>
      <c r="AS262" s="249"/>
      <c r="AT262" s="249"/>
      <c r="AU262" s="249"/>
      <c r="AV262" s="249"/>
      <c r="AW262" s="249"/>
      <c r="AX262" s="249"/>
      <c r="AY262" s="249"/>
      <c r="AZ262" s="249"/>
      <c r="BA262" s="249"/>
      <c r="BB262" s="250"/>
      <c r="BC262" s="243"/>
      <c r="BD262" s="244"/>
      <c r="BE262" s="244"/>
      <c r="BF262" s="244"/>
      <c r="BG262" s="247"/>
      <c r="BH262" s="243"/>
      <c r="BI262" s="244"/>
      <c r="BJ262" s="244"/>
      <c r="BK262" s="244"/>
      <c r="BL262" s="245"/>
      <c r="BM262" s="246"/>
      <c r="BN262" s="244"/>
      <c r="BO262" s="244"/>
      <c r="BP262" s="244"/>
      <c r="BQ262" s="247"/>
    </row>
    <row r="263" spans="2:69" s="14" customFormat="1" ht="15" customHeight="1">
      <c r="B263" s="256" t="s">
        <v>119</v>
      </c>
      <c r="C263" s="257"/>
      <c r="D263" s="257"/>
      <c r="E263" s="257"/>
      <c r="F263" s="257"/>
      <c r="G263" s="257"/>
      <c r="H263" s="257"/>
      <c r="I263" s="257"/>
      <c r="J263" s="257"/>
      <c r="K263" s="257"/>
      <c r="L263" s="257"/>
      <c r="M263" s="257"/>
      <c r="N263" s="257"/>
      <c r="O263" s="257"/>
      <c r="P263" s="257"/>
      <c r="Q263" s="257"/>
      <c r="R263" s="257"/>
      <c r="S263" s="257"/>
      <c r="T263" s="258"/>
      <c r="U263" s="243" t="s">
        <v>1068</v>
      </c>
      <c r="V263" s="244"/>
      <c r="W263" s="244"/>
      <c r="X263" s="244"/>
      <c r="Y263" s="247"/>
      <c r="Z263" s="243" t="s">
        <v>1069</v>
      </c>
      <c r="AA263" s="244"/>
      <c r="AB263" s="244"/>
      <c r="AC263" s="244"/>
      <c r="AD263" s="245"/>
      <c r="AE263" s="246">
        <v>2</v>
      </c>
      <c r="AF263" s="244"/>
      <c r="AG263" s="244"/>
      <c r="AH263" s="244"/>
      <c r="AI263" s="247"/>
      <c r="AJ263" s="248"/>
      <c r="AK263" s="249"/>
      <c r="AL263" s="249"/>
      <c r="AM263" s="249"/>
      <c r="AN263" s="249"/>
      <c r="AO263" s="249"/>
      <c r="AP263" s="249"/>
      <c r="AQ263" s="249"/>
      <c r="AR263" s="249"/>
      <c r="AS263" s="249"/>
      <c r="AT263" s="249"/>
      <c r="AU263" s="249"/>
      <c r="AV263" s="249"/>
      <c r="AW263" s="249"/>
      <c r="AX263" s="249"/>
      <c r="AY263" s="249"/>
      <c r="AZ263" s="249"/>
      <c r="BA263" s="249"/>
      <c r="BB263" s="250"/>
      <c r="BC263" s="243"/>
      <c r="BD263" s="244"/>
      <c r="BE263" s="244"/>
      <c r="BF263" s="244"/>
      <c r="BG263" s="247"/>
      <c r="BH263" s="243"/>
      <c r="BI263" s="244"/>
      <c r="BJ263" s="244"/>
      <c r="BK263" s="244"/>
      <c r="BL263" s="245"/>
      <c r="BM263" s="246"/>
      <c r="BN263" s="244"/>
      <c r="BO263" s="244"/>
      <c r="BP263" s="244"/>
      <c r="BQ263" s="247"/>
    </row>
    <row r="264" spans="2:69" s="14" customFormat="1" ht="13.5">
      <c r="B264" s="256" t="s">
        <v>120</v>
      </c>
      <c r="C264" s="257"/>
      <c r="D264" s="257"/>
      <c r="E264" s="257"/>
      <c r="F264" s="257"/>
      <c r="G264" s="257"/>
      <c r="H264" s="257"/>
      <c r="I264" s="257"/>
      <c r="J264" s="257"/>
      <c r="K264" s="257"/>
      <c r="L264" s="257"/>
      <c r="M264" s="257"/>
      <c r="N264" s="257"/>
      <c r="O264" s="257"/>
      <c r="P264" s="257"/>
      <c r="Q264" s="257"/>
      <c r="R264" s="257"/>
      <c r="S264" s="257"/>
      <c r="T264" s="258"/>
      <c r="U264" s="251" t="s">
        <v>868</v>
      </c>
      <c r="V264" s="252"/>
      <c r="W264" s="252"/>
      <c r="X264" s="252"/>
      <c r="Y264" s="253"/>
      <c r="Z264" s="251" t="s">
        <v>866</v>
      </c>
      <c r="AA264" s="252"/>
      <c r="AB264" s="252"/>
      <c r="AC264" s="252"/>
      <c r="AD264" s="254"/>
      <c r="AE264" s="255" t="s">
        <v>871</v>
      </c>
      <c r="AF264" s="252"/>
      <c r="AG264" s="252"/>
      <c r="AH264" s="252"/>
      <c r="AI264" s="253"/>
      <c r="AJ264" s="248" t="s">
        <v>952</v>
      </c>
      <c r="AK264" s="249"/>
      <c r="AL264" s="249"/>
      <c r="AM264" s="249"/>
      <c r="AN264" s="249"/>
      <c r="AO264" s="249"/>
      <c r="AP264" s="249"/>
      <c r="AQ264" s="249"/>
      <c r="AR264" s="249"/>
      <c r="AS264" s="249"/>
      <c r="AT264" s="249"/>
      <c r="AU264" s="249"/>
      <c r="AV264" s="249"/>
      <c r="AW264" s="249"/>
      <c r="AX264" s="249"/>
      <c r="AY264" s="249"/>
      <c r="AZ264" s="249"/>
      <c r="BA264" s="249"/>
      <c r="BB264" s="250"/>
      <c r="BC264" s="243">
        <v>97</v>
      </c>
      <c r="BD264" s="244"/>
      <c r="BE264" s="244"/>
      <c r="BF264" s="244"/>
      <c r="BG264" s="247"/>
      <c r="BH264" s="243">
        <v>66</v>
      </c>
      <c r="BI264" s="244"/>
      <c r="BJ264" s="244"/>
      <c r="BK264" s="244"/>
      <c r="BL264" s="245"/>
      <c r="BM264" s="246">
        <v>31</v>
      </c>
      <c r="BN264" s="244"/>
      <c r="BO264" s="244"/>
      <c r="BP264" s="244"/>
      <c r="BQ264" s="247"/>
    </row>
    <row r="265" spans="2:69" s="14" customFormat="1" ht="13.5">
      <c r="B265" s="256" t="s">
        <v>1055</v>
      </c>
      <c r="C265" s="257"/>
      <c r="D265" s="257"/>
      <c r="E265" s="257"/>
      <c r="F265" s="257"/>
      <c r="G265" s="257"/>
      <c r="H265" s="257"/>
      <c r="I265" s="257"/>
      <c r="J265" s="257"/>
      <c r="K265" s="257"/>
      <c r="L265" s="257"/>
      <c r="M265" s="257"/>
      <c r="N265" s="257"/>
      <c r="O265" s="257"/>
      <c r="P265" s="257"/>
      <c r="Q265" s="257"/>
      <c r="R265" s="257"/>
      <c r="S265" s="257"/>
      <c r="T265" s="258"/>
      <c r="U265" s="251" t="s">
        <v>1071</v>
      </c>
      <c r="V265" s="252"/>
      <c r="W265" s="252"/>
      <c r="X265" s="252"/>
      <c r="Y265" s="253"/>
      <c r="Z265" s="251" t="s">
        <v>1072</v>
      </c>
      <c r="AA265" s="252"/>
      <c r="AB265" s="252"/>
      <c r="AC265" s="252"/>
      <c r="AD265" s="254"/>
      <c r="AE265" s="255" t="s">
        <v>871</v>
      </c>
      <c r="AF265" s="252"/>
      <c r="AG265" s="252"/>
      <c r="AH265" s="252"/>
      <c r="AI265" s="253"/>
      <c r="AJ265" s="261" t="s">
        <v>142</v>
      </c>
      <c r="AK265" s="262"/>
      <c r="AL265" s="262"/>
      <c r="AM265" s="262"/>
      <c r="AN265" s="262"/>
      <c r="AO265" s="262"/>
      <c r="AP265" s="262"/>
      <c r="AQ265" s="262"/>
      <c r="AR265" s="262"/>
      <c r="AS265" s="262"/>
      <c r="AT265" s="262"/>
      <c r="AU265" s="262"/>
      <c r="AV265" s="262"/>
      <c r="AW265" s="262"/>
      <c r="AX265" s="262"/>
      <c r="AY265" s="262"/>
      <c r="AZ265" s="262"/>
      <c r="BA265" s="262"/>
      <c r="BB265" s="263"/>
      <c r="BC265" s="267">
        <v>55</v>
      </c>
      <c r="BD265" s="268"/>
      <c r="BE265" s="268"/>
      <c r="BF265" s="268"/>
      <c r="BG265" s="269"/>
      <c r="BH265" s="267">
        <v>29</v>
      </c>
      <c r="BI265" s="268"/>
      <c r="BJ265" s="268"/>
      <c r="BK265" s="268"/>
      <c r="BL265" s="270"/>
      <c r="BM265" s="271">
        <v>26</v>
      </c>
      <c r="BN265" s="268"/>
      <c r="BO265" s="268"/>
      <c r="BP265" s="268"/>
      <c r="BQ265" s="269"/>
    </row>
    <row r="266" spans="2:69" s="14" customFormat="1" ht="15" customHeight="1">
      <c r="B266" s="256" t="s">
        <v>864</v>
      </c>
      <c r="C266" s="257"/>
      <c r="D266" s="257"/>
      <c r="E266" s="257"/>
      <c r="F266" s="257"/>
      <c r="G266" s="257"/>
      <c r="H266" s="257"/>
      <c r="I266" s="257"/>
      <c r="J266" s="257"/>
      <c r="K266" s="257"/>
      <c r="L266" s="257"/>
      <c r="M266" s="257"/>
      <c r="N266" s="257"/>
      <c r="O266" s="257"/>
      <c r="P266" s="257"/>
      <c r="Q266" s="257"/>
      <c r="R266" s="257"/>
      <c r="S266" s="257"/>
      <c r="T266" s="258"/>
      <c r="U266" s="251" t="s">
        <v>946</v>
      </c>
      <c r="V266" s="252"/>
      <c r="W266" s="252"/>
      <c r="X266" s="252"/>
      <c r="Y266" s="253"/>
      <c r="Z266" s="251" t="s">
        <v>867</v>
      </c>
      <c r="AA266" s="252"/>
      <c r="AB266" s="252"/>
      <c r="AC266" s="252"/>
      <c r="AD266" s="254"/>
      <c r="AE266" s="255" t="s">
        <v>865</v>
      </c>
      <c r="AF266" s="252"/>
      <c r="AG266" s="252"/>
      <c r="AH266" s="252"/>
      <c r="AI266" s="253"/>
      <c r="AJ266" s="256" t="s">
        <v>148</v>
      </c>
      <c r="AK266" s="257"/>
      <c r="AL266" s="257"/>
      <c r="AM266" s="257"/>
      <c r="AN266" s="257"/>
      <c r="AO266" s="257"/>
      <c r="AP266" s="257"/>
      <c r="AQ266" s="257"/>
      <c r="AR266" s="257"/>
      <c r="AS266" s="257"/>
      <c r="AT266" s="257"/>
      <c r="AU266" s="257"/>
      <c r="AV266" s="257"/>
      <c r="AW266" s="257"/>
      <c r="AX266" s="257"/>
      <c r="AY266" s="257"/>
      <c r="AZ266" s="257"/>
      <c r="BA266" s="257"/>
      <c r="BB266" s="258"/>
      <c r="BC266" s="243">
        <v>4</v>
      </c>
      <c r="BD266" s="244"/>
      <c r="BE266" s="244"/>
      <c r="BF266" s="244"/>
      <c r="BG266" s="247"/>
      <c r="BH266" s="243">
        <v>3</v>
      </c>
      <c r="BI266" s="244"/>
      <c r="BJ266" s="244"/>
      <c r="BK266" s="244"/>
      <c r="BL266" s="245"/>
      <c r="BM266" s="246">
        <v>1</v>
      </c>
      <c r="BN266" s="244"/>
      <c r="BO266" s="244"/>
      <c r="BP266" s="244"/>
      <c r="BQ266" s="247"/>
    </row>
    <row r="267" spans="2:69" s="10" customFormat="1" ht="15" customHeight="1">
      <c r="B267" s="248" t="s">
        <v>1056</v>
      </c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50"/>
      <c r="U267" s="251" t="s">
        <v>1057</v>
      </c>
      <c r="V267" s="252"/>
      <c r="W267" s="252"/>
      <c r="X267" s="252"/>
      <c r="Y267" s="253"/>
      <c r="Z267" s="251" t="s">
        <v>1057</v>
      </c>
      <c r="AA267" s="252"/>
      <c r="AB267" s="252"/>
      <c r="AC267" s="252"/>
      <c r="AD267" s="254"/>
      <c r="AE267" s="255" t="s">
        <v>632</v>
      </c>
      <c r="AF267" s="252"/>
      <c r="AG267" s="252"/>
      <c r="AH267" s="252"/>
      <c r="AI267" s="253"/>
      <c r="AJ267" s="256" t="s">
        <v>149</v>
      </c>
      <c r="AK267" s="257"/>
      <c r="AL267" s="257"/>
      <c r="AM267" s="257"/>
      <c r="AN267" s="257"/>
      <c r="AO267" s="257"/>
      <c r="AP267" s="257"/>
      <c r="AQ267" s="257"/>
      <c r="AR267" s="257"/>
      <c r="AS267" s="257"/>
      <c r="AT267" s="257"/>
      <c r="AU267" s="257"/>
      <c r="AV267" s="257"/>
      <c r="AW267" s="257"/>
      <c r="AX267" s="257"/>
      <c r="AY267" s="257"/>
      <c r="AZ267" s="257"/>
      <c r="BA267" s="257"/>
      <c r="BB267" s="258"/>
      <c r="BC267" s="243" t="s">
        <v>1092</v>
      </c>
      <c r="BD267" s="244"/>
      <c r="BE267" s="244"/>
      <c r="BF267" s="244"/>
      <c r="BG267" s="247"/>
      <c r="BH267" s="243" t="s">
        <v>1093</v>
      </c>
      <c r="BI267" s="244"/>
      <c r="BJ267" s="244"/>
      <c r="BK267" s="244"/>
      <c r="BL267" s="245"/>
      <c r="BM267" s="246">
        <v>17</v>
      </c>
      <c r="BN267" s="244"/>
      <c r="BO267" s="244"/>
      <c r="BP267" s="244"/>
      <c r="BQ267" s="247"/>
    </row>
    <row r="268" spans="2:69" s="10" customFormat="1" ht="15" customHeight="1">
      <c r="B268" s="273" t="s">
        <v>121</v>
      </c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5"/>
      <c r="U268" s="267">
        <v>46</v>
      </c>
      <c r="V268" s="268"/>
      <c r="W268" s="268"/>
      <c r="X268" s="268"/>
      <c r="Y268" s="269"/>
      <c r="Z268" s="267">
        <v>37</v>
      </c>
      <c r="AA268" s="268"/>
      <c r="AB268" s="268"/>
      <c r="AC268" s="268"/>
      <c r="AD268" s="270"/>
      <c r="AE268" s="271">
        <v>9</v>
      </c>
      <c r="AF268" s="268"/>
      <c r="AG268" s="268"/>
      <c r="AH268" s="268"/>
      <c r="AI268" s="269"/>
      <c r="AJ268" s="248" t="s">
        <v>1059</v>
      </c>
      <c r="AK268" s="249"/>
      <c r="AL268" s="249"/>
      <c r="AM268" s="249"/>
      <c r="AN268" s="249"/>
      <c r="AO268" s="249"/>
      <c r="AP268" s="249"/>
      <c r="AQ268" s="249"/>
      <c r="AR268" s="249"/>
      <c r="AS268" s="249"/>
      <c r="AT268" s="249"/>
      <c r="AU268" s="249"/>
      <c r="AV268" s="249"/>
      <c r="AW268" s="249"/>
      <c r="AX268" s="249"/>
      <c r="AY268" s="249"/>
      <c r="AZ268" s="249"/>
      <c r="BA268" s="249"/>
      <c r="BB268" s="250"/>
      <c r="BC268" s="243">
        <v>2</v>
      </c>
      <c r="BD268" s="244"/>
      <c r="BE268" s="244"/>
      <c r="BF268" s="244"/>
      <c r="BG268" s="247"/>
      <c r="BH268" s="243">
        <v>1</v>
      </c>
      <c r="BI268" s="244"/>
      <c r="BJ268" s="244"/>
      <c r="BK268" s="244"/>
      <c r="BL268" s="245"/>
      <c r="BM268" s="246">
        <v>1</v>
      </c>
      <c r="BN268" s="244"/>
      <c r="BO268" s="244"/>
      <c r="BP268" s="244"/>
      <c r="BQ268" s="247"/>
    </row>
    <row r="269" spans="2:69" s="10" customFormat="1" ht="15" customHeight="1">
      <c r="B269" s="256" t="s">
        <v>947</v>
      </c>
      <c r="C269" s="257"/>
      <c r="D269" s="257"/>
      <c r="E269" s="257"/>
      <c r="F269" s="257"/>
      <c r="G269" s="257"/>
      <c r="H269" s="257"/>
      <c r="I269" s="257"/>
      <c r="J269" s="257"/>
      <c r="K269" s="257"/>
      <c r="L269" s="257"/>
      <c r="M269" s="257"/>
      <c r="N269" s="257"/>
      <c r="O269" s="257"/>
      <c r="P269" s="257"/>
      <c r="Q269" s="257"/>
      <c r="R269" s="257"/>
      <c r="S269" s="257"/>
      <c r="T269" s="258"/>
      <c r="U269" s="243" t="s">
        <v>1073</v>
      </c>
      <c r="V269" s="244"/>
      <c r="W269" s="244"/>
      <c r="X269" s="244"/>
      <c r="Y269" s="247"/>
      <c r="Z269" s="243" t="s">
        <v>1074</v>
      </c>
      <c r="AA269" s="244"/>
      <c r="AB269" s="244"/>
      <c r="AC269" s="244"/>
      <c r="AD269" s="245"/>
      <c r="AE269" s="246" t="s">
        <v>1075</v>
      </c>
      <c r="AF269" s="244"/>
      <c r="AG269" s="244"/>
      <c r="AH269" s="244"/>
      <c r="AI269" s="247"/>
      <c r="AJ269" s="256" t="s">
        <v>150</v>
      </c>
      <c r="AK269" s="257"/>
      <c r="AL269" s="257"/>
      <c r="AM269" s="257"/>
      <c r="AN269" s="257"/>
      <c r="AO269" s="257"/>
      <c r="AP269" s="257"/>
      <c r="AQ269" s="257"/>
      <c r="AR269" s="257"/>
      <c r="AS269" s="257"/>
      <c r="AT269" s="257"/>
      <c r="AU269" s="257"/>
      <c r="AV269" s="257"/>
      <c r="AW269" s="257"/>
      <c r="AX269" s="257"/>
      <c r="AY269" s="257"/>
      <c r="AZ269" s="257"/>
      <c r="BA269" s="257"/>
      <c r="BB269" s="258"/>
      <c r="BC269" s="243">
        <v>25</v>
      </c>
      <c r="BD269" s="244"/>
      <c r="BE269" s="244"/>
      <c r="BF269" s="244"/>
      <c r="BG269" s="247"/>
      <c r="BH269" s="243">
        <v>18</v>
      </c>
      <c r="BI269" s="244"/>
      <c r="BJ269" s="244"/>
      <c r="BK269" s="244"/>
      <c r="BL269" s="245"/>
      <c r="BM269" s="246">
        <v>7</v>
      </c>
      <c r="BN269" s="244"/>
      <c r="BO269" s="244"/>
      <c r="BP269" s="244"/>
      <c r="BQ269" s="247"/>
    </row>
    <row r="270" spans="2:69" s="10" customFormat="1" ht="15" customHeight="1">
      <c r="B270" s="256" t="s">
        <v>122</v>
      </c>
      <c r="C270" s="257"/>
      <c r="D270" s="257"/>
      <c r="E270" s="257"/>
      <c r="F270" s="257"/>
      <c r="G270" s="257"/>
      <c r="H270" s="257"/>
      <c r="I270" s="257"/>
      <c r="J270" s="257"/>
      <c r="K270" s="257"/>
      <c r="L270" s="257"/>
      <c r="M270" s="257"/>
      <c r="N270" s="257"/>
      <c r="O270" s="257"/>
      <c r="P270" s="257"/>
      <c r="Q270" s="257"/>
      <c r="R270" s="257"/>
      <c r="S270" s="257"/>
      <c r="T270" s="258"/>
      <c r="U270" s="243" t="s">
        <v>1076</v>
      </c>
      <c r="V270" s="244"/>
      <c r="W270" s="244"/>
      <c r="X270" s="244"/>
      <c r="Y270" s="247"/>
      <c r="Z270" s="243" t="s">
        <v>1077</v>
      </c>
      <c r="AA270" s="244"/>
      <c r="AB270" s="244"/>
      <c r="AC270" s="244"/>
      <c r="AD270" s="245"/>
      <c r="AE270" s="255" t="s">
        <v>867</v>
      </c>
      <c r="AF270" s="252"/>
      <c r="AG270" s="252"/>
      <c r="AH270" s="252"/>
      <c r="AI270" s="253"/>
      <c r="AJ270" s="261" t="s">
        <v>143</v>
      </c>
      <c r="AK270" s="262"/>
      <c r="AL270" s="262"/>
      <c r="AM270" s="262"/>
      <c r="AN270" s="262"/>
      <c r="AO270" s="262"/>
      <c r="AP270" s="262"/>
      <c r="AQ270" s="262"/>
      <c r="AR270" s="262"/>
      <c r="AS270" s="262"/>
      <c r="AT270" s="262"/>
      <c r="AU270" s="262"/>
      <c r="AV270" s="262"/>
      <c r="AW270" s="262"/>
      <c r="AX270" s="262"/>
      <c r="AY270" s="262"/>
      <c r="AZ270" s="262"/>
      <c r="BA270" s="262"/>
      <c r="BB270" s="263"/>
      <c r="BC270" s="267">
        <v>6</v>
      </c>
      <c r="BD270" s="268"/>
      <c r="BE270" s="268"/>
      <c r="BF270" s="268"/>
      <c r="BG270" s="269"/>
      <c r="BH270" s="267" t="s">
        <v>1093</v>
      </c>
      <c r="BI270" s="268"/>
      <c r="BJ270" s="268"/>
      <c r="BK270" s="268"/>
      <c r="BL270" s="270"/>
      <c r="BM270" s="271">
        <v>1</v>
      </c>
      <c r="BN270" s="268"/>
      <c r="BO270" s="268"/>
      <c r="BP270" s="268"/>
      <c r="BQ270" s="269"/>
    </row>
    <row r="271" spans="2:69" s="10" customFormat="1" ht="15" customHeight="1">
      <c r="B271" s="256" t="s">
        <v>123</v>
      </c>
      <c r="C271" s="257"/>
      <c r="D271" s="257"/>
      <c r="E271" s="257"/>
      <c r="F271" s="257"/>
      <c r="G271" s="257"/>
      <c r="H271" s="257"/>
      <c r="I271" s="257"/>
      <c r="J271" s="257"/>
      <c r="K271" s="257"/>
      <c r="L271" s="257"/>
      <c r="M271" s="257"/>
      <c r="N271" s="257"/>
      <c r="O271" s="257"/>
      <c r="P271" s="257"/>
      <c r="Q271" s="257"/>
      <c r="R271" s="257"/>
      <c r="S271" s="257"/>
      <c r="T271" s="258"/>
      <c r="U271" s="251" t="s">
        <v>948</v>
      </c>
      <c r="V271" s="252"/>
      <c r="W271" s="252"/>
      <c r="X271" s="252"/>
      <c r="Y271" s="253"/>
      <c r="Z271" s="251" t="s">
        <v>948</v>
      </c>
      <c r="AA271" s="252"/>
      <c r="AB271" s="252"/>
      <c r="AC271" s="252"/>
      <c r="AD271" s="254"/>
      <c r="AE271" s="255" t="s">
        <v>632</v>
      </c>
      <c r="AF271" s="252"/>
      <c r="AG271" s="252"/>
      <c r="AH271" s="252"/>
      <c r="AI271" s="253"/>
      <c r="AJ271" s="261" t="s">
        <v>144</v>
      </c>
      <c r="AK271" s="262"/>
      <c r="AL271" s="262"/>
      <c r="AM271" s="262"/>
      <c r="AN271" s="262"/>
      <c r="AO271" s="262"/>
      <c r="AP271" s="262"/>
      <c r="AQ271" s="262"/>
      <c r="AR271" s="262"/>
      <c r="AS271" s="262"/>
      <c r="AT271" s="262"/>
      <c r="AU271" s="262"/>
      <c r="AV271" s="262"/>
      <c r="AW271" s="262"/>
      <c r="AX271" s="262"/>
      <c r="AY271" s="262"/>
      <c r="AZ271" s="262"/>
      <c r="BA271" s="262"/>
      <c r="BB271" s="263"/>
      <c r="BC271" s="267" t="s">
        <v>1094</v>
      </c>
      <c r="BD271" s="268"/>
      <c r="BE271" s="268"/>
      <c r="BF271" s="268"/>
      <c r="BG271" s="269"/>
      <c r="BH271" s="267" t="s">
        <v>1095</v>
      </c>
      <c r="BI271" s="268"/>
      <c r="BJ271" s="268"/>
      <c r="BK271" s="268"/>
      <c r="BL271" s="270"/>
      <c r="BM271" s="276" t="s">
        <v>871</v>
      </c>
      <c r="BN271" s="277"/>
      <c r="BO271" s="277"/>
      <c r="BP271" s="277"/>
      <c r="BQ271" s="278"/>
    </row>
    <row r="272" spans="2:69" s="10" customFormat="1" ht="15" customHeight="1">
      <c r="B272" s="256" t="s">
        <v>949</v>
      </c>
      <c r="C272" s="257"/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7"/>
      <c r="P272" s="257"/>
      <c r="Q272" s="257"/>
      <c r="R272" s="257"/>
      <c r="S272" s="257"/>
      <c r="T272" s="258"/>
      <c r="U272" s="243" t="s">
        <v>1078</v>
      </c>
      <c r="V272" s="244"/>
      <c r="W272" s="244"/>
      <c r="X272" s="244"/>
      <c r="Y272" s="247"/>
      <c r="Z272" s="243" t="s">
        <v>1079</v>
      </c>
      <c r="AA272" s="244"/>
      <c r="AB272" s="244"/>
      <c r="AC272" s="244"/>
      <c r="AD272" s="245"/>
      <c r="AE272" s="246">
        <v>2</v>
      </c>
      <c r="AF272" s="244"/>
      <c r="AG272" s="244"/>
      <c r="AH272" s="244"/>
      <c r="AI272" s="247"/>
      <c r="AJ272" s="261" t="s">
        <v>145</v>
      </c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3"/>
      <c r="BC272" s="267">
        <v>3</v>
      </c>
      <c r="BD272" s="268"/>
      <c r="BE272" s="268"/>
      <c r="BF272" s="268"/>
      <c r="BG272" s="269"/>
      <c r="BH272" s="267">
        <v>2</v>
      </c>
      <c r="BI272" s="268"/>
      <c r="BJ272" s="268"/>
      <c r="BK272" s="268"/>
      <c r="BL272" s="270"/>
      <c r="BM272" s="271">
        <v>1</v>
      </c>
      <c r="BN272" s="268"/>
      <c r="BO272" s="268"/>
      <c r="BP272" s="268"/>
      <c r="BQ272" s="269"/>
    </row>
    <row r="273" spans="2:106" s="10" customFormat="1" ht="15" customHeight="1">
      <c r="B273" s="256" t="s">
        <v>184</v>
      </c>
      <c r="C273" s="257"/>
      <c r="D273" s="257"/>
      <c r="E273" s="257"/>
      <c r="F273" s="257"/>
      <c r="G273" s="257"/>
      <c r="H273" s="257"/>
      <c r="I273" s="257"/>
      <c r="J273" s="257"/>
      <c r="K273" s="257"/>
      <c r="L273" s="257"/>
      <c r="M273" s="257"/>
      <c r="N273" s="257"/>
      <c r="O273" s="257"/>
      <c r="P273" s="257"/>
      <c r="Q273" s="257"/>
      <c r="R273" s="257"/>
      <c r="S273" s="257"/>
      <c r="T273" s="258"/>
      <c r="U273" s="251" t="s">
        <v>868</v>
      </c>
      <c r="V273" s="252"/>
      <c r="W273" s="252"/>
      <c r="X273" s="252"/>
      <c r="Y273" s="253"/>
      <c r="Z273" s="251" t="s">
        <v>868</v>
      </c>
      <c r="AA273" s="252"/>
      <c r="AB273" s="252"/>
      <c r="AC273" s="252"/>
      <c r="AD273" s="254"/>
      <c r="AE273" s="255" t="s">
        <v>632</v>
      </c>
      <c r="AF273" s="252"/>
      <c r="AG273" s="252"/>
      <c r="AH273" s="252"/>
      <c r="AI273" s="253"/>
      <c r="AJ273" s="261" t="s">
        <v>146</v>
      </c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3"/>
      <c r="BC273" s="267" t="s">
        <v>872</v>
      </c>
      <c r="BD273" s="268"/>
      <c r="BE273" s="268"/>
      <c r="BF273" s="268"/>
      <c r="BG273" s="269"/>
      <c r="BH273" s="267" t="s">
        <v>1034</v>
      </c>
      <c r="BI273" s="268"/>
      <c r="BJ273" s="268"/>
      <c r="BK273" s="268"/>
      <c r="BL273" s="270"/>
      <c r="BM273" s="276" t="s">
        <v>867</v>
      </c>
      <c r="BN273" s="277"/>
      <c r="BO273" s="277"/>
      <c r="BP273" s="277"/>
      <c r="BQ273" s="278"/>
      <c r="DB273" s="103"/>
    </row>
    <row r="274" spans="2:69" s="10" customFormat="1" ht="15" customHeight="1">
      <c r="B274" s="256" t="s">
        <v>125</v>
      </c>
      <c r="C274" s="257"/>
      <c r="D274" s="257"/>
      <c r="E274" s="257"/>
      <c r="F274" s="257"/>
      <c r="G274" s="257"/>
      <c r="H274" s="257"/>
      <c r="I274" s="257"/>
      <c r="J274" s="257"/>
      <c r="K274" s="257"/>
      <c r="L274" s="257"/>
      <c r="M274" s="257"/>
      <c r="N274" s="257"/>
      <c r="O274" s="257"/>
      <c r="P274" s="257"/>
      <c r="Q274" s="257"/>
      <c r="R274" s="257"/>
      <c r="S274" s="257"/>
      <c r="T274" s="258"/>
      <c r="U274" s="243">
        <v>8</v>
      </c>
      <c r="V274" s="244"/>
      <c r="W274" s="244"/>
      <c r="X274" s="244"/>
      <c r="Y274" s="247"/>
      <c r="Z274" s="243">
        <v>5</v>
      </c>
      <c r="AA274" s="244"/>
      <c r="AB274" s="244"/>
      <c r="AC274" s="244"/>
      <c r="AD274" s="245"/>
      <c r="AE274" s="246">
        <v>3</v>
      </c>
      <c r="AF274" s="244"/>
      <c r="AG274" s="244"/>
      <c r="AH274" s="244"/>
      <c r="AI274" s="247"/>
      <c r="AJ274" s="261" t="s">
        <v>631</v>
      </c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3"/>
      <c r="BC274" s="276" t="s">
        <v>866</v>
      </c>
      <c r="BD274" s="277"/>
      <c r="BE274" s="277"/>
      <c r="BF274" s="277"/>
      <c r="BG274" s="278"/>
      <c r="BH274" s="276" t="s">
        <v>866</v>
      </c>
      <c r="BI274" s="277"/>
      <c r="BJ274" s="277"/>
      <c r="BK274" s="277"/>
      <c r="BL274" s="278"/>
      <c r="BM274" s="276" t="s">
        <v>632</v>
      </c>
      <c r="BN274" s="277"/>
      <c r="BO274" s="277"/>
      <c r="BP274" s="277"/>
      <c r="BQ274" s="278"/>
    </row>
    <row r="275" spans="2:69" s="10" customFormat="1" ht="15" customHeight="1">
      <c r="B275" s="294" t="s">
        <v>950</v>
      </c>
      <c r="C275" s="295"/>
      <c r="D275" s="295"/>
      <c r="E275" s="295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6"/>
      <c r="U275" s="251" t="s">
        <v>951</v>
      </c>
      <c r="V275" s="252"/>
      <c r="W275" s="252"/>
      <c r="X275" s="252"/>
      <c r="Y275" s="253"/>
      <c r="Z275" s="251" t="s">
        <v>1030</v>
      </c>
      <c r="AA275" s="252"/>
      <c r="AB275" s="252"/>
      <c r="AC275" s="252"/>
      <c r="AD275" s="254"/>
      <c r="AE275" s="255" t="s">
        <v>866</v>
      </c>
      <c r="AF275" s="252"/>
      <c r="AG275" s="252"/>
      <c r="AH275" s="252"/>
      <c r="AI275" s="253"/>
      <c r="AJ275" s="261" t="s">
        <v>1031</v>
      </c>
      <c r="AK275" s="262"/>
      <c r="AL275" s="262"/>
      <c r="AM275" s="262"/>
      <c r="AN275" s="262"/>
      <c r="AO275" s="262"/>
      <c r="AP275" s="262"/>
      <c r="AQ275" s="262"/>
      <c r="AR275" s="262"/>
      <c r="AS275" s="262"/>
      <c r="AT275" s="262"/>
      <c r="AU275" s="262"/>
      <c r="AV275" s="262"/>
      <c r="AW275" s="262"/>
      <c r="AX275" s="262"/>
      <c r="AY275" s="262"/>
      <c r="AZ275" s="262"/>
      <c r="BA275" s="262"/>
      <c r="BB275" s="263"/>
      <c r="BC275" s="267">
        <v>12</v>
      </c>
      <c r="BD275" s="268"/>
      <c r="BE275" s="268"/>
      <c r="BF275" s="268"/>
      <c r="BG275" s="269"/>
      <c r="BH275" s="267">
        <v>11</v>
      </c>
      <c r="BI275" s="268"/>
      <c r="BJ275" s="268"/>
      <c r="BK275" s="268"/>
      <c r="BL275" s="270"/>
      <c r="BM275" s="271">
        <v>1</v>
      </c>
      <c r="BN275" s="268"/>
      <c r="BO275" s="268"/>
      <c r="BP275" s="268"/>
      <c r="BQ275" s="269"/>
    </row>
    <row r="276" spans="2:69" s="10" customFormat="1" ht="15" customHeight="1">
      <c r="B276" s="256" t="s">
        <v>185</v>
      </c>
      <c r="C276" s="257"/>
      <c r="D276" s="257"/>
      <c r="E276" s="257"/>
      <c r="F276" s="257"/>
      <c r="G276" s="257"/>
      <c r="H276" s="257"/>
      <c r="I276" s="257"/>
      <c r="J276" s="257"/>
      <c r="K276" s="257"/>
      <c r="L276" s="257"/>
      <c r="M276" s="257"/>
      <c r="N276" s="257"/>
      <c r="O276" s="257"/>
      <c r="P276" s="257"/>
      <c r="Q276" s="257"/>
      <c r="R276" s="257"/>
      <c r="S276" s="257"/>
      <c r="T276" s="258"/>
      <c r="U276" s="243">
        <v>8</v>
      </c>
      <c r="V276" s="244"/>
      <c r="W276" s="244"/>
      <c r="X276" s="244"/>
      <c r="Y276" s="247"/>
      <c r="Z276" s="243">
        <v>7</v>
      </c>
      <c r="AA276" s="244"/>
      <c r="AB276" s="244"/>
      <c r="AC276" s="244"/>
      <c r="AD276" s="245"/>
      <c r="AE276" s="246">
        <v>1</v>
      </c>
      <c r="AF276" s="244"/>
      <c r="AG276" s="244"/>
      <c r="AH276" s="244"/>
      <c r="AI276" s="247"/>
      <c r="AJ276" s="256" t="s">
        <v>151</v>
      </c>
      <c r="AK276" s="257"/>
      <c r="AL276" s="257"/>
      <c r="AM276" s="257"/>
      <c r="AN276" s="257"/>
      <c r="AO276" s="257"/>
      <c r="AP276" s="257"/>
      <c r="AQ276" s="257"/>
      <c r="AR276" s="257"/>
      <c r="AS276" s="257"/>
      <c r="AT276" s="257"/>
      <c r="AU276" s="257"/>
      <c r="AV276" s="257"/>
      <c r="AW276" s="257"/>
      <c r="AX276" s="257"/>
      <c r="AY276" s="257"/>
      <c r="AZ276" s="257"/>
      <c r="BA276" s="257"/>
      <c r="BB276" s="258"/>
      <c r="BC276" s="243" t="s">
        <v>1032</v>
      </c>
      <c r="BD276" s="244"/>
      <c r="BE276" s="244"/>
      <c r="BF276" s="244"/>
      <c r="BG276" s="247"/>
      <c r="BH276" s="243" t="s">
        <v>1033</v>
      </c>
      <c r="BI276" s="244"/>
      <c r="BJ276" s="244"/>
      <c r="BK276" s="244"/>
      <c r="BL276" s="245"/>
      <c r="BM276" s="246">
        <v>1</v>
      </c>
      <c r="BN276" s="244"/>
      <c r="BO276" s="244"/>
      <c r="BP276" s="244"/>
      <c r="BQ276" s="247"/>
    </row>
    <row r="277" spans="2:69" s="10" customFormat="1" ht="15" customHeight="1">
      <c r="B277" s="273" t="s">
        <v>126</v>
      </c>
      <c r="C277" s="274"/>
      <c r="D277" s="274"/>
      <c r="E277" s="274"/>
      <c r="F277" s="274"/>
      <c r="G277" s="274"/>
      <c r="H277" s="274"/>
      <c r="I277" s="274"/>
      <c r="J277" s="274"/>
      <c r="K277" s="274"/>
      <c r="L277" s="274"/>
      <c r="M277" s="274"/>
      <c r="N277" s="274"/>
      <c r="O277" s="274"/>
      <c r="P277" s="274"/>
      <c r="Q277" s="274"/>
      <c r="R277" s="274"/>
      <c r="S277" s="274"/>
      <c r="T277" s="275"/>
      <c r="U277" s="267">
        <v>46</v>
      </c>
      <c r="V277" s="268"/>
      <c r="W277" s="268"/>
      <c r="X277" s="268"/>
      <c r="Y277" s="269"/>
      <c r="Z277" s="267">
        <v>19</v>
      </c>
      <c r="AA277" s="268"/>
      <c r="AB277" s="268"/>
      <c r="AC277" s="268"/>
      <c r="AD277" s="270"/>
      <c r="AE277" s="271">
        <v>27</v>
      </c>
      <c r="AF277" s="268"/>
      <c r="AG277" s="268"/>
      <c r="AH277" s="268"/>
      <c r="AI277" s="269"/>
      <c r="AJ277" s="297" t="s">
        <v>147</v>
      </c>
      <c r="AK277" s="298"/>
      <c r="AL277" s="298"/>
      <c r="AM277" s="298"/>
      <c r="AN277" s="298"/>
      <c r="AO277" s="298"/>
      <c r="AP277" s="298"/>
      <c r="AQ277" s="298"/>
      <c r="AR277" s="298"/>
      <c r="AS277" s="298"/>
      <c r="AT277" s="298"/>
      <c r="AU277" s="298"/>
      <c r="AV277" s="298"/>
      <c r="AW277" s="298"/>
      <c r="AX277" s="298"/>
      <c r="AY277" s="298"/>
      <c r="AZ277" s="298"/>
      <c r="BA277" s="298"/>
      <c r="BB277" s="299"/>
      <c r="BC277" s="267">
        <v>15</v>
      </c>
      <c r="BD277" s="268"/>
      <c r="BE277" s="268"/>
      <c r="BF277" s="268"/>
      <c r="BG277" s="269"/>
      <c r="BH277" s="267">
        <v>11</v>
      </c>
      <c r="BI277" s="268"/>
      <c r="BJ277" s="268"/>
      <c r="BK277" s="268"/>
      <c r="BL277" s="270"/>
      <c r="BM277" s="271">
        <v>4</v>
      </c>
      <c r="BN277" s="268"/>
      <c r="BO277" s="268"/>
      <c r="BP277" s="268"/>
      <c r="BQ277" s="269"/>
    </row>
    <row r="278" spans="2:69" s="10" customFormat="1" ht="15" customHeight="1">
      <c r="B278" s="256" t="s">
        <v>127</v>
      </c>
      <c r="C278" s="257"/>
      <c r="D278" s="257"/>
      <c r="E278" s="257"/>
      <c r="F278" s="257"/>
      <c r="G278" s="257"/>
      <c r="H278" s="257"/>
      <c r="I278" s="257"/>
      <c r="J278" s="257"/>
      <c r="K278" s="257"/>
      <c r="L278" s="257"/>
      <c r="M278" s="257"/>
      <c r="N278" s="257"/>
      <c r="O278" s="257"/>
      <c r="P278" s="257"/>
      <c r="Q278" s="257"/>
      <c r="R278" s="257"/>
      <c r="S278" s="257"/>
      <c r="T278" s="258"/>
      <c r="U278" s="243">
        <v>12</v>
      </c>
      <c r="V278" s="244"/>
      <c r="W278" s="244"/>
      <c r="X278" s="244"/>
      <c r="Y278" s="247"/>
      <c r="Z278" s="243">
        <v>9</v>
      </c>
      <c r="AA278" s="244"/>
      <c r="AB278" s="244"/>
      <c r="AC278" s="244"/>
      <c r="AD278" s="245"/>
      <c r="AE278" s="246">
        <v>3</v>
      </c>
      <c r="AF278" s="244"/>
      <c r="AG278" s="244"/>
      <c r="AH278" s="244"/>
      <c r="AI278" s="247"/>
      <c r="AJ278" s="301"/>
      <c r="AK278" s="302"/>
      <c r="AL278" s="302"/>
      <c r="AM278" s="302"/>
      <c r="AN278" s="302"/>
      <c r="AO278" s="302"/>
      <c r="AP278" s="302"/>
      <c r="AQ278" s="302"/>
      <c r="AR278" s="302"/>
      <c r="AS278" s="302"/>
      <c r="AT278" s="302"/>
      <c r="AU278" s="302"/>
      <c r="AV278" s="302"/>
      <c r="AW278" s="302"/>
      <c r="AX278" s="302"/>
      <c r="AY278" s="302"/>
      <c r="AZ278" s="302"/>
      <c r="BA278" s="302"/>
      <c r="BB278" s="303"/>
      <c r="BC278" s="292"/>
      <c r="BD278" s="142"/>
      <c r="BE278" s="142"/>
      <c r="BF278" s="142"/>
      <c r="BG278" s="280"/>
      <c r="BH278" s="292"/>
      <c r="BI278" s="142"/>
      <c r="BJ278" s="142"/>
      <c r="BK278" s="142"/>
      <c r="BL278" s="300"/>
      <c r="BM278" s="279"/>
      <c r="BN278" s="142"/>
      <c r="BO278" s="142"/>
      <c r="BP278" s="142"/>
      <c r="BQ278" s="280"/>
    </row>
    <row r="279" spans="2:69" s="10" customFormat="1" ht="15" customHeight="1">
      <c r="B279" s="256" t="s">
        <v>128</v>
      </c>
      <c r="C279" s="257"/>
      <c r="D279" s="257"/>
      <c r="E279" s="257"/>
      <c r="F279" s="257"/>
      <c r="G279" s="257"/>
      <c r="H279" s="257"/>
      <c r="I279" s="257"/>
      <c r="J279" s="257"/>
      <c r="K279" s="257"/>
      <c r="L279" s="257"/>
      <c r="M279" s="257"/>
      <c r="N279" s="257"/>
      <c r="O279" s="257"/>
      <c r="P279" s="257"/>
      <c r="Q279" s="257"/>
      <c r="R279" s="257"/>
      <c r="S279" s="257"/>
      <c r="T279" s="258"/>
      <c r="U279" s="243" t="s">
        <v>1080</v>
      </c>
      <c r="V279" s="244"/>
      <c r="W279" s="244"/>
      <c r="X279" s="244"/>
      <c r="Y279" s="247"/>
      <c r="Z279" s="243">
        <v>7</v>
      </c>
      <c r="AA279" s="244"/>
      <c r="AB279" s="244"/>
      <c r="AC279" s="244"/>
      <c r="AD279" s="245"/>
      <c r="AE279" s="246" t="s">
        <v>1081</v>
      </c>
      <c r="AF279" s="244"/>
      <c r="AG279" s="244"/>
      <c r="AH279" s="244"/>
      <c r="AI279" s="247"/>
      <c r="AJ279" s="248"/>
      <c r="AK279" s="249"/>
      <c r="AL279" s="249"/>
      <c r="AM279" s="249"/>
      <c r="AN279" s="249"/>
      <c r="AO279" s="249"/>
      <c r="AP279" s="249"/>
      <c r="AQ279" s="249"/>
      <c r="AR279" s="249"/>
      <c r="AS279" s="249"/>
      <c r="AT279" s="249"/>
      <c r="AU279" s="249"/>
      <c r="AV279" s="249"/>
      <c r="AW279" s="249"/>
      <c r="AX279" s="249"/>
      <c r="AY279" s="249"/>
      <c r="AZ279" s="249"/>
      <c r="BA279" s="249"/>
      <c r="BB279" s="250"/>
      <c r="BC279" s="313"/>
      <c r="BD279" s="314"/>
      <c r="BE279" s="314"/>
      <c r="BF279" s="314"/>
      <c r="BG279" s="315"/>
      <c r="BH279" s="243"/>
      <c r="BI279" s="244"/>
      <c r="BJ279" s="244"/>
      <c r="BK279" s="244"/>
      <c r="BL279" s="245"/>
      <c r="BM279" s="246"/>
      <c r="BN279" s="244"/>
      <c r="BO279" s="244"/>
      <c r="BP279" s="244"/>
      <c r="BQ279" s="247"/>
    </row>
    <row r="280" spans="2:69" s="10" customFormat="1" ht="15" customHeight="1">
      <c r="B280" s="256" t="s">
        <v>870</v>
      </c>
      <c r="C280" s="257"/>
      <c r="D280" s="257"/>
      <c r="E280" s="257"/>
      <c r="F280" s="257"/>
      <c r="G280" s="257"/>
      <c r="H280" s="257"/>
      <c r="I280" s="257"/>
      <c r="J280" s="257"/>
      <c r="K280" s="257"/>
      <c r="L280" s="257"/>
      <c r="M280" s="257"/>
      <c r="N280" s="257"/>
      <c r="O280" s="257"/>
      <c r="P280" s="257"/>
      <c r="Q280" s="257"/>
      <c r="R280" s="257"/>
      <c r="S280" s="257"/>
      <c r="T280" s="258"/>
      <c r="U280" s="251" t="s">
        <v>869</v>
      </c>
      <c r="V280" s="252"/>
      <c r="W280" s="252"/>
      <c r="X280" s="252"/>
      <c r="Y280" s="253"/>
      <c r="Z280" s="251" t="s">
        <v>871</v>
      </c>
      <c r="AA280" s="252"/>
      <c r="AB280" s="252"/>
      <c r="AC280" s="252"/>
      <c r="AD280" s="254"/>
      <c r="AE280" s="255" t="s">
        <v>868</v>
      </c>
      <c r="AF280" s="252"/>
      <c r="AG280" s="252"/>
      <c r="AH280" s="252"/>
      <c r="AI280" s="253"/>
      <c r="AJ280" s="248"/>
      <c r="AK280" s="249"/>
      <c r="AL280" s="249"/>
      <c r="AM280" s="249"/>
      <c r="AN280" s="249"/>
      <c r="AO280" s="249"/>
      <c r="AP280" s="249"/>
      <c r="AQ280" s="249"/>
      <c r="AR280" s="249"/>
      <c r="AS280" s="249"/>
      <c r="AT280" s="249"/>
      <c r="AU280" s="249"/>
      <c r="AV280" s="249"/>
      <c r="AW280" s="249"/>
      <c r="AX280" s="249"/>
      <c r="AY280" s="249"/>
      <c r="AZ280" s="249"/>
      <c r="BA280" s="249"/>
      <c r="BB280" s="250"/>
      <c r="BC280" s="243"/>
      <c r="BD280" s="244"/>
      <c r="BE280" s="244"/>
      <c r="BF280" s="244"/>
      <c r="BG280" s="247"/>
      <c r="BH280" s="243"/>
      <c r="BI280" s="244"/>
      <c r="BJ280" s="244"/>
      <c r="BK280" s="244"/>
      <c r="BL280" s="245"/>
      <c r="BM280" s="246"/>
      <c r="BN280" s="244"/>
      <c r="BO280" s="244"/>
      <c r="BP280" s="244"/>
      <c r="BQ280" s="247"/>
    </row>
    <row r="281" spans="2:69" s="10" customFormat="1" ht="15" customHeight="1">
      <c r="B281" s="256" t="s">
        <v>129</v>
      </c>
      <c r="C281" s="257"/>
      <c r="D281" s="257"/>
      <c r="E281" s="257"/>
      <c r="F281" s="257"/>
      <c r="G281" s="257"/>
      <c r="H281" s="257"/>
      <c r="I281" s="257"/>
      <c r="J281" s="257"/>
      <c r="K281" s="257"/>
      <c r="L281" s="257"/>
      <c r="M281" s="257"/>
      <c r="N281" s="257"/>
      <c r="O281" s="257"/>
      <c r="P281" s="257"/>
      <c r="Q281" s="257"/>
      <c r="R281" s="257"/>
      <c r="S281" s="257"/>
      <c r="T281" s="258"/>
      <c r="U281" s="243">
        <v>12</v>
      </c>
      <c r="V281" s="244"/>
      <c r="W281" s="244"/>
      <c r="X281" s="244"/>
      <c r="Y281" s="247"/>
      <c r="Z281" s="243">
        <v>2</v>
      </c>
      <c r="AA281" s="244"/>
      <c r="AB281" s="244"/>
      <c r="AC281" s="244"/>
      <c r="AD281" s="245"/>
      <c r="AE281" s="246">
        <v>10</v>
      </c>
      <c r="AF281" s="244"/>
      <c r="AG281" s="244"/>
      <c r="AH281" s="244"/>
      <c r="AI281" s="247"/>
      <c r="AJ281" s="248"/>
      <c r="AK281" s="249"/>
      <c r="AL281" s="249"/>
      <c r="AM281" s="249"/>
      <c r="AN281" s="249"/>
      <c r="AO281" s="249"/>
      <c r="AP281" s="249"/>
      <c r="AQ281" s="249"/>
      <c r="AR281" s="249"/>
      <c r="AS281" s="249"/>
      <c r="AT281" s="249"/>
      <c r="AU281" s="249"/>
      <c r="AV281" s="249"/>
      <c r="AW281" s="249"/>
      <c r="AX281" s="249"/>
      <c r="AY281" s="249"/>
      <c r="AZ281" s="249"/>
      <c r="BA281" s="249"/>
      <c r="BB281" s="250"/>
      <c r="BC281" s="243"/>
      <c r="BD281" s="244"/>
      <c r="BE281" s="244"/>
      <c r="BF281" s="244"/>
      <c r="BG281" s="247"/>
      <c r="BH281" s="243"/>
      <c r="BI281" s="244"/>
      <c r="BJ281" s="244"/>
      <c r="BK281" s="244"/>
      <c r="BL281" s="245"/>
      <c r="BM281" s="246"/>
      <c r="BN281" s="244"/>
      <c r="BO281" s="244"/>
      <c r="BP281" s="244"/>
      <c r="BQ281" s="247"/>
    </row>
    <row r="282" spans="2:69" s="10" customFormat="1" ht="15" customHeight="1">
      <c r="B282" s="273" t="s">
        <v>130</v>
      </c>
      <c r="C282" s="274"/>
      <c r="D282" s="274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5"/>
      <c r="U282" s="267">
        <v>24</v>
      </c>
      <c r="V282" s="268"/>
      <c r="W282" s="268"/>
      <c r="X282" s="268"/>
      <c r="Y282" s="269"/>
      <c r="Z282" s="267">
        <v>7</v>
      </c>
      <c r="AA282" s="268"/>
      <c r="AB282" s="268"/>
      <c r="AC282" s="268"/>
      <c r="AD282" s="270"/>
      <c r="AE282" s="271">
        <v>17</v>
      </c>
      <c r="AF282" s="268"/>
      <c r="AG282" s="268"/>
      <c r="AH282" s="268"/>
      <c r="AI282" s="269"/>
      <c r="AJ282" s="248"/>
      <c r="AK282" s="249"/>
      <c r="AL282" s="249"/>
      <c r="AM282" s="249"/>
      <c r="AN282" s="249"/>
      <c r="AO282" s="249"/>
      <c r="AP282" s="249"/>
      <c r="AQ282" s="249"/>
      <c r="AR282" s="249"/>
      <c r="AS282" s="249"/>
      <c r="AT282" s="249"/>
      <c r="AU282" s="249"/>
      <c r="AV282" s="249"/>
      <c r="AW282" s="249"/>
      <c r="AX282" s="249"/>
      <c r="AY282" s="249"/>
      <c r="AZ282" s="249"/>
      <c r="BA282" s="249"/>
      <c r="BB282" s="250"/>
      <c r="BC282" s="243"/>
      <c r="BD282" s="244"/>
      <c r="BE282" s="244"/>
      <c r="BF282" s="244"/>
      <c r="BG282" s="247"/>
      <c r="BH282" s="243"/>
      <c r="BI282" s="244"/>
      <c r="BJ282" s="244"/>
      <c r="BK282" s="244"/>
      <c r="BL282" s="245"/>
      <c r="BM282" s="246"/>
      <c r="BN282" s="244"/>
      <c r="BO282" s="244"/>
      <c r="BP282" s="244"/>
      <c r="BQ282" s="247"/>
    </row>
    <row r="283" spans="2:69" s="10" customFormat="1" ht="15" customHeight="1">
      <c r="B283" s="256" t="s">
        <v>131</v>
      </c>
      <c r="C283" s="257"/>
      <c r="D283" s="257"/>
      <c r="E283" s="257"/>
      <c r="F283" s="257"/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/>
      <c r="S283" s="257"/>
      <c r="T283" s="258"/>
      <c r="U283" s="243" t="s">
        <v>1082</v>
      </c>
      <c r="V283" s="244"/>
      <c r="W283" s="244"/>
      <c r="X283" s="244"/>
      <c r="Y283" s="247"/>
      <c r="Z283" s="243">
        <v>3</v>
      </c>
      <c r="AA283" s="244"/>
      <c r="AB283" s="244"/>
      <c r="AC283" s="244"/>
      <c r="AD283" s="245"/>
      <c r="AE283" s="246" t="s">
        <v>1083</v>
      </c>
      <c r="AF283" s="244"/>
      <c r="AG283" s="244"/>
      <c r="AH283" s="244"/>
      <c r="AI283" s="247"/>
      <c r="AJ283" s="264"/>
      <c r="AK283" s="265"/>
      <c r="AL283" s="265"/>
      <c r="AM283" s="265"/>
      <c r="AN283" s="265"/>
      <c r="AO283" s="265"/>
      <c r="AP283" s="265"/>
      <c r="AQ283" s="265"/>
      <c r="AR283" s="265"/>
      <c r="AS283" s="265"/>
      <c r="AT283" s="265"/>
      <c r="AU283" s="265"/>
      <c r="AV283" s="265"/>
      <c r="AW283" s="265"/>
      <c r="AX283" s="265"/>
      <c r="AY283" s="265"/>
      <c r="AZ283" s="265"/>
      <c r="BA283" s="265"/>
      <c r="BB283" s="266"/>
      <c r="BC283" s="264"/>
      <c r="BD283" s="265"/>
      <c r="BE283" s="265"/>
      <c r="BF283" s="265"/>
      <c r="BG283" s="266"/>
      <c r="BH283" s="264"/>
      <c r="BI283" s="265"/>
      <c r="BJ283" s="265"/>
      <c r="BK283" s="265"/>
      <c r="BL283" s="281"/>
      <c r="BM283" s="272"/>
      <c r="BN283" s="265"/>
      <c r="BO283" s="265"/>
      <c r="BP283" s="265"/>
      <c r="BQ283" s="266"/>
    </row>
    <row r="284" spans="2:69" s="10" customFormat="1" ht="15" customHeight="1">
      <c r="B284" s="256" t="s">
        <v>132</v>
      </c>
      <c r="C284" s="257"/>
      <c r="D284" s="257"/>
      <c r="E284" s="257"/>
      <c r="F284" s="257"/>
      <c r="G284" s="257"/>
      <c r="H284" s="257"/>
      <c r="I284" s="257"/>
      <c r="J284" s="257"/>
      <c r="K284" s="257"/>
      <c r="L284" s="257"/>
      <c r="M284" s="257"/>
      <c r="N284" s="257"/>
      <c r="O284" s="257"/>
      <c r="P284" s="257"/>
      <c r="Q284" s="257"/>
      <c r="R284" s="257"/>
      <c r="S284" s="257"/>
      <c r="T284" s="258"/>
      <c r="U284" s="243">
        <v>5</v>
      </c>
      <c r="V284" s="244"/>
      <c r="W284" s="244"/>
      <c r="X284" s="244"/>
      <c r="Y284" s="247"/>
      <c r="Z284" s="243">
        <v>3</v>
      </c>
      <c r="AA284" s="244"/>
      <c r="AB284" s="244"/>
      <c r="AC284" s="244"/>
      <c r="AD284" s="245"/>
      <c r="AE284" s="246">
        <v>2</v>
      </c>
      <c r="AF284" s="244"/>
      <c r="AG284" s="244"/>
      <c r="AH284" s="244"/>
      <c r="AI284" s="247"/>
      <c r="AJ284" s="248"/>
      <c r="AK284" s="249"/>
      <c r="AL284" s="249"/>
      <c r="AM284" s="249"/>
      <c r="AN284" s="249"/>
      <c r="AO284" s="249"/>
      <c r="AP284" s="249"/>
      <c r="AQ284" s="249"/>
      <c r="AR284" s="249"/>
      <c r="AS284" s="249"/>
      <c r="AT284" s="249"/>
      <c r="AU284" s="249"/>
      <c r="AV284" s="249"/>
      <c r="AW284" s="249"/>
      <c r="AX284" s="249"/>
      <c r="AY284" s="249"/>
      <c r="AZ284" s="249"/>
      <c r="BA284" s="249"/>
      <c r="BB284" s="250"/>
      <c r="BC284" s="243"/>
      <c r="BD284" s="244"/>
      <c r="BE284" s="244"/>
      <c r="BF284" s="244"/>
      <c r="BG284" s="247"/>
      <c r="BH284" s="243"/>
      <c r="BI284" s="244"/>
      <c r="BJ284" s="244"/>
      <c r="BK284" s="244"/>
      <c r="BL284" s="245"/>
      <c r="BM284" s="246"/>
      <c r="BN284" s="244"/>
      <c r="BO284" s="244"/>
      <c r="BP284" s="244"/>
      <c r="BQ284" s="247"/>
    </row>
    <row r="285" spans="2:69" s="10" customFormat="1" ht="15" customHeight="1">
      <c r="B285" s="256" t="s">
        <v>133</v>
      </c>
      <c r="C285" s="257"/>
      <c r="D285" s="257"/>
      <c r="E285" s="257"/>
      <c r="F285" s="257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/>
      <c r="S285" s="257"/>
      <c r="T285" s="258"/>
      <c r="U285" s="251" t="s">
        <v>1084</v>
      </c>
      <c r="V285" s="252"/>
      <c r="W285" s="252"/>
      <c r="X285" s="252"/>
      <c r="Y285" s="253"/>
      <c r="Z285" s="251" t="s">
        <v>866</v>
      </c>
      <c r="AA285" s="252"/>
      <c r="AB285" s="252"/>
      <c r="AC285" s="252"/>
      <c r="AD285" s="253"/>
      <c r="AE285" s="255" t="s">
        <v>1085</v>
      </c>
      <c r="AF285" s="252"/>
      <c r="AG285" s="252"/>
      <c r="AH285" s="252"/>
      <c r="AI285" s="253"/>
      <c r="AJ285" s="248"/>
      <c r="AK285" s="249"/>
      <c r="AL285" s="249"/>
      <c r="AM285" s="249"/>
      <c r="AN285" s="249"/>
      <c r="AO285" s="249"/>
      <c r="AP285" s="249"/>
      <c r="AQ285" s="249"/>
      <c r="AR285" s="249"/>
      <c r="AS285" s="249"/>
      <c r="AT285" s="249"/>
      <c r="AU285" s="249"/>
      <c r="AV285" s="249"/>
      <c r="AW285" s="249"/>
      <c r="AX285" s="249"/>
      <c r="AY285" s="249"/>
      <c r="AZ285" s="249"/>
      <c r="BA285" s="249"/>
      <c r="BB285" s="250"/>
      <c r="BC285" s="243"/>
      <c r="BD285" s="244"/>
      <c r="BE285" s="244"/>
      <c r="BF285" s="244"/>
      <c r="BG285" s="247"/>
      <c r="BH285" s="243"/>
      <c r="BI285" s="244"/>
      <c r="BJ285" s="244"/>
      <c r="BK285" s="244"/>
      <c r="BL285" s="245"/>
      <c r="BM285" s="246"/>
      <c r="BN285" s="244"/>
      <c r="BO285" s="244"/>
      <c r="BP285" s="244"/>
      <c r="BQ285" s="247"/>
    </row>
    <row r="286" spans="2:69" s="10" customFormat="1" ht="15" customHeight="1">
      <c r="B286" s="273" t="s">
        <v>630</v>
      </c>
      <c r="C286" s="274"/>
      <c r="D286" s="274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5"/>
      <c r="U286" s="267">
        <v>41</v>
      </c>
      <c r="V286" s="268"/>
      <c r="W286" s="268"/>
      <c r="X286" s="268"/>
      <c r="Y286" s="269"/>
      <c r="Z286" s="267">
        <v>35</v>
      </c>
      <c r="AA286" s="268"/>
      <c r="AB286" s="268"/>
      <c r="AC286" s="268"/>
      <c r="AD286" s="270"/>
      <c r="AE286" s="271">
        <v>6</v>
      </c>
      <c r="AF286" s="268"/>
      <c r="AG286" s="268"/>
      <c r="AH286" s="268"/>
      <c r="AI286" s="269"/>
      <c r="AJ286" s="248"/>
      <c r="AK286" s="249"/>
      <c r="AL286" s="249"/>
      <c r="AM286" s="249"/>
      <c r="AN286" s="249"/>
      <c r="AO286" s="249"/>
      <c r="AP286" s="249"/>
      <c r="AQ286" s="249"/>
      <c r="AR286" s="249"/>
      <c r="AS286" s="249"/>
      <c r="AT286" s="249"/>
      <c r="AU286" s="249"/>
      <c r="AV286" s="249"/>
      <c r="AW286" s="249"/>
      <c r="AX286" s="249"/>
      <c r="AY286" s="249"/>
      <c r="AZ286" s="249"/>
      <c r="BA286" s="249"/>
      <c r="BB286" s="250"/>
      <c r="BC286" s="243"/>
      <c r="BD286" s="244"/>
      <c r="BE286" s="244"/>
      <c r="BF286" s="244"/>
      <c r="BG286" s="247"/>
      <c r="BH286" s="243"/>
      <c r="BI286" s="244"/>
      <c r="BJ286" s="244"/>
      <c r="BK286" s="244"/>
      <c r="BL286" s="245"/>
      <c r="BM286" s="246"/>
      <c r="BN286" s="244"/>
      <c r="BO286" s="244"/>
      <c r="BP286" s="244"/>
      <c r="BQ286" s="247"/>
    </row>
    <row r="287" spans="2:69" s="10" customFormat="1" ht="15" customHeight="1">
      <c r="B287" s="256" t="s">
        <v>134</v>
      </c>
      <c r="C287" s="257"/>
      <c r="D287" s="257"/>
      <c r="E287" s="257"/>
      <c r="F287" s="257"/>
      <c r="G287" s="257"/>
      <c r="H287" s="257"/>
      <c r="I287" s="257"/>
      <c r="J287" s="257"/>
      <c r="K287" s="257"/>
      <c r="L287" s="257"/>
      <c r="M287" s="257"/>
      <c r="N287" s="257"/>
      <c r="O287" s="257"/>
      <c r="P287" s="257"/>
      <c r="Q287" s="257"/>
      <c r="R287" s="257"/>
      <c r="S287" s="257"/>
      <c r="T287" s="258"/>
      <c r="U287" s="243" t="s">
        <v>1086</v>
      </c>
      <c r="V287" s="244"/>
      <c r="W287" s="244"/>
      <c r="X287" s="244"/>
      <c r="Y287" s="247"/>
      <c r="Z287" s="243" t="s">
        <v>1083</v>
      </c>
      <c r="AA287" s="244"/>
      <c r="AB287" s="244"/>
      <c r="AC287" s="244"/>
      <c r="AD287" s="247"/>
      <c r="AE287" s="246" t="s">
        <v>1087</v>
      </c>
      <c r="AF287" s="244"/>
      <c r="AG287" s="244"/>
      <c r="AH287" s="244"/>
      <c r="AI287" s="247"/>
      <c r="AJ287" s="248"/>
      <c r="AK287" s="249"/>
      <c r="AL287" s="249"/>
      <c r="AM287" s="249"/>
      <c r="AN287" s="249"/>
      <c r="AO287" s="249"/>
      <c r="AP287" s="249"/>
      <c r="AQ287" s="249"/>
      <c r="AR287" s="249"/>
      <c r="AS287" s="249"/>
      <c r="AT287" s="249"/>
      <c r="AU287" s="249"/>
      <c r="AV287" s="249"/>
      <c r="AW287" s="249"/>
      <c r="AX287" s="249"/>
      <c r="AY287" s="249"/>
      <c r="AZ287" s="249"/>
      <c r="BA287" s="249"/>
      <c r="BB287" s="250"/>
      <c r="BC287" s="243"/>
      <c r="BD287" s="244"/>
      <c r="BE287" s="244"/>
      <c r="BF287" s="244"/>
      <c r="BG287" s="247"/>
      <c r="BH287" s="243"/>
      <c r="BI287" s="244"/>
      <c r="BJ287" s="244"/>
      <c r="BK287" s="244"/>
      <c r="BL287" s="245"/>
      <c r="BM287" s="246"/>
      <c r="BN287" s="244"/>
      <c r="BO287" s="244"/>
      <c r="BP287" s="244"/>
      <c r="BQ287" s="247"/>
    </row>
    <row r="288" spans="2:69" s="10" customFormat="1" ht="15" customHeight="1">
      <c r="B288" s="256" t="s">
        <v>135</v>
      </c>
      <c r="C288" s="257"/>
      <c r="D288" s="257"/>
      <c r="E288" s="257"/>
      <c r="F288" s="257"/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/>
      <c r="S288" s="257"/>
      <c r="T288" s="258"/>
      <c r="U288" s="243">
        <v>10</v>
      </c>
      <c r="V288" s="244"/>
      <c r="W288" s="244"/>
      <c r="X288" s="244"/>
      <c r="Y288" s="247"/>
      <c r="Z288" s="243">
        <v>9</v>
      </c>
      <c r="AA288" s="244"/>
      <c r="AB288" s="244"/>
      <c r="AC288" s="244"/>
      <c r="AD288" s="245"/>
      <c r="AE288" s="246">
        <v>1</v>
      </c>
      <c r="AF288" s="244"/>
      <c r="AG288" s="244"/>
      <c r="AH288" s="244"/>
      <c r="AI288" s="247"/>
      <c r="AJ288" s="248"/>
      <c r="AK288" s="249"/>
      <c r="AL288" s="249"/>
      <c r="AM288" s="249"/>
      <c r="AN288" s="249"/>
      <c r="AO288" s="249"/>
      <c r="AP288" s="249"/>
      <c r="AQ288" s="249"/>
      <c r="AR288" s="249"/>
      <c r="AS288" s="249"/>
      <c r="AT288" s="249"/>
      <c r="AU288" s="249"/>
      <c r="AV288" s="249"/>
      <c r="AW288" s="249"/>
      <c r="AX288" s="249"/>
      <c r="AY288" s="249"/>
      <c r="AZ288" s="249"/>
      <c r="BA288" s="249"/>
      <c r="BB288" s="250"/>
      <c r="BC288" s="243"/>
      <c r="BD288" s="244"/>
      <c r="BE288" s="244"/>
      <c r="BF288" s="244"/>
      <c r="BG288" s="247"/>
      <c r="BH288" s="243"/>
      <c r="BI288" s="244"/>
      <c r="BJ288" s="244"/>
      <c r="BK288" s="244"/>
      <c r="BL288" s="245"/>
      <c r="BM288" s="246"/>
      <c r="BN288" s="244"/>
      <c r="BO288" s="244"/>
      <c r="BP288" s="244"/>
      <c r="BQ288" s="247"/>
    </row>
    <row r="289" spans="2:69" s="10" customFormat="1" ht="15" customHeight="1">
      <c r="B289" s="256" t="s">
        <v>136</v>
      </c>
      <c r="C289" s="257"/>
      <c r="D289" s="257"/>
      <c r="E289" s="257"/>
      <c r="F289" s="257"/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/>
      <c r="S289" s="257"/>
      <c r="T289" s="258"/>
      <c r="U289" s="243">
        <v>11</v>
      </c>
      <c r="V289" s="244"/>
      <c r="W289" s="244"/>
      <c r="X289" s="244"/>
      <c r="Y289" s="247"/>
      <c r="Z289" s="243">
        <v>9</v>
      </c>
      <c r="AA289" s="244"/>
      <c r="AB289" s="244"/>
      <c r="AC289" s="244"/>
      <c r="AD289" s="245"/>
      <c r="AE289" s="246">
        <v>2</v>
      </c>
      <c r="AF289" s="244"/>
      <c r="AG289" s="244"/>
      <c r="AH289" s="244"/>
      <c r="AI289" s="247"/>
      <c r="AP289" s="10" t="s">
        <v>557</v>
      </c>
      <c r="AS289" s="10" t="s">
        <v>153</v>
      </c>
      <c r="BQ289" s="27" t="s">
        <v>154</v>
      </c>
    </row>
    <row r="290" spans="14:69" ht="15" customHeight="1">
      <c r="N290" s="10"/>
      <c r="BH290" s="10"/>
      <c r="BQ290" s="10"/>
    </row>
    <row r="291" spans="2:69" ht="15" customHeight="1">
      <c r="B291" s="31" t="s">
        <v>101</v>
      </c>
      <c r="N291" s="31" t="s">
        <v>989</v>
      </c>
      <c r="BH291" s="10"/>
      <c r="BQ291" s="33" t="s">
        <v>99</v>
      </c>
    </row>
    <row r="292" spans="2:69" ht="15" customHeight="1">
      <c r="B292" s="104" t="s">
        <v>618</v>
      </c>
      <c r="C292" s="104"/>
      <c r="D292" s="104"/>
      <c r="E292" s="104"/>
      <c r="F292" s="104"/>
      <c r="G292" s="104"/>
      <c r="H292" s="104"/>
      <c r="I292" s="104"/>
      <c r="J292" s="104" t="s">
        <v>103</v>
      </c>
      <c r="K292" s="104"/>
      <c r="L292" s="104"/>
      <c r="M292" s="104"/>
      <c r="N292" s="104"/>
      <c r="O292" s="104"/>
      <c r="P292" s="104"/>
      <c r="Q292" s="104"/>
      <c r="R292" s="104"/>
      <c r="S292" s="104"/>
      <c r="T292" s="104" t="s">
        <v>104</v>
      </c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18" t="s">
        <v>105</v>
      </c>
      <c r="AE292" s="119"/>
      <c r="AF292" s="119"/>
      <c r="AG292" s="119"/>
      <c r="AH292" s="119"/>
      <c r="AI292" s="119"/>
      <c r="AJ292" s="119"/>
      <c r="AK292" s="119"/>
      <c r="AL292" s="119"/>
      <c r="AM292" s="120"/>
      <c r="AN292" s="104" t="s">
        <v>106</v>
      </c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 t="s">
        <v>107</v>
      </c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18" t="s">
        <v>108</v>
      </c>
      <c r="BI292" s="119"/>
      <c r="BJ292" s="119"/>
      <c r="BK292" s="119"/>
      <c r="BL292" s="119"/>
      <c r="BM292" s="119"/>
      <c r="BN292" s="119"/>
      <c r="BO292" s="119"/>
      <c r="BP292" s="119"/>
      <c r="BQ292" s="120"/>
    </row>
    <row r="293" spans="2:69" ht="15" customHeight="1">
      <c r="B293" s="104" t="s">
        <v>102</v>
      </c>
      <c r="C293" s="104"/>
      <c r="D293" s="104"/>
      <c r="E293" s="104"/>
      <c r="F293" s="104"/>
      <c r="G293" s="104"/>
      <c r="H293" s="104"/>
      <c r="I293" s="104"/>
      <c r="J293" s="304">
        <v>1824232</v>
      </c>
      <c r="K293" s="305"/>
      <c r="L293" s="305"/>
      <c r="M293" s="305"/>
      <c r="N293" s="305"/>
      <c r="O293" s="305"/>
      <c r="P293" s="305"/>
      <c r="Q293" s="305"/>
      <c r="R293" s="305"/>
      <c r="S293" s="306"/>
      <c r="T293" s="304">
        <v>415903</v>
      </c>
      <c r="U293" s="305"/>
      <c r="V293" s="305"/>
      <c r="W293" s="305"/>
      <c r="X293" s="305"/>
      <c r="Y293" s="305"/>
      <c r="Z293" s="305"/>
      <c r="AA293" s="305"/>
      <c r="AB293" s="305"/>
      <c r="AC293" s="306"/>
      <c r="AD293" s="304">
        <v>2531584</v>
      </c>
      <c r="AE293" s="305"/>
      <c r="AF293" s="305"/>
      <c r="AG293" s="305"/>
      <c r="AH293" s="305"/>
      <c r="AI293" s="305"/>
      <c r="AJ293" s="305"/>
      <c r="AK293" s="305"/>
      <c r="AL293" s="305"/>
      <c r="AM293" s="306"/>
      <c r="AN293" s="304">
        <v>137478</v>
      </c>
      <c r="AO293" s="305"/>
      <c r="AP293" s="305"/>
      <c r="AQ293" s="305"/>
      <c r="AR293" s="305"/>
      <c r="AS293" s="305"/>
      <c r="AT293" s="305"/>
      <c r="AU293" s="305"/>
      <c r="AV293" s="305"/>
      <c r="AW293" s="306"/>
      <c r="AX293" s="304">
        <v>21778</v>
      </c>
      <c r="AY293" s="305"/>
      <c r="AZ293" s="305"/>
      <c r="BA293" s="305"/>
      <c r="BB293" s="305"/>
      <c r="BC293" s="305"/>
      <c r="BD293" s="305"/>
      <c r="BE293" s="305"/>
      <c r="BF293" s="305"/>
      <c r="BG293" s="306"/>
      <c r="BH293" s="304">
        <v>398317</v>
      </c>
      <c r="BI293" s="305"/>
      <c r="BJ293" s="305"/>
      <c r="BK293" s="305"/>
      <c r="BL293" s="305"/>
      <c r="BM293" s="305"/>
      <c r="BN293" s="305"/>
      <c r="BO293" s="305"/>
      <c r="BP293" s="305"/>
      <c r="BQ293" s="306"/>
    </row>
    <row r="294" spans="2:69" ht="13.5" customHeight="1">
      <c r="B294" s="104" t="s">
        <v>619</v>
      </c>
      <c r="C294" s="104"/>
      <c r="D294" s="104"/>
      <c r="E294" s="104"/>
      <c r="F294" s="104"/>
      <c r="G294" s="104"/>
      <c r="H294" s="104"/>
      <c r="I294" s="104"/>
      <c r="J294" s="118">
        <v>34.2</v>
      </c>
      <c r="K294" s="119"/>
      <c r="L294" s="119"/>
      <c r="M294" s="119"/>
      <c r="N294" s="119"/>
      <c r="O294" s="119"/>
      <c r="P294" s="119"/>
      <c r="Q294" s="119"/>
      <c r="R294" s="119"/>
      <c r="S294" s="120"/>
      <c r="T294" s="118">
        <v>7.8</v>
      </c>
      <c r="U294" s="119"/>
      <c r="V294" s="119"/>
      <c r="W294" s="119"/>
      <c r="X294" s="119"/>
      <c r="Y294" s="119"/>
      <c r="Z294" s="119"/>
      <c r="AA294" s="119"/>
      <c r="AB294" s="119"/>
      <c r="AC294" s="120"/>
      <c r="AD294" s="118">
        <v>47.5</v>
      </c>
      <c r="AE294" s="119"/>
      <c r="AF294" s="119"/>
      <c r="AG294" s="119"/>
      <c r="AH294" s="119"/>
      <c r="AI294" s="119"/>
      <c r="AJ294" s="119"/>
      <c r="AK294" s="119"/>
      <c r="AL294" s="119"/>
      <c r="AM294" s="120"/>
      <c r="AN294" s="118">
        <v>2.6</v>
      </c>
      <c r="AO294" s="119"/>
      <c r="AP294" s="119"/>
      <c r="AQ294" s="119"/>
      <c r="AR294" s="119"/>
      <c r="AS294" s="119"/>
      <c r="AT294" s="119"/>
      <c r="AU294" s="119"/>
      <c r="AV294" s="119"/>
      <c r="AW294" s="120"/>
      <c r="AX294" s="118">
        <v>0.4</v>
      </c>
      <c r="AY294" s="119"/>
      <c r="AZ294" s="119"/>
      <c r="BA294" s="119"/>
      <c r="BB294" s="119"/>
      <c r="BC294" s="119"/>
      <c r="BD294" s="119"/>
      <c r="BE294" s="119"/>
      <c r="BF294" s="119"/>
      <c r="BG294" s="120"/>
      <c r="BH294" s="118">
        <v>7.5</v>
      </c>
      <c r="BI294" s="119"/>
      <c r="BJ294" s="119"/>
      <c r="BK294" s="119"/>
      <c r="BL294" s="119"/>
      <c r="BM294" s="119"/>
      <c r="BN294" s="119"/>
      <c r="BO294" s="119"/>
      <c r="BP294" s="119"/>
      <c r="BQ294" s="120"/>
    </row>
    <row r="295" ht="15" customHeight="1">
      <c r="BQ295" s="33" t="s">
        <v>45</v>
      </c>
    </row>
    <row r="296" ht="15.75" customHeight="1">
      <c r="BS296" s="16"/>
    </row>
    <row r="297" spans="1:71" ht="15" customHeight="1">
      <c r="A297" s="31" t="s">
        <v>152</v>
      </c>
      <c r="BN297" s="33" t="s">
        <v>1036</v>
      </c>
      <c r="BR297" s="16"/>
      <c r="BS297" s="16"/>
    </row>
    <row r="298" spans="2:70" ht="15" customHeight="1">
      <c r="B298" s="260" t="s">
        <v>953</v>
      </c>
      <c r="C298" s="260"/>
      <c r="D298" s="260"/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 t="s">
        <v>954</v>
      </c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308" t="s">
        <v>955</v>
      </c>
      <c r="AC298" s="309"/>
      <c r="AD298" s="309"/>
      <c r="AE298" s="309"/>
      <c r="AF298" s="309"/>
      <c r="AG298" s="309"/>
      <c r="AH298" s="309"/>
      <c r="AI298" s="309"/>
      <c r="AJ298" s="309"/>
      <c r="AK298" s="309"/>
      <c r="AL298" s="309"/>
      <c r="AM298" s="309"/>
      <c r="AN298" s="310"/>
      <c r="AO298" s="260" t="s">
        <v>956</v>
      </c>
      <c r="AP298" s="260"/>
      <c r="AQ298" s="260"/>
      <c r="AR298" s="260"/>
      <c r="AS298" s="260"/>
      <c r="AT298" s="260"/>
      <c r="AU298" s="260"/>
      <c r="AV298" s="260"/>
      <c r="AW298" s="260"/>
      <c r="AX298" s="260"/>
      <c r="AY298" s="260"/>
      <c r="AZ298" s="260"/>
      <c r="BA298" s="260"/>
      <c r="BB298" s="260" t="s">
        <v>957</v>
      </c>
      <c r="BC298" s="260"/>
      <c r="BD298" s="260"/>
      <c r="BE298" s="260"/>
      <c r="BF298" s="260"/>
      <c r="BG298" s="260"/>
      <c r="BH298" s="260"/>
      <c r="BI298" s="260"/>
      <c r="BJ298" s="260"/>
      <c r="BK298" s="260"/>
      <c r="BL298" s="260"/>
      <c r="BM298" s="260"/>
      <c r="BN298" s="308"/>
      <c r="BO298" s="43"/>
      <c r="BP298" s="16"/>
      <c r="BQ298" s="16"/>
      <c r="BR298" s="16"/>
    </row>
    <row r="299" spans="2:69" ht="15" customHeight="1">
      <c r="B299" s="259">
        <v>647682024</v>
      </c>
      <c r="C299" s="259"/>
      <c r="D299" s="259"/>
      <c r="E299" s="259"/>
      <c r="F299" s="259"/>
      <c r="G299" s="259"/>
      <c r="H299" s="259"/>
      <c r="I299" s="259"/>
      <c r="J299" s="259"/>
      <c r="K299" s="259"/>
      <c r="L299" s="259"/>
      <c r="M299" s="259"/>
      <c r="N299" s="259"/>
      <c r="O299" s="259">
        <v>0</v>
      </c>
      <c r="P299" s="259"/>
      <c r="Q299" s="259"/>
      <c r="R299" s="259"/>
      <c r="S299" s="259"/>
      <c r="T299" s="259"/>
      <c r="U299" s="259"/>
      <c r="V299" s="259"/>
      <c r="W299" s="259"/>
      <c r="X299" s="259"/>
      <c r="Y299" s="259"/>
      <c r="Z299" s="259"/>
      <c r="AA299" s="259"/>
      <c r="AB299" s="307">
        <v>3455118.45</v>
      </c>
      <c r="AC299" s="311"/>
      <c r="AD299" s="311"/>
      <c r="AE299" s="311"/>
      <c r="AF299" s="311"/>
      <c r="AG299" s="311"/>
      <c r="AH299" s="311"/>
      <c r="AI299" s="311"/>
      <c r="AJ299" s="311"/>
      <c r="AK299" s="311"/>
      <c r="AL299" s="311"/>
      <c r="AM299" s="311"/>
      <c r="AN299" s="312"/>
      <c r="AO299" s="259">
        <v>2414437.96</v>
      </c>
      <c r="AP299" s="259"/>
      <c r="AQ299" s="259"/>
      <c r="AR299" s="259"/>
      <c r="AS299" s="259"/>
      <c r="AT299" s="259"/>
      <c r="AU299" s="259"/>
      <c r="AV299" s="259"/>
      <c r="AW299" s="259"/>
      <c r="AX299" s="259"/>
      <c r="AY299" s="259"/>
      <c r="AZ299" s="259"/>
      <c r="BA299" s="259"/>
      <c r="BB299" s="259">
        <v>220074.91</v>
      </c>
      <c r="BC299" s="259"/>
      <c r="BD299" s="259"/>
      <c r="BE299" s="259"/>
      <c r="BF299" s="259"/>
      <c r="BG299" s="259"/>
      <c r="BH299" s="259"/>
      <c r="BI299" s="259"/>
      <c r="BJ299" s="259"/>
      <c r="BK299" s="259"/>
      <c r="BL299" s="259"/>
      <c r="BM299" s="259"/>
      <c r="BN299" s="307"/>
      <c r="BO299" s="43"/>
      <c r="BP299" s="16"/>
      <c r="BQ299" s="16"/>
    </row>
    <row r="300" ht="15" customHeight="1">
      <c r="BN300" s="33" t="s">
        <v>45</v>
      </c>
    </row>
    <row r="301" ht="13.5" customHeight="1">
      <c r="A301" s="31" t="s">
        <v>70</v>
      </c>
    </row>
    <row r="302" spans="2:69" ht="13.5" customHeight="1">
      <c r="B302" s="31" t="s">
        <v>71</v>
      </c>
      <c r="BQ302" s="33" t="s">
        <v>99</v>
      </c>
    </row>
    <row r="303" spans="2:69" ht="13.5" customHeight="1">
      <c r="B303" s="141" t="s">
        <v>618</v>
      </c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8"/>
      <c r="X303" s="118" t="s">
        <v>921</v>
      </c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20"/>
      <c r="AU303" s="118" t="s">
        <v>989</v>
      </c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20"/>
    </row>
    <row r="304" spans="2:69" ht="13.5" customHeight="1">
      <c r="B304" s="143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325"/>
      <c r="X304" s="118" t="s">
        <v>69</v>
      </c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20"/>
      <c r="AM304" s="118" t="s">
        <v>619</v>
      </c>
      <c r="AN304" s="119"/>
      <c r="AO304" s="119"/>
      <c r="AP304" s="119"/>
      <c r="AQ304" s="119"/>
      <c r="AR304" s="119"/>
      <c r="AS304" s="119"/>
      <c r="AT304" s="120"/>
      <c r="AU304" s="118" t="s">
        <v>69</v>
      </c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20"/>
      <c r="BJ304" s="118" t="s">
        <v>619</v>
      </c>
      <c r="BK304" s="119"/>
      <c r="BL304" s="119"/>
      <c r="BM304" s="119"/>
      <c r="BN304" s="119"/>
      <c r="BO304" s="119"/>
      <c r="BP304" s="119"/>
      <c r="BQ304" s="120"/>
    </row>
    <row r="305" spans="2:69" ht="13.5" customHeight="1">
      <c r="B305" s="319" t="s">
        <v>47</v>
      </c>
      <c r="C305" s="320"/>
      <c r="D305" s="320"/>
      <c r="E305" s="320"/>
      <c r="F305" s="320"/>
      <c r="G305" s="320"/>
      <c r="H305" s="320"/>
      <c r="I305" s="320"/>
      <c r="J305" s="320"/>
      <c r="K305" s="320"/>
      <c r="L305" s="320"/>
      <c r="M305" s="320"/>
      <c r="N305" s="320"/>
      <c r="O305" s="320"/>
      <c r="P305" s="320"/>
      <c r="Q305" s="320"/>
      <c r="R305" s="320"/>
      <c r="S305" s="320"/>
      <c r="T305" s="320"/>
      <c r="U305" s="320"/>
      <c r="V305" s="320"/>
      <c r="W305" s="321"/>
      <c r="X305" s="322">
        <v>5363684</v>
      </c>
      <c r="Y305" s="323"/>
      <c r="Z305" s="323"/>
      <c r="AA305" s="323"/>
      <c r="AB305" s="323"/>
      <c r="AC305" s="323"/>
      <c r="AD305" s="323"/>
      <c r="AE305" s="323"/>
      <c r="AF305" s="323"/>
      <c r="AG305" s="323"/>
      <c r="AH305" s="323"/>
      <c r="AI305" s="323"/>
      <c r="AJ305" s="323"/>
      <c r="AK305" s="323"/>
      <c r="AL305" s="324"/>
      <c r="AM305" s="132">
        <v>22.303115280925</v>
      </c>
      <c r="AN305" s="133"/>
      <c r="AO305" s="133"/>
      <c r="AP305" s="133"/>
      <c r="AQ305" s="133"/>
      <c r="AR305" s="133"/>
      <c r="AS305" s="133"/>
      <c r="AT305" s="134"/>
      <c r="AU305" s="322">
        <v>5329292</v>
      </c>
      <c r="AV305" s="323"/>
      <c r="AW305" s="323"/>
      <c r="AX305" s="323"/>
      <c r="AY305" s="323"/>
      <c r="AZ305" s="323"/>
      <c r="BA305" s="323"/>
      <c r="BB305" s="323"/>
      <c r="BC305" s="323"/>
      <c r="BD305" s="323"/>
      <c r="BE305" s="323"/>
      <c r="BF305" s="323"/>
      <c r="BG305" s="323"/>
      <c r="BH305" s="323"/>
      <c r="BI305" s="324"/>
      <c r="BJ305" s="132">
        <v>21.2</v>
      </c>
      <c r="BK305" s="133"/>
      <c r="BL305" s="133"/>
      <c r="BM305" s="133"/>
      <c r="BN305" s="133"/>
      <c r="BO305" s="133"/>
      <c r="BP305" s="133"/>
      <c r="BQ305" s="134"/>
    </row>
    <row r="306" spans="2:69" ht="13.5" customHeight="1">
      <c r="B306" s="319" t="s">
        <v>48</v>
      </c>
      <c r="C306" s="320"/>
      <c r="D306" s="320"/>
      <c r="E306" s="320"/>
      <c r="F306" s="320"/>
      <c r="G306" s="320"/>
      <c r="H306" s="320"/>
      <c r="I306" s="320"/>
      <c r="J306" s="320"/>
      <c r="K306" s="320"/>
      <c r="L306" s="320"/>
      <c r="M306" s="320"/>
      <c r="N306" s="320"/>
      <c r="O306" s="320"/>
      <c r="P306" s="320"/>
      <c r="Q306" s="320"/>
      <c r="R306" s="320"/>
      <c r="S306" s="320"/>
      <c r="T306" s="320"/>
      <c r="U306" s="320"/>
      <c r="V306" s="320"/>
      <c r="W306" s="321"/>
      <c r="X306" s="322">
        <v>233950</v>
      </c>
      <c r="Y306" s="323"/>
      <c r="Z306" s="323"/>
      <c r="AA306" s="323"/>
      <c r="AB306" s="323"/>
      <c r="AC306" s="323"/>
      <c r="AD306" s="323"/>
      <c r="AE306" s="323"/>
      <c r="AF306" s="323"/>
      <c r="AG306" s="323"/>
      <c r="AH306" s="323"/>
      <c r="AI306" s="323"/>
      <c r="AJ306" s="323"/>
      <c r="AK306" s="323"/>
      <c r="AL306" s="324"/>
      <c r="AM306" s="132">
        <v>0.972804106277029</v>
      </c>
      <c r="AN306" s="133"/>
      <c r="AO306" s="133"/>
      <c r="AP306" s="133"/>
      <c r="AQ306" s="133"/>
      <c r="AR306" s="133"/>
      <c r="AS306" s="133"/>
      <c r="AT306" s="134"/>
      <c r="AU306" s="322">
        <v>221311</v>
      </c>
      <c r="AV306" s="323"/>
      <c r="AW306" s="323"/>
      <c r="AX306" s="323"/>
      <c r="AY306" s="323"/>
      <c r="AZ306" s="323"/>
      <c r="BA306" s="323"/>
      <c r="BB306" s="323"/>
      <c r="BC306" s="323"/>
      <c r="BD306" s="323"/>
      <c r="BE306" s="323"/>
      <c r="BF306" s="323"/>
      <c r="BG306" s="323"/>
      <c r="BH306" s="323"/>
      <c r="BI306" s="324"/>
      <c r="BJ306" s="132">
        <v>0.9</v>
      </c>
      <c r="BK306" s="133"/>
      <c r="BL306" s="133"/>
      <c r="BM306" s="133"/>
      <c r="BN306" s="133"/>
      <c r="BO306" s="133"/>
      <c r="BP306" s="133"/>
      <c r="BQ306" s="134"/>
    </row>
    <row r="307" spans="2:69" ht="13.5" customHeight="1">
      <c r="B307" s="319" t="s">
        <v>49</v>
      </c>
      <c r="C307" s="320"/>
      <c r="D307" s="320"/>
      <c r="E307" s="320"/>
      <c r="F307" s="320"/>
      <c r="G307" s="320"/>
      <c r="H307" s="320"/>
      <c r="I307" s="320"/>
      <c r="J307" s="320"/>
      <c r="K307" s="320"/>
      <c r="L307" s="320"/>
      <c r="M307" s="320"/>
      <c r="N307" s="320"/>
      <c r="O307" s="320"/>
      <c r="P307" s="320"/>
      <c r="Q307" s="320"/>
      <c r="R307" s="320"/>
      <c r="S307" s="320"/>
      <c r="T307" s="320"/>
      <c r="U307" s="320"/>
      <c r="V307" s="320"/>
      <c r="W307" s="321"/>
      <c r="X307" s="322">
        <v>11226</v>
      </c>
      <c r="Y307" s="323"/>
      <c r="Z307" s="323"/>
      <c r="AA307" s="323"/>
      <c r="AB307" s="323"/>
      <c r="AC307" s="323"/>
      <c r="AD307" s="323"/>
      <c r="AE307" s="323"/>
      <c r="AF307" s="323"/>
      <c r="AG307" s="323"/>
      <c r="AH307" s="323"/>
      <c r="AI307" s="323"/>
      <c r="AJ307" s="323"/>
      <c r="AK307" s="323"/>
      <c r="AL307" s="324"/>
      <c r="AM307" s="132">
        <v>0.0466796276856847</v>
      </c>
      <c r="AN307" s="133"/>
      <c r="AO307" s="133"/>
      <c r="AP307" s="133"/>
      <c r="AQ307" s="133"/>
      <c r="AR307" s="133"/>
      <c r="AS307" s="133"/>
      <c r="AT307" s="134"/>
      <c r="AU307" s="322">
        <v>9167</v>
      </c>
      <c r="AV307" s="323"/>
      <c r="AW307" s="323"/>
      <c r="AX307" s="323"/>
      <c r="AY307" s="323"/>
      <c r="AZ307" s="323"/>
      <c r="BA307" s="323"/>
      <c r="BB307" s="323"/>
      <c r="BC307" s="323"/>
      <c r="BD307" s="323"/>
      <c r="BE307" s="323"/>
      <c r="BF307" s="323"/>
      <c r="BG307" s="323"/>
      <c r="BH307" s="323"/>
      <c r="BI307" s="324"/>
      <c r="BJ307" s="132">
        <v>0.0466796276856847</v>
      </c>
      <c r="BK307" s="133"/>
      <c r="BL307" s="133"/>
      <c r="BM307" s="133"/>
      <c r="BN307" s="133"/>
      <c r="BO307" s="133"/>
      <c r="BP307" s="133"/>
      <c r="BQ307" s="134"/>
    </row>
    <row r="308" spans="2:70" ht="13.5" customHeight="1">
      <c r="B308" s="319" t="s">
        <v>50</v>
      </c>
      <c r="C308" s="320"/>
      <c r="D308" s="320"/>
      <c r="E308" s="320"/>
      <c r="F308" s="320"/>
      <c r="G308" s="320"/>
      <c r="H308" s="320"/>
      <c r="I308" s="320"/>
      <c r="J308" s="320"/>
      <c r="K308" s="320"/>
      <c r="L308" s="320"/>
      <c r="M308" s="320"/>
      <c r="N308" s="320"/>
      <c r="O308" s="320"/>
      <c r="P308" s="320"/>
      <c r="Q308" s="320"/>
      <c r="R308" s="320"/>
      <c r="S308" s="320"/>
      <c r="T308" s="320"/>
      <c r="U308" s="320"/>
      <c r="V308" s="320"/>
      <c r="W308" s="321"/>
      <c r="X308" s="322">
        <v>7098</v>
      </c>
      <c r="Y308" s="323"/>
      <c r="Z308" s="323"/>
      <c r="AA308" s="323"/>
      <c r="AB308" s="323"/>
      <c r="AC308" s="323"/>
      <c r="AD308" s="323"/>
      <c r="AE308" s="323"/>
      <c r="AF308" s="323"/>
      <c r="AG308" s="323"/>
      <c r="AH308" s="323"/>
      <c r="AI308" s="323"/>
      <c r="AJ308" s="323"/>
      <c r="AK308" s="323"/>
      <c r="AL308" s="324"/>
      <c r="AM308" s="132">
        <v>0.0295146977830919</v>
      </c>
      <c r="AN308" s="133"/>
      <c r="AO308" s="133"/>
      <c r="AP308" s="133"/>
      <c r="AQ308" s="133"/>
      <c r="AR308" s="133"/>
      <c r="AS308" s="133"/>
      <c r="AT308" s="134"/>
      <c r="AU308" s="322">
        <v>6795</v>
      </c>
      <c r="AV308" s="323"/>
      <c r="AW308" s="323"/>
      <c r="AX308" s="323"/>
      <c r="AY308" s="323"/>
      <c r="AZ308" s="323"/>
      <c r="BA308" s="323"/>
      <c r="BB308" s="323"/>
      <c r="BC308" s="323"/>
      <c r="BD308" s="323"/>
      <c r="BE308" s="323"/>
      <c r="BF308" s="323"/>
      <c r="BG308" s="323"/>
      <c r="BH308" s="323"/>
      <c r="BI308" s="324"/>
      <c r="BJ308" s="132">
        <v>0.0295146977830919</v>
      </c>
      <c r="BK308" s="133"/>
      <c r="BL308" s="133"/>
      <c r="BM308" s="133"/>
      <c r="BN308" s="133"/>
      <c r="BO308" s="133"/>
      <c r="BP308" s="133"/>
      <c r="BQ308" s="134"/>
      <c r="BR308" s="25"/>
    </row>
    <row r="309" spans="2:69" ht="13.5" customHeight="1">
      <c r="B309" s="319" t="s">
        <v>51</v>
      </c>
      <c r="C309" s="320"/>
      <c r="D309" s="320"/>
      <c r="E309" s="320"/>
      <c r="F309" s="320"/>
      <c r="G309" s="320"/>
      <c r="H309" s="320"/>
      <c r="I309" s="320"/>
      <c r="J309" s="320"/>
      <c r="K309" s="320"/>
      <c r="L309" s="320"/>
      <c r="M309" s="320"/>
      <c r="N309" s="320"/>
      <c r="O309" s="320"/>
      <c r="P309" s="320"/>
      <c r="Q309" s="320"/>
      <c r="R309" s="320"/>
      <c r="S309" s="320"/>
      <c r="T309" s="320"/>
      <c r="U309" s="320"/>
      <c r="V309" s="320"/>
      <c r="W309" s="321"/>
      <c r="X309" s="322">
        <v>1446</v>
      </c>
      <c r="Y309" s="323"/>
      <c r="Z309" s="323"/>
      <c r="AA309" s="323"/>
      <c r="AB309" s="323"/>
      <c r="AC309" s="323"/>
      <c r="AD309" s="323"/>
      <c r="AE309" s="323"/>
      <c r="AF309" s="323"/>
      <c r="AG309" s="323"/>
      <c r="AH309" s="323"/>
      <c r="AI309" s="323"/>
      <c r="AJ309" s="323"/>
      <c r="AK309" s="323"/>
      <c r="AL309" s="324"/>
      <c r="AM309" s="132">
        <v>0.00601271527111171</v>
      </c>
      <c r="AN309" s="133"/>
      <c r="AO309" s="133"/>
      <c r="AP309" s="133"/>
      <c r="AQ309" s="133"/>
      <c r="AR309" s="133"/>
      <c r="AS309" s="133"/>
      <c r="AT309" s="134"/>
      <c r="AU309" s="322">
        <v>1848</v>
      </c>
      <c r="AV309" s="323"/>
      <c r="AW309" s="323"/>
      <c r="AX309" s="323"/>
      <c r="AY309" s="323"/>
      <c r="AZ309" s="323"/>
      <c r="BA309" s="323"/>
      <c r="BB309" s="323"/>
      <c r="BC309" s="323"/>
      <c r="BD309" s="323"/>
      <c r="BE309" s="323"/>
      <c r="BF309" s="323"/>
      <c r="BG309" s="323"/>
      <c r="BH309" s="323"/>
      <c r="BI309" s="324"/>
      <c r="BJ309" s="132">
        <v>0.00601271527111171</v>
      </c>
      <c r="BK309" s="133"/>
      <c r="BL309" s="133"/>
      <c r="BM309" s="133"/>
      <c r="BN309" s="133"/>
      <c r="BO309" s="133"/>
      <c r="BP309" s="133"/>
      <c r="BQ309" s="134"/>
    </row>
    <row r="310" spans="2:69" ht="13.5" customHeight="1">
      <c r="B310" s="319" t="s">
        <v>52</v>
      </c>
      <c r="C310" s="320"/>
      <c r="D310" s="320"/>
      <c r="E310" s="320"/>
      <c r="F310" s="320"/>
      <c r="G310" s="320"/>
      <c r="H310" s="320"/>
      <c r="I310" s="320"/>
      <c r="J310" s="320"/>
      <c r="K310" s="320"/>
      <c r="L310" s="320"/>
      <c r="M310" s="320"/>
      <c r="N310" s="320"/>
      <c r="O310" s="320"/>
      <c r="P310" s="320"/>
      <c r="Q310" s="320"/>
      <c r="R310" s="320"/>
      <c r="S310" s="320"/>
      <c r="T310" s="320"/>
      <c r="U310" s="320"/>
      <c r="V310" s="320"/>
      <c r="W310" s="321"/>
      <c r="X310" s="322">
        <v>454558</v>
      </c>
      <c r="Y310" s="323"/>
      <c r="Z310" s="323"/>
      <c r="AA310" s="323"/>
      <c r="AB310" s="323"/>
      <c r="AC310" s="323"/>
      <c r="AD310" s="323"/>
      <c r="AE310" s="323"/>
      <c r="AF310" s="323"/>
      <c r="AG310" s="323"/>
      <c r="AH310" s="323"/>
      <c r="AI310" s="323"/>
      <c r="AJ310" s="323"/>
      <c r="AK310" s="323"/>
      <c r="AL310" s="324"/>
      <c r="AM310" s="132">
        <v>1.89012989502489</v>
      </c>
      <c r="AN310" s="133"/>
      <c r="AO310" s="133"/>
      <c r="AP310" s="133"/>
      <c r="AQ310" s="133"/>
      <c r="AR310" s="133"/>
      <c r="AS310" s="133"/>
      <c r="AT310" s="134"/>
      <c r="AU310" s="322">
        <v>454131</v>
      </c>
      <c r="AV310" s="323"/>
      <c r="AW310" s="323"/>
      <c r="AX310" s="323"/>
      <c r="AY310" s="323"/>
      <c r="AZ310" s="323"/>
      <c r="BA310" s="323"/>
      <c r="BB310" s="323"/>
      <c r="BC310" s="323"/>
      <c r="BD310" s="323"/>
      <c r="BE310" s="323"/>
      <c r="BF310" s="323"/>
      <c r="BG310" s="323"/>
      <c r="BH310" s="323"/>
      <c r="BI310" s="324"/>
      <c r="BJ310" s="132">
        <v>1.8</v>
      </c>
      <c r="BK310" s="133"/>
      <c r="BL310" s="133"/>
      <c r="BM310" s="133"/>
      <c r="BN310" s="133"/>
      <c r="BO310" s="133"/>
      <c r="BP310" s="133"/>
      <c r="BQ310" s="134"/>
    </row>
    <row r="311" spans="2:69" ht="13.5" customHeight="1">
      <c r="B311" s="319" t="s">
        <v>53</v>
      </c>
      <c r="C311" s="320"/>
      <c r="D311" s="320"/>
      <c r="E311" s="320"/>
      <c r="F311" s="320"/>
      <c r="G311" s="320"/>
      <c r="H311" s="320"/>
      <c r="I311" s="320"/>
      <c r="J311" s="320"/>
      <c r="K311" s="320"/>
      <c r="L311" s="320"/>
      <c r="M311" s="320"/>
      <c r="N311" s="320"/>
      <c r="O311" s="320"/>
      <c r="P311" s="320"/>
      <c r="Q311" s="320"/>
      <c r="R311" s="320"/>
      <c r="S311" s="320"/>
      <c r="T311" s="320"/>
      <c r="U311" s="320"/>
      <c r="V311" s="320"/>
      <c r="W311" s="321"/>
      <c r="X311" s="322">
        <v>37505</v>
      </c>
      <c r="Y311" s="323"/>
      <c r="Z311" s="323"/>
      <c r="AA311" s="323"/>
      <c r="AB311" s="323"/>
      <c r="AC311" s="323"/>
      <c r="AD311" s="323"/>
      <c r="AE311" s="323"/>
      <c r="AF311" s="323"/>
      <c r="AG311" s="323"/>
      <c r="AH311" s="323"/>
      <c r="AI311" s="323"/>
      <c r="AJ311" s="323"/>
      <c r="AK311" s="323"/>
      <c r="AL311" s="324"/>
      <c r="AM311" s="132">
        <v>0.155952203487583</v>
      </c>
      <c r="AN311" s="133"/>
      <c r="AO311" s="133"/>
      <c r="AP311" s="133"/>
      <c r="AQ311" s="133"/>
      <c r="AR311" s="133"/>
      <c r="AS311" s="133"/>
      <c r="AT311" s="134"/>
      <c r="AU311" s="322">
        <v>37384</v>
      </c>
      <c r="AV311" s="323"/>
      <c r="AW311" s="323"/>
      <c r="AX311" s="323"/>
      <c r="AY311" s="323"/>
      <c r="AZ311" s="323"/>
      <c r="BA311" s="323"/>
      <c r="BB311" s="323"/>
      <c r="BC311" s="323"/>
      <c r="BD311" s="323"/>
      <c r="BE311" s="323"/>
      <c r="BF311" s="323"/>
      <c r="BG311" s="323"/>
      <c r="BH311" s="323"/>
      <c r="BI311" s="324"/>
      <c r="BJ311" s="132">
        <v>0.1</v>
      </c>
      <c r="BK311" s="133"/>
      <c r="BL311" s="133"/>
      <c r="BM311" s="133"/>
      <c r="BN311" s="133"/>
      <c r="BO311" s="133"/>
      <c r="BP311" s="133"/>
      <c r="BQ311" s="134"/>
    </row>
    <row r="312" spans="2:69" ht="13.5" customHeight="1">
      <c r="B312" s="319" t="s">
        <v>873</v>
      </c>
      <c r="C312" s="320"/>
      <c r="D312" s="320"/>
      <c r="E312" s="320"/>
      <c r="F312" s="320"/>
      <c r="G312" s="320"/>
      <c r="H312" s="320"/>
      <c r="I312" s="320"/>
      <c r="J312" s="320"/>
      <c r="K312" s="320"/>
      <c r="L312" s="320"/>
      <c r="M312" s="320"/>
      <c r="N312" s="320"/>
      <c r="O312" s="320"/>
      <c r="P312" s="320"/>
      <c r="Q312" s="320"/>
      <c r="R312" s="320"/>
      <c r="S312" s="320"/>
      <c r="T312" s="320"/>
      <c r="U312" s="320"/>
      <c r="V312" s="320"/>
      <c r="W312" s="321"/>
      <c r="X312" s="322">
        <v>0</v>
      </c>
      <c r="Y312" s="323"/>
      <c r="Z312" s="323"/>
      <c r="AA312" s="323"/>
      <c r="AB312" s="323"/>
      <c r="AC312" s="323"/>
      <c r="AD312" s="323"/>
      <c r="AE312" s="323"/>
      <c r="AF312" s="323"/>
      <c r="AG312" s="323"/>
      <c r="AH312" s="323"/>
      <c r="AI312" s="323"/>
      <c r="AJ312" s="323"/>
      <c r="AK312" s="323"/>
      <c r="AL312" s="324"/>
      <c r="AM312" s="132">
        <v>0</v>
      </c>
      <c r="AN312" s="133"/>
      <c r="AO312" s="133"/>
      <c r="AP312" s="133"/>
      <c r="AQ312" s="133"/>
      <c r="AR312" s="133"/>
      <c r="AS312" s="133"/>
      <c r="AT312" s="134"/>
      <c r="AU312" s="322">
        <v>0</v>
      </c>
      <c r="AV312" s="323"/>
      <c r="AW312" s="323"/>
      <c r="AX312" s="323"/>
      <c r="AY312" s="323"/>
      <c r="AZ312" s="323"/>
      <c r="BA312" s="323"/>
      <c r="BB312" s="323"/>
      <c r="BC312" s="323"/>
      <c r="BD312" s="323"/>
      <c r="BE312" s="323"/>
      <c r="BF312" s="323"/>
      <c r="BG312" s="323"/>
      <c r="BH312" s="323"/>
      <c r="BI312" s="324"/>
      <c r="BJ312" s="132">
        <v>0</v>
      </c>
      <c r="BK312" s="133"/>
      <c r="BL312" s="133"/>
      <c r="BM312" s="133"/>
      <c r="BN312" s="133"/>
      <c r="BO312" s="133"/>
      <c r="BP312" s="133"/>
      <c r="BQ312" s="134"/>
    </row>
    <row r="313" spans="2:69" ht="13.5" customHeight="1">
      <c r="B313" s="319" t="s">
        <v>54</v>
      </c>
      <c r="C313" s="320"/>
      <c r="D313" s="320"/>
      <c r="E313" s="320"/>
      <c r="F313" s="320"/>
      <c r="G313" s="320"/>
      <c r="H313" s="320"/>
      <c r="I313" s="320"/>
      <c r="J313" s="320"/>
      <c r="K313" s="320"/>
      <c r="L313" s="320"/>
      <c r="M313" s="320"/>
      <c r="N313" s="320"/>
      <c r="O313" s="320"/>
      <c r="P313" s="320"/>
      <c r="Q313" s="320"/>
      <c r="R313" s="320"/>
      <c r="S313" s="320"/>
      <c r="T313" s="320"/>
      <c r="U313" s="320"/>
      <c r="V313" s="320"/>
      <c r="W313" s="321"/>
      <c r="X313" s="322">
        <v>35383</v>
      </c>
      <c r="Y313" s="323"/>
      <c r="Z313" s="323"/>
      <c r="AA313" s="323"/>
      <c r="AB313" s="323"/>
      <c r="AC313" s="323"/>
      <c r="AD313" s="323"/>
      <c r="AE313" s="323"/>
      <c r="AF313" s="323"/>
      <c r="AG313" s="323"/>
      <c r="AH313" s="323"/>
      <c r="AI313" s="323"/>
      <c r="AJ313" s="323"/>
      <c r="AK313" s="323"/>
      <c r="AL313" s="324"/>
      <c r="AM313" s="132">
        <v>0.147128564618081</v>
      </c>
      <c r="AN313" s="133"/>
      <c r="AO313" s="133"/>
      <c r="AP313" s="133"/>
      <c r="AQ313" s="133"/>
      <c r="AR313" s="133"/>
      <c r="AS313" s="133"/>
      <c r="AT313" s="134"/>
      <c r="AU313" s="322">
        <v>48033</v>
      </c>
      <c r="AV313" s="323"/>
      <c r="AW313" s="323"/>
      <c r="AX313" s="323"/>
      <c r="AY313" s="323"/>
      <c r="AZ313" s="323"/>
      <c r="BA313" s="323"/>
      <c r="BB313" s="323"/>
      <c r="BC313" s="323"/>
      <c r="BD313" s="323"/>
      <c r="BE313" s="323"/>
      <c r="BF313" s="323"/>
      <c r="BG313" s="323"/>
      <c r="BH313" s="323"/>
      <c r="BI313" s="324"/>
      <c r="BJ313" s="132">
        <v>0.2</v>
      </c>
      <c r="BK313" s="133"/>
      <c r="BL313" s="133"/>
      <c r="BM313" s="133"/>
      <c r="BN313" s="133"/>
      <c r="BO313" s="133"/>
      <c r="BP313" s="133"/>
      <c r="BQ313" s="134"/>
    </row>
    <row r="314" spans="2:69" ht="13.5" customHeight="1">
      <c r="B314" s="319" t="s">
        <v>55</v>
      </c>
      <c r="C314" s="320"/>
      <c r="D314" s="320"/>
      <c r="E314" s="320"/>
      <c r="F314" s="320"/>
      <c r="G314" s="320"/>
      <c r="H314" s="320"/>
      <c r="I314" s="320"/>
      <c r="J314" s="320"/>
      <c r="K314" s="320"/>
      <c r="L314" s="320"/>
      <c r="M314" s="320"/>
      <c r="N314" s="320"/>
      <c r="O314" s="320"/>
      <c r="P314" s="320"/>
      <c r="Q314" s="320"/>
      <c r="R314" s="320"/>
      <c r="S314" s="320"/>
      <c r="T314" s="320"/>
      <c r="U314" s="320"/>
      <c r="V314" s="320"/>
      <c r="W314" s="321"/>
      <c r="X314" s="322">
        <v>63475</v>
      </c>
      <c r="Y314" s="323"/>
      <c r="Z314" s="323"/>
      <c r="AA314" s="323"/>
      <c r="AB314" s="323"/>
      <c r="AC314" s="323"/>
      <c r="AD314" s="323"/>
      <c r="AE314" s="323"/>
      <c r="AF314" s="323"/>
      <c r="AG314" s="323"/>
      <c r="AH314" s="323"/>
      <c r="AI314" s="323"/>
      <c r="AJ314" s="323"/>
      <c r="AK314" s="323"/>
      <c r="AL314" s="324"/>
      <c r="AM314" s="132">
        <v>0.263939904449389</v>
      </c>
      <c r="AN314" s="133"/>
      <c r="AO314" s="133"/>
      <c r="AP314" s="133"/>
      <c r="AQ314" s="133"/>
      <c r="AR314" s="133"/>
      <c r="AS314" s="133"/>
      <c r="AT314" s="134"/>
      <c r="AU314" s="322">
        <v>14806</v>
      </c>
      <c r="AV314" s="323"/>
      <c r="AW314" s="323"/>
      <c r="AX314" s="323"/>
      <c r="AY314" s="323"/>
      <c r="AZ314" s="323"/>
      <c r="BA314" s="323"/>
      <c r="BB314" s="323"/>
      <c r="BC314" s="323"/>
      <c r="BD314" s="323"/>
      <c r="BE314" s="323"/>
      <c r="BF314" s="323"/>
      <c r="BG314" s="323"/>
      <c r="BH314" s="323"/>
      <c r="BI314" s="324"/>
      <c r="BJ314" s="132">
        <v>0.1</v>
      </c>
      <c r="BK314" s="133"/>
      <c r="BL314" s="133"/>
      <c r="BM314" s="133"/>
      <c r="BN314" s="133"/>
      <c r="BO314" s="133"/>
      <c r="BP314" s="133"/>
      <c r="BQ314" s="134"/>
    </row>
    <row r="315" spans="2:69" ht="13.5" customHeight="1">
      <c r="B315" s="319" t="s">
        <v>56</v>
      </c>
      <c r="C315" s="320"/>
      <c r="D315" s="320"/>
      <c r="E315" s="320"/>
      <c r="F315" s="320"/>
      <c r="G315" s="320"/>
      <c r="H315" s="320"/>
      <c r="I315" s="320"/>
      <c r="J315" s="320"/>
      <c r="K315" s="320"/>
      <c r="L315" s="320"/>
      <c r="M315" s="320"/>
      <c r="N315" s="320"/>
      <c r="O315" s="320"/>
      <c r="P315" s="320"/>
      <c r="Q315" s="320"/>
      <c r="R315" s="320"/>
      <c r="S315" s="320"/>
      <c r="T315" s="320"/>
      <c r="U315" s="320"/>
      <c r="V315" s="320"/>
      <c r="W315" s="321"/>
      <c r="X315" s="322">
        <v>7578118</v>
      </c>
      <c r="Y315" s="323"/>
      <c r="Z315" s="323"/>
      <c r="AA315" s="323"/>
      <c r="AB315" s="323"/>
      <c r="AC315" s="323"/>
      <c r="AD315" s="323"/>
      <c r="AE315" s="323"/>
      <c r="AF315" s="323"/>
      <c r="AG315" s="323"/>
      <c r="AH315" s="323"/>
      <c r="AI315" s="323"/>
      <c r="AJ315" s="323"/>
      <c r="AK315" s="323"/>
      <c r="AL315" s="324"/>
      <c r="AM315" s="132">
        <v>31.5111105289672</v>
      </c>
      <c r="AN315" s="133"/>
      <c r="AO315" s="133"/>
      <c r="AP315" s="133"/>
      <c r="AQ315" s="133"/>
      <c r="AR315" s="133"/>
      <c r="AS315" s="133"/>
      <c r="AT315" s="134"/>
      <c r="AU315" s="322">
        <v>7415807</v>
      </c>
      <c r="AV315" s="323"/>
      <c r="AW315" s="323"/>
      <c r="AX315" s="323"/>
      <c r="AY315" s="323"/>
      <c r="AZ315" s="323"/>
      <c r="BA315" s="323"/>
      <c r="BB315" s="323"/>
      <c r="BC315" s="323"/>
      <c r="BD315" s="323"/>
      <c r="BE315" s="323"/>
      <c r="BF315" s="323"/>
      <c r="BG315" s="323"/>
      <c r="BH315" s="323"/>
      <c r="BI315" s="324"/>
      <c r="BJ315" s="132">
        <v>29.5</v>
      </c>
      <c r="BK315" s="133"/>
      <c r="BL315" s="133"/>
      <c r="BM315" s="133"/>
      <c r="BN315" s="133"/>
      <c r="BO315" s="133"/>
      <c r="BP315" s="133"/>
      <c r="BQ315" s="134"/>
    </row>
    <row r="316" spans="2:69" ht="13.5" customHeight="1">
      <c r="B316" s="319" t="s">
        <v>46</v>
      </c>
      <c r="C316" s="320"/>
      <c r="D316" s="320"/>
      <c r="E316" s="320"/>
      <c r="F316" s="320"/>
      <c r="G316" s="320"/>
      <c r="H316" s="320"/>
      <c r="I316" s="320"/>
      <c r="J316" s="320"/>
      <c r="K316" s="320"/>
      <c r="L316" s="320"/>
      <c r="M316" s="320"/>
      <c r="N316" s="320"/>
      <c r="O316" s="320"/>
      <c r="P316" s="320"/>
      <c r="Q316" s="320"/>
      <c r="R316" s="320"/>
      <c r="S316" s="320"/>
      <c r="T316" s="320"/>
      <c r="U316" s="320"/>
      <c r="V316" s="320"/>
      <c r="W316" s="321"/>
      <c r="X316" s="322">
        <v>11596</v>
      </c>
      <c r="Y316" s="323"/>
      <c r="Z316" s="323"/>
      <c r="AA316" s="323"/>
      <c r="AB316" s="323"/>
      <c r="AC316" s="323"/>
      <c r="AD316" s="323"/>
      <c r="AE316" s="323"/>
      <c r="AF316" s="323"/>
      <c r="AG316" s="323"/>
      <c r="AH316" s="323"/>
      <c r="AI316" s="323"/>
      <c r="AJ316" s="323"/>
      <c r="AK316" s="323"/>
      <c r="AL316" s="324"/>
      <c r="AM316" s="132">
        <v>0.0482181509569927</v>
      </c>
      <c r="AN316" s="133"/>
      <c r="AO316" s="133"/>
      <c r="AP316" s="133"/>
      <c r="AQ316" s="133"/>
      <c r="AR316" s="133"/>
      <c r="AS316" s="133"/>
      <c r="AT316" s="134"/>
      <c r="AU316" s="322">
        <v>11992</v>
      </c>
      <c r="AV316" s="323"/>
      <c r="AW316" s="323"/>
      <c r="AX316" s="323"/>
      <c r="AY316" s="323"/>
      <c r="AZ316" s="323"/>
      <c r="BA316" s="323"/>
      <c r="BB316" s="323"/>
      <c r="BC316" s="323"/>
      <c r="BD316" s="323"/>
      <c r="BE316" s="323"/>
      <c r="BF316" s="323"/>
      <c r="BG316" s="323"/>
      <c r="BH316" s="323"/>
      <c r="BI316" s="324"/>
      <c r="BJ316" s="132">
        <v>0.0482181509569927</v>
      </c>
      <c r="BK316" s="133"/>
      <c r="BL316" s="133"/>
      <c r="BM316" s="133"/>
      <c r="BN316" s="133"/>
      <c r="BO316" s="133"/>
      <c r="BP316" s="133"/>
      <c r="BQ316" s="134"/>
    </row>
    <row r="317" spans="2:69" ht="13.5" customHeight="1">
      <c r="B317" s="319" t="s">
        <v>57</v>
      </c>
      <c r="C317" s="320"/>
      <c r="D317" s="320"/>
      <c r="E317" s="320"/>
      <c r="F317" s="320"/>
      <c r="G317" s="320"/>
      <c r="H317" s="320"/>
      <c r="I317" s="320"/>
      <c r="J317" s="320"/>
      <c r="K317" s="320"/>
      <c r="L317" s="320"/>
      <c r="M317" s="320"/>
      <c r="N317" s="320"/>
      <c r="O317" s="320"/>
      <c r="P317" s="320"/>
      <c r="Q317" s="320"/>
      <c r="R317" s="320"/>
      <c r="S317" s="320"/>
      <c r="T317" s="320"/>
      <c r="U317" s="320"/>
      <c r="V317" s="320"/>
      <c r="W317" s="321"/>
      <c r="X317" s="322">
        <v>487699</v>
      </c>
      <c r="Y317" s="323"/>
      <c r="Z317" s="323"/>
      <c r="AA317" s="323"/>
      <c r="AB317" s="323"/>
      <c r="AC317" s="323"/>
      <c r="AD317" s="323"/>
      <c r="AE317" s="323"/>
      <c r="AF317" s="323"/>
      <c r="AG317" s="323"/>
      <c r="AH317" s="323"/>
      <c r="AI317" s="323"/>
      <c r="AJ317" s="323"/>
      <c r="AK317" s="323"/>
      <c r="AL317" s="324"/>
      <c r="AM317" s="132">
        <v>2.02793584025305</v>
      </c>
      <c r="AN317" s="133"/>
      <c r="AO317" s="133"/>
      <c r="AP317" s="133"/>
      <c r="AQ317" s="133"/>
      <c r="AR317" s="133"/>
      <c r="AS317" s="133"/>
      <c r="AT317" s="134"/>
      <c r="AU317" s="322">
        <v>511427</v>
      </c>
      <c r="AV317" s="323"/>
      <c r="AW317" s="323"/>
      <c r="AX317" s="323"/>
      <c r="AY317" s="323"/>
      <c r="AZ317" s="323"/>
      <c r="BA317" s="323"/>
      <c r="BB317" s="323"/>
      <c r="BC317" s="323"/>
      <c r="BD317" s="323"/>
      <c r="BE317" s="323"/>
      <c r="BF317" s="323"/>
      <c r="BG317" s="323"/>
      <c r="BH317" s="323"/>
      <c r="BI317" s="324"/>
      <c r="BJ317" s="132">
        <v>2.02793584025305</v>
      </c>
      <c r="BK317" s="133"/>
      <c r="BL317" s="133"/>
      <c r="BM317" s="133"/>
      <c r="BN317" s="133"/>
      <c r="BO317" s="133"/>
      <c r="BP317" s="133"/>
      <c r="BQ317" s="134"/>
    </row>
    <row r="318" spans="2:69" ht="13.5" customHeight="1">
      <c r="B318" s="319" t="s">
        <v>58</v>
      </c>
      <c r="C318" s="320"/>
      <c r="D318" s="320"/>
      <c r="E318" s="320"/>
      <c r="F318" s="320"/>
      <c r="G318" s="320"/>
      <c r="H318" s="320"/>
      <c r="I318" s="320"/>
      <c r="J318" s="320"/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21"/>
      <c r="X318" s="322">
        <v>238348</v>
      </c>
      <c r="Y318" s="323"/>
      <c r="Z318" s="323"/>
      <c r="AA318" s="323"/>
      <c r="AB318" s="323"/>
      <c r="AC318" s="323"/>
      <c r="AD318" s="323"/>
      <c r="AE318" s="323"/>
      <c r="AF318" s="323"/>
      <c r="AG318" s="323"/>
      <c r="AH318" s="323"/>
      <c r="AI318" s="323"/>
      <c r="AJ318" s="323"/>
      <c r="AK318" s="323"/>
      <c r="AL318" s="324"/>
      <c r="AM318" s="132">
        <v>0.991091742350577</v>
      </c>
      <c r="AN318" s="133"/>
      <c r="AO318" s="133"/>
      <c r="AP318" s="133"/>
      <c r="AQ318" s="133"/>
      <c r="AR318" s="133"/>
      <c r="AS318" s="133"/>
      <c r="AT318" s="134"/>
      <c r="AU318" s="322">
        <v>252395</v>
      </c>
      <c r="AV318" s="323"/>
      <c r="AW318" s="323"/>
      <c r="AX318" s="323"/>
      <c r="AY318" s="323"/>
      <c r="AZ318" s="323"/>
      <c r="BA318" s="323"/>
      <c r="BB318" s="323"/>
      <c r="BC318" s="323"/>
      <c r="BD318" s="323"/>
      <c r="BE318" s="323"/>
      <c r="BF318" s="323"/>
      <c r="BG318" s="323"/>
      <c r="BH318" s="323"/>
      <c r="BI318" s="324"/>
      <c r="BJ318" s="132">
        <v>0.991091742350577</v>
      </c>
      <c r="BK318" s="133"/>
      <c r="BL318" s="133"/>
      <c r="BM318" s="133"/>
      <c r="BN318" s="133"/>
      <c r="BO318" s="133"/>
      <c r="BP318" s="133"/>
      <c r="BQ318" s="134"/>
    </row>
    <row r="319" spans="2:69" ht="13.5" customHeight="1">
      <c r="B319" s="319" t="s">
        <v>59</v>
      </c>
      <c r="C319" s="320"/>
      <c r="D319" s="320"/>
      <c r="E319" s="320"/>
      <c r="F319" s="320"/>
      <c r="G319" s="320"/>
      <c r="H319" s="320"/>
      <c r="I319" s="320"/>
      <c r="J319" s="320"/>
      <c r="K319" s="320"/>
      <c r="L319" s="320"/>
      <c r="M319" s="320"/>
      <c r="N319" s="320"/>
      <c r="O319" s="320"/>
      <c r="P319" s="320"/>
      <c r="Q319" s="320"/>
      <c r="R319" s="320"/>
      <c r="S319" s="320"/>
      <c r="T319" s="320"/>
      <c r="U319" s="320"/>
      <c r="V319" s="320"/>
      <c r="W319" s="321"/>
      <c r="X319" s="322">
        <v>148740</v>
      </c>
      <c r="Y319" s="323"/>
      <c r="Z319" s="323"/>
      <c r="AA319" s="323"/>
      <c r="AB319" s="323"/>
      <c r="AC319" s="323"/>
      <c r="AD319" s="323"/>
      <c r="AE319" s="323"/>
      <c r="AF319" s="323"/>
      <c r="AG319" s="323"/>
      <c r="AH319" s="323"/>
      <c r="AI319" s="323"/>
      <c r="AJ319" s="323"/>
      <c r="AK319" s="323"/>
      <c r="AL319" s="324"/>
      <c r="AM319" s="132">
        <v>0.618486355065806</v>
      </c>
      <c r="AN319" s="133"/>
      <c r="AO319" s="133"/>
      <c r="AP319" s="133"/>
      <c r="AQ319" s="133"/>
      <c r="AR319" s="133"/>
      <c r="AS319" s="133"/>
      <c r="AT319" s="134"/>
      <c r="AU319" s="322">
        <v>151926</v>
      </c>
      <c r="AV319" s="323"/>
      <c r="AW319" s="323"/>
      <c r="AX319" s="323"/>
      <c r="AY319" s="323"/>
      <c r="AZ319" s="323"/>
      <c r="BA319" s="323"/>
      <c r="BB319" s="323"/>
      <c r="BC319" s="323"/>
      <c r="BD319" s="323"/>
      <c r="BE319" s="323"/>
      <c r="BF319" s="323"/>
      <c r="BG319" s="323"/>
      <c r="BH319" s="323"/>
      <c r="BI319" s="324"/>
      <c r="BJ319" s="132">
        <v>0.618486355065806</v>
      </c>
      <c r="BK319" s="133"/>
      <c r="BL319" s="133"/>
      <c r="BM319" s="133"/>
      <c r="BN319" s="133"/>
      <c r="BO319" s="133"/>
      <c r="BP319" s="133"/>
      <c r="BQ319" s="134"/>
    </row>
    <row r="320" spans="2:69" ht="13.5" customHeight="1">
      <c r="B320" s="319" t="s">
        <v>60</v>
      </c>
      <c r="C320" s="320"/>
      <c r="D320" s="320"/>
      <c r="E320" s="320"/>
      <c r="F320" s="320"/>
      <c r="G320" s="320"/>
      <c r="H320" s="320"/>
      <c r="I320" s="320"/>
      <c r="J320" s="320"/>
      <c r="K320" s="320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21"/>
      <c r="X320" s="322">
        <v>3255842</v>
      </c>
      <c r="Y320" s="323"/>
      <c r="Z320" s="323"/>
      <c r="AA320" s="323"/>
      <c r="AB320" s="323"/>
      <c r="AC320" s="323"/>
      <c r="AD320" s="323"/>
      <c r="AE320" s="323"/>
      <c r="AF320" s="323"/>
      <c r="AG320" s="323"/>
      <c r="AH320" s="323"/>
      <c r="AI320" s="323"/>
      <c r="AJ320" s="323"/>
      <c r="AK320" s="323"/>
      <c r="AL320" s="324"/>
      <c r="AM320" s="132">
        <v>13.5383477964916</v>
      </c>
      <c r="AN320" s="133"/>
      <c r="AO320" s="133"/>
      <c r="AP320" s="133"/>
      <c r="AQ320" s="133"/>
      <c r="AR320" s="133"/>
      <c r="AS320" s="133"/>
      <c r="AT320" s="134"/>
      <c r="AU320" s="322">
        <v>2757491</v>
      </c>
      <c r="AV320" s="323"/>
      <c r="AW320" s="323"/>
      <c r="AX320" s="323"/>
      <c r="AY320" s="323"/>
      <c r="AZ320" s="323"/>
      <c r="BA320" s="323"/>
      <c r="BB320" s="323"/>
      <c r="BC320" s="323"/>
      <c r="BD320" s="323"/>
      <c r="BE320" s="323"/>
      <c r="BF320" s="323"/>
      <c r="BG320" s="323"/>
      <c r="BH320" s="323"/>
      <c r="BI320" s="324"/>
      <c r="BJ320" s="132">
        <v>11</v>
      </c>
      <c r="BK320" s="133"/>
      <c r="BL320" s="133"/>
      <c r="BM320" s="133"/>
      <c r="BN320" s="133"/>
      <c r="BO320" s="133"/>
      <c r="BP320" s="133"/>
      <c r="BQ320" s="134"/>
    </row>
    <row r="321" spans="2:69" ht="13.5" customHeight="1">
      <c r="B321" s="326" t="s">
        <v>61</v>
      </c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8"/>
      <c r="X321" s="322">
        <v>1797238</v>
      </c>
      <c r="Y321" s="323"/>
      <c r="Z321" s="323"/>
      <c r="AA321" s="323"/>
      <c r="AB321" s="323"/>
      <c r="AC321" s="323"/>
      <c r="AD321" s="323"/>
      <c r="AE321" s="323"/>
      <c r="AF321" s="323"/>
      <c r="AG321" s="323"/>
      <c r="AH321" s="323"/>
      <c r="AI321" s="323"/>
      <c r="AJ321" s="323"/>
      <c r="AK321" s="323"/>
      <c r="AL321" s="324"/>
      <c r="AM321" s="132">
        <v>7.47322293805136</v>
      </c>
      <c r="AN321" s="133"/>
      <c r="AO321" s="133"/>
      <c r="AP321" s="133"/>
      <c r="AQ321" s="133"/>
      <c r="AR321" s="133"/>
      <c r="AS321" s="133"/>
      <c r="AT321" s="134"/>
      <c r="AU321" s="322">
        <v>2140543</v>
      </c>
      <c r="AV321" s="323"/>
      <c r="AW321" s="323"/>
      <c r="AX321" s="323"/>
      <c r="AY321" s="323"/>
      <c r="AZ321" s="323"/>
      <c r="BA321" s="323"/>
      <c r="BB321" s="323"/>
      <c r="BC321" s="323"/>
      <c r="BD321" s="323"/>
      <c r="BE321" s="323"/>
      <c r="BF321" s="323"/>
      <c r="BG321" s="323"/>
      <c r="BH321" s="323"/>
      <c r="BI321" s="324"/>
      <c r="BJ321" s="132">
        <v>8.5</v>
      </c>
      <c r="BK321" s="133"/>
      <c r="BL321" s="133"/>
      <c r="BM321" s="133"/>
      <c r="BN321" s="133"/>
      <c r="BO321" s="133"/>
      <c r="BP321" s="133"/>
      <c r="BQ321" s="134"/>
    </row>
    <row r="322" spans="2:69" ht="13.5" customHeight="1">
      <c r="B322" s="326" t="s">
        <v>62</v>
      </c>
      <c r="C322" s="327"/>
      <c r="D322" s="327"/>
      <c r="E322" s="327"/>
      <c r="F322" s="327"/>
      <c r="G322" s="327"/>
      <c r="H322" s="327"/>
      <c r="I322" s="327"/>
      <c r="J322" s="327"/>
      <c r="K322" s="327"/>
      <c r="L322" s="327"/>
      <c r="M322" s="327"/>
      <c r="N322" s="327"/>
      <c r="O322" s="327"/>
      <c r="P322" s="327"/>
      <c r="Q322" s="327"/>
      <c r="R322" s="327"/>
      <c r="S322" s="327"/>
      <c r="T322" s="327"/>
      <c r="U322" s="327"/>
      <c r="V322" s="327"/>
      <c r="W322" s="328"/>
      <c r="X322" s="322">
        <v>130868</v>
      </c>
      <c r="Y322" s="323"/>
      <c r="Z322" s="323"/>
      <c r="AA322" s="323"/>
      <c r="AB322" s="323"/>
      <c r="AC322" s="323"/>
      <c r="AD322" s="323"/>
      <c r="AE322" s="323"/>
      <c r="AF322" s="323"/>
      <c r="AG322" s="323"/>
      <c r="AH322" s="323"/>
      <c r="AI322" s="323"/>
      <c r="AJ322" s="323"/>
      <c r="AK322" s="323"/>
      <c r="AL322" s="324"/>
      <c r="AM322" s="132">
        <v>0.544171522890627</v>
      </c>
      <c r="AN322" s="133"/>
      <c r="AO322" s="133"/>
      <c r="AP322" s="133"/>
      <c r="AQ322" s="133"/>
      <c r="AR322" s="133"/>
      <c r="AS322" s="133"/>
      <c r="AT322" s="134"/>
      <c r="AU322" s="322">
        <v>281712</v>
      </c>
      <c r="AV322" s="323"/>
      <c r="AW322" s="323"/>
      <c r="AX322" s="323"/>
      <c r="AY322" s="323"/>
      <c r="AZ322" s="323"/>
      <c r="BA322" s="323"/>
      <c r="BB322" s="323"/>
      <c r="BC322" s="323"/>
      <c r="BD322" s="323"/>
      <c r="BE322" s="323"/>
      <c r="BF322" s="323"/>
      <c r="BG322" s="323"/>
      <c r="BH322" s="323"/>
      <c r="BI322" s="324"/>
      <c r="BJ322" s="132">
        <v>1.1</v>
      </c>
      <c r="BK322" s="133"/>
      <c r="BL322" s="133"/>
      <c r="BM322" s="133"/>
      <c r="BN322" s="133"/>
      <c r="BO322" s="133"/>
      <c r="BP322" s="133"/>
      <c r="BQ322" s="134"/>
    </row>
    <row r="323" spans="2:69" ht="13.5" customHeight="1">
      <c r="B323" s="326" t="s">
        <v>63</v>
      </c>
      <c r="C323" s="327"/>
      <c r="D323" s="327"/>
      <c r="E323" s="327"/>
      <c r="F323" s="327"/>
      <c r="G323" s="327"/>
      <c r="H323" s="327"/>
      <c r="I323" s="327"/>
      <c r="J323" s="327"/>
      <c r="K323" s="327"/>
      <c r="L323" s="327"/>
      <c r="M323" s="327"/>
      <c r="N323" s="327"/>
      <c r="O323" s="327"/>
      <c r="P323" s="327"/>
      <c r="Q323" s="327"/>
      <c r="R323" s="327"/>
      <c r="S323" s="327"/>
      <c r="T323" s="327"/>
      <c r="U323" s="327"/>
      <c r="V323" s="327"/>
      <c r="W323" s="328"/>
      <c r="X323" s="322">
        <v>4333</v>
      </c>
      <c r="Y323" s="323"/>
      <c r="Z323" s="323"/>
      <c r="AA323" s="323"/>
      <c r="AB323" s="323"/>
      <c r="AC323" s="323"/>
      <c r="AD323" s="323"/>
      <c r="AE323" s="323"/>
      <c r="AF323" s="323"/>
      <c r="AG323" s="323"/>
      <c r="AH323" s="323"/>
      <c r="AI323" s="323"/>
      <c r="AJ323" s="323"/>
      <c r="AK323" s="323"/>
      <c r="AL323" s="324"/>
      <c r="AM323" s="132">
        <v>0.0180173549583175</v>
      </c>
      <c r="AN323" s="133"/>
      <c r="AO323" s="133"/>
      <c r="AP323" s="133"/>
      <c r="AQ323" s="133"/>
      <c r="AR323" s="133"/>
      <c r="AS323" s="133"/>
      <c r="AT323" s="134"/>
      <c r="AU323" s="322">
        <v>814</v>
      </c>
      <c r="AV323" s="323"/>
      <c r="AW323" s="323"/>
      <c r="AX323" s="323"/>
      <c r="AY323" s="323"/>
      <c r="AZ323" s="323"/>
      <c r="BA323" s="323"/>
      <c r="BB323" s="323"/>
      <c r="BC323" s="323"/>
      <c r="BD323" s="323"/>
      <c r="BE323" s="323"/>
      <c r="BF323" s="323"/>
      <c r="BG323" s="323"/>
      <c r="BH323" s="323"/>
      <c r="BI323" s="324"/>
      <c r="BJ323" s="132">
        <v>0.0180173549583175</v>
      </c>
      <c r="BK323" s="133"/>
      <c r="BL323" s="133"/>
      <c r="BM323" s="133"/>
      <c r="BN323" s="133"/>
      <c r="BO323" s="133"/>
      <c r="BP323" s="133"/>
      <c r="BQ323" s="134"/>
    </row>
    <row r="324" spans="2:69" ht="13.5" customHeight="1">
      <c r="B324" s="326" t="s">
        <v>64</v>
      </c>
      <c r="C324" s="327"/>
      <c r="D324" s="327"/>
      <c r="E324" s="327"/>
      <c r="F324" s="327"/>
      <c r="G324" s="327"/>
      <c r="H324" s="327"/>
      <c r="I324" s="327"/>
      <c r="J324" s="327"/>
      <c r="K324" s="327"/>
      <c r="L324" s="327"/>
      <c r="M324" s="327"/>
      <c r="N324" s="327"/>
      <c r="O324" s="327"/>
      <c r="P324" s="327"/>
      <c r="Q324" s="327"/>
      <c r="R324" s="327"/>
      <c r="S324" s="327"/>
      <c r="T324" s="327"/>
      <c r="U324" s="327"/>
      <c r="V324" s="327"/>
      <c r="W324" s="328"/>
      <c r="X324" s="322">
        <v>463301</v>
      </c>
      <c r="Y324" s="323"/>
      <c r="Z324" s="323"/>
      <c r="AA324" s="323"/>
      <c r="AB324" s="323"/>
      <c r="AC324" s="323"/>
      <c r="AD324" s="323"/>
      <c r="AE324" s="323"/>
      <c r="AF324" s="323"/>
      <c r="AG324" s="323"/>
      <c r="AH324" s="323"/>
      <c r="AI324" s="323"/>
      <c r="AJ324" s="323"/>
      <c r="AK324" s="323"/>
      <c r="AL324" s="324"/>
      <c r="AM324" s="132">
        <v>1.9264847841088</v>
      </c>
      <c r="AN324" s="133"/>
      <c r="AO324" s="133"/>
      <c r="AP324" s="133"/>
      <c r="AQ324" s="133"/>
      <c r="AR324" s="133"/>
      <c r="AS324" s="133"/>
      <c r="AT324" s="134"/>
      <c r="AU324" s="322">
        <v>456405</v>
      </c>
      <c r="AV324" s="323"/>
      <c r="AW324" s="323"/>
      <c r="AX324" s="323"/>
      <c r="AY324" s="323"/>
      <c r="AZ324" s="323"/>
      <c r="BA324" s="323"/>
      <c r="BB324" s="323"/>
      <c r="BC324" s="323"/>
      <c r="BD324" s="323"/>
      <c r="BE324" s="323"/>
      <c r="BF324" s="323"/>
      <c r="BG324" s="323"/>
      <c r="BH324" s="323"/>
      <c r="BI324" s="324"/>
      <c r="BJ324" s="132">
        <v>1.8</v>
      </c>
      <c r="BK324" s="133"/>
      <c r="BL324" s="133"/>
      <c r="BM324" s="133"/>
      <c r="BN324" s="133"/>
      <c r="BO324" s="133"/>
      <c r="BP324" s="133"/>
      <c r="BQ324" s="134"/>
    </row>
    <row r="325" spans="2:69" ht="13.5" customHeight="1">
      <c r="B325" s="326" t="s">
        <v>65</v>
      </c>
      <c r="C325" s="327"/>
      <c r="D325" s="327"/>
      <c r="E325" s="327"/>
      <c r="F325" s="327"/>
      <c r="G325" s="327"/>
      <c r="H325" s="327"/>
      <c r="I325" s="327"/>
      <c r="J325" s="327"/>
      <c r="K325" s="327"/>
      <c r="L325" s="327"/>
      <c r="M325" s="327"/>
      <c r="N325" s="327"/>
      <c r="O325" s="327"/>
      <c r="P325" s="327"/>
      <c r="Q325" s="327"/>
      <c r="R325" s="327"/>
      <c r="S325" s="327"/>
      <c r="T325" s="327"/>
      <c r="U325" s="327"/>
      <c r="V325" s="327"/>
      <c r="W325" s="328"/>
      <c r="X325" s="322">
        <v>915289</v>
      </c>
      <c r="Y325" s="323"/>
      <c r="Z325" s="323"/>
      <c r="AA325" s="323"/>
      <c r="AB325" s="323"/>
      <c r="AC325" s="323"/>
      <c r="AD325" s="323"/>
      <c r="AE325" s="323"/>
      <c r="AF325" s="323"/>
      <c r="AG325" s="323"/>
      <c r="AH325" s="323"/>
      <c r="AI325" s="323"/>
      <c r="AJ325" s="323"/>
      <c r="AK325" s="323"/>
      <c r="AL325" s="324"/>
      <c r="AM325" s="132">
        <v>3.80592817965461</v>
      </c>
      <c r="AN325" s="133"/>
      <c r="AO325" s="133"/>
      <c r="AP325" s="133"/>
      <c r="AQ325" s="133"/>
      <c r="AR325" s="133"/>
      <c r="AS325" s="133"/>
      <c r="AT325" s="134"/>
      <c r="AU325" s="322">
        <v>969263</v>
      </c>
      <c r="AV325" s="323"/>
      <c r="AW325" s="323"/>
      <c r="AX325" s="323"/>
      <c r="AY325" s="323"/>
      <c r="AZ325" s="323"/>
      <c r="BA325" s="323"/>
      <c r="BB325" s="323"/>
      <c r="BC325" s="323"/>
      <c r="BD325" s="323"/>
      <c r="BE325" s="323"/>
      <c r="BF325" s="323"/>
      <c r="BG325" s="323"/>
      <c r="BH325" s="323"/>
      <c r="BI325" s="324"/>
      <c r="BJ325" s="132">
        <v>3.8</v>
      </c>
      <c r="BK325" s="133"/>
      <c r="BL325" s="133"/>
      <c r="BM325" s="133"/>
      <c r="BN325" s="133"/>
      <c r="BO325" s="133"/>
      <c r="BP325" s="133"/>
      <c r="BQ325" s="134"/>
    </row>
    <row r="326" spans="2:69" ht="13.5" customHeight="1">
      <c r="B326" s="326" t="s">
        <v>66</v>
      </c>
      <c r="C326" s="327"/>
      <c r="D326" s="327"/>
      <c r="E326" s="327"/>
      <c r="F326" s="327"/>
      <c r="G326" s="327"/>
      <c r="H326" s="327"/>
      <c r="I326" s="327"/>
      <c r="J326" s="327"/>
      <c r="K326" s="327"/>
      <c r="L326" s="327"/>
      <c r="M326" s="327"/>
      <c r="N326" s="327"/>
      <c r="O326" s="327"/>
      <c r="P326" s="327"/>
      <c r="Q326" s="327"/>
      <c r="R326" s="327"/>
      <c r="S326" s="327"/>
      <c r="T326" s="327"/>
      <c r="U326" s="327"/>
      <c r="V326" s="327"/>
      <c r="W326" s="328"/>
      <c r="X326" s="322">
        <v>436015</v>
      </c>
      <c r="Y326" s="323"/>
      <c r="Z326" s="323"/>
      <c r="AA326" s="323"/>
      <c r="AB326" s="323"/>
      <c r="AC326" s="323"/>
      <c r="AD326" s="323"/>
      <c r="AE326" s="323"/>
      <c r="AF326" s="323"/>
      <c r="AG326" s="323"/>
      <c r="AH326" s="323"/>
      <c r="AI326" s="323"/>
      <c r="AJ326" s="323"/>
      <c r="AK326" s="323"/>
      <c r="AL326" s="324"/>
      <c r="AM326" s="132">
        <v>1.81302493010634</v>
      </c>
      <c r="AN326" s="133"/>
      <c r="AO326" s="133"/>
      <c r="AP326" s="133"/>
      <c r="AQ326" s="133"/>
      <c r="AR326" s="133"/>
      <c r="AS326" s="133"/>
      <c r="AT326" s="134"/>
      <c r="AU326" s="322">
        <v>1103352</v>
      </c>
      <c r="AV326" s="323"/>
      <c r="AW326" s="323"/>
      <c r="AX326" s="323"/>
      <c r="AY326" s="323"/>
      <c r="AZ326" s="323"/>
      <c r="BA326" s="323"/>
      <c r="BB326" s="323"/>
      <c r="BC326" s="323"/>
      <c r="BD326" s="323"/>
      <c r="BE326" s="323"/>
      <c r="BF326" s="323"/>
      <c r="BG326" s="323"/>
      <c r="BH326" s="323"/>
      <c r="BI326" s="324"/>
      <c r="BJ326" s="132">
        <v>4.3</v>
      </c>
      <c r="BK326" s="133"/>
      <c r="BL326" s="133"/>
      <c r="BM326" s="133"/>
      <c r="BN326" s="133"/>
      <c r="BO326" s="133"/>
      <c r="BP326" s="133"/>
      <c r="BQ326" s="134"/>
    </row>
    <row r="327" spans="2:69" ht="13.5" customHeight="1">
      <c r="B327" s="326" t="s">
        <v>67</v>
      </c>
      <c r="C327" s="327"/>
      <c r="D327" s="327"/>
      <c r="E327" s="327"/>
      <c r="F327" s="327"/>
      <c r="G327" s="327"/>
      <c r="H327" s="327"/>
      <c r="I327" s="327"/>
      <c r="J327" s="327"/>
      <c r="K327" s="327"/>
      <c r="L327" s="327"/>
      <c r="M327" s="327"/>
      <c r="N327" s="327"/>
      <c r="O327" s="327"/>
      <c r="P327" s="327"/>
      <c r="Q327" s="327"/>
      <c r="R327" s="327"/>
      <c r="S327" s="327"/>
      <c r="T327" s="327"/>
      <c r="U327" s="327"/>
      <c r="V327" s="327"/>
      <c r="W327" s="328"/>
      <c r="X327" s="322">
        <v>2373323</v>
      </c>
      <c r="Y327" s="323"/>
      <c r="Z327" s="323"/>
      <c r="AA327" s="323"/>
      <c r="AB327" s="323"/>
      <c r="AC327" s="323"/>
      <c r="AD327" s="323"/>
      <c r="AE327" s="323"/>
      <c r="AF327" s="323"/>
      <c r="AG327" s="323"/>
      <c r="AH327" s="323"/>
      <c r="AI327" s="323"/>
      <c r="AJ327" s="323"/>
      <c r="AK327" s="323"/>
      <c r="AL327" s="324"/>
      <c r="AM327" s="132">
        <v>9.86868288062286</v>
      </c>
      <c r="AN327" s="133"/>
      <c r="AO327" s="133"/>
      <c r="AP327" s="133"/>
      <c r="AQ327" s="133"/>
      <c r="AR327" s="133"/>
      <c r="AS327" s="133"/>
      <c r="AT327" s="134"/>
      <c r="AU327" s="322">
        <v>2984317</v>
      </c>
      <c r="AV327" s="323"/>
      <c r="AW327" s="323"/>
      <c r="AX327" s="323"/>
      <c r="AY327" s="323"/>
      <c r="AZ327" s="323"/>
      <c r="BA327" s="323"/>
      <c r="BB327" s="323"/>
      <c r="BC327" s="323"/>
      <c r="BD327" s="323"/>
      <c r="BE327" s="323"/>
      <c r="BF327" s="323"/>
      <c r="BG327" s="323"/>
      <c r="BH327" s="323"/>
      <c r="BI327" s="324"/>
      <c r="BJ327" s="132">
        <v>11.9</v>
      </c>
      <c r="BK327" s="133"/>
      <c r="BL327" s="133"/>
      <c r="BM327" s="133"/>
      <c r="BN327" s="133"/>
      <c r="BO327" s="133"/>
      <c r="BP327" s="133"/>
      <c r="BQ327" s="134"/>
    </row>
    <row r="328" spans="2:69" ht="13.5" customHeight="1">
      <c r="B328" s="118" t="s">
        <v>68</v>
      </c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20"/>
      <c r="X328" s="322">
        <f>SUM(X305:X327)</f>
        <v>24049035</v>
      </c>
      <c r="Y328" s="323"/>
      <c r="Z328" s="323"/>
      <c r="AA328" s="323"/>
      <c r="AB328" s="323"/>
      <c r="AC328" s="323"/>
      <c r="AD328" s="323"/>
      <c r="AE328" s="323"/>
      <c r="AF328" s="323"/>
      <c r="AG328" s="323"/>
      <c r="AH328" s="323"/>
      <c r="AI328" s="323"/>
      <c r="AJ328" s="323"/>
      <c r="AK328" s="323"/>
      <c r="AL328" s="324"/>
      <c r="AM328" s="132">
        <f>SUM(AM305:AM327)</f>
        <v>99.99999999999999</v>
      </c>
      <c r="AN328" s="133"/>
      <c r="AO328" s="133"/>
      <c r="AP328" s="133"/>
      <c r="AQ328" s="133"/>
      <c r="AR328" s="133"/>
      <c r="AS328" s="133"/>
      <c r="AT328" s="134"/>
      <c r="AU328" s="322">
        <f>SUM(AU305:AU327)</f>
        <v>25160211</v>
      </c>
      <c r="AV328" s="323"/>
      <c r="AW328" s="323"/>
      <c r="AX328" s="323"/>
      <c r="AY328" s="323"/>
      <c r="AZ328" s="323"/>
      <c r="BA328" s="323"/>
      <c r="BB328" s="323"/>
      <c r="BC328" s="323"/>
      <c r="BD328" s="323"/>
      <c r="BE328" s="323"/>
      <c r="BF328" s="323"/>
      <c r="BG328" s="323"/>
      <c r="BH328" s="323"/>
      <c r="BI328" s="324"/>
      <c r="BJ328" s="132">
        <f>SUM(BJ305:BJ327)</f>
        <v>99.98595648432462</v>
      </c>
      <c r="BK328" s="133"/>
      <c r="BL328" s="133"/>
      <c r="BM328" s="133"/>
      <c r="BN328" s="133"/>
      <c r="BO328" s="133"/>
      <c r="BP328" s="133"/>
      <c r="BQ328" s="134"/>
    </row>
    <row r="329" ht="2.25" customHeight="1"/>
    <row r="330" ht="13.5" customHeight="1">
      <c r="B330" s="31" t="s">
        <v>87</v>
      </c>
    </row>
    <row r="331" spans="2:69" ht="13.5" customHeight="1">
      <c r="B331" s="141" t="s">
        <v>618</v>
      </c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8"/>
      <c r="X331" s="118" t="s">
        <v>921</v>
      </c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20"/>
      <c r="AU331" s="118" t="s">
        <v>989</v>
      </c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20"/>
    </row>
    <row r="332" spans="2:69" ht="13.5" customHeight="1">
      <c r="B332" s="143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325"/>
      <c r="X332" s="118" t="s">
        <v>69</v>
      </c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20"/>
      <c r="AM332" s="118" t="s">
        <v>619</v>
      </c>
      <c r="AN332" s="119"/>
      <c r="AO332" s="119"/>
      <c r="AP332" s="119"/>
      <c r="AQ332" s="119"/>
      <c r="AR332" s="119"/>
      <c r="AS332" s="119"/>
      <c r="AT332" s="120"/>
      <c r="AU332" s="118" t="s">
        <v>69</v>
      </c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20"/>
      <c r="BJ332" s="118" t="s">
        <v>619</v>
      </c>
      <c r="BK332" s="119"/>
      <c r="BL332" s="119"/>
      <c r="BM332" s="119"/>
      <c r="BN332" s="119"/>
      <c r="BO332" s="119"/>
      <c r="BP332" s="119"/>
      <c r="BQ332" s="120"/>
    </row>
    <row r="333" spans="2:69" ht="13.5" customHeight="1">
      <c r="B333" s="329" t="s">
        <v>76</v>
      </c>
      <c r="C333" s="330"/>
      <c r="D333" s="330"/>
      <c r="E333" s="330"/>
      <c r="F333" s="330"/>
      <c r="G333" s="330"/>
      <c r="H333" s="330"/>
      <c r="I333" s="330"/>
      <c r="J333" s="330"/>
      <c r="K333" s="330"/>
      <c r="L333" s="330"/>
      <c r="M333" s="330"/>
      <c r="N333" s="330"/>
      <c r="O333" s="330"/>
      <c r="P333" s="330"/>
      <c r="Q333" s="330"/>
      <c r="R333" s="330"/>
      <c r="S333" s="330"/>
      <c r="T333" s="330"/>
      <c r="U333" s="330"/>
      <c r="V333" s="330"/>
      <c r="W333" s="331"/>
      <c r="X333" s="322">
        <v>10544400</v>
      </c>
      <c r="Y333" s="323"/>
      <c r="Z333" s="323"/>
      <c r="AA333" s="323"/>
      <c r="AB333" s="323"/>
      <c r="AC333" s="323"/>
      <c r="AD333" s="323"/>
      <c r="AE333" s="323"/>
      <c r="AF333" s="323"/>
      <c r="AG333" s="323"/>
      <c r="AH333" s="323"/>
      <c r="AI333" s="323"/>
      <c r="AJ333" s="323"/>
      <c r="AK333" s="323"/>
      <c r="AL333" s="324"/>
      <c r="AM333" s="132">
        <f>SUM(AM334:AT336)</f>
        <v>43.822234435239515</v>
      </c>
      <c r="AN333" s="133"/>
      <c r="AO333" s="133"/>
      <c r="AP333" s="133"/>
      <c r="AQ333" s="133"/>
      <c r="AR333" s="133"/>
      <c r="AS333" s="133"/>
      <c r="AT333" s="134"/>
      <c r="AU333" s="322">
        <v>10452421</v>
      </c>
      <c r="AV333" s="323"/>
      <c r="AW333" s="323"/>
      <c r="AX333" s="323"/>
      <c r="AY333" s="323"/>
      <c r="AZ333" s="323"/>
      <c r="BA333" s="323"/>
      <c r="BB333" s="323"/>
      <c r="BC333" s="323"/>
      <c r="BD333" s="323"/>
      <c r="BE333" s="323"/>
      <c r="BF333" s="323"/>
      <c r="BG333" s="323"/>
      <c r="BH333" s="323"/>
      <c r="BI333" s="324"/>
      <c r="BJ333" s="132">
        <f>SUM(BJ334:BQ336)</f>
        <v>43.43997225805363</v>
      </c>
      <c r="BK333" s="133"/>
      <c r="BL333" s="133"/>
      <c r="BM333" s="133"/>
      <c r="BN333" s="133"/>
      <c r="BO333" s="133"/>
      <c r="BP333" s="133"/>
      <c r="BQ333" s="134"/>
    </row>
    <row r="334" spans="2:69" ht="13.5" customHeight="1">
      <c r="B334" s="59"/>
      <c r="C334" s="319" t="s">
        <v>72</v>
      </c>
      <c r="D334" s="320"/>
      <c r="E334" s="320"/>
      <c r="F334" s="320"/>
      <c r="G334" s="320"/>
      <c r="H334" s="320"/>
      <c r="I334" s="320"/>
      <c r="J334" s="320"/>
      <c r="K334" s="320"/>
      <c r="L334" s="320"/>
      <c r="M334" s="320"/>
      <c r="N334" s="320"/>
      <c r="O334" s="320"/>
      <c r="P334" s="320"/>
      <c r="Q334" s="320"/>
      <c r="R334" s="320"/>
      <c r="S334" s="320"/>
      <c r="T334" s="320"/>
      <c r="U334" s="320"/>
      <c r="V334" s="320"/>
      <c r="W334" s="321"/>
      <c r="X334" s="322">
        <v>3600502</v>
      </c>
      <c r="Y334" s="323"/>
      <c r="Z334" s="323"/>
      <c r="AA334" s="323"/>
      <c r="AB334" s="323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4"/>
      <c r="AM334" s="132">
        <f>X334/$AU$347*100</f>
        <v>14.963586617403433</v>
      </c>
      <c r="AN334" s="133"/>
      <c r="AO334" s="133"/>
      <c r="AP334" s="133"/>
      <c r="AQ334" s="133"/>
      <c r="AR334" s="133"/>
      <c r="AS334" s="133"/>
      <c r="AT334" s="134"/>
      <c r="AU334" s="322">
        <v>3574865</v>
      </c>
      <c r="AV334" s="323"/>
      <c r="AW334" s="323"/>
      <c r="AX334" s="323"/>
      <c r="AY334" s="323"/>
      <c r="AZ334" s="323"/>
      <c r="BA334" s="323"/>
      <c r="BB334" s="323"/>
      <c r="BC334" s="323"/>
      <c r="BD334" s="323"/>
      <c r="BE334" s="323"/>
      <c r="BF334" s="323"/>
      <c r="BG334" s="323"/>
      <c r="BH334" s="323"/>
      <c r="BI334" s="324"/>
      <c r="BJ334" s="132">
        <f>AU334/$AU$347*100</f>
        <v>14.857039955268439</v>
      </c>
      <c r="BK334" s="133"/>
      <c r="BL334" s="133"/>
      <c r="BM334" s="133"/>
      <c r="BN334" s="133"/>
      <c r="BO334" s="133"/>
      <c r="BP334" s="133"/>
      <c r="BQ334" s="134"/>
    </row>
    <row r="335" spans="2:69" ht="13.5" customHeight="1">
      <c r="B335" s="59"/>
      <c r="C335" s="319" t="s">
        <v>73</v>
      </c>
      <c r="D335" s="320"/>
      <c r="E335" s="320"/>
      <c r="F335" s="320"/>
      <c r="G335" s="320"/>
      <c r="H335" s="320"/>
      <c r="I335" s="320"/>
      <c r="J335" s="320"/>
      <c r="K335" s="320"/>
      <c r="L335" s="320"/>
      <c r="M335" s="320"/>
      <c r="N335" s="320"/>
      <c r="O335" s="320"/>
      <c r="P335" s="320"/>
      <c r="Q335" s="320"/>
      <c r="R335" s="320"/>
      <c r="S335" s="320"/>
      <c r="T335" s="320"/>
      <c r="U335" s="320"/>
      <c r="V335" s="320"/>
      <c r="W335" s="321"/>
      <c r="X335" s="322">
        <v>4258966</v>
      </c>
      <c r="Y335" s="323"/>
      <c r="Z335" s="323"/>
      <c r="AA335" s="323"/>
      <c r="AB335" s="323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4"/>
      <c r="AM335" s="132">
        <f>X335/$AU$347*100</f>
        <v>17.700144769139477</v>
      </c>
      <c r="AN335" s="133"/>
      <c r="AO335" s="133"/>
      <c r="AP335" s="133"/>
      <c r="AQ335" s="133"/>
      <c r="AR335" s="133"/>
      <c r="AS335" s="133"/>
      <c r="AT335" s="134"/>
      <c r="AU335" s="322">
        <v>4291886</v>
      </c>
      <c r="AV335" s="323"/>
      <c r="AW335" s="323"/>
      <c r="AX335" s="323"/>
      <c r="AY335" s="323"/>
      <c r="AZ335" s="323"/>
      <c r="BA335" s="323"/>
      <c r="BB335" s="323"/>
      <c r="BC335" s="323"/>
      <c r="BD335" s="323"/>
      <c r="BE335" s="323"/>
      <c r="BF335" s="323"/>
      <c r="BG335" s="323"/>
      <c r="BH335" s="323"/>
      <c r="BI335" s="324"/>
      <c r="BJ335" s="132">
        <f>AU335/$AU$347*100</f>
        <v>17.836959377614885</v>
      </c>
      <c r="BK335" s="133"/>
      <c r="BL335" s="133"/>
      <c r="BM335" s="133"/>
      <c r="BN335" s="133"/>
      <c r="BO335" s="133"/>
      <c r="BP335" s="133"/>
      <c r="BQ335" s="134"/>
    </row>
    <row r="336" spans="2:69" ht="13.5" customHeight="1">
      <c r="B336" s="60"/>
      <c r="C336" s="319" t="s">
        <v>74</v>
      </c>
      <c r="D336" s="320"/>
      <c r="E336" s="320"/>
      <c r="F336" s="320"/>
      <c r="G336" s="320"/>
      <c r="H336" s="320"/>
      <c r="I336" s="320"/>
      <c r="J336" s="320"/>
      <c r="K336" s="320"/>
      <c r="L336" s="320"/>
      <c r="M336" s="320"/>
      <c r="N336" s="320"/>
      <c r="O336" s="320"/>
      <c r="P336" s="320"/>
      <c r="Q336" s="320"/>
      <c r="R336" s="320"/>
      <c r="S336" s="320"/>
      <c r="T336" s="320"/>
      <c r="U336" s="320"/>
      <c r="V336" s="320"/>
      <c r="W336" s="321"/>
      <c r="X336" s="322">
        <v>2684932</v>
      </c>
      <c r="Y336" s="323"/>
      <c r="Z336" s="323"/>
      <c r="AA336" s="323"/>
      <c r="AB336" s="323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4"/>
      <c r="AM336" s="132">
        <f>X336/$AU$347*100</f>
        <v>11.158503048696607</v>
      </c>
      <c r="AN336" s="133"/>
      <c r="AO336" s="133"/>
      <c r="AP336" s="133"/>
      <c r="AQ336" s="133"/>
      <c r="AR336" s="133"/>
      <c r="AS336" s="133"/>
      <c r="AT336" s="134"/>
      <c r="AU336" s="322">
        <v>2585670</v>
      </c>
      <c r="AV336" s="323"/>
      <c r="AW336" s="323"/>
      <c r="AX336" s="323"/>
      <c r="AY336" s="323"/>
      <c r="AZ336" s="323"/>
      <c r="BA336" s="323"/>
      <c r="BB336" s="323"/>
      <c r="BC336" s="323"/>
      <c r="BD336" s="323"/>
      <c r="BE336" s="323"/>
      <c r="BF336" s="323"/>
      <c r="BG336" s="323"/>
      <c r="BH336" s="323"/>
      <c r="BI336" s="324"/>
      <c r="BJ336" s="132">
        <f>AU336/$AU$347*100</f>
        <v>10.745972925170305</v>
      </c>
      <c r="BK336" s="133"/>
      <c r="BL336" s="133"/>
      <c r="BM336" s="133"/>
      <c r="BN336" s="133"/>
      <c r="BO336" s="133"/>
      <c r="BP336" s="133"/>
      <c r="BQ336" s="134"/>
    </row>
    <row r="337" spans="2:69" ht="13.5" customHeight="1">
      <c r="B337" s="329" t="s">
        <v>77</v>
      </c>
      <c r="C337" s="330"/>
      <c r="D337" s="330"/>
      <c r="E337" s="330"/>
      <c r="F337" s="330"/>
      <c r="G337" s="330"/>
      <c r="H337" s="330"/>
      <c r="I337" s="330"/>
      <c r="J337" s="330"/>
      <c r="K337" s="330"/>
      <c r="L337" s="330"/>
      <c r="M337" s="330"/>
      <c r="N337" s="330"/>
      <c r="O337" s="330"/>
      <c r="P337" s="330"/>
      <c r="Q337" s="330"/>
      <c r="R337" s="330"/>
      <c r="S337" s="330"/>
      <c r="T337" s="330"/>
      <c r="U337" s="330"/>
      <c r="V337" s="330"/>
      <c r="W337" s="331"/>
      <c r="X337" s="322">
        <v>4198853</v>
      </c>
      <c r="Y337" s="323"/>
      <c r="Z337" s="323"/>
      <c r="AA337" s="323"/>
      <c r="AB337" s="323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4"/>
      <c r="AM337" s="132">
        <f>SUM(AM338:AT340)</f>
        <v>17.45031680561329</v>
      </c>
      <c r="AN337" s="133"/>
      <c r="AO337" s="133"/>
      <c r="AP337" s="133"/>
      <c r="AQ337" s="133"/>
      <c r="AR337" s="133"/>
      <c r="AS337" s="133"/>
      <c r="AT337" s="134"/>
      <c r="AU337" s="322">
        <v>4524587</v>
      </c>
      <c r="AV337" s="323"/>
      <c r="AW337" s="323"/>
      <c r="AX337" s="323"/>
      <c r="AY337" s="323"/>
      <c r="AZ337" s="323"/>
      <c r="BA337" s="323"/>
      <c r="BB337" s="323"/>
      <c r="BC337" s="323"/>
      <c r="BD337" s="323"/>
      <c r="BE337" s="323"/>
      <c r="BF337" s="323"/>
      <c r="BG337" s="323"/>
      <c r="BH337" s="323"/>
      <c r="BI337" s="324"/>
      <c r="BJ337" s="132">
        <f>SUM(BJ338:BQ340)</f>
        <v>18.800000000000004</v>
      </c>
      <c r="BK337" s="133"/>
      <c r="BL337" s="133"/>
      <c r="BM337" s="133"/>
      <c r="BN337" s="133"/>
      <c r="BO337" s="133"/>
      <c r="BP337" s="133"/>
      <c r="BQ337" s="134"/>
    </row>
    <row r="338" spans="2:69" ht="13.5" customHeight="1">
      <c r="B338" s="59"/>
      <c r="C338" s="319" t="s">
        <v>78</v>
      </c>
      <c r="D338" s="320"/>
      <c r="E338" s="320"/>
      <c r="F338" s="320"/>
      <c r="G338" s="320"/>
      <c r="H338" s="320"/>
      <c r="I338" s="320"/>
      <c r="J338" s="320"/>
      <c r="K338" s="320"/>
      <c r="L338" s="320"/>
      <c r="M338" s="320"/>
      <c r="N338" s="320"/>
      <c r="O338" s="320"/>
      <c r="P338" s="320"/>
      <c r="Q338" s="320"/>
      <c r="R338" s="320"/>
      <c r="S338" s="320"/>
      <c r="T338" s="320"/>
      <c r="U338" s="320"/>
      <c r="V338" s="320"/>
      <c r="W338" s="321"/>
      <c r="X338" s="322">
        <v>1989074</v>
      </c>
      <c r="Y338" s="323"/>
      <c r="Z338" s="323"/>
      <c r="AA338" s="323"/>
      <c r="AB338" s="323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4"/>
      <c r="AM338" s="132">
        <f>X338/$AU$347*100</f>
        <v>8.26653646836611</v>
      </c>
      <c r="AN338" s="133"/>
      <c r="AO338" s="133"/>
      <c r="AP338" s="133"/>
      <c r="AQ338" s="133"/>
      <c r="AR338" s="133"/>
      <c r="AS338" s="133"/>
      <c r="AT338" s="134"/>
      <c r="AU338" s="322">
        <v>2240527</v>
      </c>
      <c r="AV338" s="323"/>
      <c r="AW338" s="323"/>
      <c r="AX338" s="323"/>
      <c r="AY338" s="323"/>
      <c r="AZ338" s="323"/>
      <c r="BA338" s="323"/>
      <c r="BB338" s="323"/>
      <c r="BC338" s="323"/>
      <c r="BD338" s="323"/>
      <c r="BE338" s="323"/>
      <c r="BF338" s="323"/>
      <c r="BG338" s="323"/>
      <c r="BH338" s="323"/>
      <c r="BI338" s="324"/>
      <c r="BJ338" s="132">
        <v>9.3</v>
      </c>
      <c r="BK338" s="133"/>
      <c r="BL338" s="133"/>
      <c r="BM338" s="133"/>
      <c r="BN338" s="133"/>
      <c r="BO338" s="133"/>
      <c r="BP338" s="133"/>
      <c r="BQ338" s="134"/>
    </row>
    <row r="339" spans="2:69" ht="13.5" customHeight="1">
      <c r="B339" s="59"/>
      <c r="C339" s="319" t="s">
        <v>79</v>
      </c>
      <c r="D339" s="320"/>
      <c r="E339" s="320"/>
      <c r="F339" s="320"/>
      <c r="G339" s="320"/>
      <c r="H339" s="320"/>
      <c r="I339" s="320"/>
      <c r="J339" s="320"/>
      <c r="K339" s="320"/>
      <c r="L339" s="320"/>
      <c r="M339" s="320"/>
      <c r="N339" s="320"/>
      <c r="O339" s="320"/>
      <c r="P339" s="320"/>
      <c r="Q339" s="320"/>
      <c r="R339" s="320"/>
      <c r="S339" s="320"/>
      <c r="T339" s="320"/>
      <c r="U339" s="320"/>
      <c r="V339" s="320"/>
      <c r="W339" s="321"/>
      <c r="X339" s="322">
        <v>1981457</v>
      </c>
      <c r="Y339" s="323"/>
      <c r="Z339" s="323"/>
      <c r="AA339" s="323"/>
      <c r="AB339" s="323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4"/>
      <c r="AM339" s="132">
        <f>X339/$AU$347*100</f>
        <v>8.23488042727385</v>
      </c>
      <c r="AN339" s="133"/>
      <c r="AO339" s="133"/>
      <c r="AP339" s="133"/>
      <c r="AQ339" s="133"/>
      <c r="AR339" s="133"/>
      <c r="AS339" s="133"/>
      <c r="AT339" s="134"/>
      <c r="AU339" s="322">
        <v>2033176</v>
      </c>
      <c r="AV339" s="323"/>
      <c r="AW339" s="323"/>
      <c r="AX339" s="323"/>
      <c r="AY339" s="323"/>
      <c r="AZ339" s="323"/>
      <c r="BA339" s="323"/>
      <c r="BB339" s="323"/>
      <c r="BC339" s="323"/>
      <c r="BD339" s="323"/>
      <c r="BE339" s="323"/>
      <c r="BF339" s="323"/>
      <c r="BG339" s="323"/>
      <c r="BH339" s="323"/>
      <c r="BI339" s="324"/>
      <c r="BJ339" s="132">
        <v>8.4</v>
      </c>
      <c r="BK339" s="133"/>
      <c r="BL339" s="133"/>
      <c r="BM339" s="133"/>
      <c r="BN339" s="133"/>
      <c r="BO339" s="133"/>
      <c r="BP339" s="133"/>
      <c r="BQ339" s="134"/>
    </row>
    <row r="340" spans="2:69" ht="13.5" customHeight="1">
      <c r="B340" s="60"/>
      <c r="C340" s="319" t="s">
        <v>80</v>
      </c>
      <c r="D340" s="320"/>
      <c r="E340" s="320"/>
      <c r="F340" s="320"/>
      <c r="G340" s="320"/>
      <c r="H340" s="320"/>
      <c r="I340" s="320"/>
      <c r="J340" s="320"/>
      <c r="K340" s="320"/>
      <c r="L340" s="320"/>
      <c r="M340" s="320"/>
      <c r="N340" s="320"/>
      <c r="O340" s="320"/>
      <c r="P340" s="320"/>
      <c r="Q340" s="320"/>
      <c r="R340" s="320"/>
      <c r="S340" s="320"/>
      <c r="T340" s="320"/>
      <c r="U340" s="320"/>
      <c r="V340" s="320"/>
      <c r="W340" s="321"/>
      <c r="X340" s="322">
        <v>228322</v>
      </c>
      <c r="Y340" s="323"/>
      <c r="Z340" s="323"/>
      <c r="AA340" s="323"/>
      <c r="AB340" s="323"/>
      <c r="AC340" s="323"/>
      <c r="AD340" s="323"/>
      <c r="AE340" s="323"/>
      <c r="AF340" s="323"/>
      <c r="AG340" s="323"/>
      <c r="AH340" s="323"/>
      <c r="AI340" s="323"/>
      <c r="AJ340" s="323"/>
      <c r="AK340" s="323"/>
      <c r="AL340" s="324"/>
      <c r="AM340" s="132">
        <f>X340/$AU$347*100</f>
        <v>0.9488999099733278</v>
      </c>
      <c r="AN340" s="133"/>
      <c r="AO340" s="133"/>
      <c r="AP340" s="133"/>
      <c r="AQ340" s="133"/>
      <c r="AR340" s="133"/>
      <c r="AS340" s="133"/>
      <c r="AT340" s="134"/>
      <c r="AU340" s="322">
        <v>250884</v>
      </c>
      <c r="AV340" s="323"/>
      <c r="AW340" s="323"/>
      <c r="AX340" s="323"/>
      <c r="AY340" s="323"/>
      <c r="AZ340" s="323"/>
      <c r="BA340" s="323"/>
      <c r="BB340" s="323"/>
      <c r="BC340" s="323"/>
      <c r="BD340" s="323"/>
      <c r="BE340" s="323"/>
      <c r="BF340" s="323"/>
      <c r="BG340" s="323"/>
      <c r="BH340" s="323"/>
      <c r="BI340" s="324"/>
      <c r="BJ340" s="132">
        <v>1.1</v>
      </c>
      <c r="BK340" s="133"/>
      <c r="BL340" s="133"/>
      <c r="BM340" s="133"/>
      <c r="BN340" s="133"/>
      <c r="BO340" s="133"/>
      <c r="BP340" s="133"/>
      <c r="BQ340" s="134"/>
    </row>
    <row r="341" spans="2:69" ht="13.5" customHeight="1">
      <c r="B341" s="319" t="s">
        <v>75</v>
      </c>
      <c r="C341" s="320"/>
      <c r="D341" s="320"/>
      <c r="E341" s="320"/>
      <c r="F341" s="320"/>
      <c r="G341" s="320"/>
      <c r="H341" s="320"/>
      <c r="I341" s="320"/>
      <c r="J341" s="320"/>
      <c r="K341" s="320"/>
      <c r="L341" s="320"/>
      <c r="M341" s="320"/>
      <c r="N341" s="320"/>
      <c r="O341" s="320"/>
      <c r="P341" s="320"/>
      <c r="Q341" s="320"/>
      <c r="R341" s="320"/>
      <c r="S341" s="320"/>
      <c r="T341" s="320"/>
      <c r="U341" s="320"/>
      <c r="V341" s="320"/>
      <c r="W341" s="321"/>
      <c r="X341" s="322">
        <v>2318638</v>
      </c>
      <c r="Y341" s="323"/>
      <c r="Z341" s="323"/>
      <c r="AA341" s="323"/>
      <c r="AB341" s="323"/>
      <c r="AC341" s="323"/>
      <c r="AD341" s="323"/>
      <c r="AE341" s="323"/>
      <c r="AF341" s="323"/>
      <c r="AG341" s="323"/>
      <c r="AH341" s="323"/>
      <c r="AI341" s="323"/>
      <c r="AJ341" s="323"/>
      <c r="AK341" s="323"/>
      <c r="AL341" s="324"/>
      <c r="AM341" s="132">
        <f>X341/$AU$347*100</f>
        <v>9.636195327041358</v>
      </c>
      <c r="AN341" s="133"/>
      <c r="AO341" s="133"/>
      <c r="AP341" s="133"/>
      <c r="AQ341" s="133"/>
      <c r="AR341" s="133"/>
      <c r="AS341" s="133"/>
      <c r="AT341" s="134"/>
      <c r="AU341" s="322">
        <v>2113730</v>
      </c>
      <c r="AV341" s="323"/>
      <c r="AW341" s="323"/>
      <c r="AX341" s="323"/>
      <c r="AY341" s="323"/>
      <c r="AZ341" s="323"/>
      <c r="BA341" s="323"/>
      <c r="BB341" s="323"/>
      <c r="BC341" s="323"/>
      <c r="BD341" s="323"/>
      <c r="BE341" s="323"/>
      <c r="BF341" s="323"/>
      <c r="BG341" s="323"/>
      <c r="BH341" s="323"/>
      <c r="BI341" s="324"/>
      <c r="BJ341" s="132">
        <f>AU341/$AU$347*100</f>
        <v>8.784603352755854</v>
      </c>
      <c r="BK341" s="133"/>
      <c r="BL341" s="133"/>
      <c r="BM341" s="133"/>
      <c r="BN341" s="133"/>
      <c r="BO341" s="133"/>
      <c r="BP341" s="133"/>
      <c r="BQ341" s="134"/>
    </row>
    <row r="342" spans="2:69" ht="13.5" customHeight="1">
      <c r="B342" s="319" t="s">
        <v>81</v>
      </c>
      <c r="C342" s="320"/>
      <c r="D342" s="320"/>
      <c r="E342" s="320"/>
      <c r="F342" s="320"/>
      <c r="G342" s="320"/>
      <c r="H342" s="320"/>
      <c r="I342" s="320"/>
      <c r="J342" s="320"/>
      <c r="K342" s="320"/>
      <c r="L342" s="320"/>
      <c r="M342" s="320"/>
      <c r="N342" s="320"/>
      <c r="O342" s="320"/>
      <c r="P342" s="320"/>
      <c r="Q342" s="320"/>
      <c r="R342" s="320"/>
      <c r="S342" s="320"/>
      <c r="T342" s="320"/>
      <c r="U342" s="320"/>
      <c r="V342" s="320"/>
      <c r="W342" s="321"/>
      <c r="X342" s="322">
        <v>133018</v>
      </c>
      <c r="Y342" s="323"/>
      <c r="Z342" s="323"/>
      <c r="AA342" s="323"/>
      <c r="AB342" s="323"/>
      <c r="AC342" s="323"/>
      <c r="AD342" s="323"/>
      <c r="AE342" s="323"/>
      <c r="AF342" s="323"/>
      <c r="AG342" s="323"/>
      <c r="AH342" s="323"/>
      <c r="AI342" s="323"/>
      <c r="AJ342" s="323"/>
      <c r="AK342" s="323"/>
      <c r="AL342" s="324"/>
      <c r="AM342" s="132">
        <f>X342/$AU$347*100</f>
        <v>0.552819124853637</v>
      </c>
      <c r="AN342" s="133"/>
      <c r="AO342" s="133"/>
      <c r="AP342" s="133"/>
      <c r="AQ342" s="133"/>
      <c r="AR342" s="133"/>
      <c r="AS342" s="133"/>
      <c r="AT342" s="134"/>
      <c r="AU342" s="322">
        <v>117480</v>
      </c>
      <c r="AV342" s="323"/>
      <c r="AW342" s="323"/>
      <c r="AX342" s="323"/>
      <c r="AY342" s="323"/>
      <c r="AZ342" s="323"/>
      <c r="BA342" s="323"/>
      <c r="BB342" s="323"/>
      <c r="BC342" s="323"/>
      <c r="BD342" s="323"/>
      <c r="BE342" s="323"/>
      <c r="BF342" s="323"/>
      <c r="BG342" s="323"/>
      <c r="BH342" s="323"/>
      <c r="BI342" s="324"/>
      <c r="BJ342" s="132">
        <f>AU342/$AU$347*100</f>
        <v>0.4882436270865994</v>
      </c>
      <c r="BK342" s="133"/>
      <c r="BL342" s="133"/>
      <c r="BM342" s="133"/>
      <c r="BN342" s="133"/>
      <c r="BO342" s="133"/>
      <c r="BP342" s="133"/>
      <c r="BQ342" s="134"/>
    </row>
    <row r="343" spans="2:69" ht="13.5" customHeight="1">
      <c r="B343" s="319" t="s">
        <v>82</v>
      </c>
      <c r="C343" s="320"/>
      <c r="D343" s="320"/>
      <c r="E343" s="320"/>
      <c r="F343" s="320"/>
      <c r="G343" s="320"/>
      <c r="H343" s="320"/>
      <c r="I343" s="320"/>
      <c r="J343" s="320"/>
      <c r="K343" s="320"/>
      <c r="L343" s="320"/>
      <c r="M343" s="320"/>
      <c r="N343" s="320"/>
      <c r="O343" s="320"/>
      <c r="P343" s="320"/>
      <c r="Q343" s="320"/>
      <c r="R343" s="320"/>
      <c r="S343" s="320"/>
      <c r="T343" s="320"/>
      <c r="U343" s="320"/>
      <c r="V343" s="320"/>
      <c r="W343" s="321"/>
      <c r="X343" s="322">
        <v>2141255</v>
      </c>
      <c r="Y343" s="323"/>
      <c r="Z343" s="323"/>
      <c r="AA343" s="323"/>
      <c r="AB343" s="323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4"/>
      <c r="AM343" s="132">
        <f>X343/$AU$347*100</f>
        <v>8.898996490613861</v>
      </c>
      <c r="AN343" s="133"/>
      <c r="AO343" s="133"/>
      <c r="AP343" s="133"/>
      <c r="AQ343" s="133"/>
      <c r="AR343" s="133"/>
      <c r="AS343" s="133"/>
      <c r="AT343" s="134"/>
      <c r="AU343" s="322">
        <v>2145257</v>
      </c>
      <c r="AV343" s="323"/>
      <c r="AW343" s="323"/>
      <c r="AX343" s="323"/>
      <c r="AY343" s="323"/>
      <c r="AZ343" s="323"/>
      <c r="BA343" s="323"/>
      <c r="BB343" s="323"/>
      <c r="BC343" s="323"/>
      <c r="BD343" s="323"/>
      <c r="BE343" s="323"/>
      <c r="BF343" s="323"/>
      <c r="BG343" s="323"/>
      <c r="BH343" s="323"/>
      <c r="BI343" s="324"/>
      <c r="BJ343" s="132">
        <f>AU343/$AU$347*100</f>
        <v>8.915628691802153</v>
      </c>
      <c r="BK343" s="133"/>
      <c r="BL343" s="133"/>
      <c r="BM343" s="133"/>
      <c r="BN343" s="133"/>
      <c r="BO343" s="133"/>
      <c r="BP343" s="133"/>
      <c r="BQ343" s="134"/>
    </row>
    <row r="344" spans="2:69" ht="13.5" customHeight="1">
      <c r="B344" s="319" t="s">
        <v>83</v>
      </c>
      <c r="C344" s="320"/>
      <c r="D344" s="320"/>
      <c r="E344" s="320"/>
      <c r="F344" s="320"/>
      <c r="G344" s="320"/>
      <c r="H344" s="320"/>
      <c r="I344" s="320"/>
      <c r="J344" s="320"/>
      <c r="K344" s="320"/>
      <c r="L344" s="320"/>
      <c r="M344" s="320"/>
      <c r="N344" s="320"/>
      <c r="O344" s="320"/>
      <c r="P344" s="320"/>
      <c r="Q344" s="320"/>
      <c r="R344" s="320"/>
      <c r="S344" s="320"/>
      <c r="T344" s="320"/>
      <c r="U344" s="320"/>
      <c r="V344" s="320"/>
      <c r="W344" s="321"/>
      <c r="X344" s="322">
        <v>1029873</v>
      </c>
      <c r="Y344" s="323"/>
      <c r="Z344" s="323"/>
      <c r="AA344" s="323"/>
      <c r="AB344" s="323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4"/>
      <c r="AM344" s="132">
        <f>X344/$AU$347*100</f>
        <v>4.28012367176164</v>
      </c>
      <c r="AN344" s="133"/>
      <c r="AO344" s="133"/>
      <c r="AP344" s="133"/>
      <c r="AQ344" s="133"/>
      <c r="AR344" s="133"/>
      <c r="AS344" s="133"/>
      <c r="AT344" s="134"/>
      <c r="AU344" s="322">
        <v>1923004</v>
      </c>
      <c r="AV344" s="323"/>
      <c r="AW344" s="323"/>
      <c r="AX344" s="323"/>
      <c r="AY344" s="323"/>
      <c r="AZ344" s="323"/>
      <c r="BA344" s="323"/>
      <c r="BB344" s="323"/>
      <c r="BC344" s="323"/>
      <c r="BD344" s="323"/>
      <c r="BE344" s="323"/>
      <c r="BF344" s="323"/>
      <c r="BG344" s="323"/>
      <c r="BH344" s="323"/>
      <c r="BI344" s="324"/>
      <c r="BJ344" s="132">
        <f>AU344/$AU$347*100</f>
        <v>7.991951377783785</v>
      </c>
      <c r="BK344" s="133"/>
      <c r="BL344" s="133"/>
      <c r="BM344" s="133"/>
      <c r="BN344" s="133"/>
      <c r="BO344" s="133"/>
      <c r="BP344" s="133"/>
      <c r="BQ344" s="134"/>
    </row>
    <row r="345" spans="2:69" ht="13.5" customHeight="1">
      <c r="B345" s="319" t="s">
        <v>84</v>
      </c>
      <c r="C345" s="320"/>
      <c r="D345" s="320"/>
      <c r="E345" s="320"/>
      <c r="F345" s="320"/>
      <c r="G345" s="320"/>
      <c r="H345" s="320"/>
      <c r="I345" s="320"/>
      <c r="J345" s="320"/>
      <c r="K345" s="320"/>
      <c r="L345" s="320"/>
      <c r="M345" s="320"/>
      <c r="N345" s="320"/>
      <c r="O345" s="320"/>
      <c r="P345" s="320"/>
      <c r="Q345" s="320"/>
      <c r="R345" s="320"/>
      <c r="S345" s="320"/>
      <c r="T345" s="320"/>
      <c r="U345" s="320"/>
      <c r="V345" s="320"/>
      <c r="W345" s="321"/>
      <c r="X345" s="322">
        <v>300682</v>
      </c>
      <c r="Y345" s="323"/>
      <c r="Z345" s="323"/>
      <c r="AA345" s="323"/>
      <c r="AB345" s="323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4"/>
      <c r="AM345" s="132">
        <f>X345/$AU$347*100</f>
        <v>1.249626066391325</v>
      </c>
      <c r="AN345" s="133"/>
      <c r="AO345" s="133"/>
      <c r="AP345" s="133"/>
      <c r="AQ345" s="133"/>
      <c r="AR345" s="133"/>
      <c r="AS345" s="133"/>
      <c r="AT345" s="134"/>
      <c r="AU345" s="322">
        <v>270793</v>
      </c>
      <c r="AV345" s="323"/>
      <c r="AW345" s="323"/>
      <c r="AX345" s="323"/>
      <c r="AY345" s="323"/>
      <c r="AZ345" s="323"/>
      <c r="BA345" s="323"/>
      <c r="BB345" s="323"/>
      <c r="BC345" s="323"/>
      <c r="BD345" s="323"/>
      <c r="BE345" s="323"/>
      <c r="BF345" s="323"/>
      <c r="BG345" s="323"/>
      <c r="BH345" s="323"/>
      <c r="BI345" s="324"/>
      <c r="BJ345" s="132">
        <f>AU345/$AU$347*100</f>
        <v>1.125408209990309</v>
      </c>
      <c r="BK345" s="133"/>
      <c r="BL345" s="133"/>
      <c r="BM345" s="133"/>
      <c r="BN345" s="133"/>
      <c r="BO345" s="133"/>
      <c r="BP345" s="133"/>
      <c r="BQ345" s="134"/>
    </row>
    <row r="346" spans="2:69" ht="13.5" customHeight="1">
      <c r="B346" s="319" t="s">
        <v>85</v>
      </c>
      <c r="C346" s="320"/>
      <c r="D346" s="320"/>
      <c r="E346" s="320"/>
      <c r="F346" s="320"/>
      <c r="G346" s="320"/>
      <c r="H346" s="320"/>
      <c r="I346" s="320"/>
      <c r="J346" s="320"/>
      <c r="K346" s="320"/>
      <c r="L346" s="320"/>
      <c r="M346" s="320"/>
      <c r="N346" s="320"/>
      <c r="O346" s="320"/>
      <c r="P346" s="320"/>
      <c r="Q346" s="320"/>
      <c r="R346" s="320"/>
      <c r="S346" s="320"/>
      <c r="T346" s="320"/>
      <c r="U346" s="320"/>
      <c r="V346" s="320"/>
      <c r="W346" s="321"/>
      <c r="X346" s="322">
        <v>2413053</v>
      </c>
      <c r="Y346" s="323"/>
      <c r="Z346" s="323"/>
      <c r="AA346" s="323"/>
      <c r="AB346" s="323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4"/>
      <c r="AM346" s="132">
        <f>X346/$AU$347*100</f>
        <v>10.028581452776644</v>
      </c>
      <c r="AN346" s="133"/>
      <c r="AO346" s="133"/>
      <c r="AP346" s="133"/>
      <c r="AQ346" s="133"/>
      <c r="AR346" s="133"/>
      <c r="AS346" s="133"/>
      <c r="AT346" s="134"/>
      <c r="AU346" s="322">
        <v>2514486</v>
      </c>
      <c r="AV346" s="323"/>
      <c r="AW346" s="323"/>
      <c r="AX346" s="323"/>
      <c r="AY346" s="323"/>
      <c r="AZ346" s="323"/>
      <c r="BA346" s="323"/>
      <c r="BB346" s="323"/>
      <c r="BC346" s="323"/>
      <c r="BD346" s="323"/>
      <c r="BE346" s="323"/>
      <c r="BF346" s="323"/>
      <c r="BG346" s="323"/>
      <c r="BH346" s="323"/>
      <c r="BI346" s="324"/>
      <c r="BJ346" s="132">
        <f>AU346/$AU$347*100</f>
        <v>10.450134192189948</v>
      </c>
      <c r="BK346" s="133"/>
      <c r="BL346" s="133"/>
      <c r="BM346" s="133"/>
      <c r="BN346" s="133"/>
      <c r="BO346" s="133"/>
      <c r="BP346" s="133"/>
      <c r="BQ346" s="134"/>
    </row>
    <row r="347" spans="2:69" ht="13.5" customHeight="1">
      <c r="B347" s="118" t="s">
        <v>86</v>
      </c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20"/>
      <c r="X347" s="322">
        <f>SUM(X333:AL346)-X333-X337</f>
        <v>23079772</v>
      </c>
      <c r="Y347" s="323"/>
      <c r="Z347" s="323"/>
      <c r="AA347" s="323"/>
      <c r="AB347" s="323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4"/>
      <c r="AM347" s="132">
        <f>SUM(AM333:AT346)-AM333-AM337</f>
        <v>95.91889337429129</v>
      </c>
      <c r="AN347" s="133"/>
      <c r="AO347" s="133"/>
      <c r="AP347" s="133"/>
      <c r="AQ347" s="133"/>
      <c r="AR347" s="133"/>
      <c r="AS347" s="133"/>
      <c r="AT347" s="134"/>
      <c r="AU347" s="322">
        <f>SUM(AU333:BI346)-AU333-AU337</f>
        <v>24061758</v>
      </c>
      <c r="AV347" s="323"/>
      <c r="AW347" s="323"/>
      <c r="AX347" s="323"/>
      <c r="AY347" s="323"/>
      <c r="AZ347" s="323"/>
      <c r="BA347" s="323"/>
      <c r="BB347" s="323"/>
      <c r="BC347" s="323"/>
      <c r="BD347" s="323"/>
      <c r="BE347" s="323"/>
      <c r="BF347" s="323"/>
      <c r="BG347" s="323"/>
      <c r="BH347" s="323"/>
      <c r="BI347" s="324"/>
      <c r="BJ347" s="132">
        <f>SUM(BJ333:BQ346)-BJ333-BJ337</f>
        <v>99.99594170966228</v>
      </c>
      <c r="BK347" s="133"/>
      <c r="BL347" s="133"/>
      <c r="BM347" s="133"/>
      <c r="BN347" s="133"/>
      <c r="BO347" s="133"/>
      <c r="BP347" s="133"/>
      <c r="BQ347" s="134"/>
    </row>
    <row r="348" ht="3.75" customHeight="1"/>
    <row r="349" spans="1:44" ht="13.5" customHeight="1">
      <c r="A349" s="31" t="s">
        <v>1037</v>
      </c>
      <c r="AR349" s="31" t="s">
        <v>100</v>
      </c>
    </row>
    <row r="350" ht="3.75" customHeight="1"/>
    <row r="351" spans="2:53" ht="13.5" customHeight="1">
      <c r="B351" s="104" t="s">
        <v>12</v>
      </c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 t="s">
        <v>89</v>
      </c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 t="s">
        <v>90</v>
      </c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</row>
    <row r="352" spans="2:53" ht="13.5" customHeight="1">
      <c r="B352" s="161" t="s">
        <v>88</v>
      </c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316">
        <v>6217510</v>
      </c>
      <c r="Y352" s="317"/>
      <c r="Z352" s="317"/>
      <c r="AA352" s="317"/>
      <c r="AB352" s="317"/>
      <c r="AC352" s="317"/>
      <c r="AD352" s="317"/>
      <c r="AE352" s="317"/>
      <c r="AF352" s="317"/>
      <c r="AG352" s="317"/>
      <c r="AH352" s="317"/>
      <c r="AI352" s="317"/>
      <c r="AJ352" s="317"/>
      <c r="AK352" s="317"/>
      <c r="AL352" s="318"/>
      <c r="AM352" s="316">
        <v>6802147</v>
      </c>
      <c r="AN352" s="317"/>
      <c r="AO352" s="317"/>
      <c r="AP352" s="317"/>
      <c r="AQ352" s="317"/>
      <c r="AR352" s="317"/>
      <c r="AS352" s="317"/>
      <c r="AT352" s="317"/>
      <c r="AU352" s="317"/>
      <c r="AV352" s="317"/>
      <c r="AW352" s="317"/>
      <c r="AX352" s="317"/>
      <c r="AY352" s="317"/>
      <c r="AZ352" s="317"/>
      <c r="BA352" s="318"/>
    </row>
    <row r="353" spans="2:53" ht="13.5" customHeight="1">
      <c r="B353" s="161" t="s">
        <v>91</v>
      </c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316">
        <v>0</v>
      </c>
      <c r="Y353" s="317"/>
      <c r="Z353" s="317"/>
      <c r="AA353" s="317"/>
      <c r="AB353" s="317"/>
      <c r="AC353" s="317"/>
      <c r="AD353" s="317"/>
      <c r="AE353" s="317"/>
      <c r="AF353" s="317"/>
      <c r="AG353" s="317"/>
      <c r="AH353" s="317"/>
      <c r="AI353" s="317"/>
      <c r="AJ353" s="317"/>
      <c r="AK353" s="317"/>
      <c r="AL353" s="318"/>
      <c r="AM353" s="316">
        <v>0</v>
      </c>
      <c r="AN353" s="317"/>
      <c r="AO353" s="317"/>
      <c r="AP353" s="317"/>
      <c r="AQ353" s="317"/>
      <c r="AR353" s="317"/>
      <c r="AS353" s="317"/>
      <c r="AT353" s="317"/>
      <c r="AU353" s="317"/>
      <c r="AV353" s="317"/>
      <c r="AW353" s="317"/>
      <c r="AX353" s="317"/>
      <c r="AY353" s="317"/>
      <c r="AZ353" s="317"/>
      <c r="BA353" s="318"/>
    </row>
    <row r="354" spans="2:53" ht="13.5" customHeight="1">
      <c r="B354" s="161" t="s">
        <v>395</v>
      </c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316">
        <v>565880</v>
      </c>
      <c r="Y354" s="317"/>
      <c r="Z354" s="317"/>
      <c r="AA354" s="317"/>
      <c r="AB354" s="317"/>
      <c r="AC354" s="317"/>
      <c r="AD354" s="317"/>
      <c r="AE354" s="317"/>
      <c r="AF354" s="317"/>
      <c r="AG354" s="317"/>
      <c r="AH354" s="317"/>
      <c r="AI354" s="317"/>
      <c r="AJ354" s="317"/>
      <c r="AK354" s="317"/>
      <c r="AL354" s="318"/>
      <c r="AM354" s="316">
        <v>563216</v>
      </c>
      <c r="AN354" s="317"/>
      <c r="AO354" s="317"/>
      <c r="AP354" s="317"/>
      <c r="AQ354" s="317"/>
      <c r="AR354" s="317"/>
      <c r="AS354" s="317"/>
      <c r="AT354" s="317"/>
      <c r="AU354" s="317"/>
      <c r="AV354" s="317"/>
      <c r="AW354" s="317"/>
      <c r="AX354" s="317"/>
      <c r="AY354" s="317"/>
      <c r="AZ354" s="317"/>
      <c r="BA354" s="318"/>
    </row>
    <row r="355" spans="2:53" ht="13.5" customHeight="1">
      <c r="B355" s="161" t="s">
        <v>92</v>
      </c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316">
        <v>707307</v>
      </c>
      <c r="Y355" s="317"/>
      <c r="Z355" s="317"/>
      <c r="AA355" s="317"/>
      <c r="AB355" s="317"/>
      <c r="AC355" s="317"/>
      <c r="AD355" s="317"/>
      <c r="AE355" s="317"/>
      <c r="AF355" s="317"/>
      <c r="AG355" s="317"/>
      <c r="AH355" s="317"/>
      <c r="AI355" s="317"/>
      <c r="AJ355" s="317"/>
      <c r="AK355" s="317"/>
      <c r="AL355" s="318"/>
      <c r="AM355" s="316">
        <v>701042</v>
      </c>
      <c r="AN355" s="317"/>
      <c r="AO355" s="317"/>
      <c r="AP355" s="317"/>
      <c r="AQ355" s="317"/>
      <c r="AR355" s="317"/>
      <c r="AS355" s="317"/>
      <c r="AT355" s="317"/>
      <c r="AU355" s="317"/>
      <c r="AV355" s="317"/>
      <c r="AW355" s="317"/>
      <c r="AX355" s="317"/>
      <c r="AY355" s="317"/>
      <c r="AZ355" s="317"/>
      <c r="BA355" s="318"/>
    </row>
    <row r="356" spans="2:53" ht="13.5" customHeight="1">
      <c r="B356" s="161" t="s">
        <v>93</v>
      </c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316">
        <v>405306</v>
      </c>
      <c r="Y356" s="317"/>
      <c r="Z356" s="317"/>
      <c r="AA356" s="317"/>
      <c r="AB356" s="317"/>
      <c r="AC356" s="317"/>
      <c r="AD356" s="317"/>
      <c r="AE356" s="317"/>
      <c r="AF356" s="317"/>
      <c r="AG356" s="317"/>
      <c r="AH356" s="317"/>
      <c r="AI356" s="317"/>
      <c r="AJ356" s="317"/>
      <c r="AK356" s="317"/>
      <c r="AL356" s="318"/>
      <c r="AM356" s="316">
        <v>400560</v>
      </c>
      <c r="AN356" s="317"/>
      <c r="AO356" s="317"/>
      <c r="AP356" s="317"/>
      <c r="AQ356" s="317"/>
      <c r="AR356" s="317"/>
      <c r="AS356" s="317"/>
      <c r="AT356" s="317"/>
      <c r="AU356" s="317"/>
      <c r="AV356" s="317"/>
      <c r="AW356" s="317"/>
      <c r="AX356" s="317"/>
      <c r="AY356" s="317"/>
      <c r="AZ356" s="317"/>
      <c r="BA356" s="318"/>
    </row>
    <row r="357" spans="2:53" ht="13.5" customHeight="1">
      <c r="B357" s="161" t="s">
        <v>874</v>
      </c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316">
        <v>292856</v>
      </c>
      <c r="Y357" s="317"/>
      <c r="Z357" s="317"/>
      <c r="AA357" s="317"/>
      <c r="AB357" s="317"/>
      <c r="AC357" s="317"/>
      <c r="AD357" s="317"/>
      <c r="AE357" s="317"/>
      <c r="AF357" s="317"/>
      <c r="AG357" s="317"/>
      <c r="AH357" s="317"/>
      <c r="AI357" s="317"/>
      <c r="AJ357" s="317"/>
      <c r="AK357" s="317"/>
      <c r="AL357" s="318"/>
      <c r="AM357" s="316">
        <v>288511</v>
      </c>
      <c r="AN357" s="317"/>
      <c r="AO357" s="317"/>
      <c r="AP357" s="317"/>
      <c r="AQ357" s="317"/>
      <c r="AR357" s="317"/>
      <c r="AS357" s="317"/>
      <c r="AT357" s="317"/>
      <c r="AU357" s="317"/>
      <c r="AV357" s="317"/>
      <c r="AW357" s="317"/>
      <c r="AX357" s="317"/>
      <c r="AY357" s="317"/>
      <c r="AZ357" s="317"/>
      <c r="BA357" s="318"/>
    </row>
    <row r="358" spans="2:53" ht="13.5" customHeight="1">
      <c r="B358" s="161" t="s">
        <v>94</v>
      </c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316">
        <v>528795</v>
      </c>
      <c r="Y358" s="317"/>
      <c r="Z358" s="317"/>
      <c r="AA358" s="317"/>
      <c r="AB358" s="317"/>
      <c r="AC358" s="317"/>
      <c r="AD358" s="317"/>
      <c r="AE358" s="317"/>
      <c r="AF358" s="317"/>
      <c r="AG358" s="317"/>
      <c r="AH358" s="317"/>
      <c r="AI358" s="317"/>
      <c r="AJ358" s="317"/>
      <c r="AK358" s="317"/>
      <c r="AL358" s="318"/>
      <c r="AM358" s="316">
        <v>519649</v>
      </c>
      <c r="AN358" s="317"/>
      <c r="AO358" s="317"/>
      <c r="AP358" s="317"/>
      <c r="AQ358" s="317"/>
      <c r="AR358" s="317"/>
      <c r="AS358" s="317"/>
      <c r="AT358" s="317"/>
      <c r="AU358" s="317"/>
      <c r="AV358" s="317"/>
      <c r="AW358" s="317"/>
      <c r="AX358" s="317"/>
      <c r="AY358" s="317"/>
      <c r="AZ358" s="317"/>
      <c r="BA358" s="318"/>
    </row>
    <row r="359" spans="2:53" ht="13.5" customHeight="1">
      <c r="B359" s="161" t="s">
        <v>95</v>
      </c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316">
        <v>11814487</v>
      </c>
      <c r="Y359" s="317"/>
      <c r="Z359" s="317"/>
      <c r="AA359" s="317"/>
      <c r="AB359" s="317"/>
      <c r="AC359" s="317"/>
      <c r="AD359" s="317"/>
      <c r="AE359" s="317"/>
      <c r="AF359" s="317"/>
      <c r="AG359" s="317"/>
      <c r="AH359" s="317"/>
      <c r="AI359" s="317"/>
      <c r="AJ359" s="317"/>
      <c r="AK359" s="317"/>
      <c r="AL359" s="318"/>
      <c r="AM359" s="316">
        <v>11357284</v>
      </c>
      <c r="AN359" s="317"/>
      <c r="AO359" s="317"/>
      <c r="AP359" s="317"/>
      <c r="AQ359" s="317"/>
      <c r="AR359" s="317"/>
      <c r="AS359" s="317"/>
      <c r="AT359" s="317"/>
      <c r="AU359" s="317"/>
      <c r="AV359" s="317"/>
      <c r="AW359" s="317"/>
      <c r="AX359" s="317"/>
      <c r="AY359" s="317"/>
      <c r="AZ359" s="317"/>
      <c r="BA359" s="318"/>
    </row>
    <row r="360" spans="2:53" ht="13.5" customHeight="1">
      <c r="B360" s="161" t="s">
        <v>96</v>
      </c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316">
        <v>19879</v>
      </c>
      <c r="Y360" s="317"/>
      <c r="Z360" s="317"/>
      <c r="AA360" s="317"/>
      <c r="AB360" s="317"/>
      <c r="AC360" s="317"/>
      <c r="AD360" s="317"/>
      <c r="AE360" s="317"/>
      <c r="AF360" s="317"/>
      <c r="AG360" s="317"/>
      <c r="AH360" s="317"/>
      <c r="AI360" s="317"/>
      <c r="AJ360" s="317"/>
      <c r="AK360" s="317"/>
      <c r="AL360" s="318"/>
      <c r="AM360" s="316">
        <v>17903</v>
      </c>
      <c r="AN360" s="317"/>
      <c r="AO360" s="317"/>
      <c r="AP360" s="317"/>
      <c r="AQ360" s="317"/>
      <c r="AR360" s="317"/>
      <c r="AS360" s="317"/>
      <c r="AT360" s="317"/>
      <c r="AU360" s="317"/>
      <c r="AV360" s="317"/>
      <c r="AW360" s="317"/>
      <c r="AX360" s="317"/>
      <c r="AY360" s="317"/>
      <c r="AZ360" s="317"/>
      <c r="BA360" s="318"/>
    </row>
    <row r="361" spans="2:53" ht="13.5" customHeight="1">
      <c r="B361" s="161" t="s">
        <v>875</v>
      </c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316">
        <v>17509</v>
      </c>
      <c r="Y361" s="317"/>
      <c r="Z361" s="317"/>
      <c r="AA361" s="317"/>
      <c r="AB361" s="317"/>
      <c r="AC361" s="317"/>
      <c r="AD361" s="317"/>
      <c r="AE361" s="317"/>
      <c r="AF361" s="317"/>
      <c r="AG361" s="317"/>
      <c r="AH361" s="317"/>
      <c r="AI361" s="317"/>
      <c r="AJ361" s="317"/>
      <c r="AK361" s="317"/>
      <c r="AL361" s="318"/>
      <c r="AM361" s="316">
        <v>17507</v>
      </c>
      <c r="AN361" s="317"/>
      <c r="AO361" s="317"/>
      <c r="AP361" s="317"/>
      <c r="AQ361" s="317"/>
      <c r="AR361" s="317"/>
      <c r="AS361" s="317"/>
      <c r="AT361" s="317"/>
      <c r="AU361" s="317"/>
      <c r="AV361" s="317"/>
      <c r="AW361" s="317"/>
      <c r="AX361" s="317"/>
      <c r="AY361" s="317"/>
      <c r="AZ361" s="317"/>
      <c r="BA361" s="318"/>
    </row>
    <row r="362" spans="2:53" ht="13.5" customHeight="1">
      <c r="B362" s="161" t="s">
        <v>97</v>
      </c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316">
        <v>0</v>
      </c>
      <c r="Y362" s="317"/>
      <c r="Z362" s="317"/>
      <c r="AA362" s="317"/>
      <c r="AB362" s="317"/>
      <c r="AC362" s="317"/>
      <c r="AD362" s="317"/>
      <c r="AE362" s="317"/>
      <c r="AF362" s="317"/>
      <c r="AG362" s="317"/>
      <c r="AH362" s="317"/>
      <c r="AI362" s="317"/>
      <c r="AJ362" s="317"/>
      <c r="AK362" s="317"/>
      <c r="AL362" s="318"/>
      <c r="AM362" s="316">
        <v>0</v>
      </c>
      <c r="AN362" s="317"/>
      <c r="AO362" s="317"/>
      <c r="AP362" s="317"/>
      <c r="AQ362" s="317"/>
      <c r="AR362" s="317"/>
      <c r="AS362" s="317"/>
      <c r="AT362" s="317"/>
      <c r="AU362" s="317"/>
      <c r="AV362" s="317"/>
      <c r="AW362" s="317"/>
      <c r="AX362" s="317"/>
      <c r="AY362" s="317"/>
      <c r="AZ362" s="317"/>
      <c r="BA362" s="318"/>
    </row>
    <row r="363" spans="2:58" ht="13.5" customHeight="1">
      <c r="B363" s="104" t="s">
        <v>98</v>
      </c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316">
        <f>SUM(X352:AL362)</f>
        <v>20569529</v>
      </c>
      <c r="Y363" s="317"/>
      <c r="Z363" s="317"/>
      <c r="AA363" s="317"/>
      <c r="AB363" s="317"/>
      <c r="AC363" s="317"/>
      <c r="AD363" s="317"/>
      <c r="AE363" s="317"/>
      <c r="AF363" s="317"/>
      <c r="AG363" s="317"/>
      <c r="AH363" s="317"/>
      <c r="AI363" s="317"/>
      <c r="AJ363" s="317"/>
      <c r="AK363" s="317"/>
      <c r="AL363" s="318"/>
      <c r="AM363" s="316">
        <f>SUM(AM352:BA362)</f>
        <v>20667819</v>
      </c>
      <c r="AN363" s="317"/>
      <c r="AO363" s="317"/>
      <c r="AP363" s="317"/>
      <c r="AQ363" s="317"/>
      <c r="AR363" s="317"/>
      <c r="AS363" s="317"/>
      <c r="AT363" s="317"/>
      <c r="AU363" s="317"/>
      <c r="AV363" s="317"/>
      <c r="AW363" s="317"/>
      <c r="AX363" s="317"/>
      <c r="AY363" s="317"/>
      <c r="AZ363" s="317"/>
      <c r="BA363" s="318"/>
      <c r="BF363" s="31" t="s">
        <v>45</v>
      </c>
    </row>
    <row r="364" spans="1:69" ht="15" customHeight="1">
      <c r="A364" s="31" t="s">
        <v>1038</v>
      </c>
      <c r="BQ364" s="33" t="s">
        <v>698</v>
      </c>
    </row>
    <row r="365" ht="3.75" customHeight="1"/>
    <row r="366" spans="1:69" s="15" customFormat="1" ht="15" customHeight="1">
      <c r="A366" s="104" t="s">
        <v>12</v>
      </c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 t="s">
        <v>177</v>
      </c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 t="s">
        <v>178</v>
      </c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 t="s">
        <v>179</v>
      </c>
      <c r="BD366" s="104"/>
      <c r="BE366" s="104"/>
      <c r="BF366" s="104"/>
      <c r="BG366" s="104"/>
      <c r="BH366" s="104"/>
      <c r="BI366" s="104"/>
      <c r="BJ366" s="104"/>
      <c r="BK366" s="104"/>
      <c r="BL366" s="104"/>
      <c r="BM366" s="104"/>
      <c r="BN366" s="104"/>
      <c r="BO366" s="104"/>
      <c r="BP366" s="104"/>
      <c r="BQ366" s="104"/>
    </row>
    <row r="367" spans="1:69" s="15" customFormat="1" ht="15" customHeight="1">
      <c r="A367" s="104" t="s">
        <v>172</v>
      </c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 t="s">
        <v>173</v>
      </c>
      <c r="P367" s="104"/>
      <c r="Q367" s="104"/>
      <c r="R367" s="104"/>
      <c r="S367" s="104"/>
      <c r="T367" s="104"/>
      <c r="U367" s="104"/>
      <c r="V367" s="104"/>
      <c r="W367" s="104"/>
      <c r="X367" s="104"/>
      <c r="Y367" s="333">
        <v>1223655</v>
      </c>
      <c r="Z367" s="333"/>
      <c r="AA367" s="333"/>
      <c r="AB367" s="333"/>
      <c r="AC367" s="333"/>
      <c r="AD367" s="333"/>
      <c r="AE367" s="333"/>
      <c r="AF367" s="333"/>
      <c r="AG367" s="333"/>
      <c r="AH367" s="333"/>
      <c r="AI367" s="333"/>
      <c r="AJ367" s="333"/>
      <c r="AK367" s="333"/>
      <c r="AL367" s="333"/>
      <c r="AM367" s="333"/>
      <c r="AN367" s="333">
        <v>1082900</v>
      </c>
      <c r="AO367" s="333"/>
      <c r="AP367" s="333"/>
      <c r="AQ367" s="333"/>
      <c r="AR367" s="333"/>
      <c r="AS367" s="333"/>
      <c r="AT367" s="333"/>
      <c r="AU367" s="333"/>
      <c r="AV367" s="333"/>
      <c r="AW367" s="333"/>
      <c r="AX367" s="333"/>
      <c r="AY367" s="333"/>
      <c r="AZ367" s="333"/>
      <c r="BA367" s="333"/>
      <c r="BB367" s="333"/>
      <c r="BC367" s="333">
        <f>Y367-AN367</f>
        <v>140755</v>
      </c>
      <c r="BD367" s="333"/>
      <c r="BE367" s="333"/>
      <c r="BF367" s="333"/>
      <c r="BG367" s="333"/>
      <c r="BH367" s="333"/>
      <c r="BI367" s="333"/>
      <c r="BJ367" s="333"/>
      <c r="BK367" s="333"/>
      <c r="BL367" s="333"/>
      <c r="BM367" s="333"/>
      <c r="BN367" s="333"/>
      <c r="BO367" s="333"/>
      <c r="BP367" s="333"/>
      <c r="BQ367" s="333"/>
    </row>
    <row r="368" spans="1:69" s="15" customFormat="1" ht="15" customHeigh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 t="s">
        <v>174</v>
      </c>
      <c r="P368" s="104"/>
      <c r="Q368" s="104"/>
      <c r="R368" s="104"/>
      <c r="S368" s="104"/>
      <c r="T368" s="104"/>
      <c r="U368" s="104"/>
      <c r="V368" s="104"/>
      <c r="W368" s="104"/>
      <c r="X368" s="104"/>
      <c r="Y368" s="333">
        <v>55121</v>
      </c>
      <c r="Z368" s="333"/>
      <c r="AA368" s="333"/>
      <c r="AB368" s="333"/>
      <c r="AC368" s="333"/>
      <c r="AD368" s="333"/>
      <c r="AE368" s="333"/>
      <c r="AF368" s="333"/>
      <c r="AG368" s="333"/>
      <c r="AH368" s="333"/>
      <c r="AI368" s="333"/>
      <c r="AJ368" s="333"/>
      <c r="AK368" s="333"/>
      <c r="AL368" s="333"/>
      <c r="AM368" s="333"/>
      <c r="AN368" s="333">
        <v>512142</v>
      </c>
      <c r="AO368" s="333"/>
      <c r="AP368" s="333"/>
      <c r="AQ368" s="333"/>
      <c r="AR368" s="333"/>
      <c r="AS368" s="333"/>
      <c r="AT368" s="333"/>
      <c r="AU368" s="333"/>
      <c r="AV368" s="333"/>
      <c r="AW368" s="333"/>
      <c r="AX368" s="333"/>
      <c r="AY368" s="333"/>
      <c r="AZ368" s="333"/>
      <c r="BA368" s="333"/>
      <c r="BB368" s="333"/>
      <c r="BC368" s="333">
        <f>Y368-AN368</f>
        <v>-457021</v>
      </c>
      <c r="BD368" s="333"/>
      <c r="BE368" s="333"/>
      <c r="BF368" s="333"/>
      <c r="BG368" s="333"/>
      <c r="BH368" s="333"/>
      <c r="BI368" s="333"/>
      <c r="BJ368" s="333"/>
      <c r="BK368" s="333"/>
      <c r="BL368" s="333"/>
      <c r="BM368" s="333"/>
      <c r="BN368" s="333"/>
      <c r="BO368" s="333"/>
      <c r="BP368" s="333"/>
      <c r="BQ368" s="333"/>
    </row>
    <row r="369" spans="1:69" s="15" customFormat="1" ht="15" customHeight="1">
      <c r="A369" s="104" t="s">
        <v>171</v>
      </c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 t="s">
        <v>175</v>
      </c>
      <c r="P369" s="104"/>
      <c r="Q369" s="104"/>
      <c r="R369" s="104"/>
      <c r="S369" s="104"/>
      <c r="T369" s="104"/>
      <c r="U369" s="104"/>
      <c r="V369" s="104"/>
      <c r="W369" s="104"/>
      <c r="X369" s="104"/>
      <c r="Y369" s="333">
        <v>65141</v>
      </c>
      <c r="Z369" s="333"/>
      <c r="AA369" s="333"/>
      <c r="AB369" s="333"/>
      <c r="AC369" s="333"/>
      <c r="AD369" s="333"/>
      <c r="AE369" s="333"/>
      <c r="AF369" s="333"/>
      <c r="AG369" s="333"/>
      <c r="AH369" s="333"/>
      <c r="AI369" s="333"/>
      <c r="AJ369" s="333"/>
      <c r="AK369" s="333"/>
      <c r="AL369" s="333"/>
      <c r="AM369" s="333"/>
      <c r="AN369" s="333">
        <v>37688</v>
      </c>
      <c r="AO369" s="333"/>
      <c r="AP369" s="333"/>
      <c r="AQ369" s="333"/>
      <c r="AR369" s="333"/>
      <c r="AS369" s="333"/>
      <c r="AT369" s="333"/>
      <c r="AU369" s="333"/>
      <c r="AV369" s="333"/>
      <c r="AW369" s="333"/>
      <c r="AX369" s="333"/>
      <c r="AY369" s="333"/>
      <c r="AZ369" s="333"/>
      <c r="BA369" s="333"/>
      <c r="BB369" s="333"/>
      <c r="BC369" s="333">
        <f>Y369-AN369</f>
        <v>27453</v>
      </c>
      <c r="BD369" s="333"/>
      <c r="BE369" s="333"/>
      <c r="BF369" s="333"/>
      <c r="BG369" s="333"/>
      <c r="BH369" s="333"/>
      <c r="BI369" s="333"/>
      <c r="BJ369" s="333"/>
      <c r="BK369" s="333"/>
      <c r="BL369" s="333"/>
      <c r="BM369" s="333"/>
      <c r="BN369" s="333"/>
      <c r="BO369" s="333"/>
      <c r="BP369" s="333"/>
      <c r="BQ369" s="333"/>
    </row>
    <row r="370" spans="1:69" s="15" customFormat="1" ht="15" customHeigh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 t="s">
        <v>176</v>
      </c>
      <c r="P370" s="104"/>
      <c r="Q370" s="104"/>
      <c r="R370" s="104"/>
      <c r="S370" s="104"/>
      <c r="T370" s="104"/>
      <c r="U370" s="104"/>
      <c r="V370" s="104"/>
      <c r="W370" s="104"/>
      <c r="X370" s="104"/>
      <c r="Y370" s="333">
        <v>0</v>
      </c>
      <c r="Z370" s="333"/>
      <c r="AA370" s="333"/>
      <c r="AB370" s="333"/>
      <c r="AC370" s="333"/>
      <c r="AD370" s="333"/>
      <c r="AE370" s="333"/>
      <c r="AF370" s="333"/>
      <c r="AG370" s="333"/>
      <c r="AH370" s="333"/>
      <c r="AI370" s="333"/>
      <c r="AJ370" s="333"/>
      <c r="AK370" s="333"/>
      <c r="AL370" s="333"/>
      <c r="AM370" s="333"/>
      <c r="AN370" s="333">
        <v>39029</v>
      </c>
      <c r="AO370" s="333"/>
      <c r="AP370" s="333"/>
      <c r="AQ370" s="333"/>
      <c r="AR370" s="333"/>
      <c r="AS370" s="333"/>
      <c r="AT370" s="333"/>
      <c r="AU370" s="333"/>
      <c r="AV370" s="333"/>
      <c r="AW370" s="333"/>
      <c r="AX370" s="333"/>
      <c r="AY370" s="333"/>
      <c r="AZ370" s="333"/>
      <c r="BA370" s="333"/>
      <c r="BB370" s="333"/>
      <c r="BC370" s="333">
        <f>Y370-AN370</f>
        <v>-39029</v>
      </c>
      <c r="BD370" s="333"/>
      <c r="BE370" s="333"/>
      <c r="BF370" s="333"/>
      <c r="BG370" s="333"/>
      <c r="BH370" s="333"/>
      <c r="BI370" s="333"/>
      <c r="BJ370" s="333"/>
      <c r="BK370" s="333"/>
      <c r="BL370" s="333"/>
      <c r="BM370" s="333"/>
      <c r="BN370" s="333"/>
      <c r="BO370" s="333"/>
      <c r="BP370" s="333"/>
      <c r="BQ370" s="333"/>
    </row>
    <row r="371" ht="15" customHeight="1">
      <c r="BQ371" s="33" t="s">
        <v>477</v>
      </c>
    </row>
    <row r="372" ht="8.25" customHeight="1"/>
    <row r="373" spans="1:69" ht="15" customHeight="1">
      <c r="A373" s="31" t="s">
        <v>37</v>
      </c>
      <c r="BQ373" s="33" t="s">
        <v>1039</v>
      </c>
    </row>
    <row r="374" ht="3.75" customHeight="1"/>
    <row r="375" spans="2:69" ht="15" customHeight="1">
      <c r="B375" s="104" t="s">
        <v>12</v>
      </c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 t="s">
        <v>38</v>
      </c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 t="s">
        <v>44</v>
      </c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  <c r="BM375" s="104"/>
      <c r="BN375" s="104"/>
      <c r="BO375" s="104"/>
      <c r="BP375" s="104"/>
      <c r="BQ375" s="104"/>
    </row>
    <row r="376" spans="2:69" ht="15" customHeight="1"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 t="s">
        <v>751</v>
      </c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 t="s">
        <v>39</v>
      </c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 t="s">
        <v>40</v>
      </c>
      <c r="BH376" s="104"/>
      <c r="BI376" s="104"/>
      <c r="BJ376" s="104"/>
      <c r="BK376" s="104"/>
      <c r="BL376" s="104"/>
      <c r="BM376" s="104"/>
      <c r="BN376" s="104"/>
      <c r="BO376" s="104"/>
      <c r="BP376" s="104"/>
      <c r="BQ376" s="104"/>
    </row>
    <row r="377" spans="2:69" ht="15" customHeight="1">
      <c r="B377" s="104" t="s">
        <v>41</v>
      </c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334">
        <f>SUM(Y378:AJ405)-Y378-Y382</f>
        <v>2068462.6099999999</v>
      </c>
      <c r="Z377" s="335"/>
      <c r="AA377" s="335"/>
      <c r="AB377" s="335"/>
      <c r="AC377" s="335"/>
      <c r="AD377" s="335"/>
      <c r="AE377" s="335"/>
      <c r="AF377" s="335"/>
      <c r="AG377" s="335"/>
      <c r="AH377" s="335"/>
      <c r="AI377" s="335"/>
      <c r="AJ377" s="336"/>
      <c r="AK377" s="337">
        <f>SUM(AV377:BQ377)</f>
        <v>202377.78999999998</v>
      </c>
      <c r="AL377" s="337"/>
      <c r="AM377" s="337"/>
      <c r="AN377" s="337"/>
      <c r="AO377" s="337"/>
      <c r="AP377" s="337"/>
      <c r="AQ377" s="337"/>
      <c r="AR377" s="337"/>
      <c r="AS377" s="337"/>
      <c r="AT377" s="337"/>
      <c r="AU377" s="337"/>
      <c r="AV377" s="334">
        <f>SUM(AV378:BF405)-AV378-AV382</f>
        <v>14264.869999999999</v>
      </c>
      <c r="AW377" s="335"/>
      <c r="AX377" s="335"/>
      <c r="AY377" s="335"/>
      <c r="AZ377" s="335"/>
      <c r="BA377" s="335"/>
      <c r="BB377" s="335"/>
      <c r="BC377" s="335"/>
      <c r="BD377" s="335"/>
      <c r="BE377" s="335"/>
      <c r="BF377" s="336"/>
      <c r="BG377" s="334">
        <f>SUM(BG378:BQ405)-BG378-BG382</f>
        <v>188112.91999999998</v>
      </c>
      <c r="BH377" s="335"/>
      <c r="BI377" s="335"/>
      <c r="BJ377" s="335"/>
      <c r="BK377" s="335"/>
      <c r="BL377" s="335"/>
      <c r="BM377" s="335"/>
      <c r="BN377" s="335"/>
      <c r="BO377" s="335"/>
      <c r="BP377" s="335"/>
      <c r="BQ377" s="336"/>
    </row>
    <row r="378" spans="2:69" ht="15" customHeight="1">
      <c r="B378" s="338" t="s">
        <v>42</v>
      </c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334">
        <f>SUM(Y379:AJ381)</f>
        <v>25443.17</v>
      </c>
      <c r="Z378" s="335"/>
      <c r="AA378" s="335"/>
      <c r="AB378" s="335"/>
      <c r="AC378" s="335"/>
      <c r="AD378" s="335"/>
      <c r="AE378" s="335"/>
      <c r="AF378" s="335"/>
      <c r="AG378" s="335"/>
      <c r="AH378" s="335"/>
      <c r="AI378" s="335"/>
      <c r="AJ378" s="336"/>
      <c r="AK378" s="337">
        <f>SUM(AV378:BQ378)</f>
        <v>14370.96</v>
      </c>
      <c r="AL378" s="337"/>
      <c r="AM378" s="337"/>
      <c r="AN378" s="337"/>
      <c r="AO378" s="337"/>
      <c r="AP378" s="337"/>
      <c r="AQ378" s="337"/>
      <c r="AR378" s="337"/>
      <c r="AS378" s="337"/>
      <c r="AT378" s="337"/>
      <c r="AU378" s="337"/>
      <c r="AV378" s="334">
        <v>0</v>
      </c>
      <c r="AW378" s="335"/>
      <c r="AX378" s="335"/>
      <c r="AY378" s="335"/>
      <c r="AZ378" s="335"/>
      <c r="BA378" s="335"/>
      <c r="BB378" s="335"/>
      <c r="BC378" s="335"/>
      <c r="BD378" s="335"/>
      <c r="BE378" s="335"/>
      <c r="BF378" s="336"/>
      <c r="BG378" s="334">
        <v>14370.96</v>
      </c>
      <c r="BH378" s="335"/>
      <c r="BI378" s="335"/>
      <c r="BJ378" s="335"/>
      <c r="BK378" s="335"/>
      <c r="BL378" s="335"/>
      <c r="BM378" s="335"/>
      <c r="BN378" s="335"/>
      <c r="BO378" s="335"/>
      <c r="BP378" s="335"/>
      <c r="BQ378" s="336"/>
    </row>
    <row r="379" spans="2:69" ht="15" customHeight="1">
      <c r="B379" s="59"/>
      <c r="C379" s="39" t="s">
        <v>699</v>
      </c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61"/>
      <c r="Y379" s="334">
        <v>5293.35</v>
      </c>
      <c r="Z379" s="335"/>
      <c r="AA379" s="335"/>
      <c r="AB379" s="335"/>
      <c r="AC379" s="335"/>
      <c r="AD379" s="335"/>
      <c r="AE379" s="335"/>
      <c r="AF379" s="335"/>
      <c r="AG379" s="335"/>
      <c r="AH379" s="335"/>
      <c r="AI379" s="335"/>
      <c r="AJ379" s="336"/>
      <c r="AK379" s="337">
        <f>SUM(AV379:BQ379)</f>
        <v>5475.1</v>
      </c>
      <c r="AL379" s="337"/>
      <c r="AM379" s="337"/>
      <c r="AN379" s="337"/>
      <c r="AO379" s="337"/>
      <c r="AP379" s="337"/>
      <c r="AQ379" s="337"/>
      <c r="AR379" s="337"/>
      <c r="AS379" s="337"/>
      <c r="AT379" s="337"/>
      <c r="AU379" s="337"/>
      <c r="AV379" s="334">
        <v>0</v>
      </c>
      <c r="AW379" s="335"/>
      <c r="AX379" s="335"/>
      <c r="AY379" s="335"/>
      <c r="AZ379" s="335"/>
      <c r="BA379" s="335"/>
      <c r="BB379" s="335"/>
      <c r="BC379" s="335"/>
      <c r="BD379" s="335"/>
      <c r="BE379" s="335"/>
      <c r="BF379" s="336"/>
      <c r="BG379" s="334">
        <v>5475.1</v>
      </c>
      <c r="BH379" s="335"/>
      <c r="BI379" s="335"/>
      <c r="BJ379" s="335"/>
      <c r="BK379" s="335"/>
      <c r="BL379" s="335"/>
      <c r="BM379" s="335"/>
      <c r="BN379" s="335"/>
      <c r="BO379" s="335"/>
      <c r="BP379" s="335"/>
      <c r="BQ379" s="336"/>
    </row>
    <row r="380" spans="2:69" ht="15" customHeight="1">
      <c r="B380" s="59"/>
      <c r="C380" s="39" t="s">
        <v>700</v>
      </c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61"/>
      <c r="Y380" s="334">
        <v>9796.65</v>
      </c>
      <c r="Z380" s="335"/>
      <c r="AA380" s="335"/>
      <c r="AB380" s="335"/>
      <c r="AC380" s="335"/>
      <c r="AD380" s="335"/>
      <c r="AE380" s="335"/>
      <c r="AF380" s="335"/>
      <c r="AG380" s="335"/>
      <c r="AH380" s="335"/>
      <c r="AI380" s="335"/>
      <c r="AJ380" s="336"/>
      <c r="AK380" s="337">
        <f>SUM(AV380:BQ380)</f>
        <v>4129.84</v>
      </c>
      <c r="AL380" s="337"/>
      <c r="AM380" s="337"/>
      <c r="AN380" s="337"/>
      <c r="AO380" s="337"/>
      <c r="AP380" s="337"/>
      <c r="AQ380" s="337"/>
      <c r="AR380" s="337"/>
      <c r="AS380" s="337"/>
      <c r="AT380" s="337"/>
      <c r="AU380" s="337"/>
      <c r="AV380" s="334">
        <v>0</v>
      </c>
      <c r="AW380" s="335"/>
      <c r="AX380" s="335"/>
      <c r="AY380" s="335"/>
      <c r="AZ380" s="335"/>
      <c r="BA380" s="335"/>
      <c r="BB380" s="335"/>
      <c r="BC380" s="335"/>
      <c r="BD380" s="335"/>
      <c r="BE380" s="335"/>
      <c r="BF380" s="336"/>
      <c r="BG380" s="334">
        <v>4129.84</v>
      </c>
      <c r="BH380" s="335"/>
      <c r="BI380" s="335"/>
      <c r="BJ380" s="335"/>
      <c r="BK380" s="335"/>
      <c r="BL380" s="335"/>
      <c r="BM380" s="335"/>
      <c r="BN380" s="335"/>
      <c r="BO380" s="335"/>
      <c r="BP380" s="335"/>
      <c r="BQ380" s="336"/>
    </row>
    <row r="381" spans="2:69" ht="15" customHeight="1">
      <c r="B381" s="60"/>
      <c r="C381" s="39" t="s">
        <v>138</v>
      </c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61"/>
      <c r="Y381" s="334">
        <v>10353.17</v>
      </c>
      <c r="Z381" s="335"/>
      <c r="AA381" s="335"/>
      <c r="AB381" s="335"/>
      <c r="AC381" s="335"/>
      <c r="AD381" s="335"/>
      <c r="AE381" s="335"/>
      <c r="AF381" s="335"/>
      <c r="AG381" s="335"/>
      <c r="AH381" s="335"/>
      <c r="AI381" s="335"/>
      <c r="AJ381" s="336"/>
      <c r="AK381" s="337">
        <f>SUM(AV381:BQ381)</f>
        <v>4766.02</v>
      </c>
      <c r="AL381" s="337"/>
      <c r="AM381" s="337"/>
      <c r="AN381" s="337"/>
      <c r="AO381" s="337"/>
      <c r="AP381" s="337"/>
      <c r="AQ381" s="337"/>
      <c r="AR381" s="337"/>
      <c r="AS381" s="337"/>
      <c r="AT381" s="337"/>
      <c r="AU381" s="337"/>
      <c r="AV381" s="334">
        <v>0</v>
      </c>
      <c r="AW381" s="335"/>
      <c r="AX381" s="335"/>
      <c r="AY381" s="335"/>
      <c r="AZ381" s="335"/>
      <c r="BA381" s="335"/>
      <c r="BB381" s="335"/>
      <c r="BC381" s="335"/>
      <c r="BD381" s="335"/>
      <c r="BE381" s="335"/>
      <c r="BF381" s="336"/>
      <c r="BG381" s="334">
        <v>4766.02</v>
      </c>
      <c r="BH381" s="335"/>
      <c r="BI381" s="335"/>
      <c r="BJ381" s="335"/>
      <c r="BK381" s="335"/>
      <c r="BL381" s="335"/>
      <c r="BM381" s="335"/>
      <c r="BN381" s="335"/>
      <c r="BO381" s="335"/>
      <c r="BP381" s="335"/>
      <c r="BQ381" s="336"/>
    </row>
    <row r="382" spans="2:69" ht="15" customHeight="1">
      <c r="B382" s="169" t="s">
        <v>43</v>
      </c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334">
        <f>SUM(Y383:AJ405)</f>
        <v>2043019.44</v>
      </c>
      <c r="Z382" s="335"/>
      <c r="AA382" s="335"/>
      <c r="AB382" s="335"/>
      <c r="AC382" s="335"/>
      <c r="AD382" s="335"/>
      <c r="AE382" s="335"/>
      <c r="AF382" s="335"/>
      <c r="AG382" s="335"/>
      <c r="AH382" s="335"/>
      <c r="AI382" s="335"/>
      <c r="AJ382" s="336"/>
      <c r="AK382" s="337">
        <f>SUM(AV382:BQ382)</f>
        <v>188006.83000000002</v>
      </c>
      <c r="AL382" s="337"/>
      <c r="AM382" s="337"/>
      <c r="AN382" s="337"/>
      <c r="AO382" s="337"/>
      <c r="AP382" s="337"/>
      <c r="AQ382" s="337"/>
      <c r="AR382" s="337"/>
      <c r="AS382" s="337"/>
      <c r="AT382" s="337"/>
      <c r="AU382" s="337"/>
      <c r="AV382" s="334">
        <f>SUM(AV383:BF405)</f>
        <v>14264.870000000003</v>
      </c>
      <c r="AW382" s="335"/>
      <c r="AX382" s="335"/>
      <c r="AY382" s="335"/>
      <c r="AZ382" s="335"/>
      <c r="BA382" s="335"/>
      <c r="BB382" s="335"/>
      <c r="BC382" s="335"/>
      <c r="BD382" s="335"/>
      <c r="BE382" s="335"/>
      <c r="BF382" s="336"/>
      <c r="BG382" s="334">
        <f>SUM(BG383:BQ405)</f>
        <v>173741.96000000002</v>
      </c>
      <c r="BH382" s="335"/>
      <c r="BI382" s="335"/>
      <c r="BJ382" s="335"/>
      <c r="BK382" s="335"/>
      <c r="BL382" s="335"/>
      <c r="BM382" s="335"/>
      <c r="BN382" s="335"/>
      <c r="BO382" s="335"/>
      <c r="BP382" s="335"/>
      <c r="BQ382" s="336"/>
    </row>
    <row r="383" spans="2:69" ht="15" customHeight="1">
      <c r="B383" s="59"/>
      <c r="C383" s="39" t="s">
        <v>701</v>
      </c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61"/>
      <c r="Y383" s="334">
        <v>467397.22</v>
      </c>
      <c r="Z383" s="335"/>
      <c r="AA383" s="335"/>
      <c r="AB383" s="335"/>
      <c r="AC383" s="335"/>
      <c r="AD383" s="335"/>
      <c r="AE383" s="335"/>
      <c r="AF383" s="335"/>
      <c r="AG383" s="335"/>
      <c r="AH383" s="335"/>
      <c r="AI383" s="335"/>
      <c r="AJ383" s="336"/>
      <c r="AK383" s="337">
        <f>SUM(AV383:BQ383)</f>
        <v>87320.6</v>
      </c>
      <c r="AL383" s="337"/>
      <c r="AM383" s="337"/>
      <c r="AN383" s="337"/>
      <c r="AO383" s="337"/>
      <c r="AP383" s="337"/>
      <c r="AQ383" s="337"/>
      <c r="AR383" s="337"/>
      <c r="AS383" s="337"/>
      <c r="AT383" s="337"/>
      <c r="AU383" s="337"/>
      <c r="AV383" s="334">
        <v>7841.6</v>
      </c>
      <c r="AW383" s="335"/>
      <c r="AX383" s="335"/>
      <c r="AY383" s="335"/>
      <c r="AZ383" s="335"/>
      <c r="BA383" s="335"/>
      <c r="BB383" s="335"/>
      <c r="BC383" s="335"/>
      <c r="BD383" s="335"/>
      <c r="BE383" s="335"/>
      <c r="BF383" s="336"/>
      <c r="BG383" s="334">
        <v>79479</v>
      </c>
      <c r="BH383" s="335"/>
      <c r="BI383" s="335"/>
      <c r="BJ383" s="335"/>
      <c r="BK383" s="335"/>
      <c r="BL383" s="335"/>
      <c r="BM383" s="335"/>
      <c r="BN383" s="335"/>
      <c r="BO383" s="335"/>
      <c r="BP383" s="335"/>
      <c r="BQ383" s="336"/>
    </row>
    <row r="384" spans="2:69" ht="15" customHeight="1">
      <c r="B384" s="59"/>
      <c r="C384" s="39" t="s">
        <v>702</v>
      </c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61"/>
      <c r="Y384" s="334">
        <v>173609.46</v>
      </c>
      <c r="Z384" s="335"/>
      <c r="AA384" s="335"/>
      <c r="AB384" s="335"/>
      <c r="AC384" s="335"/>
      <c r="AD384" s="335"/>
      <c r="AE384" s="335"/>
      <c r="AF384" s="335"/>
      <c r="AG384" s="335"/>
      <c r="AH384" s="335"/>
      <c r="AI384" s="335"/>
      <c r="AJ384" s="336"/>
      <c r="AK384" s="337">
        <f>SUM(AV384:BQ384)</f>
        <v>49770.380000000005</v>
      </c>
      <c r="AL384" s="337"/>
      <c r="AM384" s="337"/>
      <c r="AN384" s="337"/>
      <c r="AO384" s="337"/>
      <c r="AP384" s="337"/>
      <c r="AQ384" s="337"/>
      <c r="AR384" s="337"/>
      <c r="AS384" s="337"/>
      <c r="AT384" s="337"/>
      <c r="AU384" s="337"/>
      <c r="AV384" s="334">
        <v>3087.26</v>
      </c>
      <c r="AW384" s="335"/>
      <c r="AX384" s="335"/>
      <c r="AY384" s="335"/>
      <c r="AZ384" s="335"/>
      <c r="BA384" s="335"/>
      <c r="BB384" s="335"/>
      <c r="BC384" s="335"/>
      <c r="BD384" s="335"/>
      <c r="BE384" s="335"/>
      <c r="BF384" s="336"/>
      <c r="BG384" s="334">
        <v>46683.12</v>
      </c>
      <c r="BH384" s="335"/>
      <c r="BI384" s="335"/>
      <c r="BJ384" s="335"/>
      <c r="BK384" s="335"/>
      <c r="BL384" s="335"/>
      <c r="BM384" s="335"/>
      <c r="BN384" s="335"/>
      <c r="BO384" s="335"/>
      <c r="BP384" s="335"/>
      <c r="BQ384" s="336"/>
    </row>
    <row r="385" spans="2:69" ht="15" customHeight="1">
      <c r="B385" s="59"/>
      <c r="C385" s="39" t="s">
        <v>703</v>
      </c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61"/>
      <c r="Y385" s="334">
        <v>229033</v>
      </c>
      <c r="Z385" s="335"/>
      <c r="AA385" s="335"/>
      <c r="AB385" s="335"/>
      <c r="AC385" s="335"/>
      <c r="AD385" s="335"/>
      <c r="AE385" s="335"/>
      <c r="AF385" s="335"/>
      <c r="AG385" s="335"/>
      <c r="AH385" s="335"/>
      <c r="AI385" s="335"/>
      <c r="AJ385" s="336"/>
      <c r="AK385" s="337">
        <f>SUM(AV385:BQ385)</f>
        <v>4660.17</v>
      </c>
      <c r="AL385" s="337"/>
      <c r="AM385" s="337"/>
      <c r="AN385" s="337"/>
      <c r="AO385" s="337"/>
      <c r="AP385" s="337"/>
      <c r="AQ385" s="337"/>
      <c r="AR385" s="337"/>
      <c r="AS385" s="337"/>
      <c r="AT385" s="337"/>
      <c r="AU385" s="337"/>
      <c r="AV385" s="334">
        <v>15</v>
      </c>
      <c r="AW385" s="335"/>
      <c r="AX385" s="335"/>
      <c r="AY385" s="335"/>
      <c r="AZ385" s="335"/>
      <c r="BA385" s="335"/>
      <c r="BB385" s="335"/>
      <c r="BC385" s="335"/>
      <c r="BD385" s="335"/>
      <c r="BE385" s="335"/>
      <c r="BF385" s="336"/>
      <c r="BG385" s="334">
        <v>4645.17</v>
      </c>
      <c r="BH385" s="335"/>
      <c r="BI385" s="335"/>
      <c r="BJ385" s="335"/>
      <c r="BK385" s="335"/>
      <c r="BL385" s="335"/>
      <c r="BM385" s="335"/>
      <c r="BN385" s="335"/>
      <c r="BO385" s="335"/>
      <c r="BP385" s="335"/>
      <c r="BQ385" s="336"/>
    </row>
    <row r="386" spans="2:69" ht="15" customHeight="1">
      <c r="B386" s="59"/>
      <c r="C386" s="39" t="s">
        <v>704</v>
      </c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61"/>
      <c r="Y386" s="334">
        <v>40260.23</v>
      </c>
      <c r="Z386" s="335"/>
      <c r="AA386" s="335"/>
      <c r="AB386" s="335"/>
      <c r="AC386" s="335"/>
      <c r="AD386" s="335"/>
      <c r="AE386" s="335"/>
      <c r="AF386" s="335"/>
      <c r="AG386" s="335"/>
      <c r="AH386" s="335"/>
      <c r="AI386" s="335"/>
      <c r="AJ386" s="336"/>
      <c r="AK386" s="337">
        <f>SUM(AV386:BQ386)</f>
        <v>9876.230000000001</v>
      </c>
      <c r="AL386" s="337"/>
      <c r="AM386" s="337"/>
      <c r="AN386" s="337"/>
      <c r="AO386" s="337"/>
      <c r="AP386" s="337"/>
      <c r="AQ386" s="337"/>
      <c r="AR386" s="337"/>
      <c r="AS386" s="337"/>
      <c r="AT386" s="337"/>
      <c r="AU386" s="337"/>
      <c r="AV386" s="334">
        <v>710.12</v>
      </c>
      <c r="AW386" s="335"/>
      <c r="AX386" s="335"/>
      <c r="AY386" s="335"/>
      <c r="AZ386" s="335"/>
      <c r="BA386" s="335"/>
      <c r="BB386" s="335"/>
      <c r="BC386" s="335"/>
      <c r="BD386" s="335"/>
      <c r="BE386" s="335"/>
      <c r="BF386" s="336"/>
      <c r="BG386" s="334">
        <v>9166.11</v>
      </c>
      <c r="BH386" s="335"/>
      <c r="BI386" s="335"/>
      <c r="BJ386" s="335"/>
      <c r="BK386" s="335"/>
      <c r="BL386" s="335"/>
      <c r="BM386" s="335"/>
      <c r="BN386" s="335"/>
      <c r="BO386" s="335"/>
      <c r="BP386" s="335"/>
      <c r="BQ386" s="336"/>
    </row>
    <row r="387" spans="2:69" ht="15" customHeight="1">
      <c r="B387" s="59"/>
      <c r="C387" s="39" t="s">
        <v>705</v>
      </c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61"/>
      <c r="Y387" s="334">
        <v>3024.15</v>
      </c>
      <c r="Z387" s="335"/>
      <c r="AA387" s="335"/>
      <c r="AB387" s="335"/>
      <c r="AC387" s="335"/>
      <c r="AD387" s="335"/>
      <c r="AE387" s="335"/>
      <c r="AF387" s="335"/>
      <c r="AG387" s="335"/>
      <c r="AH387" s="335"/>
      <c r="AI387" s="335"/>
      <c r="AJ387" s="336"/>
      <c r="AK387" s="337">
        <f>SUM(AV387:BQ387)</f>
        <v>1381.89</v>
      </c>
      <c r="AL387" s="337"/>
      <c r="AM387" s="337"/>
      <c r="AN387" s="337"/>
      <c r="AO387" s="337"/>
      <c r="AP387" s="337"/>
      <c r="AQ387" s="337"/>
      <c r="AR387" s="337"/>
      <c r="AS387" s="337"/>
      <c r="AT387" s="337"/>
      <c r="AU387" s="337"/>
      <c r="AV387" s="334">
        <v>0</v>
      </c>
      <c r="AW387" s="335"/>
      <c r="AX387" s="335"/>
      <c r="AY387" s="335"/>
      <c r="AZ387" s="335"/>
      <c r="BA387" s="335"/>
      <c r="BB387" s="335"/>
      <c r="BC387" s="335"/>
      <c r="BD387" s="335"/>
      <c r="BE387" s="335"/>
      <c r="BF387" s="336"/>
      <c r="BG387" s="334">
        <v>1381.89</v>
      </c>
      <c r="BH387" s="335"/>
      <c r="BI387" s="335"/>
      <c r="BJ387" s="335"/>
      <c r="BK387" s="335"/>
      <c r="BL387" s="335"/>
      <c r="BM387" s="335"/>
      <c r="BN387" s="335"/>
      <c r="BO387" s="335"/>
      <c r="BP387" s="335"/>
      <c r="BQ387" s="336"/>
    </row>
    <row r="388" spans="2:69" ht="15" customHeight="1">
      <c r="B388" s="59"/>
      <c r="C388" s="39" t="s">
        <v>706</v>
      </c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61"/>
      <c r="Y388" s="334">
        <v>592525.08</v>
      </c>
      <c r="Z388" s="335"/>
      <c r="AA388" s="335"/>
      <c r="AB388" s="335"/>
      <c r="AC388" s="335"/>
      <c r="AD388" s="335"/>
      <c r="AE388" s="335"/>
      <c r="AF388" s="335"/>
      <c r="AG388" s="335"/>
      <c r="AH388" s="335"/>
      <c r="AI388" s="335"/>
      <c r="AJ388" s="336"/>
      <c r="AK388" s="337">
        <f>SUM(AV388:BQ388)</f>
        <v>2384.41</v>
      </c>
      <c r="AL388" s="337"/>
      <c r="AM388" s="337"/>
      <c r="AN388" s="337"/>
      <c r="AO388" s="337"/>
      <c r="AP388" s="337"/>
      <c r="AQ388" s="337"/>
      <c r="AR388" s="337"/>
      <c r="AS388" s="337"/>
      <c r="AT388" s="337"/>
      <c r="AU388" s="337"/>
      <c r="AV388" s="334">
        <v>771.52</v>
      </c>
      <c r="AW388" s="335"/>
      <c r="AX388" s="335"/>
      <c r="AY388" s="335"/>
      <c r="AZ388" s="335"/>
      <c r="BA388" s="335"/>
      <c r="BB388" s="335"/>
      <c r="BC388" s="335"/>
      <c r="BD388" s="335"/>
      <c r="BE388" s="335"/>
      <c r="BF388" s="336"/>
      <c r="BG388" s="334">
        <v>1612.89</v>
      </c>
      <c r="BH388" s="335"/>
      <c r="BI388" s="335"/>
      <c r="BJ388" s="335"/>
      <c r="BK388" s="335"/>
      <c r="BL388" s="335"/>
      <c r="BM388" s="335"/>
      <c r="BN388" s="335"/>
      <c r="BO388" s="335"/>
      <c r="BP388" s="335"/>
      <c r="BQ388" s="336"/>
    </row>
    <row r="389" spans="2:69" ht="15" customHeight="1">
      <c r="B389" s="59"/>
      <c r="C389" s="39" t="s">
        <v>707</v>
      </c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61"/>
      <c r="Y389" s="334">
        <v>2880.89</v>
      </c>
      <c r="Z389" s="335"/>
      <c r="AA389" s="335"/>
      <c r="AB389" s="335"/>
      <c r="AC389" s="335"/>
      <c r="AD389" s="335"/>
      <c r="AE389" s="335"/>
      <c r="AF389" s="335"/>
      <c r="AG389" s="335"/>
      <c r="AH389" s="335"/>
      <c r="AI389" s="335"/>
      <c r="AJ389" s="336"/>
      <c r="AK389" s="337">
        <f>SUM(AV389:BQ389)</f>
        <v>0</v>
      </c>
      <c r="AL389" s="337"/>
      <c r="AM389" s="337"/>
      <c r="AN389" s="337"/>
      <c r="AO389" s="337"/>
      <c r="AP389" s="337"/>
      <c r="AQ389" s="337"/>
      <c r="AR389" s="337"/>
      <c r="AS389" s="337"/>
      <c r="AT389" s="337"/>
      <c r="AU389" s="337"/>
      <c r="AV389" s="334">
        <v>0</v>
      </c>
      <c r="AW389" s="335"/>
      <c r="AX389" s="335"/>
      <c r="AY389" s="335"/>
      <c r="AZ389" s="335"/>
      <c r="BA389" s="335"/>
      <c r="BB389" s="335"/>
      <c r="BC389" s="335"/>
      <c r="BD389" s="335"/>
      <c r="BE389" s="335"/>
      <c r="BF389" s="336"/>
      <c r="BG389" s="334">
        <v>0</v>
      </c>
      <c r="BH389" s="335"/>
      <c r="BI389" s="335"/>
      <c r="BJ389" s="335"/>
      <c r="BK389" s="335"/>
      <c r="BL389" s="335"/>
      <c r="BM389" s="335"/>
      <c r="BN389" s="335"/>
      <c r="BO389" s="335"/>
      <c r="BP389" s="335"/>
      <c r="BQ389" s="336"/>
    </row>
    <row r="390" spans="2:69" ht="15" customHeight="1">
      <c r="B390" s="59"/>
      <c r="C390" s="39" t="s">
        <v>708</v>
      </c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61"/>
      <c r="Y390" s="334">
        <v>82.28</v>
      </c>
      <c r="Z390" s="335"/>
      <c r="AA390" s="335"/>
      <c r="AB390" s="335"/>
      <c r="AC390" s="335"/>
      <c r="AD390" s="335"/>
      <c r="AE390" s="335"/>
      <c r="AF390" s="335"/>
      <c r="AG390" s="335"/>
      <c r="AH390" s="335"/>
      <c r="AI390" s="335"/>
      <c r="AJ390" s="336"/>
      <c r="AK390" s="337">
        <f>SUM(AV390:BQ390)</f>
        <v>424.38</v>
      </c>
      <c r="AL390" s="337"/>
      <c r="AM390" s="337"/>
      <c r="AN390" s="337"/>
      <c r="AO390" s="337"/>
      <c r="AP390" s="337"/>
      <c r="AQ390" s="337"/>
      <c r="AR390" s="337"/>
      <c r="AS390" s="337"/>
      <c r="AT390" s="337"/>
      <c r="AU390" s="337"/>
      <c r="AV390" s="334">
        <v>52.94</v>
      </c>
      <c r="AW390" s="335"/>
      <c r="AX390" s="335"/>
      <c r="AY390" s="335"/>
      <c r="AZ390" s="335"/>
      <c r="BA390" s="335"/>
      <c r="BB390" s="335"/>
      <c r="BC390" s="335"/>
      <c r="BD390" s="335"/>
      <c r="BE390" s="335"/>
      <c r="BF390" s="336"/>
      <c r="BG390" s="334">
        <v>371.44</v>
      </c>
      <c r="BH390" s="335"/>
      <c r="BI390" s="335"/>
      <c r="BJ390" s="335"/>
      <c r="BK390" s="335"/>
      <c r="BL390" s="335"/>
      <c r="BM390" s="335"/>
      <c r="BN390" s="335"/>
      <c r="BO390" s="335"/>
      <c r="BP390" s="335"/>
      <c r="BQ390" s="336"/>
    </row>
    <row r="391" spans="2:69" ht="15" customHeight="1">
      <c r="B391" s="59"/>
      <c r="C391" s="39" t="s">
        <v>709</v>
      </c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61"/>
      <c r="Y391" s="334">
        <v>2367.11</v>
      </c>
      <c r="Z391" s="335"/>
      <c r="AA391" s="335"/>
      <c r="AB391" s="335"/>
      <c r="AC391" s="335"/>
      <c r="AD391" s="335"/>
      <c r="AE391" s="335"/>
      <c r="AF391" s="335"/>
      <c r="AG391" s="335"/>
      <c r="AH391" s="335"/>
      <c r="AI391" s="335"/>
      <c r="AJ391" s="336"/>
      <c r="AK391" s="337">
        <f>SUM(AV391:BQ391)</f>
        <v>590.24</v>
      </c>
      <c r="AL391" s="337"/>
      <c r="AM391" s="337"/>
      <c r="AN391" s="337"/>
      <c r="AO391" s="337"/>
      <c r="AP391" s="337"/>
      <c r="AQ391" s="337"/>
      <c r="AR391" s="337"/>
      <c r="AS391" s="337"/>
      <c r="AT391" s="337"/>
      <c r="AU391" s="337"/>
      <c r="AV391" s="334">
        <v>412.86</v>
      </c>
      <c r="AW391" s="335"/>
      <c r="AX391" s="335"/>
      <c r="AY391" s="335"/>
      <c r="AZ391" s="335"/>
      <c r="BA391" s="335"/>
      <c r="BB391" s="335"/>
      <c r="BC391" s="335"/>
      <c r="BD391" s="335"/>
      <c r="BE391" s="335"/>
      <c r="BF391" s="336"/>
      <c r="BG391" s="334">
        <v>177.38</v>
      </c>
      <c r="BH391" s="335"/>
      <c r="BI391" s="335"/>
      <c r="BJ391" s="335"/>
      <c r="BK391" s="335"/>
      <c r="BL391" s="335"/>
      <c r="BM391" s="335"/>
      <c r="BN391" s="335"/>
      <c r="BO391" s="335"/>
      <c r="BP391" s="335"/>
      <c r="BQ391" s="336"/>
    </row>
    <row r="392" spans="2:69" ht="15" customHeight="1">
      <c r="B392" s="59"/>
      <c r="C392" s="39" t="s">
        <v>710</v>
      </c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61"/>
      <c r="Y392" s="334">
        <v>15914.79</v>
      </c>
      <c r="Z392" s="335"/>
      <c r="AA392" s="335"/>
      <c r="AB392" s="335"/>
      <c r="AC392" s="335"/>
      <c r="AD392" s="335"/>
      <c r="AE392" s="335"/>
      <c r="AF392" s="335"/>
      <c r="AG392" s="335"/>
      <c r="AH392" s="335"/>
      <c r="AI392" s="335"/>
      <c r="AJ392" s="336"/>
      <c r="AK392" s="337">
        <f>SUM(AV392:BQ392)</f>
        <v>0</v>
      </c>
      <c r="AL392" s="337"/>
      <c r="AM392" s="337"/>
      <c r="AN392" s="337"/>
      <c r="AO392" s="337"/>
      <c r="AP392" s="337"/>
      <c r="AQ392" s="337"/>
      <c r="AR392" s="337"/>
      <c r="AS392" s="337"/>
      <c r="AT392" s="337"/>
      <c r="AU392" s="337"/>
      <c r="AV392" s="334">
        <v>0</v>
      </c>
      <c r="AW392" s="335"/>
      <c r="AX392" s="335"/>
      <c r="AY392" s="335"/>
      <c r="AZ392" s="335"/>
      <c r="BA392" s="335"/>
      <c r="BB392" s="335"/>
      <c r="BC392" s="335"/>
      <c r="BD392" s="335"/>
      <c r="BE392" s="335"/>
      <c r="BF392" s="336"/>
      <c r="BG392" s="334">
        <v>0</v>
      </c>
      <c r="BH392" s="335"/>
      <c r="BI392" s="335"/>
      <c r="BJ392" s="335"/>
      <c r="BK392" s="335"/>
      <c r="BL392" s="335"/>
      <c r="BM392" s="335"/>
      <c r="BN392" s="335"/>
      <c r="BO392" s="335"/>
      <c r="BP392" s="335"/>
      <c r="BQ392" s="336"/>
    </row>
    <row r="393" spans="2:69" ht="15" customHeight="1">
      <c r="B393" s="59"/>
      <c r="C393" s="39" t="s">
        <v>711</v>
      </c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61"/>
      <c r="Y393" s="334">
        <v>58521.59</v>
      </c>
      <c r="Z393" s="335"/>
      <c r="AA393" s="335"/>
      <c r="AB393" s="335"/>
      <c r="AC393" s="335"/>
      <c r="AD393" s="335"/>
      <c r="AE393" s="335"/>
      <c r="AF393" s="335"/>
      <c r="AG393" s="335"/>
      <c r="AH393" s="335"/>
      <c r="AI393" s="335"/>
      <c r="AJ393" s="336"/>
      <c r="AK393" s="337">
        <f>SUM(AV393:BQ393)</f>
        <v>9359.47</v>
      </c>
      <c r="AL393" s="337"/>
      <c r="AM393" s="337"/>
      <c r="AN393" s="337"/>
      <c r="AO393" s="337"/>
      <c r="AP393" s="337"/>
      <c r="AQ393" s="337"/>
      <c r="AR393" s="337"/>
      <c r="AS393" s="337"/>
      <c r="AT393" s="337"/>
      <c r="AU393" s="337"/>
      <c r="AV393" s="334">
        <v>0</v>
      </c>
      <c r="AW393" s="335"/>
      <c r="AX393" s="335"/>
      <c r="AY393" s="335"/>
      <c r="AZ393" s="335"/>
      <c r="BA393" s="335"/>
      <c r="BB393" s="335"/>
      <c r="BC393" s="335"/>
      <c r="BD393" s="335"/>
      <c r="BE393" s="335"/>
      <c r="BF393" s="336"/>
      <c r="BG393" s="334">
        <v>9359.47</v>
      </c>
      <c r="BH393" s="335"/>
      <c r="BI393" s="335"/>
      <c r="BJ393" s="335"/>
      <c r="BK393" s="335"/>
      <c r="BL393" s="335"/>
      <c r="BM393" s="335"/>
      <c r="BN393" s="335"/>
      <c r="BO393" s="335"/>
      <c r="BP393" s="335"/>
      <c r="BQ393" s="336"/>
    </row>
    <row r="394" spans="2:69" ht="15" customHeight="1">
      <c r="B394" s="59"/>
      <c r="C394" s="39" t="s">
        <v>712</v>
      </c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61"/>
      <c r="Y394" s="334">
        <v>0</v>
      </c>
      <c r="Z394" s="335"/>
      <c r="AA394" s="335"/>
      <c r="AB394" s="335"/>
      <c r="AC394" s="335"/>
      <c r="AD394" s="335"/>
      <c r="AE394" s="335"/>
      <c r="AF394" s="335"/>
      <c r="AG394" s="335"/>
      <c r="AH394" s="335"/>
      <c r="AI394" s="335"/>
      <c r="AJ394" s="336"/>
      <c r="AK394" s="337">
        <f>SUM(AV394:BQ394)</f>
        <v>875.04</v>
      </c>
      <c r="AL394" s="337"/>
      <c r="AM394" s="337"/>
      <c r="AN394" s="337"/>
      <c r="AO394" s="337"/>
      <c r="AP394" s="337"/>
      <c r="AQ394" s="337"/>
      <c r="AR394" s="337"/>
      <c r="AS394" s="337"/>
      <c r="AT394" s="337"/>
      <c r="AU394" s="337"/>
      <c r="AV394" s="334">
        <v>0</v>
      </c>
      <c r="AW394" s="335"/>
      <c r="AX394" s="335"/>
      <c r="AY394" s="335"/>
      <c r="AZ394" s="335"/>
      <c r="BA394" s="335"/>
      <c r="BB394" s="335"/>
      <c r="BC394" s="335"/>
      <c r="BD394" s="335"/>
      <c r="BE394" s="335"/>
      <c r="BF394" s="336"/>
      <c r="BG394" s="334">
        <v>875.04</v>
      </c>
      <c r="BH394" s="335"/>
      <c r="BI394" s="335"/>
      <c r="BJ394" s="335"/>
      <c r="BK394" s="335"/>
      <c r="BL394" s="335"/>
      <c r="BM394" s="335"/>
      <c r="BN394" s="335"/>
      <c r="BO394" s="335"/>
      <c r="BP394" s="335"/>
      <c r="BQ394" s="336"/>
    </row>
    <row r="395" spans="2:69" ht="15" customHeight="1">
      <c r="B395" s="59"/>
      <c r="C395" s="39" t="s">
        <v>713</v>
      </c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61"/>
      <c r="Y395" s="334">
        <v>4504.39</v>
      </c>
      <c r="Z395" s="335"/>
      <c r="AA395" s="335"/>
      <c r="AB395" s="335"/>
      <c r="AC395" s="335"/>
      <c r="AD395" s="335"/>
      <c r="AE395" s="335"/>
      <c r="AF395" s="335"/>
      <c r="AG395" s="335"/>
      <c r="AH395" s="335"/>
      <c r="AI395" s="335"/>
      <c r="AJ395" s="336"/>
      <c r="AK395" s="337">
        <f>SUM(AV395:BQ395)</f>
        <v>0</v>
      </c>
      <c r="AL395" s="337"/>
      <c r="AM395" s="337"/>
      <c r="AN395" s="337"/>
      <c r="AO395" s="337"/>
      <c r="AP395" s="337"/>
      <c r="AQ395" s="337"/>
      <c r="AR395" s="337"/>
      <c r="AS395" s="337"/>
      <c r="AT395" s="337"/>
      <c r="AU395" s="337"/>
      <c r="AV395" s="334">
        <v>0</v>
      </c>
      <c r="AW395" s="335"/>
      <c r="AX395" s="335"/>
      <c r="AY395" s="335"/>
      <c r="AZ395" s="335"/>
      <c r="BA395" s="335"/>
      <c r="BB395" s="335"/>
      <c r="BC395" s="335"/>
      <c r="BD395" s="335"/>
      <c r="BE395" s="335"/>
      <c r="BF395" s="336"/>
      <c r="BG395" s="334">
        <v>0</v>
      </c>
      <c r="BH395" s="335"/>
      <c r="BI395" s="335"/>
      <c r="BJ395" s="335"/>
      <c r="BK395" s="335"/>
      <c r="BL395" s="335"/>
      <c r="BM395" s="335"/>
      <c r="BN395" s="335"/>
      <c r="BO395" s="335"/>
      <c r="BP395" s="335"/>
      <c r="BQ395" s="336"/>
    </row>
    <row r="396" spans="2:69" ht="15" customHeight="1">
      <c r="B396" s="59"/>
      <c r="C396" s="39" t="s">
        <v>714</v>
      </c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61"/>
      <c r="Y396" s="334">
        <v>5200</v>
      </c>
      <c r="Z396" s="335"/>
      <c r="AA396" s="335"/>
      <c r="AB396" s="335"/>
      <c r="AC396" s="335"/>
      <c r="AD396" s="335"/>
      <c r="AE396" s="335"/>
      <c r="AF396" s="335"/>
      <c r="AG396" s="335"/>
      <c r="AH396" s="335"/>
      <c r="AI396" s="335"/>
      <c r="AJ396" s="336"/>
      <c r="AK396" s="337">
        <f>SUM(AV396:BQ396)</f>
        <v>0</v>
      </c>
      <c r="AL396" s="337"/>
      <c r="AM396" s="337"/>
      <c r="AN396" s="337"/>
      <c r="AO396" s="337"/>
      <c r="AP396" s="337"/>
      <c r="AQ396" s="337"/>
      <c r="AR396" s="337"/>
      <c r="AS396" s="337"/>
      <c r="AT396" s="337"/>
      <c r="AU396" s="337"/>
      <c r="AV396" s="334">
        <v>0</v>
      </c>
      <c r="AW396" s="335"/>
      <c r="AX396" s="335"/>
      <c r="AY396" s="335"/>
      <c r="AZ396" s="335"/>
      <c r="BA396" s="335"/>
      <c r="BB396" s="335"/>
      <c r="BC396" s="335"/>
      <c r="BD396" s="335"/>
      <c r="BE396" s="335"/>
      <c r="BF396" s="336"/>
      <c r="BG396" s="334">
        <v>0</v>
      </c>
      <c r="BH396" s="335"/>
      <c r="BI396" s="335"/>
      <c r="BJ396" s="335"/>
      <c r="BK396" s="335"/>
      <c r="BL396" s="335"/>
      <c r="BM396" s="335"/>
      <c r="BN396" s="335"/>
      <c r="BO396" s="335"/>
      <c r="BP396" s="335"/>
      <c r="BQ396" s="336"/>
    </row>
    <row r="397" spans="2:69" ht="15" customHeight="1">
      <c r="B397" s="59"/>
      <c r="C397" s="39" t="s">
        <v>715</v>
      </c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61"/>
      <c r="Y397" s="334">
        <v>1234</v>
      </c>
      <c r="Z397" s="335"/>
      <c r="AA397" s="335"/>
      <c r="AB397" s="335"/>
      <c r="AC397" s="335"/>
      <c r="AD397" s="335"/>
      <c r="AE397" s="335"/>
      <c r="AF397" s="335"/>
      <c r="AG397" s="335"/>
      <c r="AH397" s="335"/>
      <c r="AI397" s="335"/>
      <c r="AJ397" s="336"/>
      <c r="AK397" s="337">
        <f>SUM(AV397:BQ397)</f>
        <v>97</v>
      </c>
      <c r="AL397" s="337"/>
      <c r="AM397" s="337"/>
      <c r="AN397" s="337"/>
      <c r="AO397" s="337"/>
      <c r="AP397" s="337"/>
      <c r="AQ397" s="337"/>
      <c r="AR397" s="337"/>
      <c r="AS397" s="337"/>
      <c r="AT397" s="337"/>
      <c r="AU397" s="337"/>
      <c r="AV397" s="334">
        <v>0</v>
      </c>
      <c r="AW397" s="335"/>
      <c r="AX397" s="335"/>
      <c r="AY397" s="335"/>
      <c r="AZ397" s="335"/>
      <c r="BA397" s="335"/>
      <c r="BB397" s="335"/>
      <c r="BC397" s="335"/>
      <c r="BD397" s="335"/>
      <c r="BE397" s="335"/>
      <c r="BF397" s="336"/>
      <c r="BG397" s="334">
        <v>97</v>
      </c>
      <c r="BH397" s="335"/>
      <c r="BI397" s="335"/>
      <c r="BJ397" s="335"/>
      <c r="BK397" s="335"/>
      <c r="BL397" s="335"/>
      <c r="BM397" s="335"/>
      <c r="BN397" s="335"/>
      <c r="BO397" s="335"/>
      <c r="BP397" s="335"/>
      <c r="BQ397" s="336"/>
    </row>
    <row r="398" spans="2:69" ht="15" customHeight="1">
      <c r="B398" s="59"/>
      <c r="C398" s="39" t="s">
        <v>716</v>
      </c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61"/>
      <c r="Y398" s="334">
        <v>3589</v>
      </c>
      <c r="Z398" s="335"/>
      <c r="AA398" s="335"/>
      <c r="AB398" s="335"/>
      <c r="AC398" s="335"/>
      <c r="AD398" s="335"/>
      <c r="AE398" s="335"/>
      <c r="AF398" s="335"/>
      <c r="AG398" s="335"/>
      <c r="AH398" s="335"/>
      <c r="AI398" s="335"/>
      <c r="AJ398" s="336"/>
      <c r="AK398" s="337">
        <f>SUM(AV398:BQ398)</f>
        <v>257.9</v>
      </c>
      <c r="AL398" s="337"/>
      <c r="AM398" s="337"/>
      <c r="AN398" s="337"/>
      <c r="AO398" s="337"/>
      <c r="AP398" s="337"/>
      <c r="AQ398" s="337"/>
      <c r="AR398" s="337"/>
      <c r="AS398" s="337"/>
      <c r="AT398" s="337"/>
      <c r="AU398" s="337"/>
      <c r="AV398" s="334">
        <v>0</v>
      </c>
      <c r="AW398" s="335"/>
      <c r="AX398" s="335"/>
      <c r="AY398" s="335"/>
      <c r="AZ398" s="335"/>
      <c r="BA398" s="335"/>
      <c r="BB398" s="335"/>
      <c r="BC398" s="335"/>
      <c r="BD398" s="335"/>
      <c r="BE398" s="335"/>
      <c r="BF398" s="336"/>
      <c r="BG398" s="334">
        <v>257.9</v>
      </c>
      <c r="BH398" s="335"/>
      <c r="BI398" s="335"/>
      <c r="BJ398" s="335"/>
      <c r="BK398" s="335"/>
      <c r="BL398" s="335"/>
      <c r="BM398" s="335"/>
      <c r="BN398" s="335"/>
      <c r="BO398" s="335"/>
      <c r="BP398" s="335"/>
      <c r="BQ398" s="336"/>
    </row>
    <row r="399" spans="2:69" ht="15" customHeight="1">
      <c r="B399" s="59"/>
      <c r="C399" s="39" t="s">
        <v>717</v>
      </c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61"/>
      <c r="Y399" s="334">
        <v>17105.48</v>
      </c>
      <c r="Z399" s="335"/>
      <c r="AA399" s="335"/>
      <c r="AB399" s="335"/>
      <c r="AC399" s="335"/>
      <c r="AD399" s="335"/>
      <c r="AE399" s="335"/>
      <c r="AF399" s="335"/>
      <c r="AG399" s="335"/>
      <c r="AH399" s="335"/>
      <c r="AI399" s="335"/>
      <c r="AJ399" s="336"/>
      <c r="AK399" s="337">
        <f>SUM(AV399:BQ399)</f>
        <v>974.59</v>
      </c>
      <c r="AL399" s="337"/>
      <c r="AM399" s="337"/>
      <c r="AN399" s="337"/>
      <c r="AO399" s="337"/>
      <c r="AP399" s="337"/>
      <c r="AQ399" s="337"/>
      <c r="AR399" s="337"/>
      <c r="AS399" s="337"/>
      <c r="AT399" s="337"/>
      <c r="AU399" s="337"/>
      <c r="AV399" s="334">
        <v>0</v>
      </c>
      <c r="AW399" s="335"/>
      <c r="AX399" s="335"/>
      <c r="AY399" s="335"/>
      <c r="AZ399" s="335"/>
      <c r="BA399" s="335"/>
      <c r="BB399" s="335"/>
      <c r="BC399" s="335"/>
      <c r="BD399" s="335"/>
      <c r="BE399" s="335"/>
      <c r="BF399" s="336"/>
      <c r="BG399" s="334">
        <v>974.59</v>
      </c>
      <c r="BH399" s="335"/>
      <c r="BI399" s="335"/>
      <c r="BJ399" s="335"/>
      <c r="BK399" s="335"/>
      <c r="BL399" s="335"/>
      <c r="BM399" s="335"/>
      <c r="BN399" s="335"/>
      <c r="BO399" s="335"/>
      <c r="BP399" s="335"/>
      <c r="BQ399" s="336"/>
    </row>
    <row r="400" spans="2:69" ht="15" customHeight="1">
      <c r="B400" s="59"/>
      <c r="C400" s="39" t="s">
        <v>718</v>
      </c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61"/>
      <c r="Y400" s="334">
        <v>10162.43</v>
      </c>
      <c r="Z400" s="335"/>
      <c r="AA400" s="335"/>
      <c r="AB400" s="335"/>
      <c r="AC400" s="335"/>
      <c r="AD400" s="335"/>
      <c r="AE400" s="335"/>
      <c r="AF400" s="335"/>
      <c r="AG400" s="335"/>
      <c r="AH400" s="335"/>
      <c r="AI400" s="335"/>
      <c r="AJ400" s="336"/>
      <c r="AK400" s="337">
        <f>SUM(AV400:BQ400)</f>
        <v>3630</v>
      </c>
      <c r="AL400" s="337"/>
      <c r="AM400" s="337"/>
      <c r="AN400" s="337"/>
      <c r="AO400" s="337"/>
      <c r="AP400" s="337"/>
      <c r="AQ400" s="337"/>
      <c r="AR400" s="337"/>
      <c r="AS400" s="337"/>
      <c r="AT400" s="337"/>
      <c r="AU400" s="337"/>
      <c r="AV400" s="334">
        <v>0</v>
      </c>
      <c r="AW400" s="335"/>
      <c r="AX400" s="335"/>
      <c r="AY400" s="335"/>
      <c r="AZ400" s="335"/>
      <c r="BA400" s="335"/>
      <c r="BB400" s="335"/>
      <c r="BC400" s="335"/>
      <c r="BD400" s="335"/>
      <c r="BE400" s="335"/>
      <c r="BF400" s="336"/>
      <c r="BG400" s="334">
        <v>3630</v>
      </c>
      <c r="BH400" s="335"/>
      <c r="BI400" s="335"/>
      <c r="BJ400" s="335"/>
      <c r="BK400" s="335"/>
      <c r="BL400" s="335"/>
      <c r="BM400" s="335"/>
      <c r="BN400" s="335"/>
      <c r="BO400" s="335"/>
      <c r="BP400" s="335"/>
      <c r="BQ400" s="336"/>
    </row>
    <row r="401" spans="2:69" ht="15" customHeight="1">
      <c r="B401" s="59"/>
      <c r="C401" s="39" t="s">
        <v>719</v>
      </c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61"/>
      <c r="Y401" s="334">
        <v>7119.57</v>
      </c>
      <c r="Z401" s="335"/>
      <c r="AA401" s="335"/>
      <c r="AB401" s="335"/>
      <c r="AC401" s="335"/>
      <c r="AD401" s="335"/>
      <c r="AE401" s="335"/>
      <c r="AF401" s="335"/>
      <c r="AG401" s="335"/>
      <c r="AH401" s="335"/>
      <c r="AI401" s="335"/>
      <c r="AJ401" s="336"/>
      <c r="AK401" s="337">
        <f>SUM(AV401:BQ401)</f>
        <v>1867.83</v>
      </c>
      <c r="AL401" s="337"/>
      <c r="AM401" s="337"/>
      <c r="AN401" s="337"/>
      <c r="AO401" s="337"/>
      <c r="AP401" s="337"/>
      <c r="AQ401" s="337"/>
      <c r="AR401" s="337"/>
      <c r="AS401" s="337"/>
      <c r="AT401" s="337"/>
      <c r="AU401" s="337"/>
      <c r="AV401" s="334">
        <v>0</v>
      </c>
      <c r="AW401" s="335"/>
      <c r="AX401" s="335"/>
      <c r="AY401" s="335"/>
      <c r="AZ401" s="335"/>
      <c r="BA401" s="335"/>
      <c r="BB401" s="335"/>
      <c r="BC401" s="335"/>
      <c r="BD401" s="335"/>
      <c r="BE401" s="335"/>
      <c r="BF401" s="336"/>
      <c r="BG401" s="334">
        <v>1867.83</v>
      </c>
      <c r="BH401" s="335"/>
      <c r="BI401" s="335"/>
      <c r="BJ401" s="335"/>
      <c r="BK401" s="335"/>
      <c r="BL401" s="335"/>
      <c r="BM401" s="335"/>
      <c r="BN401" s="335"/>
      <c r="BO401" s="335"/>
      <c r="BP401" s="335"/>
      <c r="BQ401" s="336"/>
    </row>
    <row r="402" spans="2:69" ht="15" customHeight="1">
      <c r="B402" s="59"/>
      <c r="C402" s="39" t="s">
        <v>442</v>
      </c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61"/>
      <c r="Y402" s="334">
        <v>8264.14</v>
      </c>
      <c r="Z402" s="335"/>
      <c r="AA402" s="335"/>
      <c r="AB402" s="335"/>
      <c r="AC402" s="335"/>
      <c r="AD402" s="335"/>
      <c r="AE402" s="335"/>
      <c r="AF402" s="335"/>
      <c r="AG402" s="335"/>
      <c r="AH402" s="335"/>
      <c r="AI402" s="335"/>
      <c r="AJ402" s="336"/>
      <c r="AK402" s="337">
        <f>SUM(AV402:BQ402)</f>
        <v>796.13</v>
      </c>
      <c r="AL402" s="337"/>
      <c r="AM402" s="337"/>
      <c r="AN402" s="337"/>
      <c r="AO402" s="337"/>
      <c r="AP402" s="337"/>
      <c r="AQ402" s="337"/>
      <c r="AR402" s="337"/>
      <c r="AS402" s="337"/>
      <c r="AT402" s="337"/>
      <c r="AU402" s="337"/>
      <c r="AV402" s="334">
        <v>0</v>
      </c>
      <c r="AW402" s="335"/>
      <c r="AX402" s="335"/>
      <c r="AY402" s="335"/>
      <c r="AZ402" s="335"/>
      <c r="BA402" s="335"/>
      <c r="BB402" s="335"/>
      <c r="BC402" s="335"/>
      <c r="BD402" s="335"/>
      <c r="BE402" s="335"/>
      <c r="BF402" s="336"/>
      <c r="BG402" s="334">
        <v>796.13</v>
      </c>
      <c r="BH402" s="335"/>
      <c r="BI402" s="335"/>
      <c r="BJ402" s="335"/>
      <c r="BK402" s="335"/>
      <c r="BL402" s="335"/>
      <c r="BM402" s="335"/>
      <c r="BN402" s="335"/>
      <c r="BO402" s="335"/>
      <c r="BP402" s="335"/>
      <c r="BQ402" s="336"/>
    </row>
    <row r="403" spans="2:69" ht="15" customHeight="1">
      <c r="B403" s="59"/>
      <c r="C403" s="39" t="s">
        <v>720</v>
      </c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61"/>
      <c r="Y403" s="334">
        <v>0</v>
      </c>
      <c r="Z403" s="335"/>
      <c r="AA403" s="335"/>
      <c r="AB403" s="335"/>
      <c r="AC403" s="335"/>
      <c r="AD403" s="335"/>
      <c r="AE403" s="335"/>
      <c r="AF403" s="335"/>
      <c r="AG403" s="335"/>
      <c r="AH403" s="335"/>
      <c r="AI403" s="335"/>
      <c r="AJ403" s="336"/>
      <c r="AK403" s="337">
        <f>SUM(AV403:BQ403)</f>
        <v>269.28</v>
      </c>
      <c r="AL403" s="337"/>
      <c r="AM403" s="337"/>
      <c r="AN403" s="337"/>
      <c r="AO403" s="337"/>
      <c r="AP403" s="337"/>
      <c r="AQ403" s="337"/>
      <c r="AR403" s="337"/>
      <c r="AS403" s="337"/>
      <c r="AT403" s="337"/>
      <c r="AU403" s="337"/>
      <c r="AV403" s="334">
        <v>0</v>
      </c>
      <c r="AW403" s="335"/>
      <c r="AX403" s="335"/>
      <c r="AY403" s="335"/>
      <c r="AZ403" s="335"/>
      <c r="BA403" s="335"/>
      <c r="BB403" s="335"/>
      <c r="BC403" s="335"/>
      <c r="BD403" s="335"/>
      <c r="BE403" s="335"/>
      <c r="BF403" s="336"/>
      <c r="BG403" s="334">
        <v>269.28</v>
      </c>
      <c r="BH403" s="335"/>
      <c r="BI403" s="335"/>
      <c r="BJ403" s="335"/>
      <c r="BK403" s="335"/>
      <c r="BL403" s="335"/>
      <c r="BM403" s="335"/>
      <c r="BN403" s="335"/>
      <c r="BO403" s="335"/>
      <c r="BP403" s="335"/>
      <c r="BQ403" s="336"/>
    </row>
    <row r="404" spans="2:69" ht="15" customHeight="1">
      <c r="B404" s="59"/>
      <c r="C404" s="39" t="s">
        <v>876</v>
      </c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61"/>
      <c r="Y404" s="334">
        <v>0</v>
      </c>
      <c r="Z404" s="335"/>
      <c r="AA404" s="335"/>
      <c r="AB404" s="335"/>
      <c r="AC404" s="335"/>
      <c r="AD404" s="335"/>
      <c r="AE404" s="335"/>
      <c r="AF404" s="335"/>
      <c r="AG404" s="335"/>
      <c r="AH404" s="335"/>
      <c r="AI404" s="335"/>
      <c r="AJ404" s="336"/>
      <c r="AK404" s="337">
        <f>SUM(AV404:BQ404)</f>
        <v>397</v>
      </c>
      <c r="AL404" s="337"/>
      <c r="AM404" s="337"/>
      <c r="AN404" s="337"/>
      <c r="AO404" s="337"/>
      <c r="AP404" s="337"/>
      <c r="AQ404" s="337"/>
      <c r="AR404" s="337"/>
      <c r="AS404" s="337"/>
      <c r="AT404" s="337"/>
      <c r="AU404" s="337"/>
      <c r="AV404" s="334">
        <v>0</v>
      </c>
      <c r="AW404" s="335"/>
      <c r="AX404" s="335"/>
      <c r="AY404" s="335"/>
      <c r="AZ404" s="335"/>
      <c r="BA404" s="335"/>
      <c r="BB404" s="335"/>
      <c r="BC404" s="335"/>
      <c r="BD404" s="335"/>
      <c r="BE404" s="335"/>
      <c r="BF404" s="336"/>
      <c r="BG404" s="334">
        <v>397</v>
      </c>
      <c r="BH404" s="335"/>
      <c r="BI404" s="335"/>
      <c r="BJ404" s="335"/>
      <c r="BK404" s="335"/>
      <c r="BL404" s="335"/>
      <c r="BM404" s="335"/>
      <c r="BN404" s="335"/>
      <c r="BO404" s="335"/>
      <c r="BP404" s="335"/>
      <c r="BQ404" s="336"/>
    </row>
    <row r="405" spans="2:69" ht="15" customHeight="1">
      <c r="B405" s="60"/>
      <c r="C405" s="39" t="s">
        <v>721</v>
      </c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61"/>
      <c r="Y405" s="334">
        <v>400224.63</v>
      </c>
      <c r="Z405" s="335"/>
      <c r="AA405" s="335"/>
      <c r="AB405" s="335"/>
      <c r="AC405" s="335"/>
      <c r="AD405" s="335"/>
      <c r="AE405" s="335"/>
      <c r="AF405" s="335"/>
      <c r="AG405" s="335"/>
      <c r="AH405" s="335"/>
      <c r="AI405" s="335"/>
      <c r="AJ405" s="336"/>
      <c r="AK405" s="337">
        <f>SUM(AV405:BQ405)</f>
        <v>13074.289999999999</v>
      </c>
      <c r="AL405" s="337"/>
      <c r="AM405" s="337"/>
      <c r="AN405" s="337"/>
      <c r="AO405" s="337"/>
      <c r="AP405" s="337"/>
      <c r="AQ405" s="337"/>
      <c r="AR405" s="337"/>
      <c r="AS405" s="337"/>
      <c r="AT405" s="337"/>
      <c r="AU405" s="337"/>
      <c r="AV405" s="334">
        <v>1373.57</v>
      </c>
      <c r="AW405" s="335"/>
      <c r="AX405" s="335"/>
      <c r="AY405" s="335"/>
      <c r="AZ405" s="335"/>
      <c r="BA405" s="335"/>
      <c r="BB405" s="335"/>
      <c r="BC405" s="335"/>
      <c r="BD405" s="335"/>
      <c r="BE405" s="335"/>
      <c r="BF405" s="336"/>
      <c r="BG405" s="334">
        <v>11700.72</v>
      </c>
      <c r="BH405" s="335"/>
      <c r="BI405" s="335"/>
      <c r="BJ405" s="335"/>
      <c r="BK405" s="335"/>
      <c r="BL405" s="335"/>
      <c r="BM405" s="335"/>
      <c r="BN405" s="335"/>
      <c r="BO405" s="335"/>
      <c r="BP405" s="335"/>
      <c r="BQ405" s="336"/>
    </row>
    <row r="406" ht="15" customHeight="1">
      <c r="BQ406" s="33" t="s">
        <v>45</v>
      </c>
    </row>
    <row r="407" s="29" customFormat="1" ht="18.75" customHeight="1">
      <c r="A407" s="29" t="s">
        <v>155</v>
      </c>
    </row>
    <row r="409" spans="1:69" ht="15" customHeight="1">
      <c r="A409" s="31" t="s">
        <v>156</v>
      </c>
      <c r="BQ409" s="33" t="s">
        <v>209</v>
      </c>
    </row>
    <row r="410" ht="3.75" customHeight="1"/>
    <row r="411" spans="2:69" ht="15" customHeight="1">
      <c r="B411" s="104" t="s">
        <v>157</v>
      </c>
      <c r="C411" s="104"/>
      <c r="D411" s="104"/>
      <c r="E411" s="104"/>
      <c r="F411" s="104"/>
      <c r="G411" s="104" t="s">
        <v>161</v>
      </c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 t="s">
        <v>162</v>
      </c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 t="s">
        <v>163</v>
      </c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  <c r="BM411" s="104"/>
      <c r="BN411" s="104"/>
      <c r="BO411" s="104"/>
      <c r="BP411" s="104"/>
      <c r="BQ411" s="104"/>
    </row>
    <row r="412" spans="2:69" ht="15" customHeight="1">
      <c r="B412" s="104"/>
      <c r="C412" s="104"/>
      <c r="D412" s="104"/>
      <c r="E412" s="104"/>
      <c r="F412" s="104"/>
      <c r="G412" s="332" t="s">
        <v>158</v>
      </c>
      <c r="H412" s="104"/>
      <c r="I412" s="104"/>
      <c r="J412" s="104"/>
      <c r="K412" s="104"/>
      <c r="L412" s="104"/>
      <c r="M412" s="104"/>
      <c r="N412" s="332" t="s">
        <v>159</v>
      </c>
      <c r="O412" s="104"/>
      <c r="P412" s="104"/>
      <c r="Q412" s="104"/>
      <c r="R412" s="104"/>
      <c r="S412" s="104"/>
      <c r="T412" s="104"/>
      <c r="U412" s="332" t="s">
        <v>160</v>
      </c>
      <c r="V412" s="104"/>
      <c r="W412" s="104"/>
      <c r="X412" s="104"/>
      <c r="Y412" s="104"/>
      <c r="Z412" s="104"/>
      <c r="AA412" s="104"/>
      <c r="AB412" s="332" t="s">
        <v>158</v>
      </c>
      <c r="AC412" s="104"/>
      <c r="AD412" s="104"/>
      <c r="AE412" s="104"/>
      <c r="AF412" s="104"/>
      <c r="AG412" s="104"/>
      <c r="AH412" s="104"/>
      <c r="AI412" s="332" t="s">
        <v>159</v>
      </c>
      <c r="AJ412" s="104"/>
      <c r="AK412" s="104"/>
      <c r="AL412" s="104"/>
      <c r="AM412" s="104"/>
      <c r="AN412" s="104"/>
      <c r="AO412" s="104"/>
      <c r="AP412" s="332" t="s">
        <v>160</v>
      </c>
      <c r="AQ412" s="104"/>
      <c r="AR412" s="104"/>
      <c r="AS412" s="104"/>
      <c r="AT412" s="104"/>
      <c r="AU412" s="104"/>
      <c r="AV412" s="104"/>
      <c r="AW412" s="332" t="s">
        <v>158</v>
      </c>
      <c r="AX412" s="104"/>
      <c r="AY412" s="104"/>
      <c r="AZ412" s="104"/>
      <c r="BA412" s="104"/>
      <c r="BB412" s="104"/>
      <c r="BC412" s="104"/>
      <c r="BD412" s="332" t="s">
        <v>159</v>
      </c>
      <c r="BE412" s="104"/>
      <c r="BF412" s="104"/>
      <c r="BG412" s="104"/>
      <c r="BH412" s="104"/>
      <c r="BI412" s="104"/>
      <c r="BJ412" s="104"/>
      <c r="BK412" s="332" t="s">
        <v>160</v>
      </c>
      <c r="BL412" s="104"/>
      <c r="BM412" s="104"/>
      <c r="BN412" s="104"/>
      <c r="BO412" s="104"/>
      <c r="BP412" s="104"/>
      <c r="BQ412" s="104"/>
    </row>
    <row r="413" spans="2:69" ht="15" customHeight="1"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  <c r="BL413" s="104"/>
      <c r="BM413" s="104"/>
      <c r="BN413" s="104"/>
      <c r="BO413" s="104"/>
      <c r="BP413" s="104"/>
      <c r="BQ413" s="104"/>
    </row>
    <row r="414" spans="2:69" ht="15" customHeight="1">
      <c r="B414" s="118" t="s">
        <v>167</v>
      </c>
      <c r="C414" s="119"/>
      <c r="D414" s="119"/>
      <c r="E414" s="119"/>
      <c r="F414" s="120"/>
      <c r="G414" s="132">
        <v>42.4</v>
      </c>
      <c r="H414" s="133"/>
      <c r="I414" s="133"/>
      <c r="J414" s="133"/>
      <c r="K414" s="133"/>
      <c r="L414" s="133"/>
      <c r="M414" s="134"/>
      <c r="N414" s="132">
        <v>42.4</v>
      </c>
      <c r="O414" s="133"/>
      <c r="P414" s="133"/>
      <c r="Q414" s="133"/>
      <c r="R414" s="133"/>
      <c r="S414" s="133"/>
      <c r="T414" s="134"/>
      <c r="U414" s="132">
        <v>100</v>
      </c>
      <c r="V414" s="133"/>
      <c r="W414" s="133"/>
      <c r="X414" s="133"/>
      <c r="Y414" s="133"/>
      <c r="Z414" s="133"/>
      <c r="AA414" s="134"/>
      <c r="AB414" s="132">
        <v>100.8</v>
      </c>
      <c r="AC414" s="133"/>
      <c r="AD414" s="133"/>
      <c r="AE414" s="133"/>
      <c r="AF414" s="133"/>
      <c r="AG414" s="133"/>
      <c r="AH414" s="134"/>
      <c r="AI414" s="132">
        <v>100.8</v>
      </c>
      <c r="AJ414" s="133"/>
      <c r="AK414" s="133"/>
      <c r="AL414" s="133"/>
      <c r="AM414" s="133"/>
      <c r="AN414" s="133"/>
      <c r="AO414" s="134"/>
      <c r="AP414" s="132">
        <v>100</v>
      </c>
      <c r="AQ414" s="133"/>
      <c r="AR414" s="133"/>
      <c r="AS414" s="133"/>
      <c r="AT414" s="133"/>
      <c r="AU414" s="133"/>
      <c r="AV414" s="134"/>
      <c r="AW414" s="132">
        <v>598.3</v>
      </c>
      <c r="AX414" s="133"/>
      <c r="AY414" s="133"/>
      <c r="AZ414" s="133"/>
      <c r="BA414" s="133"/>
      <c r="BB414" s="133"/>
      <c r="BC414" s="134"/>
      <c r="BD414" s="132">
        <v>568.9</v>
      </c>
      <c r="BE414" s="133"/>
      <c r="BF414" s="133"/>
      <c r="BG414" s="133"/>
      <c r="BH414" s="133"/>
      <c r="BI414" s="133"/>
      <c r="BJ414" s="134"/>
      <c r="BK414" s="132">
        <v>95</v>
      </c>
      <c r="BL414" s="133"/>
      <c r="BM414" s="133"/>
      <c r="BN414" s="133"/>
      <c r="BO414" s="133"/>
      <c r="BP414" s="133"/>
      <c r="BQ414" s="134"/>
    </row>
    <row r="415" spans="2:69" ht="15" customHeight="1">
      <c r="B415" s="118" t="s">
        <v>877</v>
      </c>
      <c r="C415" s="119"/>
      <c r="D415" s="119"/>
      <c r="E415" s="119"/>
      <c r="F415" s="120"/>
      <c r="G415" s="132">
        <v>42.4</v>
      </c>
      <c r="H415" s="133"/>
      <c r="I415" s="133"/>
      <c r="J415" s="133"/>
      <c r="K415" s="133"/>
      <c r="L415" s="133"/>
      <c r="M415" s="134"/>
      <c r="N415" s="132">
        <v>42.4</v>
      </c>
      <c r="O415" s="133"/>
      <c r="P415" s="133"/>
      <c r="Q415" s="133"/>
      <c r="R415" s="133"/>
      <c r="S415" s="133"/>
      <c r="T415" s="134"/>
      <c r="U415" s="132">
        <v>100</v>
      </c>
      <c r="V415" s="133"/>
      <c r="W415" s="133"/>
      <c r="X415" s="133"/>
      <c r="Y415" s="133"/>
      <c r="Z415" s="133"/>
      <c r="AA415" s="134"/>
      <c r="AB415" s="132">
        <v>99.3</v>
      </c>
      <c r="AC415" s="133"/>
      <c r="AD415" s="133"/>
      <c r="AE415" s="133"/>
      <c r="AF415" s="133"/>
      <c r="AG415" s="133"/>
      <c r="AH415" s="134"/>
      <c r="AI415" s="132">
        <v>99.3</v>
      </c>
      <c r="AJ415" s="133"/>
      <c r="AK415" s="133"/>
      <c r="AL415" s="133"/>
      <c r="AM415" s="133"/>
      <c r="AN415" s="133"/>
      <c r="AO415" s="134"/>
      <c r="AP415" s="132">
        <v>100</v>
      </c>
      <c r="AQ415" s="133"/>
      <c r="AR415" s="133"/>
      <c r="AS415" s="133"/>
      <c r="AT415" s="133"/>
      <c r="AU415" s="133"/>
      <c r="AV415" s="134"/>
      <c r="AW415" s="132">
        <v>597.4</v>
      </c>
      <c r="AX415" s="133"/>
      <c r="AY415" s="133"/>
      <c r="AZ415" s="133"/>
      <c r="BA415" s="133"/>
      <c r="BB415" s="133"/>
      <c r="BC415" s="134"/>
      <c r="BD415" s="132">
        <v>568.5</v>
      </c>
      <c r="BE415" s="133"/>
      <c r="BF415" s="133"/>
      <c r="BG415" s="133"/>
      <c r="BH415" s="133"/>
      <c r="BI415" s="133"/>
      <c r="BJ415" s="134"/>
      <c r="BK415" s="132">
        <v>95.2</v>
      </c>
      <c r="BL415" s="133"/>
      <c r="BM415" s="133"/>
      <c r="BN415" s="133"/>
      <c r="BO415" s="133"/>
      <c r="BP415" s="133"/>
      <c r="BQ415" s="134"/>
    </row>
    <row r="416" spans="2:69" ht="15" customHeight="1">
      <c r="B416" s="118" t="s">
        <v>915</v>
      </c>
      <c r="C416" s="119"/>
      <c r="D416" s="119"/>
      <c r="E416" s="119"/>
      <c r="F416" s="120"/>
      <c r="G416" s="132">
        <v>42.4</v>
      </c>
      <c r="H416" s="133"/>
      <c r="I416" s="133"/>
      <c r="J416" s="133"/>
      <c r="K416" s="133"/>
      <c r="L416" s="133"/>
      <c r="M416" s="134"/>
      <c r="N416" s="132">
        <v>42.4</v>
      </c>
      <c r="O416" s="133"/>
      <c r="P416" s="133"/>
      <c r="Q416" s="133"/>
      <c r="R416" s="133"/>
      <c r="S416" s="133"/>
      <c r="T416" s="134"/>
      <c r="U416" s="132">
        <v>100</v>
      </c>
      <c r="V416" s="133"/>
      <c r="W416" s="133"/>
      <c r="X416" s="133"/>
      <c r="Y416" s="133"/>
      <c r="Z416" s="133"/>
      <c r="AA416" s="134"/>
      <c r="AB416" s="132">
        <v>99.3</v>
      </c>
      <c r="AC416" s="133"/>
      <c r="AD416" s="133"/>
      <c r="AE416" s="133"/>
      <c r="AF416" s="133"/>
      <c r="AG416" s="133"/>
      <c r="AH416" s="134"/>
      <c r="AI416" s="132">
        <v>99.3</v>
      </c>
      <c r="AJ416" s="133"/>
      <c r="AK416" s="133"/>
      <c r="AL416" s="133"/>
      <c r="AM416" s="133"/>
      <c r="AN416" s="133"/>
      <c r="AO416" s="134"/>
      <c r="AP416" s="132">
        <v>100</v>
      </c>
      <c r="AQ416" s="133"/>
      <c r="AR416" s="133"/>
      <c r="AS416" s="133"/>
      <c r="AT416" s="133"/>
      <c r="AU416" s="133"/>
      <c r="AV416" s="134"/>
      <c r="AW416" s="132">
        <v>598.1</v>
      </c>
      <c r="AX416" s="133"/>
      <c r="AY416" s="133"/>
      <c r="AZ416" s="133"/>
      <c r="BA416" s="133"/>
      <c r="BB416" s="133"/>
      <c r="BC416" s="134"/>
      <c r="BD416" s="132">
        <v>569.4</v>
      </c>
      <c r="BE416" s="133"/>
      <c r="BF416" s="133"/>
      <c r="BG416" s="133"/>
      <c r="BH416" s="133"/>
      <c r="BI416" s="133"/>
      <c r="BJ416" s="134"/>
      <c r="BK416" s="132">
        <v>95.2</v>
      </c>
      <c r="BL416" s="133"/>
      <c r="BM416" s="133"/>
      <c r="BN416" s="133"/>
      <c r="BO416" s="133"/>
      <c r="BP416" s="133"/>
      <c r="BQ416" s="134"/>
    </row>
    <row r="417" spans="2:69" ht="15" customHeight="1">
      <c r="B417" s="104" t="s">
        <v>942</v>
      </c>
      <c r="C417" s="104"/>
      <c r="D417" s="104"/>
      <c r="E417" s="104"/>
      <c r="F417" s="104"/>
      <c r="G417" s="160">
        <v>42.4</v>
      </c>
      <c r="H417" s="160"/>
      <c r="I417" s="160"/>
      <c r="J417" s="160"/>
      <c r="K417" s="160"/>
      <c r="L417" s="160"/>
      <c r="M417" s="160"/>
      <c r="N417" s="160">
        <v>42.4</v>
      </c>
      <c r="O417" s="160"/>
      <c r="P417" s="160"/>
      <c r="Q417" s="160"/>
      <c r="R417" s="160"/>
      <c r="S417" s="160"/>
      <c r="T417" s="160"/>
      <c r="U417" s="160">
        <v>100</v>
      </c>
      <c r="V417" s="160"/>
      <c r="W417" s="160"/>
      <c r="X417" s="160"/>
      <c r="Y417" s="160"/>
      <c r="Z417" s="160"/>
      <c r="AA417" s="160"/>
      <c r="AB417" s="160">
        <v>97.6</v>
      </c>
      <c r="AC417" s="160"/>
      <c r="AD417" s="160"/>
      <c r="AE417" s="160"/>
      <c r="AF417" s="160"/>
      <c r="AG417" s="160"/>
      <c r="AH417" s="160"/>
      <c r="AI417" s="160">
        <v>97.6</v>
      </c>
      <c r="AJ417" s="160"/>
      <c r="AK417" s="160"/>
      <c r="AL417" s="160"/>
      <c r="AM417" s="160"/>
      <c r="AN417" s="160"/>
      <c r="AO417" s="160"/>
      <c r="AP417" s="160">
        <v>100</v>
      </c>
      <c r="AQ417" s="160"/>
      <c r="AR417" s="160"/>
      <c r="AS417" s="160"/>
      <c r="AT417" s="160"/>
      <c r="AU417" s="160"/>
      <c r="AV417" s="160"/>
      <c r="AW417" s="160">
        <v>602.7</v>
      </c>
      <c r="AX417" s="160"/>
      <c r="AY417" s="160"/>
      <c r="AZ417" s="160"/>
      <c r="BA417" s="160"/>
      <c r="BB417" s="160"/>
      <c r="BC417" s="160"/>
      <c r="BD417" s="160">
        <v>574.8</v>
      </c>
      <c r="BE417" s="160"/>
      <c r="BF417" s="160"/>
      <c r="BG417" s="160"/>
      <c r="BH417" s="160"/>
      <c r="BI417" s="160"/>
      <c r="BJ417" s="160"/>
      <c r="BK417" s="160">
        <v>95.4</v>
      </c>
      <c r="BL417" s="160"/>
      <c r="BM417" s="160"/>
      <c r="BN417" s="160"/>
      <c r="BO417" s="160"/>
      <c r="BP417" s="160"/>
      <c r="BQ417" s="160"/>
    </row>
    <row r="418" spans="2:69" ht="15" customHeight="1">
      <c r="B418" s="104" t="s">
        <v>1040</v>
      </c>
      <c r="C418" s="104"/>
      <c r="D418" s="104"/>
      <c r="E418" s="104"/>
      <c r="F418" s="104"/>
      <c r="G418" s="160">
        <v>42.4</v>
      </c>
      <c r="H418" s="160"/>
      <c r="I418" s="160"/>
      <c r="J418" s="160"/>
      <c r="K418" s="160"/>
      <c r="L418" s="160"/>
      <c r="M418" s="160"/>
      <c r="N418" s="160">
        <v>42.4</v>
      </c>
      <c r="O418" s="160"/>
      <c r="P418" s="160"/>
      <c r="Q418" s="160"/>
      <c r="R418" s="160"/>
      <c r="S418" s="160"/>
      <c r="T418" s="160"/>
      <c r="U418" s="160">
        <v>100</v>
      </c>
      <c r="V418" s="160"/>
      <c r="W418" s="160"/>
      <c r="X418" s="160"/>
      <c r="Y418" s="160"/>
      <c r="Z418" s="160"/>
      <c r="AA418" s="160"/>
      <c r="AB418" s="160">
        <v>97.6</v>
      </c>
      <c r="AC418" s="160"/>
      <c r="AD418" s="160"/>
      <c r="AE418" s="160"/>
      <c r="AF418" s="160"/>
      <c r="AG418" s="160"/>
      <c r="AH418" s="160"/>
      <c r="AI418" s="160">
        <v>97.6</v>
      </c>
      <c r="AJ418" s="160"/>
      <c r="AK418" s="160"/>
      <c r="AL418" s="160"/>
      <c r="AM418" s="160"/>
      <c r="AN418" s="160"/>
      <c r="AO418" s="160"/>
      <c r="AP418" s="160">
        <v>100</v>
      </c>
      <c r="AQ418" s="160"/>
      <c r="AR418" s="160"/>
      <c r="AS418" s="160"/>
      <c r="AT418" s="160"/>
      <c r="AU418" s="160"/>
      <c r="AV418" s="160"/>
      <c r="AW418" s="160">
        <v>605</v>
      </c>
      <c r="AX418" s="160"/>
      <c r="AY418" s="160"/>
      <c r="AZ418" s="160"/>
      <c r="BA418" s="160"/>
      <c r="BB418" s="160"/>
      <c r="BC418" s="160"/>
      <c r="BD418" s="160">
        <v>579.4</v>
      </c>
      <c r="BE418" s="160"/>
      <c r="BF418" s="160"/>
      <c r="BG418" s="160"/>
      <c r="BH418" s="160"/>
      <c r="BI418" s="160"/>
      <c r="BJ418" s="160"/>
      <c r="BK418" s="160">
        <v>95.8</v>
      </c>
      <c r="BL418" s="160"/>
      <c r="BM418" s="160"/>
      <c r="BN418" s="160"/>
      <c r="BO418" s="160"/>
      <c r="BP418" s="160"/>
      <c r="BQ418" s="160"/>
    </row>
    <row r="419" spans="2:69" ht="15" customHeight="1">
      <c r="B419" s="32"/>
      <c r="C419" s="32"/>
      <c r="D419" s="32"/>
      <c r="E419" s="32"/>
      <c r="F419" s="3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3"/>
      <c r="AT419" s="62"/>
      <c r="AU419" s="62"/>
      <c r="AW419" s="62"/>
      <c r="AY419" s="62"/>
      <c r="AZ419" s="62"/>
      <c r="BA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4" t="s">
        <v>210</v>
      </c>
    </row>
    <row r="420" spans="1:69" ht="15" customHeight="1">
      <c r="A420" s="31" t="s">
        <v>164</v>
      </c>
      <c r="AL420" s="31" t="s">
        <v>168</v>
      </c>
      <c r="BQ420" s="33"/>
    </row>
    <row r="421" spans="33:69" ht="3.75" customHeight="1">
      <c r="AG421" s="33"/>
      <c r="BQ421" s="33"/>
    </row>
    <row r="422" spans="33:69" ht="13.5" customHeight="1">
      <c r="AG422" s="33" t="s">
        <v>1041</v>
      </c>
      <c r="BQ422" s="33" t="s">
        <v>1041</v>
      </c>
    </row>
    <row r="423" spans="2:69" ht="15" customHeight="1">
      <c r="B423" s="104" t="s">
        <v>165</v>
      </c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 t="s">
        <v>166</v>
      </c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L423" s="104" t="s">
        <v>165</v>
      </c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 t="s">
        <v>166</v>
      </c>
      <c r="BF423" s="104"/>
      <c r="BG423" s="104"/>
      <c r="BH423" s="104"/>
      <c r="BI423" s="104"/>
      <c r="BJ423" s="104"/>
      <c r="BK423" s="104"/>
      <c r="BL423" s="104"/>
      <c r="BM423" s="104"/>
      <c r="BN423" s="104"/>
      <c r="BO423" s="104"/>
      <c r="BP423" s="104"/>
      <c r="BQ423" s="104"/>
    </row>
    <row r="424" spans="2:69" ht="15" customHeight="1">
      <c r="B424" s="338" t="s">
        <v>169</v>
      </c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353">
        <v>1.51</v>
      </c>
      <c r="V424" s="354"/>
      <c r="W424" s="354"/>
      <c r="X424" s="354"/>
      <c r="Y424" s="354"/>
      <c r="Z424" s="354"/>
      <c r="AA424" s="354"/>
      <c r="AB424" s="354"/>
      <c r="AC424" s="354"/>
      <c r="AD424" s="354"/>
      <c r="AE424" s="354"/>
      <c r="AF424" s="354"/>
      <c r="AG424" s="355"/>
      <c r="AL424" s="161" t="s">
        <v>180</v>
      </c>
      <c r="AM424" s="161"/>
      <c r="AN424" s="161"/>
      <c r="AO424" s="161"/>
      <c r="AP424" s="161"/>
      <c r="AQ424" s="161"/>
      <c r="AR424" s="161"/>
      <c r="AS424" s="161"/>
      <c r="AT424" s="161"/>
      <c r="AU424" s="161"/>
      <c r="AV424" s="161"/>
      <c r="AW424" s="161"/>
      <c r="AX424" s="161"/>
      <c r="AY424" s="161"/>
      <c r="AZ424" s="161"/>
      <c r="BA424" s="161"/>
      <c r="BB424" s="161"/>
      <c r="BC424" s="161"/>
      <c r="BD424" s="161"/>
      <c r="BE424" s="292">
        <v>1.06</v>
      </c>
      <c r="BF424" s="142"/>
      <c r="BG424" s="142"/>
      <c r="BH424" s="142"/>
      <c r="BI424" s="142"/>
      <c r="BJ424" s="142"/>
      <c r="BK424" s="142"/>
      <c r="BL424" s="142"/>
      <c r="BM424" s="142"/>
      <c r="BN424" s="142"/>
      <c r="BO424" s="142"/>
      <c r="BP424" s="142"/>
      <c r="BQ424" s="280"/>
    </row>
    <row r="425" spans="2:69" ht="15" customHeight="1">
      <c r="B425" s="59"/>
      <c r="C425" s="39" t="s">
        <v>722</v>
      </c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61"/>
      <c r="U425" s="353">
        <v>0.35</v>
      </c>
      <c r="V425" s="354"/>
      <c r="W425" s="354"/>
      <c r="X425" s="354"/>
      <c r="Y425" s="354"/>
      <c r="Z425" s="354"/>
      <c r="AA425" s="354"/>
      <c r="AB425" s="354"/>
      <c r="AC425" s="354"/>
      <c r="AD425" s="354"/>
      <c r="AE425" s="354"/>
      <c r="AF425" s="354"/>
      <c r="AG425" s="355"/>
      <c r="AL425" s="161" t="s">
        <v>181</v>
      </c>
      <c r="AM425" s="161"/>
      <c r="AN425" s="161"/>
      <c r="AO425" s="161"/>
      <c r="AP425" s="161"/>
      <c r="AQ425" s="161"/>
      <c r="AR425" s="161"/>
      <c r="AS425" s="161"/>
      <c r="AT425" s="161"/>
      <c r="AU425" s="161"/>
      <c r="AV425" s="161"/>
      <c r="AW425" s="161"/>
      <c r="AX425" s="161"/>
      <c r="AY425" s="161"/>
      <c r="AZ425" s="161"/>
      <c r="BA425" s="161"/>
      <c r="BB425" s="161"/>
      <c r="BC425" s="161"/>
      <c r="BD425" s="161"/>
      <c r="BE425" s="292">
        <v>0.13</v>
      </c>
      <c r="BF425" s="142"/>
      <c r="BG425" s="142"/>
      <c r="BH425" s="142"/>
      <c r="BI425" s="142"/>
      <c r="BJ425" s="142"/>
      <c r="BK425" s="142"/>
      <c r="BL425" s="142"/>
      <c r="BM425" s="142"/>
      <c r="BN425" s="142"/>
      <c r="BO425" s="142"/>
      <c r="BP425" s="142"/>
      <c r="BQ425" s="280"/>
    </row>
    <row r="426" spans="2:69" ht="15" customHeight="1">
      <c r="B426" s="59"/>
      <c r="C426" s="39" t="s">
        <v>924</v>
      </c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61"/>
      <c r="U426" s="353">
        <v>0.17</v>
      </c>
      <c r="V426" s="354"/>
      <c r="W426" s="354"/>
      <c r="X426" s="354"/>
      <c r="Y426" s="354"/>
      <c r="Z426" s="354"/>
      <c r="AA426" s="354"/>
      <c r="AB426" s="354"/>
      <c r="AC426" s="354"/>
      <c r="AD426" s="354"/>
      <c r="AE426" s="354"/>
      <c r="AF426" s="354"/>
      <c r="AG426" s="355"/>
      <c r="AL426" s="161" t="s">
        <v>195</v>
      </c>
      <c r="AM426" s="161"/>
      <c r="AN426" s="161"/>
      <c r="AO426" s="161"/>
      <c r="AP426" s="161"/>
      <c r="AQ426" s="161"/>
      <c r="AR426" s="161"/>
      <c r="AS426" s="161"/>
      <c r="AT426" s="161"/>
      <c r="AU426" s="161"/>
      <c r="AV426" s="161"/>
      <c r="AW426" s="161"/>
      <c r="AX426" s="161"/>
      <c r="AY426" s="161"/>
      <c r="AZ426" s="161"/>
      <c r="BA426" s="161"/>
      <c r="BB426" s="161"/>
      <c r="BC426" s="161"/>
      <c r="BD426" s="161"/>
      <c r="BE426" s="292">
        <v>0.73</v>
      </c>
      <c r="BF426" s="142"/>
      <c r="BG426" s="142"/>
      <c r="BH426" s="142"/>
      <c r="BI426" s="142"/>
      <c r="BJ426" s="142"/>
      <c r="BK426" s="142"/>
      <c r="BL426" s="142"/>
      <c r="BM426" s="142"/>
      <c r="BN426" s="142"/>
      <c r="BO426" s="142"/>
      <c r="BP426" s="142"/>
      <c r="BQ426" s="280"/>
    </row>
    <row r="427" spans="2:69" ht="15" customHeight="1">
      <c r="B427" s="59"/>
      <c r="C427" s="39" t="s">
        <v>723</v>
      </c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61"/>
      <c r="U427" s="353">
        <v>0.16</v>
      </c>
      <c r="V427" s="354"/>
      <c r="W427" s="354"/>
      <c r="X427" s="354"/>
      <c r="Y427" s="354"/>
      <c r="Z427" s="354"/>
      <c r="AA427" s="354"/>
      <c r="AB427" s="354"/>
      <c r="AC427" s="354"/>
      <c r="AD427" s="354"/>
      <c r="AE427" s="354"/>
      <c r="AF427" s="354"/>
      <c r="AG427" s="355"/>
      <c r="AL427" s="161" t="s">
        <v>914</v>
      </c>
      <c r="AM427" s="161"/>
      <c r="AN427" s="161"/>
      <c r="AO427" s="161"/>
      <c r="AP427" s="161"/>
      <c r="AQ427" s="161"/>
      <c r="AR427" s="161"/>
      <c r="AS427" s="161"/>
      <c r="AT427" s="161"/>
      <c r="AU427" s="161"/>
      <c r="AV427" s="161"/>
      <c r="AW427" s="161"/>
      <c r="AX427" s="161"/>
      <c r="AY427" s="161"/>
      <c r="AZ427" s="161"/>
      <c r="BA427" s="161"/>
      <c r="BB427" s="161"/>
      <c r="BC427" s="161"/>
      <c r="BD427" s="161"/>
      <c r="BE427" s="292">
        <v>0.32</v>
      </c>
      <c r="BF427" s="142"/>
      <c r="BG427" s="142"/>
      <c r="BH427" s="142"/>
      <c r="BI427" s="142"/>
      <c r="BJ427" s="142"/>
      <c r="BK427" s="142"/>
      <c r="BL427" s="142"/>
      <c r="BM427" s="142"/>
      <c r="BN427" s="142"/>
      <c r="BO427" s="142"/>
      <c r="BP427" s="142"/>
      <c r="BQ427" s="280"/>
    </row>
    <row r="428" spans="2:69" ht="15" customHeight="1">
      <c r="B428" s="59"/>
      <c r="C428" s="39" t="s">
        <v>724</v>
      </c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61"/>
      <c r="U428" s="353">
        <v>0.16</v>
      </c>
      <c r="V428" s="354"/>
      <c r="W428" s="354"/>
      <c r="X428" s="354"/>
      <c r="Y428" s="354"/>
      <c r="Z428" s="354"/>
      <c r="AA428" s="354"/>
      <c r="AB428" s="354"/>
      <c r="AC428" s="354"/>
      <c r="AD428" s="354"/>
      <c r="AE428" s="354"/>
      <c r="AF428" s="354"/>
      <c r="AG428" s="355"/>
      <c r="AL428" s="161" t="s">
        <v>182</v>
      </c>
      <c r="AM428" s="161"/>
      <c r="AN428" s="161"/>
      <c r="AO428" s="161"/>
      <c r="AP428" s="161"/>
      <c r="AQ428" s="161"/>
      <c r="AR428" s="161"/>
      <c r="AS428" s="161"/>
      <c r="AT428" s="161"/>
      <c r="AU428" s="161"/>
      <c r="AV428" s="161"/>
      <c r="AW428" s="161"/>
      <c r="AX428" s="161"/>
      <c r="AY428" s="161"/>
      <c r="AZ428" s="161"/>
      <c r="BA428" s="161"/>
      <c r="BB428" s="161"/>
      <c r="BC428" s="161"/>
      <c r="BD428" s="161"/>
      <c r="BE428" s="292" t="s">
        <v>958</v>
      </c>
      <c r="BF428" s="142"/>
      <c r="BG428" s="142"/>
      <c r="BH428" s="142"/>
      <c r="BI428" s="142"/>
      <c r="BJ428" s="142"/>
      <c r="BK428" s="142"/>
      <c r="BL428" s="142"/>
      <c r="BM428" s="142"/>
      <c r="BN428" s="142"/>
      <c r="BO428" s="142"/>
      <c r="BP428" s="142"/>
      <c r="BQ428" s="280"/>
    </row>
    <row r="429" spans="2:69" ht="15" customHeight="1">
      <c r="B429" s="59"/>
      <c r="C429" s="39" t="s">
        <v>725</v>
      </c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61"/>
      <c r="U429" s="353">
        <v>0.16</v>
      </c>
      <c r="V429" s="354"/>
      <c r="W429" s="354"/>
      <c r="X429" s="354"/>
      <c r="Y429" s="354"/>
      <c r="Z429" s="354"/>
      <c r="AA429" s="354"/>
      <c r="AB429" s="354"/>
      <c r="AC429" s="354"/>
      <c r="AD429" s="354"/>
      <c r="AE429" s="354"/>
      <c r="AF429" s="354"/>
      <c r="AG429" s="355"/>
      <c r="AL429" s="161" t="s">
        <v>186</v>
      </c>
      <c r="AM429" s="161"/>
      <c r="AN429" s="161"/>
      <c r="AO429" s="161"/>
      <c r="AP429" s="161"/>
      <c r="AQ429" s="161"/>
      <c r="AR429" s="161"/>
      <c r="AS429" s="161"/>
      <c r="AT429" s="161"/>
      <c r="AU429" s="161"/>
      <c r="AV429" s="161"/>
      <c r="AW429" s="161"/>
      <c r="AX429" s="161"/>
      <c r="AY429" s="161"/>
      <c r="AZ429" s="161"/>
      <c r="BA429" s="161"/>
      <c r="BB429" s="161"/>
      <c r="BC429" s="161"/>
      <c r="BD429" s="161"/>
      <c r="BE429" s="292" t="s">
        <v>958</v>
      </c>
      <c r="BF429" s="142"/>
      <c r="BG429" s="142"/>
      <c r="BH429" s="142"/>
      <c r="BI429" s="142"/>
      <c r="BJ429" s="142"/>
      <c r="BK429" s="142"/>
      <c r="BL429" s="142"/>
      <c r="BM429" s="142"/>
      <c r="BN429" s="142"/>
      <c r="BO429" s="142"/>
      <c r="BP429" s="142"/>
      <c r="BQ429" s="280"/>
    </row>
    <row r="430" spans="2:69" ht="15" customHeight="1">
      <c r="B430" s="59"/>
      <c r="C430" s="39" t="s">
        <v>726</v>
      </c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61"/>
      <c r="U430" s="353">
        <v>0.25</v>
      </c>
      <c r="V430" s="354"/>
      <c r="W430" s="354"/>
      <c r="X430" s="354"/>
      <c r="Y430" s="354"/>
      <c r="Z430" s="354"/>
      <c r="AA430" s="354"/>
      <c r="AB430" s="354"/>
      <c r="AC430" s="354"/>
      <c r="AD430" s="354"/>
      <c r="AE430" s="354"/>
      <c r="AF430" s="354"/>
      <c r="AG430" s="355"/>
      <c r="AL430" s="161" t="s">
        <v>187</v>
      </c>
      <c r="AM430" s="161"/>
      <c r="AN430" s="161"/>
      <c r="AO430" s="161"/>
      <c r="AP430" s="161"/>
      <c r="AQ430" s="161"/>
      <c r="AR430" s="161"/>
      <c r="AS430" s="161"/>
      <c r="AT430" s="161"/>
      <c r="AU430" s="161"/>
      <c r="AV430" s="161"/>
      <c r="AW430" s="161"/>
      <c r="AX430" s="161"/>
      <c r="AY430" s="161"/>
      <c r="AZ430" s="161"/>
      <c r="BA430" s="161"/>
      <c r="BB430" s="161"/>
      <c r="BC430" s="161"/>
      <c r="BD430" s="161"/>
      <c r="BE430" s="292">
        <v>9.23</v>
      </c>
      <c r="BF430" s="142"/>
      <c r="BG430" s="142"/>
      <c r="BH430" s="142"/>
      <c r="BI430" s="142"/>
      <c r="BJ430" s="142"/>
      <c r="BK430" s="142"/>
      <c r="BL430" s="142"/>
      <c r="BM430" s="142"/>
      <c r="BN430" s="142"/>
      <c r="BO430" s="142"/>
      <c r="BP430" s="142"/>
      <c r="BQ430" s="280"/>
    </row>
    <row r="431" spans="2:69" ht="15" customHeight="1">
      <c r="B431" s="59"/>
      <c r="C431" s="39" t="s">
        <v>727</v>
      </c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61"/>
      <c r="U431" s="353">
        <v>0.2</v>
      </c>
      <c r="V431" s="354"/>
      <c r="W431" s="354"/>
      <c r="X431" s="354"/>
      <c r="Y431" s="354"/>
      <c r="Z431" s="354"/>
      <c r="AA431" s="354"/>
      <c r="AB431" s="354"/>
      <c r="AC431" s="354"/>
      <c r="AD431" s="354"/>
      <c r="AE431" s="354"/>
      <c r="AF431" s="354"/>
      <c r="AG431" s="355"/>
      <c r="AL431" s="161" t="s">
        <v>188</v>
      </c>
      <c r="AM431" s="161"/>
      <c r="AN431" s="161"/>
      <c r="AO431" s="161"/>
      <c r="AP431" s="161"/>
      <c r="AQ431" s="161"/>
      <c r="AR431" s="161"/>
      <c r="AS431" s="161"/>
      <c r="AT431" s="161"/>
      <c r="AU431" s="161"/>
      <c r="AV431" s="161"/>
      <c r="AW431" s="161"/>
      <c r="AX431" s="161"/>
      <c r="AY431" s="161"/>
      <c r="AZ431" s="161"/>
      <c r="BA431" s="161"/>
      <c r="BB431" s="161"/>
      <c r="BC431" s="161"/>
      <c r="BD431" s="161"/>
      <c r="BE431" s="292" t="s">
        <v>958</v>
      </c>
      <c r="BF431" s="142"/>
      <c r="BG431" s="142"/>
      <c r="BH431" s="142"/>
      <c r="BI431" s="142"/>
      <c r="BJ431" s="142"/>
      <c r="BK431" s="142"/>
      <c r="BL431" s="142"/>
      <c r="BM431" s="142"/>
      <c r="BN431" s="142"/>
      <c r="BO431" s="142"/>
      <c r="BP431" s="142"/>
      <c r="BQ431" s="280"/>
    </row>
    <row r="432" spans="2:69" ht="15" customHeight="1">
      <c r="B432" s="65"/>
      <c r="C432" s="39" t="s">
        <v>728</v>
      </c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61"/>
      <c r="U432" s="353">
        <v>0.06</v>
      </c>
      <c r="V432" s="354"/>
      <c r="W432" s="354"/>
      <c r="X432" s="354"/>
      <c r="Y432" s="354"/>
      <c r="Z432" s="354"/>
      <c r="AA432" s="354"/>
      <c r="AB432" s="354"/>
      <c r="AC432" s="354"/>
      <c r="AD432" s="354"/>
      <c r="AE432" s="354"/>
      <c r="AF432" s="354"/>
      <c r="AG432" s="355"/>
      <c r="AL432" s="161" t="s">
        <v>189</v>
      </c>
      <c r="AM432" s="161"/>
      <c r="AN432" s="161"/>
      <c r="AO432" s="161"/>
      <c r="AP432" s="161"/>
      <c r="AQ432" s="161"/>
      <c r="AR432" s="161"/>
      <c r="AS432" s="161"/>
      <c r="AT432" s="161"/>
      <c r="AU432" s="161"/>
      <c r="AV432" s="161"/>
      <c r="AW432" s="161"/>
      <c r="AX432" s="161"/>
      <c r="AY432" s="161"/>
      <c r="AZ432" s="161"/>
      <c r="BA432" s="161"/>
      <c r="BB432" s="161"/>
      <c r="BC432" s="161"/>
      <c r="BD432" s="161"/>
      <c r="BE432" s="292" t="s">
        <v>958</v>
      </c>
      <c r="BF432" s="142"/>
      <c r="BG432" s="142"/>
      <c r="BH432" s="142"/>
      <c r="BI432" s="142"/>
      <c r="BJ432" s="142"/>
      <c r="BK432" s="142"/>
      <c r="BL432" s="142"/>
      <c r="BM432" s="142"/>
      <c r="BN432" s="142"/>
      <c r="BO432" s="142"/>
      <c r="BP432" s="142"/>
      <c r="BQ432" s="280"/>
    </row>
    <row r="433" spans="2:69" ht="15" customHeight="1">
      <c r="B433" s="338" t="s">
        <v>170</v>
      </c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353">
        <v>2.89</v>
      </c>
      <c r="V433" s="354"/>
      <c r="W433" s="354"/>
      <c r="X433" s="354"/>
      <c r="Y433" s="354"/>
      <c r="Z433" s="354"/>
      <c r="AA433" s="354"/>
      <c r="AB433" s="354"/>
      <c r="AC433" s="354"/>
      <c r="AD433" s="354"/>
      <c r="AE433" s="354"/>
      <c r="AF433" s="354"/>
      <c r="AG433" s="355"/>
      <c r="AL433" s="161" t="s">
        <v>190</v>
      </c>
      <c r="AM433" s="161"/>
      <c r="AN433" s="161"/>
      <c r="AO433" s="161"/>
      <c r="AP433" s="161"/>
      <c r="AQ433" s="161"/>
      <c r="AR433" s="161"/>
      <c r="AS433" s="161"/>
      <c r="AT433" s="161"/>
      <c r="AU433" s="161"/>
      <c r="AV433" s="161"/>
      <c r="AW433" s="161"/>
      <c r="AX433" s="161"/>
      <c r="AY433" s="161"/>
      <c r="AZ433" s="161"/>
      <c r="BA433" s="161"/>
      <c r="BB433" s="161"/>
      <c r="BC433" s="161"/>
      <c r="BD433" s="161"/>
      <c r="BE433" s="292" t="s">
        <v>958</v>
      </c>
      <c r="BF433" s="142"/>
      <c r="BG433" s="142"/>
      <c r="BH433" s="142"/>
      <c r="BI433" s="142"/>
      <c r="BJ433" s="142"/>
      <c r="BK433" s="142"/>
      <c r="BL433" s="142"/>
      <c r="BM433" s="142"/>
      <c r="BN433" s="142"/>
      <c r="BO433" s="142"/>
      <c r="BP433" s="142"/>
      <c r="BQ433" s="280"/>
    </row>
    <row r="434" spans="2:69" ht="15" customHeight="1">
      <c r="B434" s="59"/>
      <c r="C434" s="39" t="s">
        <v>729</v>
      </c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61"/>
      <c r="U434" s="353">
        <v>2.8</v>
      </c>
      <c r="V434" s="354"/>
      <c r="W434" s="354"/>
      <c r="X434" s="354"/>
      <c r="Y434" s="354"/>
      <c r="Z434" s="354"/>
      <c r="AA434" s="354"/>
      <c r="AB434" s="354"/>
      <c r="AC434" s="354"/>
      <c r="AD434" s="354"/>
      <c r="AE434" s="354"/>
      <c r="AF434" s="354"/>
      <c r="AG434" s="355"/>
      <c r="AL434" s="161" t="s">
        <v>191</v>
      </c>
      <c r="AM434" s="161"/>
      <c r="AN434" s="161"/>
      <c r="AO434" s="161"/>
      <c r="AP434" s="161"/>
      <c r="AQ434" s="161"/>
      <c r="AR434" s="161"/>
      <c r="AS434" s="161"/>
      <c r="AT434" s="161"/>
      <c r="AU434" s="161"/>
      <c r="AV434" s="161"/>
      <c r="AW434" s="161"/>
      <c r="AX434" s="161"/>
      <c r="AY434" s="161"/>
      <c r="AZ434" s="161"/>
      <c r="BA434" s="161"/>
      <c r="BB434" s="161"/>
      <c r="BC434" s="161"/>
      <c r="BD434" s="161"/>
      <c r="BE434" s="292">
        <v>4.32</v>
      </c>
      <c r="BF434" s="142"/>
      <c r="BG434" s="142"/>
      <c r="BH434" s="142"/>
      <c r="BI434" s="142"/>
      <c r="BJ434" s="142"/>
      <c r="BK434" s="142"/>
      <c r="BL434" s="142"/>
      <c r="BM434" s="142"/>
      <c r="BN434" s="142"/>
      <c r="BO434" s="142"/>
      <c r="BP434" s="142"/>
      <c r="BQ434" s="280"/>
    </row>
    <row r="435" spans="2:69" ht="15" customHeight="1">
      <c r="B435" s="65"/>
      <c r="C435" s="39" t="s">
        <v>730</v>
      </c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61"/>
      <c r="U435" s="353">
        <v>0.09</v>
      </c>
      <c r="V435" s="354"/>
      <c r="W435" s="354"/>
      <c r="X435" s="354"/>
      <c r="Y435" s="354"/>
      <c r="Z435" s="354"/>
      <c r="AA435" s="354"/>
      <c r="AB435" s="354"/>
      <c r="AC435" s="354"/>
      <c r="AD435" s="354"/>
      <c r="AE435" s="354"/>
      <c r="AF435" s="354"/>
      <c r="AG435" s="355"/>
      <c r="AL435" s="161" t="s">
        <v>196</v>
      </c>
      <c r="AM435" s="161"/>
      <c r="AN435" s="161"/>
      <c r="AO435" s="161"/>
      <c r="AP435" s="161"/>
      <c r="AQ435" s="161"/>
      <c r="AR435" s="161"/>
      <c r="AS435" s="161"/>
      <c r="AT435" s="161"/>
      <c r="AU435" s="161"/>
      <c r="AV435" s="161"/>
      <c r="AW435" s="161"/>
      <c r="AX435" s="161"/>
      <c r="AY435" s="161"/>
      <c r="AZ435" s="161"/>
      <c r="BA435" s="161"/>
      <c r="BB435" s="161"/>
      <c r="BC435" s="161"/>
      <c r="BD435" s="161"/>
      <c r="BE435" s="292" t="s">
        <v>958</v>
      </c>
      <c r="BF435" s="142"/>
      <c r="BG435" s="142"/>
      <c r="BH435" s="142"/>
      <c r="BI435" s="142"/>
      <c r="BJ435" s="142"/>
      <c r="BK435" s="142"/>
      <c r="BL435" s="142"/>
      <c r="BM435" s="142"/>
      <c r="BN435" s="142"/>
      <c r="BO435" s="142"/>
      <c r="BP435" s="142"/>
      <c r="BQ435" s="280"/>
    </row>
    <row r="436" spans="2:69" ht="15" customHeight="1">
      <c r="B436" s="338" t="s">
        <v>194</v>
      </c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353">
        <v>19.04</v>
      </c>
      <c r="V436" s="354"/>
      <c r="W436" s="354"/>
      <c r="X436" s="354"/>
      <c r="Y436" s="354"/>
      <c r="Z436" s="354"/>
      <c r="AA436" s="354"/>
      <c r="AB436" s="354"/>
      <c r="AC436" s="354"/>
      <c r="AD436" s="354"/>
      <c r="AE436" s="354"/>
      <c r="AF436" s="354"/>
      <c r="AG436" s="355"/>
      <c r="BQ436" s="33" t="s">
        <v>878</v>
      </c>
    </row>
    <row r="437" spans="2:33" ht="15" customHeight="1">
      <c r="B437" s="60"/>
      <c r="C437" s="39" t="s">
        <v>731</v>
      </c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61"/>
      <c r="U437" s="353">
        <v>19.04</v>
      </c>
      <c r="V437" s="354"/>
      <c r="W437" s="354"/>
      <c r="X437" s="354"/>
      <c r="Y437" s="354"/>
      <c r="Z437" s="354"/>
      <c r="AA437" s="354"/>
      <c r="AB437" s="354"/>
      <c r="AC437" s="354"/>
      <c r="AD437" s="354"/>
      <c r="AE437" s="354"/>
      <c r="AF437" s="354"/>
      <c r="AG437" s="355"/>
    </row>
    <row r="438" spans="2:33" ht="15" customHeight="1">
      <c r="B438" s="338" t="s">
        <v>192</v>
      </c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353">
        <v>2.98</v>
      </c>
      <c r="V438" s="354"/>
      <c r="W438" s="354"/>
      <c r="X438" s="354"/>
      <c r="Y438" s="354"/>
      <c r="Z438" s="354"/>
      <c r="AA438" s="354"/>
      <c r="AB438" s="354"/>
      <c r="AC438" s="354"/>
      <c r="AD438" s="354"/>
      <c r="AE438" s="354"/>
      <c r="AF438" s="354"/>
      <c r="AG438" s="355"/>
    </row>
    <row r="439" spans="2:33" ht="15" customHeight="1">
      <c r="B439" s="59"/>
      <c r="C439" s="39" t="s">
        <v>732</v>
      </c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61"/>
      <c r="U439" s="353">
        <v>1.9</v>
      </c>
      <c r="V439" s="354"/>
      <c r="W439" s="354"/>
      <c r="X439" s="354"/>
      <c r="Y439" s="354"/>
      <c r="Z439" s="354"/>
      <c r="AA439" s="354"/>
      <c r="AB439" s="354"/>
      <c r="AC439" s="354"/>
      <c r="AD439" s="354"/>
      <c r="AE439" s="354"/>
      <c r="AF439" s="354"/>
      <c r="AG439" s="355"/>
    </row>
    <row r="440" spans="2:33" ht="15" customHeight="1">
      <c r="B440" s="65"/>
      <c r="C440" s="39" t="s">
        <v>733</v>
      </c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61"/>
      <c r="U440" s="353">
        <v>1.08</v>
      </c>
      <c r="V440" s="354"/>
      <c r="W440" s="354"/>
      <c r="X440" s="354"/>
      <c r="Y440" s="354"/>
      <c r="Z440" s="354"/>
      <c r="AA440" s="354"/>
      <c r="AB440" s="354"/>
      <c r="AC440" s="354"/>
      <c r="AD440" s="354"/>
      <c r="AE440" s="354"/>
      <c r="AF440" s="354"/>
      <c r="AG440" s="355"/>
    </row>
    <row r="441" ht="15" customHeight="1">
      <c r="AG441" s="33" t="s">
        <v>193</v>
      </c>
    </row>
    <row r="442" s="10" customFormat="1" ht="18.75" customHeight="1">
      <c r="A442" s="11" t="s">
        <v>197</v>
      </c>
    </row>
    <row r="443" ht="3" customHeight="1"/>
    <row r="444" spans="1:69" ht="15" customHeight="1">
      <c r="A444" s="31" t="s">
        <v>198</v>
      </c>
      <c r="BQ444" s="33" t="s">
        <v>208</v>
      </c>
    </row>
    <row r="445" ht="3.75" customHeight="1"/>
    <row r="446" spans="2:69" ht="15" customHeight="1">
      <c r="B446" s="104" t="s">
        <v>12</v>
      </c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356">
        <v>38261</v>
      </c>
      <c r="T446" s="357"/>
      <c r="U446" s="357"/>
      <c r="V446" s="357"/>
      <c r="W446" s="357"/>
      <c r="X446" s="357"/>
      <c r="Y446" s="357"/>
      <c r="Z446" s="357"/>
      <c r="AA446" s="357"/>
      <c r="AB446" s="357"/>
      <c r="AC446" s="357"/>
      <c r="AD446" s="357"/>
      <c r="AE446" s="357"/>
      <c r="AF446" s="357"/>
      <c r="AG446" s="357"/>
      <c r="AH446" s="357"/>
      <c r="AI446" s="358"/>
      <c r="AJ446" s="356">
        <v>38991</v>
      </c>
      <c r="AK446" s="357"/>
      <c r="AL446" s="357"/>
      <c r="AM446" s="357"/>
      <c r="AN446" s="357"/>
      <c r="AO446" s="357"/>
      <c r="AP446" s="357"/>
      <c r="AQ446" s="357"/>
      <c r="AR446" s="357"/>
      <c r="AS446" s="357"/>
      <c r="AT446" s="357"/>
      <c r="AU446" s="357"/>
      <c r="AV446" s="357"/>
      <c r="AW446" s="357"/>
      <c r="AX446" s="357"/>
      <c r="AY446" s="357"/>
      <c r="AZ446" s="358"/>
      <c r="BA446" s="352">
        <v>41183</v>
      </c>
      <c r="BB446" s="104"/>
      <c r="BC446" s="104"/>
      <c r="BD446" s="104"/>
      <c r="BE446" s="104"/>
      <c r="BF446" s="104"/>
      <c r="BG446" s="104"/>
      <c r="BH446" s="104"/>
      <c r="BI446" s="104"/>
      <c r="BJ446" s="104"/>
      <c r="BK446" s="104"/>
      <c r="BL446" s="104"/>
      <c r="BM446" s="104"/>
      <c r="BN446" s="104"/>
      <c r="BO446" s="104"/>
      <c r="BP446" s="104"/>
      <c r="BQ446" s="104"/>
    </row>
    <row r="447" spans="2:69" ht="15" customHeight="1"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59" t="s">
        <v>201</v>
      </c>
      <c r="T447" s="159"/>
      <c r="U447" s="159"/>
      <c r="V447" s="159"/>
      <c r="W447" s="159"/>
      <c r="X447" s="159"/>
      <c r="Y447" s="159"/>
      <c r="Z447" s="159" t="s">
        <v>200</v>
      </c>
      <c r="AA447" s="159"/>
      <c r="AB447" s="159"/>
      <c r="AC447" s="159"/>
      <c r="AD447" s="159"/>
      <c r="AE447" s="159"/>
      <c r="AF447" s="159"/>
      <c r="AG447" s="159"/>
      <c r="AH447" s="159"/>
      <c r="AI447" s="159"/>
      <c r="AJ447" s="104" t="s">
        <v>201</v>
      </c>
      <c r="AK447" s="104"/>
      <c r="AL447" s="104"/>
      <c r="AM447" s="104"/>
      <c r="AN447" s="104"/>
      <c r="AO447" s="104"/>
      <c r="AP447" s="104"/>
      <c r="AQ447" s="104" t="s">
        <v>200</v>
      </c>
      <c r="AR447" s="104"/>
      <c r="AS447" s="104"/>
      <c r="AT447" s="104"/>
      <c r="AU447" s="104"/>
      <c r="AV447" s="104"/>
      <c r="AW447" s="104"/>
      <c r="AX447" s="104"/>
      <c r="AY447" s="104"/>
      <c r="AZ447" s="104"/>
      <c r="BA447" s="104" t="s">
        <v>201</v>
      </c>
      <c r="BB447" s="104"/>
      <c r="BC447" s="104"/>
      <c r="BD447" s="104"/>
      <c r="BE447" s="104"/>
      <c r="BF447" s="104"/>
      <c r="BG447" s="104"/>
      <c r="BH447" s="104" t="s">
        <v>200</v>
      </c>
      <c r="BI447" s="104"/>
      <c r="BJ447" s="104"/>
      <c r="BK447" s="104"/>
      <c r="BL447" s="104"/>
      <c r="BM447" s="104"/>
      <c r="BN447" s="104"/>
      <c r="BO447" s="104"/>
      <c r="BP447" s="104"/>
      <c r="BQ447" s="104"/>
    </row>
    <row r="448" spans="2:69" ht="15" customHeight="1">
      <c r="B448" s="104" t="s">
        <v>207</v>
      </c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347">
        <f>SUM(S449:Y465)</f>
        <v>1944</v>
      </c>
      <c r="T448" s="347"/>
      <c r="U448" s="347"/>
      <c r="V448" s="347"/>
      <c r="W448" s="347"/>
      <c r="X448" s="347"/>
      <c r="Y448" s="347"/>
      <c r="Z448" s="347">
        <f>SUM(Z449:AI465)</f>
        <v>13840</v>
      </c>
      <c r="AA448" s="347"/>
      <c r="AB448" s="347"/>
      <c r="AC448" s="347"/>
      <c r="AD448" s="347"/>
      <c r="AE448" s="347"/>
      <c r="AF448" s="347"/>
      <c r="AG448" s="347"/>
      <c r="AH448" s="347"/>
      <c r="AI448" s="347"/>
      <c r="AJ448" s="318">
        <f>SUM(AJ449:AP465)</f>
        <v>2618</v>
      </c>
      <c r="AK448" s="347"/>
      <c r="AL448" s="347"/>
      <c r="AM448" s="347"/>
      <c r="AN448" s="347"/>
      <c r="AO448" s="347"/>
      <c r="AP448" s="347"/>
      <c r="AQ448" s="347">
        <f>SUM(AQ449:AZ465)</f>
        <v>19574</v>
      </c>
      <c r="AR448" s="347"/>
      <c r="AS448" s="347"/>
      <c r="AT448" s="347"/>
      <c r="AU448" s="347"/>
      <c r="AV448" s="347"/>
      <c r="AW448" s="347"/>
      <c r="AX448" s="347"/>
      <c r="AY448" s="347"/>
      <c r="AZ448" s="347"/>
      <c r="BA448" s="347">
        <f>SUM(BA449:BG465)</f>
        <v>2560</v>
      </c>
      <c r="BB448" s="347"/>
      <c r="BC448" s="347"/>
      <c r="BD448" s="347"/>
      <c r="BE448" s="347"/>
      <c r="BF448" s="347"/>
      <c r="BG448" s="347"/>
      <c r="BH448" s="347">
        <f>SUM(BH449:BQ465)</f>
        <v>20141</v>
      </c>
      <c r="BI448" s="347"/>
      <c r="BJ448" s="347"/>
      <c r="BK448" s="347"/>
      <c r="BL448" s="347"/>
      <c r="BM448" s="347"/>
      <c r="BN448" s="347"/>
      <c r="BO448" s="347"/>
      <c r="BP448" s="347"/>
      <c r="BQ448" s="347"/>
    </row>
    <row r="449" spans="2:69" ht="15" customHeight="1">
      <c r="B449" s="359" t="s">
        <v>959</v>
      </c>
      <c r="C449" s="360"/>
      <c r="D449" s="360"/>
      <c r="E449" s="360"/>
      <c r="F449" s="360"/>
      <c r="G449" s="360"/>
      <c r="H449" s="360"/>
      <c r="I449" s="360"/>
      <c r="J449" s="360"/>
      <c r="K449" s="360"/>
      <c r="L449" s="360"/>
      <c r="M449" s="360"/>
      <c r="N449" s="360"/>
      <c r="O449" s="360"/>
      <c r="P449" s="360"/>
      <c r="Q449" s="360"/>
      <c r="R449" s="360"/>
      <c r="S449" s="361">
        <v>8</v>
      </c>
      <c r="T449" s="362"/>
      <c r="U449" s="362"/>
      <c r="V449" s="362"/>
      <c r="W449" s="362"/>
      <c r="X449" s="362"/>
      <c r="Y449" s="363"/>
      <c r="Z449" s="361">
        <v>91</v>
      </c>
      <c r="AA449" s="362"/>
      <c r="AB449" s="362"/>
      <c r="AC449" s="362"/>
      <c r="AD449" s="362"/>
      <c r="AE449" s="362"/>
      <c r="AF449" s="362"/>
      <c r="AG449" s="362"/>
      <c r="AH449" s="362"/>
      <c r="AI449" s="364"/>
      <c r="AJ449" s="361">
        <v>14</v>
      </c>
      <c r="AK449" s="362"/>
      <c r="AL449" s="362"/>
      <c r="AM449" s="362"/>
      <c r="AN449" s="362"/>
      <c r="AO449" s="362"/>
      <c r="AP449" s="363"/>
      <c r="AQ449" s="361">
        <v>159</v>
      </c>
      <c r="AR449" s="362"/>
      <c r="AS449" s="362"/>
      <c r="AT449" s="362"/>
      <c r="AU449" s="362"/>
      <c r="AV449" s="362"/>
      <c r="AW449" s="362"/>
      <c r="AX449" s="362"/>
      <c r="AY449" s="362"/>
      <c r="AZ449" s="364"/>
      <c r="BA449" s="361">
        <v>18</v>
      </c>
      <c r="BB449" s="362"/>
      <c r="BC449" s="362"/>
      <c r="BD449" s="362"/>
      <c r="BE449" s="362"/>
      <c r="BF449" s="362"/>
      <c r="BG449" s="363"/>
      <c r="BH449" s="361">
        <v>317</v>
      </c>
      <c r="BI449" s="362"/>
      <c r="BJ449" s="362"/>
      <c r="BK449" s="362"/>
      <c r="BL449" s="362"/>
      <c r="BM449" s="362"/>
      <c r="BN449" s="362"/>
      <c r="BO449" s="362"/>
      <c r="BP449" s="362"/>
      <c r="BQ449" s="364"/>
    </row>
    <row r="450" spans="2:69" ht="15" customHeight="1">
      <c r="B450" s="371" t="s">
        <v>960</v>
      </c>
      <c r="C450" s="372"/>
      <c r="D450" s="372"/>
      <c r="E450" s="372"/>
      <c r="F450" s="372"/>
      <c r="G450" s="372"/>
      <c r="H450" s="372"/>
      <c r="I450" s="372"/>
      <c r="J450" s="372"/>
      <c r="K450" s="372"/>
      <c r="L450" s="372"/>
      <c r="M450" s="372"/>
      <c r="N450" s="372"/>
      <c r="O450" s="372"/>
      <c r="P450" s="372"/>
      <c r="Q450" s="372"/>
      <c r="R450" s="372"/>
      <c r="S450" s="365">
        <v>1</v>
      </c>
      <c r="T450" s="366"/>
      <c r="U450" s="366"/>
      <c r="V450" s="366"/>
      <c r="W450" s="366"/>
      <c r="X450" s="366"/>
      <c r="Y450" s="368"/>
      <c r="Z450" s="365">
        <v>9</v>
      </c>
      <c r="AA450" s="366"/>
      <c r="AB450" s="366"/>
      <c r="AC450" s="366"/>
      <c r="AD450" s="366"/>
      <c r="AE450" s="366"/>
      <c r="AF450" s="366"/>
      <c r="AG450" s="366"/>
      <c r="AH450" s="366"/>
      <c r="AI450" s="367"/>
      <c r="AJ450" s="365" t="s">
        <v>958</v>
      </c>
      <c r="AK450" s="366"/>
      <c r="AL450" s="366"/>
      <c r="AM450" s="366"/>
      <c r="AN450" s="366"/>
      <c r="AO450" s="366"/>
      <c r="AP450" s="368"/>
      <c r="AQ450" s="365" t="s">
        <v>958</v>
      </c>
      <c r="AR450" s="366"/>
      <c r="AS450" s="366"/>
      <c r="AT450" s="366"/>
      <c r="AU450" s="366"/>
      <c r="AV450" s="366"/>
      <c r="AW450" s="366"/>
      <c r="AX450" s="366"/>
      <c r="AY450" s="366"/>
      <c r="AZ450" s="367"/>
      <c r="BA450" s="365" t="s">
        <v>958</v>
      </c>
      <c r="BB450" s="366"/>
      <c r="BC450" s="366"/>
      <c r="BD450" s="366"/>
      <c r="BE450" s="366"/>
      <c r="BF450" s="366"/>
      <c r="BG450" s="368"/>
      <c r="BH450" s="365" t="s">
        <v>958</v>
      </c>
      <c r="BI450" s="366"/>
      <c r="BJ450" s="366"/>
      <c r="BK450" s="366"/>
      <c r="BL450" s="366"/>
      <c r="BM450" s="366"/>
      <c r="BN450" s="366"/>
      <c r="BO450" s="366"/>
      <c r="BP450" s="366"/>
      <c r="BQ450" s="367"/>
    </row>
    <row r="451" spans="2:69" ht="15" customHeight="1">
      <c r="B451" s="369" t="s">
        <v>961</v>
      </c>
      <c r="C451" s="370"/>
      <c r="D451" s="370"/>
      <c r="E451" s="370"/>
      <c r="F451" s="370"/>
      <c r="G451" s="370"/>
      <c r="H451" s="370"/>
      <c r="I451" s="370"/>
      <c r="J451" s="370"/>
      <c r="K451" s="370"/>
      <c r="L451" s="370"/>
      <c r="M451" s="370"/>
      <c r="N451" s="370"/>
      <c r="O451" s="370"/>
      <c r="P451" s="370"/>
      <c r="Q451" s="370"/>
      <c r="R451" s="370"/>
      <c r="S451" s="365">
        <v>222</v>
      </c>
      <c r="T451" s="366"/>
      <c r="U451" s="366"/>
      <c r="V451" s="366"/>
      <c r="W451" s="366"/>
      <c r="X451" s="366"/>
      <c r="Y451" s="368"/>
      <c r="Z451" s="365">
        <v>1429</v>
      </c>
      <c r="AA451" s="366"/>
      <c r="AB451" s="366"/>
      <c r="AC451" s="366"/>
      <c r="AD451" s="366"/>
      <c r="AE451" s="366"/>
      <c r="AF451" s="366"/>
      <c r="AG451" s="366"/>
      <c r="AH451" s="366"/>
      <c r="AI451" s="367"/>
      <c r="AJ451" s="365">
        <v>307</v>
      </c>
      <c r="AK451" s="366"/>
      <c r="AL451" s="366"/>
      <c r="AM451" s="366"/>
      <c r="AN451" s="366"/>
      <c r="AO451" s="366"/>
      <c r="AP451" s="368"/>
      <c r="AQ451" s="365">
        <v>1946</v>
      </c>
      <c r="AR451" s="366"/>
      <c r="AS451" s="366"/>
      <c r="AT451" s="366"/>
      <c r="AU451" s="366"/>
      <c r="AV451" s="366"/>
      <c r="AW451" s="366"/>
      <c r="AX451" s="366"/>
      <c r="AY451" s="366"/>
      <c r="AZ451" s="367"/>
      <c r="BA451" s="365">
        <v>276</v>
      </c>
      <c r="BB451" s="366"/>
      <c r="BC451" s="366"/>
      <c r="BD451" s="366"/>
      <c r="BE451" s="366"/>
      <c r="BF451" s="366"/>
      <c r="BG451" s="368"/>
      <c r="BH451" s="365">
        <v>1812</v>
      </c>
      <c r="BI451" s="366"/>
      <c r="BJ451" s="366"/>
      <c r="BK451" s="366"/>
      <c r="BL451" s="366"/>
      <c r="BM451" s="366"/>
      <c r="BN451" s="366"/>
      <c r="BO451" s="366"/>
      <c r="BP451" s="366"/>
      <c r="BQ451" s="367"/>
    </row>
    <row r="452" spans="2:69" ht="15" customHeight="1">
      <c r="B452" s="373" t="s">
        <v>962</v>
      </c>
      <c r="C452" s="374"/>
      <c r="D452" s="374"/>
      <c r="E452" s="374"/>
      <c r="F452" s="374"/>
      <c r="G452" s="374"/>
      <c r="H452" s="374"/>
      <c r="I452" s="374"/>
      <c r="J452" s="374"/>
      <c r="K452" s="374"/>
      <c r="L452" s="374"/>
      <c r="M452" s="374"/>
      <c r="N452" s="374"/>
      <c r="O452" s="374"/>
      <c r="P452" s="374"/>
      <c r="Q452" s="374"/>
      <c r="R452" s="374"/>
      <c r="S452" s="365">
        <v>142</v>
      </c>
      <c r="T452" s="366"/>
      <c r="U452" s="366"/>
      <c r="V452" s="366"/>
      <c r="W452" s="366"/>
      <c r="X452" s="366"/>
      <c r="Y452" s="368"/>
      <c r="Z452" s="365">
        <v>2326</v>
      </c>
      <c r="AA452" s="366"/>
      <c r="AB452" s="366"/>
      <c r="AC452" s="366"/>
      <c r="AD452" s="366"/>
      <c r="AE452" s="366"/>
      <c r="AF452" s="366"/>
      <c r="AG452" s="366"/>
      <c r="AH452" s="366"/>
      <c r="AI452" s="367"/>
      <c r="AJ452" s="365">
        <v>248</v>
      </c>
      <c r="AK452" s="366"/>
      <c r="AL452" s="366"/>
      <c r="AM452" s="366"/>
      <c r="AN452" s="366"/>
      <c r="AO452" s="366"/>
      <c r="AP452" s="368"/>
      <c r="AQ452" s="365">
        <v>3932</v>
      </c>
      <c r="AR452" s="366"/>
      <c r="AS452" s="366"/>
      <c r="AT452" s="366"/>
      <c r="AU452" s="366"/>
      <c r="AV452" s="366"/>
      <c r="AW452" s="366"/>
      <c r="AX452" s="366"/>
      <c r="AY452" s="366"/>
      <c r="AZ452" s="367"/>
      <c r="BA452" s="365">
        <v>245</v>
      </c>
      <c r="BB452" s="366"/>
      <c r="BC452" s="366"/>
      <c r="BD452" s="366"/>
      <c r="BE452" s="366"/>
      <c r="BF452" s="366"/>
      <c r="BG452" s="368"/>
      <c r="BH452" s="365">
        <v>3422</v>
      </c>
      <c r="BI452" s="366"/>
      <c r="BJ452" s="366"/>
      <c r="BK452" s="366"/>
      <c r="BL452" s="366"/>
      <c r="BM452" s="366"/>
      <c r="BN452" s="366"/>
      <c r="BO452" s="366"/>
      <c r="BP452" s="366"/>
      <c r="BQ452" s="367"/>
    </row>
    <row r="453" spans="2:69" ht="15" customHeight="1">
      <c r="B453" s="373" t="s">
        <v>963</v>
      </c>
      <c r="C453" s="374"/>
      <c r="D453" s="374"/>
      <c r="E453" s="374"/>
      <c r="F453" s="374"/>
      <c r="G453" s="374"/>
      <c r="H453" s="374"/>
      <c r="I453" s="374"/>
      <c r="J453" s="374"/>
      <c r="K453" s="374"/>
      <c r="L453" s="374"/>
      <c r="M453" s="374"/>
      <c r="N453" s="374"/>
      <c r="O453" s="374"/>
      <c r="P453" s="374"/>
      <c r="Q453" s="374"/>
      <c r="R453" s="374"/>
      <c r="S453" s="365">
        <v>2</v>
      </c>
      <c r="T453" s="366"/>
      <c r="U453" s="366"/>
      <c r="V453" s="366"/>
      <c r="W453" s="366"/>
      <c r="X453" s="366"/>
      <c r="Y453" s="368"/>
      <c r="Z453" s="365">
        <v>119</v>
      </c>
      <c r="AA453" s="366"/>
      <c r="AB453" s="366"/>
      <c r="AC453" s="366"/>
      <c r="AD453" s="366"/>
      <c r="AE453" s="366"/>
      <c r="AF453" s="366"/>
      <c r="AG453" s="366"/>
      <c r="AH453" s="366"/>
      <c r="AI453" s="367"/>
      <c r="AJ453" s="365">
        <v>2</v>
      </c>
      <c r="AK453" s="366"/>
      <c r="AL453" s="366"/>
      <c r="AM453" s="366"/>
      <c r="AN453" s="366"/>
      <c r="AO453" s="366"/>
      <c r="AP453" s="368"/>
      <c r="AQ453" s="365">
        <v>146</v>
      </c>
      <c r="AR453" s="366"/>
      <c r="AS453" s="366"/>
      <c r="AT453" s="366"/>
      <c r="AU453" s="366"/>
      <c r="AV453" s="366"/>
      <c r="AW453" s="366"/>
      <c r="AX453" s="366"/>
      <c r="AY453" s="366"/>
      <c r="AZ453" s="367"/>
      <c r="BA453" s="365">
        <v>4</v>
      </c>
      <c r="BB453" s="366"/>
      <c r="BC453" s="366"/>
      <c r="BD453" s="366"/>
      <c r="BE453" s="366"/>
      <c r="BF453" s="366"/>
      <c r="BG453" s="368"/>
      <c r="BH453" s="365">
        <v>157</v>
      </c>
      <c r="BI453" s="366"/>
      <c r="BJ453" s="366"/>
      <c r="BK453" s="366"/>
      <c r="BL453" s="366"/>
      <c r="BM453" s="366"/>
      <c r="BN453" s="366"/>
      <c r="BO453" s="366"/>
      <c r="BP453" s="366"/>
      <c r="BQ453" s="367"/>
    </row>
    <row r="454" spans="2:69" ht="15" customHeight="1">
      <c r="B454" s="373" t="s">
        <v>964</v>
      </c>
      <c r="C454" s="374"/>
      <c r="D454" s="374"/>
      <c r="E454" s="374"/>
      <c r="F454" s="374"/>
      <c r="G454" s="374"/>
      <c r="H454" s="374"/>
      <c r="I454" s="374"/>
      <c r="J454" s="374"/>
      <c r="K454" s="374"/>
      <c r="L454" s="374"/>
      <c r="M454" s="374"/>
      <c r="N454" s="374"/>
      <c r="O454" s="374"/>
      <c r="P454" s="374"/>
      <c r="Q454" s="374"/>
      <c r="R454" s="374"/>
      <c r="S454" s="365">
        <v>10</v>
      </c>
      <c r="T454" s="366"/>
      <c r="U454" s="366"/>
      <c r="V454" s="366"/>
      <c r="W454" s="366"/>
      <c r="X454" s="366"/>
      <c r="Y454" s="368"/>
      <c r="Z454" s="365">
        <v>68</v>
      </c>
      <c r="AA454" s="366"/>
      <c r="AB454" s="366"/>
      <c r="AC454" s="366"/>
      <c r="AD454" s="366"/>
      <c r="AE454" s="366"/>
      <c r="AF454" s="366"/>
      <c r="AG454" s="366"/>
      <c r="AH454" s="366"/>
      <c r="AI454" s="367"/>
      <c r="AJ454" s="365">
        <v>14</v>
      </c>
      <c r="AK454" s="366"/>
      <c r="AL454" s="366"/>
      <c r="AM454" s="366"/>
      <c r="AN454" s="366"/>
      <c r="AO454" s="366"/>
      <c r="AP454" s="368"/>
      <c r="AQ454" s="365">
        <v>94</v>
      </c>
      <c r="AR454" s="366"/>
      <c r="AS454" s="366"/>
      <c r="AT454" s="366"/>
      <c r="AU454" s="366"/>
      <c r="AV454" s="366"/>
      <c r="AW454" s="366"/>
      <c r="AX454" s="366"/>
      <c r="AY454" s="366"/>
      <c r="AZ454" s="367"/>
      <c r="BA454" s="365">
        <v>19</v>
      </c>
      <c r="BB454" s="366"/>
      <c r="BC454" s="366"/>
      <c r="BD454" s="366"/>
      <c r="BE454" s="366"/>
      <c r="BF454" s="366"/>
      <c r="BG454" s="368"/>
      <c r="BH454" s="365">
        <v>92</v>
      </c>
      <c r="BI454" s="366"/>
      <c r="BJ454" s="366"/>
      <c r="BK454" s="366"/>
      <c r="BL454" s="366"/>
      <c r="BM454" s="366"/>
      <c r="BN454" s="366"/>
      <c r="BO454" s="366"/>
      <c r="BP454" s="366"/>
      <c r="BQ454" s="367"/>
    </row>
    <row r="455" spans="2:69" ht="15" customHeight="1">
      <c r="B455" s="373" t="s">
        <v>965</v>
      </c>
      <c r="C455" s="374"/>
      <c r="D455" s="374"/>
      <c r="E455" s="374"/>
      <c r="F455" s="374"/>
      <c r="G455" s="374"/>
      <c r="H455" s="374"/>
      <c r="I455" s="374"/>
      <c r="J455" s="374"/>
      <c r="K455" s="374"/>
      <c r="L455" s="374"/>
      <c r="M455" s="374"/>
      <c r="N455" s="374"/>
      <c r="O455" s="374"/>
      <c r="P455" s="374"/>
      <c r="Q455" s="374"/>
      <c r="R455" s="374"/>
      <c r="S455" s="365">
        <v>26</v>
      </c>
      <c r="T455" s="366"/>
      <c r="U455" s="366"/>
      <c r="V455" s="366"/>
      <c r="W455" s="366"/>
      <c r="X455" s="366"/>
      <c r="Y455" s="368"/>
      <c r="Z455" s="365">
        <v>336</v>
      </c>
      <c r="AA455" s="366"/>
      <c r="AB455" s="366"/>
      <c r="AC455" s="366"/>
      <c r="AD455" s="366"/>
      <c r="AE455" s="366"/>
      <c r="AF455" s="366"/>
      <c r="AG455" s="366"/>
      <c r="AH455" s="366"/>
      <c r="AI455" s="367"/>
      <c r="AJ455" s="365">
        <v>37</v>
      </c>
      <c r="AK455" s="366"/>
      <c r="AL455" s="366"/>
      <c r="AM455" s="366"/>
      <c r="AN455" s="366"/>
      <c r="AO455" s="366"/>
      <c r="AP455" s="368"/>
      <c r="AQ455" s="365">
        <v>732</v>
      </c>
      <c r="AR455" s="366"/>
      <c r="AS455" s="366"/>
      <c r="AT455" s="366"/>
      <c r="AU455" s="366"/>
      <c r="AV455" s="366"/>
      <c r="AW455" s="366"/>
      <c r="AX455" s="366"/>
      <c r="AY455" s="366"/>
      <c r="AZ455" s="367"/>
      <c r="BA455" s="365">
        <v>33</v>
      </c>
      <c r="BB455" s="366"/>
      <c r="BC455" s="366"/>
      <c r="BD455" s="366"/>
      <c r="BE455" s="366"/>
      <c r="BF455" s="366"/>
      <c r="BG455" s="368"/>
      <c r="BH455" s="365">
        <v>680</v>
      </c>
      <c r="BI455" s="366"/>
      <c r="BJ455" s="366"/>
      <c r="BK455" s="366"/>
      <c r="BL455" s="366"/>
      <c r="BM455" s="366"/>
      <c r="BN455" s="366"/>
      <c r="BO455" s="366"/>
      <c r="BP455" s="366"/>
      <c r="BQ455" s="367"/>
    </row>
    <row r="456" spans="2:69" ht="15" customHeight="1">
      <c r="B456" s="373" t="s">
        <v>966</v>
      </c>
      <c r="C456" s="374"/>
      <c r="D456" s="374"/>
      <c r="E456" s="374"/>
      <c r="F456" s="374"/>
      <c r="G456" s="374"/>
      <c r="H456" s="374"/>
      <c r="I456" s="374"/>
      <c r="J456" s="374"/>
      <c r="K456" s="374"/>
      <c r="L456" s="374"/>
      <c r="M456" s="374"/>
      <c r="N456" s="374"/>
      <c r="O456" s="374"/>
      <c r="P456" s="374"/>
      <c r="Q456" s="374"/>
      <c r="R456" s="374"/>
      <c r="S456" s="365">
        <v>565</v>
      </c>
      <c r="T456" s="366"/>
      <c r="U456" s="366"/>
      <c r="V456" s="366"/>
      <c r="W456" s="366"/>
      <c r="X456" s="366"/>
      <c r="Y456" s="368"/>
      <c r="Z456" s="365">
        <v>3221</v>
      </c>
      <c r="AA456" s="366"/>
      <c r="AB456" s="366"/>
      <c r="AC456" s="366"/>
      <c r="AD456" s="366"/>
      <c r="AE456" s="366"/>
      <c r="AF456" s="366"/>
      <c r="AG456" s="366"/>
      <c r="AH456" s="366"/>
      <c r="AI456" s="367"/>
      <c r="AJ456" s="365">
        <v>729</v>
      </c>
      <c r="AK456" s="366"/>
      <c r="AL456" s="366"/>
      <c r="AM456" s="366"/>
      <c r="AN456" s="366"/>
      <c r="AO456" s="366"/>
      <c r="AP456" s="368"/>
      <c r="AQ456" s="365">
        <v>3994</v>
      </c>
      <c r="AR456" s="366"/>
      <c r="AS456" s="366"/>
      <c r="AT456" s="366"/>
      <c r="AU456" s="366"/>
      <c r="AV456" s="366"/>
      <c r="AW456" s="366"/>
      <c r="AX456" s="366"/>
      <c r="AY456" s="366"/>
      <c r="AZ456" s="367"/>
      <c r="BA456" s="365">
        <v>661</v>
      </c>
      <c r="BB456" s="366"/>
      <c r="BC456" s="366"/>
      <c r="BD456" s="366"/>
      <c r="BE456" s="366"/>
      <c r="BF456" s="366"/>
      <c r="BG456" s="368"/>
      <c r="BH456" s="365">
        <v>4257</v>
      </c>
      <c r="BI456" s="366"/>
      <c r="BJ456" s="366"/>
      <c r="BK456" s="366"/>
      <c r="BL456" s="366"/>
      <c r="BM456" s="366"/>
      <c r="BN456" s="366"/>
      <c r="BO456" s="366"/>
      <c r="BP456" s="366"/>
      <c r="BQ456" s="367"/>
    </row>
    <row r="457" spans="2:69" ht="15" customHeight="1">
      <c r="B457" s="373" t="s">
        <v>967</v>
      </c>
      <c r="C457" s="374"/>
      <c r="D457" s="374"/>
      <c r="E457" s="374"/>
      <c r="F457" s="374"/>
      <c r="G457" s="374"/>
      <c r="H457" s="374"/>
      <c r="I457" s="374"/>
      <c r="J457" s="374"/>
      <c r="K457" s="374"/>
      <c r="L457" s="374"/>
      <c r="M457" s="374"/>
      <c r="N457" s="374"/>
      <c r="O457" s="374"/>
      <c r="P457" s="374"/>
      <c r="Q457" s="374"/>
      <c r="R457" s="374"/>
      <c r="S457" s="365">
        <v>36</v>
      </c>
      <c r="T457" s="366"/>
      <c r="U457" s="366"/>
      <c r="V457" s="366"/>
      <c r="W457" s="366"/>
      <c r="X457" s="366"/>
      <c r="Y457" s="368"/>
      <c r="Z457" s="365">
        <v>331</v>
      </c>
      <c r="AA457" s="366"/>
      <c r="AB457" s="366"/>
      <c r="AC457" s="366"/>
      <c r="AD457" s="366"/>
      <c r="AE457" s="366"/>
      <c r="AF457" s="366"/>
      <c r="AG457" s="366"/>
      <c r="AH457" s="366"/>
      <c r="AI457" s="367"/>
      <c r="AJ457" s="365">
        <v>45</v>
      </c>
      <c r="AK457" s="366"/>
      <c r="AL457" s="366"/>
      <c r="AM457" s="366"/>
      <c r="AN457" s="366"/>
      <c r="AO457" s="366"/>
      <c r="AP457" s="368"/>
      <c r="AQ457" s="365">
        <v>409</v>
      </c>
      <c r="AR457" s="366"/>
      <c r="AS457" s="366"/>
      <c r="AT457" s="366"/>
      <c r="AU457" s="366"/>
      <c r="AV457" s="366"/>
      <c r="AW457" s="366"/>
      <c r="AX457" s="366"/>
      <c r="AY457" s="366"/>
      <c r="AZ457" s="367"/>
      <c r="BA457" s="365">
        <v>47</v>
      </c>
      <c r="BB457" s="366"/>
      <c r="BC457" s="366"/>
      <c r="BD457" s="366"/>
      <c r="BE457" s="366"/>
      <c r="BF457" s="366"/>
      <c r="BG457" s="368"/>
      <c r="BH457" s="365">
        <v>454</v>
      </c>
      <c r="BI457" s="366"/>
      <c r="BJ457" s="366"/>
      <c r="BK457" s="366"/>
      <c r="BL457" s="366"/>
      <c r="BM457" s="366"/>
      <c r="BN457" s="366"/>
      <c r="BO457" s="366"/>
      <c r="BP457" s="366"/>
      <c r="BQ457" s="367"/>
    </row>
    <row r="458" spans="2:69" ht="15" customHeight="1">
      <c r="B458" s="373" t="s">
        <v>968</v>
      </c>
      <c r="C458" s="374"/>
      <c r="D458" s="374"/>
      <c r="E458" s="374"/>
      <c r="F458" s="374"/>
      <c r="G458" s="374"/>
      <c r="H458" s="374"/>
      <c r="I458" s="374"/>
      <c r="J458" s="374"/>
      <c r="K458" s="374"/>
      <c r="L458" s="374"/>
      <c r="M458" s="374"/>
      <c r="N458" s="374"/>
      <c r="O458" s="374"/>
      <c r="P458" s="374"/>
      <c r="Q458" s="374"/>
      <c r="R458" s="374"/>
      <c r="S458" s="365">
        <v>113</v>
      </c>
      <c r="T458" s="366"/>
      <c r="U458" s="366"/>
      <c r="V458" s="366"/>
      <c r="W458" s="366"/>
      <c r="X458" s="366"/>
      <c r="Y458" s="368"/>
      <c r="Z458" s="365">
        <v>152</v>
      </c>
      <c r="AA458" s="366"/>
      <c r="AB458" s="366"/>
      <c r="AC458" s="366"/>
      <c r="AD458" s="366"/>
      <c r="AE458" s="366"/>
      <c r="AF458" s="366"/>
      <c r="AG458" s="366"/>
      <c r="AH458" s="366"/>
      <c r="AI458" s="367"/>
      <c r="AJ458" s="365">
        <v>125</v>
      </c>
      <c r="AK458" s="366"/>
      <c r="AL458" s="366"/>
      <c r="AM458" s="366"/>
      <c r="AN458" s="366"/>
      <c r="AO458" s="366"/>
      <c r="AP458" s="368"/>
      <c r="AQ458" s="365">
        <v>166</v>
      </c>
      <c r="AR458" s="366"/>
      <c r="AS458" s="366"/>
      <c r="AT458" s="366"/>
      <c r="AU458" s="366"/>
      <c r="AV458" s="366"/>
      <c r="AW458" s="366"/>
      <c r="AX458" s="366"/>
      <c r="AY458" s="366"/>
      <c r="AZ458" s="367"/>
      <c r="BA458" s="365">
        <v>119</v>
      </c>
      <c r="BB458" s="366"/>
      <c r="BC458" s="366"/>
      <c r="BD458" s="366"/>
      <c r="BE458" s="366"/>
      <c r="BF458" s="366"/>
      <c r="BG458" s="368"/>
      <c r="BH458" s="365">
        <v>276</v>
      </c>
      <c r="BI458" s="366"/>
      <c r="BJ458" s="366"/>
      <c r="BK458" s="366"/>
      <c r="BL458" s="366"/>
      <c r="BM458" s="366"/>
      <c r="BN458" s="366"/>
      <c r="BO458" s="366"/>
      <c r="BP458" s="366"/>
      <c r="BQ458" s="367"/>
    </row>
    <row r="459" spans="2:69" ht="15" customHeight="1">
      <c r="B459" s="373" t="s">
        <v>969</v>
      </c>
      <c r="C459" s="374"/>
      <c r="D459" s="374"/>
      <c r="E459" s="374"/>
      <c r="F459" s="374"/>
      <c r="G459" s="374"/>
      <c r="H459" s="374"/>
      <c r="I459" s="374"/>
      <c r="J459" s="374"/>
      <c r="K459" s="374"/>
      <c r="L459" s="374"/>
      <c r="M459" s="374"/>
      <c r="N459" s="374"/>
      <c r="O459" s="374"/>
      <c r="P459" s="374"/>
      <c r="Q459" s="374"/>
      <c r="R459" s="374"/>
      <c r="S459" s="365" t="s">
        <v>1007</v>
      </c>
      <c r="T459" s="366"/>
      <c r="U459" s="366"/>
      <c r="V459" s="366"/>
      <c r="W459" s="366"/>
      <c r="X459" s="366"/>
      <c r="Y459" s="368"/>
      <c r="Z459" s="365" t="s">
        <v>1007</v>
      </c>
      <c r="AA459" s="366"/>
      <c r="AB459" s="366"/>
      <c r="AC459" s="366"/>
      <c r="AD459" s="366"/>
      <c r="AE459" s="366"/>
      <c r="AF459" s="366"/>
      <c r="AG459" s="366"/>
      <c r="AH459" s="366"/>
      <c r="AI459" s="367"/>
      <c r="AJ459" s="365" t="s">
        <v>1007</v>
      </c>
      <c r="AK459" s="366"/>
      <c r="AL459" s="366"/>
      <c r="AM459" s="366"/>
      <c r="AN459" s="366"/>
      <c r="AO459" s="366"/>
      <c r="AP459" s="368"/>
      <c r="AQ459" s="365" t="s">
        <v>1008</v>
      </c>
      <c r="AR459" s="366"/>
      <c r="AS459" s="366"/>
      <c r="AT459" s="366"/>
      <c r="AU459" s="366"/>
      <c r="AV459" s="366"/>
      <c r="AW459" s="366"/>
      <c r="AX459" s="366"/>
      <c r="AY459" s="366"/>
      <c r="AZ459" s="367"/>
      <c r="BA459" s="365">
        <v>82</v>
      </c>
      <c r="BB459" s="366"/>
      <c r="BC459" s="366"/>
      <c r="BD459" s="366"/>
      <c r="BE459" s="366"/>
      <c r="BF459" s="366"/>
      <c r="BG459" s="368"/>
      <c r="BH459" s="365">
        <v>299</v>
      </c>
      <c r="BI459" s="366"/>
      <c r="BJ459" s="366"/>
      <c r="BK459" s="366"/>
      <c r="BL459" s="366"/>
      <c r="BM459" s="366"/>
      <c r="BN459" s="366"/>
      <c r="BO459" s="366"/>
      <c r="BP459" s="366"/>
      <c r="BQ459" s="367"/>
    </row>
    <row r="460" spans="2:69" ht="15" customHeight="1">
      <c r="B460" s="371" t="s">
        <v>970</v>
      </c>
      <c r="C460" s="372"/>
      <c r="D460" s="372"/>
      <c r="E460" s="372"/>
      <c r="F460" s="372"/>
      <c r="G460" s="372"/>
      <c r="H460" s="372"/>
      <c r="I460" s="372"/>
      <c r="J460" s="372"/>
      <c r="K460" s="372"/>
      <c r="L460" s="372"/>
      <c r="M460" s="372"/>
      <c r="N460" s="372"/>
      <c r="O460" s="372"/>
      <c r="P460" s="372"/>
      <c r="Q460" s="372"/>
      <c r="R460" s="372"/>
      <c r="S460" s="365">
        <v>268</v>
      </c>
      <c r="T460" s="366"/>
      <c r="U460" s="366"/>
      <c r="V460" s="366"/>
      <c r="W460" s="366"/>
      <c r="X460" s="366"/>
      <c r="Y460" s="368"/>
      <c r="Z460" s="365">
        <v>1841</v>
      </c>
      <c r="AA460" s="366"/>
      <c r="AB460" s="366"/>
      <c r="AC460" s="366"/>
      <c r="AD460" s="366"/>
      <c r="AE460" s="366"/>
      <c r="AF460" s="366"/>
      <c r="AG460" s="366"/>
      <c r="AH460" s="366"/>
      <c r="AI460" s="367"/>
      <c r="AJ460" s="365">
        <v>317</v>
      </c>
      <c r="AK460" s="366"/>
      <c r="AL460" s="366"/>
      <c r="AM460" s="366"/>
      <c r="AN460" s="366"/>
      <c r="AO460" s="366"/>
      <c r="AP460" s="368"/>
      <c r="AQ460" s="365">
        <v>2133</v>
      </c>
      <c r="AR460" s="366"/>
      <c r="AS460" s="366"/>
      <c r="AT460" s="366"/>
      <c r="AU460" s="366"/>
      <c r="AV460" s="366"/>
      <c r="AW460" s="366"/>
      <c r="AX460" s="366"/>
      <c r="AY460" s="366"/>
      <c r="AZ460" s="367"/>
      <c r="BA460" s="365">
        <v>326</v>
      </c>
      <c r="BB460" s="366"/>
      <c r="BC460" s="366"/>
      <c r="BD460" s="366"/>
      <c r="BE460" s="366"/>
      <c r="BF460" s="366"/>
      <c r="BG460" s="368"/>
      <c r="BH460" s="365">
        <v>2238</v>
      </c>
      <c r="BI460" s="366"/>
      <c r="BJ460" s="366"/>
      <c r="BK460" s="366"/>
      <c r="BL460" s="366"/>
      <c r="BM460" s="366"/>
      <c r="BN460" s="366"/>
      <c r="BO460" s="366"/>
      <c r="BP460" s="366"/>
      <c r="BQ460" s="367"/>
    </row>
    <row r="461" spans="2:69" ht="15" customHeight="1">
      <c r="B461" s="369" t="s">
        <v>971</v>
      </c>
      <c r="C461" s="370"/>
      <c r="D461" s="370"/>
      <c r="E461" s="370"/>
      <c r="F461" s="370"/>
      <c r="G461" s="370"/>
      <c r="H461" s="370"/>
      <c r="I461" s="370"/>
      <c r="J461" s="370"/>
      <c r="K461" s="370"/>
      <c r="L461" s="370"/>
      <c r="M461" s="370"/>
      <c r="N461" s="370"/>
      <c r="O461" s="370"/>
      <c r="P461" s="370"/>
      <c r="Q461" s="370"/>
      <c r="R461" s="370"/>
      <c r="S461" s="365" t="s">
        <v>1007</v>
      </c>
      <c r="T461" s="366"/>
      <c r="U461" s="366"/>
      <c r="V461" s="366"/>
      <c r="W461" s="366"/>
      <c r="X461" s="366"/>
      <c r="Y461" s="368"/>
      <c r="Z461" s="365" t="s">
        <v>1008</v>
      </c>
      <c r="AA461" s="366"/>
      <c r="AB461" s="366"/>
      <c r="AC461" s="366"/>
      <c r="AD461" s="366"/>
      <c r="AE461" s="366"/>
      <c r="AF461" s="366"/>
      <c r="AG461" s="366"/>
      <c r="AH461" s="366"/>
      <c r="AI461" s="367"/>
      <c r="AJ461" s="365" t="s">
        <v>1009</v>
      </c>
      <c r="AK461" s="366"/>
      <c r="AL461" s="366"/>
      <c r="AM461" s="366"/>
      <c r="AN461" s="366"/>
      <c r="AO461" s="366"/>
      <c r="AP461" s="368"/>
      <c r="AQ461" s="365" t="s">
        <v>1007</v>
      </c>
      <c r="AR461" s="366"/>
      <c r="AS461" s="366"/>
      <c r="AT461" s="366"/>
      <c r="AU461" s="366"/>
      <c r="AV461" s="366"/>
      <c r="AW461" s="366"/>
      <c r="AX461" s="366"/>
      <c r="AY461" s="366"/>
      <c r="AZ461" s="367"/>
      <c r="BA461" s="365">
        <v>230</v>
      </c>
      <c r="BB461" s="366"/>
      <c r="BC461" s="366"/>
      <c r="BD461" s="366"/>
      <c r="BE461" s="366"/>
      <c r="BF461" s="366"/>
      <c r="BG461" s="368"/>
      <c r="BH461" s="365">
        <v>1131</v>
      </c>
      <c r="BI461" s="366"/>
      <c r="BJ461" s="366"/>
      <c r="BK461" s="366"/>
      <c r="BL461" s="366"/>
      <c r="BM461" s="366"/>
      <c r="BN461" s="366"/>
      <c r="BO461" s="366"/>
      <c r="BP461" s="366"/>
      <c r="BQ461" s="367"/>
    </row>
    <row r="462" spans="2:69" ht="15" customHeight="1">
      <c r="B462" s="371" t="s">
        <v>972</v>
      </c>
      <c r="C462" s="372"/>
      <c r="D462" s="372"/>
      <c r="E462" s="372"/>
      <c r="F462" s="372"/>
      <c r="G462" s="372"/>
      <c r="H462" s="372"/>
      <c r="I462" s="372"/>
      <c r="J462" s="372"/>
      <c r="K462" s="372"/>
      <c r="L462" s="372"/>
      <c r="M462" s="372"/>
      <c r="N462" s="372"/>
      <c r="O462" s="372"/>
      <c r="P462" s="372"/>
      <c r="Q462" s="372"/>
      <c r="R462" s="372"/>
      <c r="S462" s="365">
        <v>57</v>
      </c>
      <c r="T462" s="366"/>
      <c r="U462" s="366"/>
      <c r="V462" s="366"/>
      <c r="W462" s="366"/>
      <c r="X462" s="366"/>
      <c r="Y462" s="368"/>
      <c r="Z462" s="365">
        <v>230</v>
      </c>
      <c r="AA462" s="366"/>
      <c r="AB462" s="366"/>
      <c r="AC462" s="366"/>
      <c r="AD462" s="366"/>
      <c r="AE462" s="366"/>
      <c r="AF462" s="366"/>
      <c r="AG462" s="366"/>
      <c r="AH462" s="366"/>
      <c r="AI462" s="367"/>
      <c r="AJ462" s="365">
        <v>81</v>
      </c>
      <c r="AK462" s="366"/>
      <c r="AL462" s="366"/>
      <c r="AM462" s="366"/>
      <c r="AN462" s="366"/>
      <c r="AO462" s="366"/>
      <c r="AP462" s="368"/>
      <c r="AQ462" s="365">
        <v>314</v>
      </c>
      <c r="AR462" s="366"/>
      <c r="AS462" s="366"/>
      <c r="AT462" s="366"/>
      <c r="AU462" s="366"/>
      <c r="AV462" s="366"/>
      <c r="AW462" s="366"/>
      <c r="AX462" s="366"/>
      <c r="AY462" s="366"/>
      <c r="AZ462" s="367"/>
      <c r="BA462" s="365">
        <v>79</v>
      </c>
      <c r="BB462" s="366"/>
      <c r="BC462" s="366"/>
      <c r="BD462" s="366"/>
      <c r="BE462" s="366"/>
      <c r="BF462" s="366"/>
      <c r="BG462" s="368"/>
      <c r="BH462" s="365">
        <v>317</v>
      </c>
      <c r="BI462" s="366"/>
      <c r="BJ462" s="366"/>
      <c r="BK462" s="366"/>
      <c r="BL462" s="366"/>
      <c r="BM462" s="366"/>
      <c r="BN462" s="366"/>
      <c r="BO462" s="366"/>
      <c r="BP462" s="366"/>
      <c r="BQ462" s="367"/>
    </row>
    <row r="463" spans="2:69" ht="15" customHeight="1">
      <c r="B463" s="369" t="s">
        <v>973</v>
      </c>
      <c r="C463" s="370"/>
      <c r="D463" s="370"/>
      <c r="E463" s="370"/>
      <c r="F463" s="370"/>
      <c r="G463" s="370"/>
      <c r="H463" s="370"/>
      <c r="I463" s="370"/>
      <c r="J463" s="370"/>
      <c r="K463" s="370"/>
      <c r="L463" s="370"/>
      <c r="M463" s="370"/>
      <c r="N463" s="370"/>
      <c r="O463" s="370"/>
      <c r="P463" s="370"/>
      <c r="Q463" s="370"/>
      <c r="R463" s="370"/>
      <c r="S463" s="365">
        <v>99</v>
      </c>
      <c r="T463" s="366"/>
      <c r="U463" s="366"/>
      <c r="V463" s="366"/>
      <c r="W463" s="366"/>
      <c r="X463" s="366"/>
      <c r="Y463" s="368"/>
      <c r="Z463" s="365">
        <v>1505</v>
      </c>
      <c r="AA463" s="366"/>
      <c r="AB463" s="366"/>
      <c r="AC463" s="366"/>
      <c r="AD463" s="366"/>
      <c r="AE463" s="366"/>
      <c r="AF463" s="366"/>
      <c r="AG463" s="366"/>
      <c r="AH463" s="366"/>
      <c r="AI463" s="367"/>
      <c r="AJ463" s="365">
        <v>154</v>
      </c>
      <c r="AK463" s="366"/>
      <c r="AL463" s="366"/>
      <c r="AM463" s="366"/>
      <c r="AN463" s="366"/>
      <c r="AO463" s="366"/>
      <c r="AP463" s="368"/>
      <c r="AQ463" s="365">
        <v>2326</v>
      </c>
      <c r="AR463" s="366"/>
      <c r="AS463" s="366"/>
      <c r="AT463" s="366"/>
      <c r="AU463" s="366"/>
      <c r="AV463" s="366"/>
      <c r="AW463" s="366"/>
      <c r="AX463" s="366"/>
      <c r="AY463" s="366"/>
      <c r="AZ463" s="367"/>
      <c r="BA463" s="365">
        <v>187</v>
      </c>
      <c r="BB463" s="366"/>
      <c r="BC463" s="366"/>
      <c r="BD463" s="366"/>
      <c r="BE463" s="366"/>
      <c r="BF463" s="366"/>
      <c r="BG463" s="368"/>
      <c r="BH463" s="365">
        <v>2976</v>
      </c>
      <c r="BI463" s="366"/>
      <c r="BJ463" s="366"/>
      <c r="BK463" s="366"/>
      <c r="BL463" s="366"/>
      <c r="BM463" s="366"/>
      <c r="BN463" s="366"/>
      <c r="BO463" s="366"/>
      <c r="BP463" s="366"/>
      <c r="BQ463" s="367"/>
    </row>
    <row r="464" spans="2:69" ht="15" customHeight="1">
      <c r="B464" s="371" t="s">
        <v>974</v>
      </c>
      <c r="C464" s="372"/>
      <c r="D464" s="372"/>
      <c r="E464" s="372"/>
      <c r="F464" s="372"/>
      <c r="G464" s="372"/>
      <c r="H464" s="372"/>
      <c r="I464" s="372"/>
      <c r="J464" s="372"/>
      <c r="K464" s="372"/>
      <c r="L464" s="372"/>
      <c r="M464" s="372"/>
      <c r="N464" s="372"/>
      <c r="O464" s="372"/>
      <c r="P464" s="372"/>
      <c r="Q464" s="372"/>
      <c r="R464" s="372"/>
      <c r="S464" s="365">
        <v>15</v>
      </c>
      <c r="T464" s="366"/>
      <c r="U464" s="366"/>
      <c r="V464" s="366"/>
      <c r="W464" s="366"/>
      <c r="X464" s="366"/>
      <c r="Y464" s="368"/>
      <c r="Z464" s="365">
        <v>125</v>
      </c>
      <c r="AA464" s="366"/>
      <c r="AB464" s="366"/>
      <c r="AC464" s="366"/>
      <c r="AD464" s="366"/>
      <c r="AE464" s="366"/>
      <c r="AF464" s="366"/>
      <c r="AG464" s="366"/>
      <c r="AH464" s="366"/>
      <c r="AI464" s="367"/>
      <c r="AJ464" s="365">
        <v>35</v>
      </c>
      <c r="AK464" s="366"/>
      <c r="AL464" s="366"/>
      <c r="AM464" s="366"/>
      <c r="AN464" s="366"/>
      <c r="AO464" s="366"/>
      <c r="AP464" s="368"/>
      <c r="AQ464" s="365">
        <v>391</v>
      </c>
      <c r="AR464" s="366"/>
      <c r="AS464" s="366"/>
      <c r="AT464" s="366"/>
      <c r="AU464" s="366"/>
      <c r="AV464" s="366"/>
      <c r="AW464" s="366"/>
      <c r="AX464" s="366"/>
      <c r="AY464" s="366"/>
      <c r="AZ464" s="367"/>
      <c r="BA464" s="365">
        <v>31</v>
      </c>
      <c r="BB464" s="366"/>
      <c r="BC464" s="366"/>
      <c r="BD464" s="366"/>
      <c r="BE464" s="366"/>
      <c r="BF464" s="366"/>
      <c r="BG464" s="368"/>
      <c r="BH464" s="365">
        <v>218</v>
      </c>
      <c r="BI464" s="366"/>
      <c r="BJ464" s="366"/>
      <c r="BK464" s="366"/>
      <c r="BL464" s="366"/>
      <c r="BM464" s="366"/>
      <c r="BN464" s="366"/>
      <c r="BO464" s="366"/>
      <c r="BP464" s="366"/>
      <c r="BQ464" s="367"/>
    </row>
    <row r="465" spans="2:69" ht="15" customHeight="1">
      <c r="B465" s="375" t="s">
        <v>975</v>
      </c>
      <c r="C465" s="376"/>
      <c r="D465" s="376"/>
      <c r="E465" s="376"/>
      <c r="F465" s="376"/>
      <c r="G465" s="376"/>
      <c r="H465" s="376"/>
      <c r="I465" s="376"/>
      <c r="J465" s="376"/>
      <c r="K465" s="376"/>
      <c r="L465" s="376"/>
      <c r="M465" s="376"/>
      <c r="N465" s="376"/>
      <c r="O465" s="376"/>
      <c r="P465" s="376"/>
      <c r="Q465" s="376"/>
      <c r="R465" s="376"/>
      <c r="S465" s="377">
        <v>380</v>
      </c>
      <c r="T465" s="378"/>
      <c r="U465" s="378"/>
      <c r="V465" s="378"/>
      <c r="W465" s="378"/>
      <c r="X465" s="378"/>
      <c r="Y465" s="379"/>
      <c r="Z465" s="377">
        <v>2057</v>
      </c>
      <c r="AA465" s="378"/>
      <c r="AB465" s="378"/>
      <c r="AC465" s="378"/>
      <c r="AD465" s="378"/>
      <c r="AE465" s="378"/>
      <c r="AF465" s="378"/>
      <c r="AG465" s="378"/>
      <c r="AH465" s="378"/>
      <c r="AI465" s="380"/>
      <c r="AJ465" s="377">
        <v>510</v>
      </c>
      <c r="AK465" s="378"/>
      <c r="AL465" s="378"/>
      <c r="AM465" s="378"/>
      <c r="AN465" s="378"/>
      <c r="AO465" s="378"/>
      <c r="AP465" s="379"/>
      <c r="AQ465" s="377">
        <v>2832</v>
      </c>
      <c r="AR465" s="378"/>
      <c r="AS465" s="378"/>
      <c r="AT465" s="378"/>
      <c r="AU465" s="378"/>
      <c r="AV465" s="378"/>
      <c r="AW465" s="378"/>
      <c r="AX465" s="378"/>
      <c r="AY465" s="378"/>
      <c r="AZ465" s="380"/>
      <c r="BA465" s="377">
        <v>203</v>
      </c>
      <c r="BB465" s="378"/>
      <c r="BC465" s="378"/>
      <c r="BD465" s="378"/>
      <c r="BE465" s="378"/>
      <c r="BF465" s="378"/>
      <c r="BG465" s="379"/>
      <c r="BH465" s="377">
        <v>1495</v>
      </c>
      <c r="BI465" s="378"/>
      <c r="BJ465" s="378"/>
      <c r="BK465" s="378"/>
      <c r="BL465" s="378"/>
      <c r="BM465" s="378"/>
      <c r="BN465" s="378"/>
      <c r="BO465" s="378"/>
      <c r="BP465" s="378"/>
      <c r="BQ465" s="380"/>
    </row>
    <row r="466" ht="15" customHeight="1">
      <c r="BQ466" s="33" t="s">
        <v>976</v>
      </c>
    </row>
    <row r="468" spans="1:69" ht="15" customHeight="1">
      <c r="A468" s="31" t="s">
        <v>443</v>
      </c>
      <c r="BQ468" s="33" t="s">
        <v>208</v>
      </c>
    </row>
    <row r="469" ht="3.75" customHeight="1"/>
    <row r="470" spans="2:69" ht="15" customHeight="1">
      <c r="B470" s="104" t="s">
        <v>12</v>
      </c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352">
        <v>38261</v>
      </c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352">
        <v>38991</v>
      </c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352">
        <v>41183</v>
      </c>
      <c r="BB470" s="104"/>
      <c r="BC470" s="104"/>
      <c r="BD470" s="104"/>
      <c r="BE470" s="104"/>
      <c r="BF470" s="104"/>
      <c r="BG470" s="104"/>
      <c r="BH470" s="104"/>
      <c r="BI470" s="104"/>
      <c r="BJ470" s="104"/>
      <c r="BK470" s="104"/>
      <c r="BL470" s="104"/>
      <c r="BM470" s="104"/>
      <c r="BN470" s="104"/>
      <c r="BO470" s="104"/>
      <c r="BP470" s="104"/>
      <c r="BQ470" s="104"/>
    </row>
    <row r="471" spans="2:69" ht="15" customHeight="1"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 t="s">
        <v>201</v>
      </c>
      <c r="T471" s="104"/>
      <c r="U471" s="104"/>
      <c r="V471" s="104"/>
      <c r="W471" s="104"/>
      <c r="X471" s="104"/>
      <c r="Y471" s="104"/>
      <c r="Z471" s="104" t="s">
        <v>200</v>
      </c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 t="s">
        <v>201</v>
      </c>
      <c r="AK471" s="104"/>
      <c r="AL471" s="104"/>
      <c r="AM471" s="104"/>
      <c r="AN471" s="104"/>
      <c r="AO471" s="104"/>
      <c r="AP471" s="104"/>
      <c r="AQ471" s="104" t="s">
        <v>200</v>
      </c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 t="s">
        <v>201</v>
      </c>
      <c r="BB471" s="104"/>
      <c r="BC471" s="104"/>
      <c r="BD471" s="104"/>
      <c r="BE471" s="104"/>
      <c r="BF471" s="104"/>
      <c r="BG471" s="104"/>
      <c r="BH471" s="104" t="s">
        <v>200</v>
      </c>
      <c r="BI471" s="104"/>
      <c r="BJ471" s="104"/>
      <c r="BK471" s="104"/>
      <c r="BL471" s="104"/>
      <c r="BM471" s="104"/>
      <c r="BN471" s="104"/>
      <c r="BO471" s="104"/>
      <c r="BP471" s="104"/>
      <c r="BQ471" s="104"/>
    </row>
    <row r="472" spans="2:69" ht="15" customHeight="1">
      <c r="B472" s="104" t="s">
        <v>207</v>
      </c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347">
        <f>SUM(S473:Y478)</f>
        <v>1944</v>
      </c>
      <c r="T472" s="347"/>
      <c r="U472" s="347"/>
      <c r="V472" s="347"/>
      <c r="W472" s="347"/>
      <c r="X472" s="347"/>
      <c r="Y472" s="347"/>
      <c r="Z472" s="347">
        <f>SUM(Z473:AI478)</f>
        <v>13840</v>
      </c>
      <c r="AA472" s="347"/>
      <c r="AB472" s="347"/>
      <c r="AC472" s="347"/>
      <c r="AD472" s="347"/>
      <c r="AE472" s="347"/>
      <c r="AF472" s="347"/>
      <c r="AG472" s="347"/>
      <c r="AH472" s="347"/>
      <c r="AI472" s="347"/>
      <c r="AJ472" s="347">
        <f>SUM(AJ473:AP478)</f>
        <v>2618</v>
      </c>
      <c r="AK472" s="347"/>
      <c r="AL472" s="347"/>
      <c r="AM472" s="347"/>
      <c r="AN472" s="347"/>
      <c r="AO472" s="347"/>
      <c r="AP472" s="347"/>
      <c r="AQ472" s="347">
        <f>SUM(AQ473:AZ477)</f>
        <v>19574</v>
      </c>
      <c r="AR472" s="347"/>
      <c r="AS472" s="347"/>
      <c r="AT472" s="347"/>
      <c r="AU472" s="347"/>
      <c r="AV472" s="347"/>
      <c r="AW472" s="347"/>
      <c r="AX472" s="347"/>
      <c r="AY472" s="347"/>
      <c r="AZ472" s="347"/>
      <c r="BA472" s="347">
        <f>SUM(BA473:BG478)</f>
        <v>2560</v>
      </c>
      <c r="BB472" s="347"/>
      <c r="BC472" s="347"/>
      <c r="BD472" s="347"/>
      <c r="BE472" s="347"/>
      <c r="BF472" s="347"/>
      <c r="BG472" s="347"/>
      <c r="BH472" s="347">
        <f>SUM(BH473:BQ478)</f>
        <v>20141</v>
      </c>
      <c r="BI472" s="347"/>
      <c r="BJ472" s="347"/>
      <c r="BK472" s="347"/>
      <c r="BL472" s="347"/>
      <c r="BM472" s="347"/>
      <c r="BN472" s="347"/>
      <c r="BO472" s="347"/>
      <c r="BP472" s="347"/>
      <c r="BQ472" s="347"/>
    </row>
    <row r="473" spans="2:69" ht="15" customHeight="1">
      <c r="B473" s="348" t="s">
        <v>211</v>
      </c>
      <c r="C473" s="348"/>
      <c r="D473" s="348"/>
      <c r="E473" s="348"/>
      <c r="F473" s="348"/>
      <c r="G473" s="348"/>
      <c r="H473" s="348"/>
      <c r="I473" s="348"/>
      <c r="J473" s="348"/>
      <c r="K473" s="348"/>
      <c r="L473" s="348"/>
      <c r="M473" s="348"/>
      <c r="N473" s="348"/>
      <c r="O473" s="348"/>
      <c r="P473" s="348"/>
      <c r="Q473" s="348"/>
      <c r="R473" s="348"/>
      <c r="S473" s="349">
        <v>1251</v>
      </c>
      <c r="T473" s="350"/>
      <c r="U473" s="350"/>
      <c r="V473" s="350"/>
      <c r="W473" s="350"/>
      <c r="X473" s="350"/>
      <c r="Y473" s="351"/>
      <c r="Z473" s="349">
        <v>2641</v>
      </c>
      <c r="AA473" s="350"/>
      <c r="AB473" s="350"/>
      <c r="AC473" s="350"/>
      <c r="AD473" s="350"/>
      <c r="AE473" s="350"/>
      <c r="AF473" s="350"/>
      <c r="AG473" s="350"/>
      <c r="AH473" s="350"/>
      <c r="AI473" s="351"/>
      <c r="AJ473" s="349">
        <v>1629</v>
      </c>
      <c r="AK473" s="350"/>
      <c r="AL473" s="350"/>
      <c r="AM473" s="350"/>
      <c r="AN473" s="350"/>
      <c r="AO473" s="350"/>
      <c r="AP473" s="351"/>
      <c r="AQ473" s="349">
        <v>3440</v>
      </c>
      <c r="AR473" s="350"/>
      <c r="AS473" s="350"/>
      <c r="AT473" s="350"/>
      <c r="AU473" s="350"/>
      <c r="AV473" s="350"/>
      <c r="AW473" s="350"/>
      <c r="AX473" s="350"/>
      <c r="AY473" s="350"/>
      <c r="AZ473" s="351"/>
      <c r="BA473" s="349">
        <v>1540</v>
      </c>
      <c r="BB473" s="350"/>
      <c r="BC473" s="350"/>
      <c r="BD473" s="350"/>
      <c r="BE473" s="350"/>
      <c r="BF473" s="350"/>
      <c r="BG473" s="351"/>
      <c r="BH473" s="349">
        <v>3298</v>
      </c>
      <c r="BI473" s="350"/>
      <c r="BJ473" s="350"/>
      <c r="BK473" s="350"/>
      <c r="BL473" s="350"/>
      <c r="BM473" s="350"/>
      <c r="BN473" s="350"/>
      <c r="BO473" s="350"/>
      <c r="BP473" s="350"/>
      <c r="BQ473" s="351"/>
    </row>
    <row r="474" spans="2:69" ht="15" customHeight="1">
      <c r="B474" s="346" t="s">
        <v>212</v>
      </c>
      <c r="C474" s="346"/>
      <c r="D474" s="346"/>
      <c r="E474" s="346"/>
      <c r="F474" s="346"/>
      <c r="G474" s="346"/>
      <c r="H474" s="346"/>
      <c r="I474" s="346"/>
      <c r="J474" s="346"/>
      <c r="K474" s="346"/>
      <c r="L474" s="346"/>
      <c r="M474" s="346"/>
      <c r="N474" s="346"/>
      <c r="O474" s="346"/>
      <c r="P474" s="346"/>
      <c r="Q474" s="346"/>
      <c r="R474" s="346"/>
      <c r="S474" s="343">
        <v>360</v>
      </c>
      <c r="T474" s="344"/>
      <c r="U474" s="344"/>
      <c r="V474" s="344"/>
      <c r="W474" s="344"/>
      <c r="X474" s="344"/>
      <c r="Y474" s="345"/>
      <c r="Z474" s="343">
        <v>2324</v>
      </c>
      <c r="AA474" s="344"/>
      <c r="AB474" s="344"/>
      <c r="AC474" s="344"/>
      <c r="AD474" s="344"/>
      <c r="AE474" s="344"/>
      <c r="AF474" s="344"/>
      <c r="AG474" s="344"/>
      <c r="AH474" s="344"/>
      <c r="AI474" s="345"/>
      <c r="AJ474" s="343">
        <v>524</v>
      </c>
      <c r="AK474" s="344"/>
      <c r="AL474" s="344"/>
      <c r="AM474" s="344"/>
      <c r="AN474" s="344"/>
      <c r="AO474" s="344"/>
      <c r="AP474" s="345"/>
      <c r="AQ474" s="343">
        <v>3401</v>
      </c>
      <c r="AR474" s="344"/>
      <c r="AS474" s="344"/>
      <c r="AT474" s="344"/>
      <c r="AU474" s="344"/>
      <c r="AV474" s="344"/>
      <c r="AW474" s="344"/>
      <c r="AX474" s="344"/>
      <c r="AY474" s="344"/>
      <c r="AZ474" s="345"/>
      <c r="BA474" s="343">
        <v>549</v>
      </c>
      <c r="BB474" s="344"/>
      <c r="BC474" s="344"/>
      <c r="BD474" s="344"/>
      <c r="BE474" s="344"/>
      <c r="BF474" s="344"/>
      <c r="BG474" s="345"/>
      <c r="BH474" s="343">
        <v>3592</v>
      </c>
      <c r="BI474" s="344"/>
      <c r="BJ474" s="344"/>
      <c r="BK474" s="344"/>
      <c r="BL474" s="344"/>
      <c r="BM474" s="344"/>
      <c r="BN474" s="344"/>
      <c r="BO474" s="344"/>
      <c r="BP474" s="344"/>
      <c r="BQ474" s="345"/>
    </row>
    <row r="475" spans="2:69" ht="15" customHeight="1">
      <c r="B475" s="346" t="s">
        <v>213</v>
      </c>
      <c r="C475" s="346"/>
      <c r="D475" s="346"/>
      <c r="E475" s="346"/>
      <c r="F475" s="346"/>
      <c r="G475" s="346"/>
      <c r="H475" s="346"/>
      <c r="I475" s="346"/>
      <c r="J475" s="346"/>
      <c r="K475" s="346"/>
      <c r="L475" s="346"/>
      <c r="M475" s="346"/>
      <c r="N475" s="346"/>
      <c r="O475" s="346"/>
      <c r="P475" s="346"/>
      <c r="Q475" s="346"/>
      <c r="R475" s="346"/>
      <c r="S475" s="343">
        <v>203</v>
      </c>
      <c r="T475" s="344"/>
      <c r="U475" s="344"/>
      <c r="V475" s="344"/>
      <c r="W475" s="344"/>
      <c r="X475" s="344"/>
      <c r="Y475" s="345"/>
      <c r="Z475" s="343">
        <v>2702</v>
      </c>
      <c r="AA475" s="344"/>
      <c r="AB475" s="344"/>
      <c r="AC475" s="344"/>
      <c r="AD475" s="344"/>
      <c r="AE475" s="344"/>
      <c r="AF475" s="344"/>
      <c r="AG475" s="344"/>
      <c r="AH475" s="344"/>
      <c r="AI475" s="345"/>
      <c r="AJ475" s="343">
        <v>280</v>
      </c>
      <c r="AK475" s="344"/>
      <c r="AL475" s="344"/>
      <c r="AM475" s="344"/>
      <c r="AN475" s="344"/>
      <c r="AO475" s="344"/>
      <c r="AP475" s="345"/>
      <c r="AQ475" s="343">
        <v>3796</v>
      </c>
      <c r="AR475" s="344"/>
      <c r="AS475" s="344"/>
      <c r="AT475" s="344"/>
      <c r="AU475" s="344"/>
      <c r="AV475" s="344"/>
      <c r="AW475" s="344"/>
      <c r="AX475" s="344"/>
      <c r="AY475" s="344"/>
      <c r="AZ475" s="345"/>
      <c r="BA475" s="343">
        <v>253</v>
      </c>
      <c r="BB475" s="344"/>
      <c r="BC475" s="344"/>
      <c r="BD475" s="344"/>
      <c r="BE475" s="344"/>
      <c r="BF475" s="344"/>
      <c r="BG475" s="345"/>
      <c r="BH475" s="343">
        <v>3439</v>
      </c>
      <c r="BI475" s="344"/>
      <c r="BJ475" s="344"/>
      <c r="BK475" s="344"/>
      <c r="BL475" s="344"/>
      <c r="BM475" s="344"/>
      <c r="BN475" s="344"/>
      <c r="BO475" s="344"/>
      <c r="BP475" s="344"/>
      <c r="BQ475" s="345"/>
    </row>
    <row r="476" spans="2:69" ht="15" customHeight="1">
      <c r="B476" s="346" t="s">
        <v>214</v>
      </c>
      <c r="C476" s="346"/>
      <c r="D476" s="346"/>
      <c r="E476" s="346"/>
      <c r="F476" s="346"/>
      <c r="G476" s="346"/>
      <c r="H476" s="346"/>
      <c r="I476" s="346"/>
      <c r="J476" s="346"/>
      <c r="K476" s="346"/>
      <c r="L476" s="346"/>
      <c r="M476" s="346"/>
      <c r="N476" s="346"/>
      <c r="O476" s="346"/>
      <c r="P476" s="346"/>
      <c r="Q476" s="346"/>
      <c r="R476" s="346"/>
      <c r="S476" s="343">
        <v>55</v>
      </c>
      <c r="T476" s="344"/>
      <c r="U476" s="344"/>
      <c r="V476" s="344"/>
      <c r="W476" s="344"/>
      <c r="X476" s="344"/>
      <c r="Y476" s="345"/>
      <c r="Z476" s="343">
        <v>1284</v>
      </c>
      <c r="AA476" s="344"/>
      <c r="AB476" s="344"/>
      <c r="AC476" s="344"/>
      <c r="AD476" s="344"/>
      <c r="AE476" s="344"/>
      <c r="AF476" s="344"/>
      <c r="AG476" s="344"/>
      <c r="AH476" s="344"/>
      <c r="AI476" s="345"/>
      <c r="AJ476" s="343">
        <v>85</v>
      </c>
      <c r="AK476" s="344"/>
      <c r="AL476" s="344"/>
      <c r="AM476" s="344"/>
      <c r="AN476" s="344"/>
      <c r="AO476" s="344"/>
      <c r="AP476" s="345"/>
      <c r="AQ476" s="343">
        <v>1972</v>
      </c>
      <c r="AR476" s="344"/>
      <c r="AS476" s="344"/>
      <c r="AT476" s="344"/>
      <c r="AU476" s="344"/>
      <c r="AV476" s="344"/>
      <c r="AW476" s="344"/>
      <c r="AX476" s="344"/>
      <c r="AY476" s="344"/>
      <c r="AZ476" s="345"/>
      <c r="BA476" s="343">
        <v>102</v>
      </c>
      <c r="BB476" s="344"/>
      <c r="BC476" s="344"/>
      <c r="BD476" s="344"/>
      <c r="BE476" s="344"/>
      <c r="BF476" s="344"/>
      <c r="BG476" s="345"/>
      <c r="BH476" s="343">
        <v>2438</v>
      </c>
      <c r="BI476" s="344"/>
      <c r="BJ476" s="344"/>
      <c r="BK476" s="344"/>
      <c r="BL476" s="344"/>
      <c r="BM476" s="344"/>
      <c r="BN476" s="344"/>
      <c r="BO476" s="344"/>
      <c r="BP476" s="344"/>
      <c r="BQ476" s="345"/>
    </row>
    <row r="477" spans="2:69" ht="15" customHeight="1">
      <c r="B477" s="346" t="s">
        <v>215</v>
      </c>
      <c r="C477" s="346"/>
      <c r="D477" s="346"/>
      <c r="E477" s="346"/>
      <c r="F477" s="346"/>
      <c r="G477" s="346"/>
      <c r="H477" s="346"/>
      <c r="I477" s="346"/>
      <c r="J477" s="346"/>
      <c r="K477" s="346"/>
      <c r="L477" s="346"/>
      <c r="M477" s="346"/>
      <c r="N477" s="346"/>
      <c r="O477" s="346"/>
      <c r="P477" s="346"/>
      <c r="Q477" s="346"/>
      <c r="R477" s="346"/>
      <c r="S477" s="343">
        <v>74</v>
      </c>
      <c r="T477" s="344"/>
      <c r="U477" s="344"/>
      <c r="V477" s="344"/>
      <c r="W477" s="344"/>
      <c r="X477" s="344"/>
      <c r="Y477" s="345"/>
      <c r="Z477" s="343">
        <v>4889</v>
      </c>
      <c r="AA477" s="344"/>
      <c r="AB477" s="344"/>
      <c r="AC477" s="344"/>
      <c r="AD477" s="344"/>
      <c r="AE477" s="344"/>
      <c r="AF477" s="344"/>
      <c r="AG477" s="344"/>
      <c r="AH477" s="344"/>
      <c r="AI477" s="345"/>
      <c r="AJ477" s="343">
        <v>100</v>
      </c>
      <c r="AK477" s="344"/>
      <c r="AL477" s="344"/>
      <c r="AM477" s="344"/>
      <c r="AN477" s="344"/>
      <c r="AO477" s="344"/>
      <c r="AP477" s="345"/>
      <c r="AQ477" s="343">
        <v>6965</v>
      </c>
      <c r="AR477" s="344"/>
      <c r="AS477" s="344"/>
      <c r="AT477" s="344"/>
      <c r="AU477" s="344"/>
      <c r="AV477" s="344"/>
      <c r="AW477" s="344"/>
      <c r="AX477" s="344"/>
      <c r="AY477" s="344"/>
      <c r="AZ477" s="345"/>
      <c r="BA477" s="343">
        <v>110</v>
      </c>
      <c r="BB477" s="344"/>
      <c r="BC477" s="344"/>
      <c r="BD477" s="344"/>
      <c r="BE477" s="344"/>
      <c r="BF477" s="344"/>
      <c r="BG477" s="345"/>
      <c r="BH477" s="343">
        <v>7374</v>
      </c>
      <c r="BI477" s="344"/>
      <c r="BJ477" s="344"/>
      <c r="BK477" s="344"/>
      <c r="BL477" s="344"/>
      <c r="BM477" s="344"/>
      <c r="BN477" s="344"/>
      <c r="BO477" s="344"/>
      <c r="BP477" s="344"/>
      <c r="BQ477" s="345"/>
    </row>
    <row r="478" spans="2:69" ht="15" customHeight="1">
      <c r="B478" s="342" t="s">
        <v>216</v>
      </c>
      <c r="C478" s="342"/>
      <c r="D478" s="342"/>
      <c r="E478" s="342"/>
      <c r="F478" s="342"/>
      <c r="G478" s="342"/>
      <c r="H478" s="342"/>
      <c r="I478" s="342"/>
      <c r="J478" s="342"/>
      <c r="K478" s="342"/>
      <c r="L478" s="342"/>
      <c r="M478" s="342"/>
      <c r="N478" s="342"/>
      <c r="O478" s="342"/>
      <c r="P478" s="342"/>
      <c r="Q478" s="342"/>
      <c r="R478" s="342"/>
      <c r="S478" s="339">
        <v>1</v>
      </c>
      <c r="T478" s="340"/>
      <c r="U478" s="340"/>
      <c r="V478" s="340"/>
      <c r="W478" s="340"/>
      <c r="X478" s="340"/>
      <c r="Y478" s="341"/>
      <c r="Z478" s="339" t="s">
        <v>958</v>
      </c>
      <c r="AA478" s="340"/>
      <c r="AB478" s="340"/>
      <c r="AC478" s="340"/>
      <c r="AD478" s="340"/>
      <c r="AE478" s="340"/>
      <c r="AF478" s="340"/>
      <c r="AG478" s="340"/>
      <c r="AH478" s="340"/>
      <c r="AI478" s="341"/>
      <c r="AJ478" s="339" t="s">
        <v>994</v>
      </c>
      <c r="AK478" s="340"/>
      <c r="AL478" s="340"/>
      <c r="AM478" s="340"/>
      <c r="AN478" s="340"/>
      <c r="AO478" s="340"/>
      <c r="AP478" s="341"/>
      <c r="AQ478" s="339" t="s">
        <v>994</v>
      </c>
      <c r="AR478" s="340"/>
      <c r="AS478" s="340"/>
      <c r="AT478" s="340"/>
      <c r="AU478" s="340"/>
      <c r="AV478" s="340"/>
      <c r="AW478" s="340"/>
      <c r="AX478" s="340"/>
      <c r="AY478" s="340"/>
      <c r="AZ478" s="341"/>
      <c r="BA478" s="339">
        <v>6</v>
      </c>
      <c r="BB478" s="340"/>
      <c r="BC478" s="340"/>
      <c r="BD478" s="340"/>
      <c r="BE478" s="340"/>
      <c r="BF478" s="340"/>
      <c r="BG478" s="341"/>
      <c r="BH478" s="339" t="s">
        <v>958</v>
      </c>
      <c r="BI478" s="340"/>
      <c r="BJ478" s="340"/>
      <c r="BK478" s="340"/>
      <c r="BL478" s="340"/>
      <c r="BM478" s="340"/>
      <c r="BN478" s="340"/>
      <c r="BO478" s="340"/>
      <c r="BP478" s="340"/>
      <c r="BQ478" s="341"/>
    </row>
    <row r="479" ht="15" customHeight="1">
      <c r="BQ479" s="33" t="s">
        <v>976</v>
      </c>
    </row>
    <row r="480" ht="15" customHeight="1">
      <c r="A480" s="66" t="s">
        <v>217</v>
      </c>
    </row>
    <row r="481" spans="1:69" ht="15" customHeight="1">
      <c r="A481" s="31" t="s">
        <v>218</v>
      </c>
      <c r="BQ481" s="33" t="s">
        <v>879</v>
      </c>
    </row>
    <row r="482" ht="3.75" customHeight="1"/>
    <row r="483" spans="2:69" ht="15" customHeight="1">
      <c r="B483" s="104" t="s">
        <v>618</v>
      </c>
      <c r="C483" s="104"/>
      <c r="D483" s="104"/>
      <c r="E483" s="104"/>
      <c r="F483" s="104"/>
      <c r="G483" s="104"/>
      <c r="H483" s="104"/>
      <c r="I483" s="104"/>
      <c r="J483" s="104" t="s">
        <v>226</v>
      </c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4"/>
      <c r="BA483" s="104"/>
      <c r="BB483" s="104"/>
      <c r="BC483" s="104"/>
      <c r="BD483" s="104"/>
      <c r="BE483" s="104"/>
      <c r="BF483" s="104"/>
      <c r="BG483" s="104"/>
      <c r="BH483" s="104"/>
      <c r="BI483" s="104"/>
      <c r="BJ483" s="104"/>
      <c r="BK483" s="104"/>
      <c r="BL483" s="104"/>
      <c r="BM483" s="104"/>
      <c r="BN483" s="104"/>
      <c r="BO483" s="104"/>
      <c r="BP483" s="104"/>
      <c r="BQ483" s="104"/>
    </row>
    <row r="484" spans="2:69" ht="15" customHeight="1">
      <c r="B484" s="104"/>
      <c r="C484" s="104"/>
      <c r="D484" s="104"/>
      <c r="E484" s="104"/>
      <c r="F484" s="104"/>
      <c r="G484" s="104"/>
      <c r="H484" s="104"/>
      <c r="I484" s="104"/>
      <c r="J484" s="104" t="s">
        <v>16</v>
      </c>
      <c r="K484" s="104"/>
      <c r="L484" s="104"/>
      <c r="M484" s="104"/>
      <c r="N484" s="104"/>
      <c r="O484" s="104"/>
      <c r="P484" s="104"/>
      <c r="Q484" s="104"/>
      <c r="R484" s="104"/>
      <c r="S484" s="104"/>
      <c r="T484" s="104" t="s">
        <v>219</v>
      </c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 t="s">
        <v>220</v>
      </c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 t="s">
        <v>225</v>
      </c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4"/>
      <c r="BA484" s="104"/>
      <c r="BB484" s="104"/>
      <c r="BC484" s="104"/>
      <c r="BD484" s="104"/>
      <c r="BE484" s="104"/>
      <c r="BF484" s="104"/>
      <c r="BG484" s="104"/>
      <c r="BH484" s="104"/>
      <c r="BI484" s="104"/>
      <c r="BJ484" s="104"/>
      <c r="BK484" s="104"/>
      <c r="BL484" s="104"/>
      <c r="BM484" s="104"/>
      <c r="BN484" s="104"/>
      <c r="BO484" s="104"/>
      <c r="BP484" s="104"/>
      <c r="BQ484" s="104"/>
    </row>
    <row r="485" spans="2:69" ht="15" customHeight="1"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 t="s">
        <v>222</v>
      </c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 t="s">
        <v>223</v>
      </c>
      <c r="AY485" s="104"/>
      <c r="AZ485" s="104"/>
      <c r="BA485" s="104"/>
      <c r="BB485" s="104"/>
      <c r="BC485" s="104"/>
      <c r="BD485" s="104"/>
      <c r="BE485" s="104"/>
      <c r="BF485" s="104"/>
      <c r="BG485" s="104"/>
      <c r="BH485" s="104" t="s">
        <v>224</v>
      </c>
      <c r="BI485" s="104"/>
      <c r="BJ485" s="104"/>
      <c r="BK485" s="104"/>
      <c r="BL485" s="104"/>
      <c r="BM485" s="104"/>
      <c r="BN485" s="104"/>
      <c r="BO485" s="104"/>
      <c r="BP485" s="104"/>
      <c r="BQ485" s="104"/>
    </row>
    <row r="486" spans="2:69" ht="15" customHeight="1">
      <c r="B486" s="104" t="s">
        <v>881</v>
      </c>
      <c r="C486" s="104"/>
      <c r="D486" s="104"/>
      <c r="E486" s="104"/>
      <c r="F486" s="104"/>
      <c r="G486" s="104"/>
      <c r="H486" s="104"/>
      <c r="I486" s="104"/>
      <c r="J486" s="386">
        <v>3854</v>
      </c>
      <c r="K486" s="386"/>
      <c r="L486" s="386"/>
      <c r="M486" s="386"/>
      <c r="N486" s="386"/>
      <c r="O486" s="386"/>
      <c r="P486" s="386"/>
      <c r="Q486" s="386"/>
      <c r="R486" s="386"/>
      <c r="S486" s="386"/>
      <c r="T486" s="386">
        <v>3120</v>
      </c>
      <c r="U486" s="386"/>
      <c r="V486" s="386"/>
      <c r="W486" s="386"/>
      <c r="X486" s="386"/>
      <c r="Y486" s="386"/>
      <c r="Z486" s="386"/>
      <c r="AA486" s="386"/>
      <c r="AB486" s="386"/>
      <c r="AC486" s="386"/>
      <c r="AD486" s="386">
        <v>734</v>
      </c>
      <c r="AE486" s="386"/>
      <c r="AF486" s="386"/>
      <c r="AG486" s="386"/>
      <c r="AH486" s="386"/>
      <c r="AI486" s="386"/>
      <c r="AJ486" s="386"/>
      <c r="AK486" s="386"/>
      <c r="AL486" s="386"/>
      <c r="AM486" s="386"/>
      <c r="AN486" s="386">
        <v>392</v>
      </c>
      <c r="AO486" s="386"/>
      <c r="AP486" s="386"/>
      <c r="AQ486" s="386"/>
      <c r="AR486" s="386"/>
      <c r="AS486" s="386"/>
      <c r="AT486" s="386"/>
      <c r="AU486" s="386"/>
      <c r="AV486" s="386"/>
      <c r="AW486" s="386"/>
      <c r="AX486" s="386">
        <v>929</v>
      </c>
      <c r="AY486" s="386"/>
      <c r="AZ486" s="386"/>
      <c r="BA486" s="386"/>
      <c r="BB486" s="386"/>
      <c r="BC486" s="386"/>
      <c r="BD486" s="386"/>
      <c r="BE486" s="386"/>
      <c r="BF486" s="386"/>
      <c r="BG486" s="386"/>
      <c r="BH486" s="386">
        <v>2533</v>
      </c>
      <c r="BI486" s="386"/>
      <c r="BJ486" s="386"/>
      <c r="BK486" s="386"/>
      <c r="BL486" s="386"/>
      <c r="BM486" s="386"/>
      <c r="BN486" s="386"/>
      <c r="BO486" s="386"/>
      <c r="BP486" s="386"/>
      <c r="BQ486" s="386"/>
    </row>
    <row r="487" spans="2:69" ht="15" customHeight="1">
      <c r="B487" s="104" t="s">
        <v>695</v>
      </c>
      <c r="C487" s="104"/>
      <c r="D487" s="104"/>
      <c r="E487" s="104"/>
      <c r="F487" s="104"/>
      <c r="G487" s="104"/>
      <c r="H487" s="104"/>
      <c r="I487" s="104"/>
      <c r="J487" s="386">
        <v>3621</v>
      </c>
      <c r="K487" s="386"/>
      <c r="L487" s="386"/>
      <c r="M487" s="386"/>
      <c r="N487" s="386"/>
      <c r="O487" s="386"/>
      <c r="P487" s="386"/>
      <c r="Q487" s="386"/>
      <c r="R487" s="386"/>
      <c r="S487" s="386"/>
      <c r="T487" s="386">
        <v>2882</v>
      </c>
      <c r="U487" s="386"/>
      <c r="V487" s="386"/>
      <c r="W487" s="386"/>
      <c r="X487" s="386"/>
      <c r="Y487" s="386"/>
      <c r="Z487" s="386"/>
      <c r="AA487" s="386"/>
      <c r="AB487" s="386"/>
      <c r="AC487" s="386"/>
      <c r="AD487" s="386">
        <v>739</v>
      </c>
      <c r="AE487" s="386"/>
      <c r="AF487" s="386"/>
      <c r="AG487" s="386"/>
      <c r="AH487" s="386"/>
      <c r="AI487" s="386"/>
      <c r="AJ487" s="386"/>
      <c r="AK487" s="386"/>
      <c r="AL487" s="386"/>
      <c r="AM487" s="386"/>
      <c r="AN487" s="386">
        <v>257</v>
      </c>
      <c r="AO487" s="386"/>
      <c r="AP487" s="386"/>
      <c r="AQ487" s="386"/>
      <c r="AR487" s="386"/>
      <c r="AS487" s="386"/>
      <c r="AT487" s="386"/>
      <c r="AU487" s="386"/>
      <c r="AV487" s="386"/>
      <c r="AW487" s="386"/>
      <c r="AX487" s="386">
        <v>879</v>
      </c>
      <c r="AY487" s="386"/>
      <c r="AZ487" s="386"/>
      <c r="BA487" s="386"/>
      <c r="BB487" s="386"/>
      <c r="BC487" s="386"/>
      <c r="BD487" s="386"/>
      <c r="BE487" s="386"/>
      <c r="BF487" s="386"/>
      <c r="BG487" s="386"/>
      <c r="BH487" s="386">
        <v>1746</v>
      </c>
      <c r="BI487" s="386"/>
      <c r="BJ487" s="386"/>
      <c r="BK487" s="386"/>
      <c r="BL487" s="386"/>
      <c r="BM487" s="386"/>
      <c r="BN487" s="386"/>
      <c r="BO487" s="386"/>
      <c r="BP487" s="386"/>
      <c r="BQ487" s="386"/>
    </row>
    <row r="488" spans="2:69" ht="15" customHeight="1">
      <c r="B488" s="104" t="s">
        <v>675</v>
      </c>
      <c r="C488" s="104"/>
      <c r="D488" s="104"/>
      <c r="E488" s="104"/>
      <c r="F488" s="104"/>
      <c r="G488" s="104"/>
      <c r="H488" s="104"/>
      <c r="I488" s="104"/>
      <c r="J488" s="386">
        <v>3404</v>
      </c>
      <c r="K488" s="386"/>
      <c r="L488" s="386"/>
      <c r="M488" s="386"/>
      <c r="N488" s="386"/>
      <c r="O488" s="386"/>
      <c r="P488" s="386"/>
      <c r="Q488" s="386"/>
      <c r="R488" s="386"/>
      <c r="S488" s="386"/>
      <c r="T488" s="386">
        <v>2584</v>
      </c>
      <c r="U488" s="386"/>
      <c r="V488" s="386"/>
      <c r="W488" s="386"/>
      <c r="X488" s="386"/>
      <c r="Y488" s="386"/>
      <c r="Z488" s="386"/>
      <c r="AA488" s="386"/>
      <c r="AB488" s="386"/>
      <c r="AC488" s="386"/>
      <c r="AD488" s="386">
        <v>820</v>
      </c>
      <c r="AE488" s="386"/>
      <c r="AF488" s="386"/>
      <c r="AG488" s="386"/>
      <c r="AH488" s="386"/>
      <c r="AI488" s="386"/>
      <c r="AJ488" s="386"/>
      <c r="AK488" s="386"/>
      <c r="AL488" s="386"/>
      <c r="AM488" s="386"/>
      <c r="AN488" s="386">
        <v>236</v>
      </c>
      <c r="AO488" s="386"/>
      <c r="AP488" s="386"/>
      <c r="AQ488" s="386"/>
      <c r="AR488" s="386"/>
      <c r="AS488" s="386"/>
      <c r="AT488" s="386"/>
      <c r="AU488" s="386"/>
      <c r="AV488" s="386"/>
      <c r="AW488" s="386"/>
      <c r="AX488" s="386">
        <v>701</v>
      </c>
      <c r="AY488" s="386"/>
      <c r="AZ488" s="386"/>
      <c r="BA488" s="386"/>
      <c r="BB488" s="386"/>
      <c r="BC488" s="386"/>
      <c r="BD488" s="386"/>
      <c r="BE488" s="386"/>
      <c r="BF488" s="386"/>
      <c r="BG488" s="386"/>
      <c r="BH488" s="386">
        <v>1647</v>
      </c>
      <c r="BI488" s="386"/>
      <c r="BJ488" s="386"/>
      <c r="BK488" s="386"/>
      <c r="BL488" s="386"/>
      <c r="BM488" s="386"/>
      <c r="BN488" s="386"/>
      <c r="BO488" s="386"/>
      <c r="BP488" s="386"/>
      <c r="BQ488" s="386"/>
    </row>
    <row r="489" spans="2:69" ht="15" customHeight="1">
      <c r="B489" s="104" t="s">
        <v>606</v>
      </c>
      <c r="C489" s="104"/>
      <c r="D489" s="104"/>
      <c r="E489" s="104"/>
      <c r="F489" s="104"/>
      <c r="G489" s="104"/>
      <c r="H489" s="104"/>
      <c r="I489" s="104"/>
      <c r="J489" s="386">
        <v>1493</v>
      </c>
      <c r="K489" s="386"/>
      <c r="L489" s="386"/>
      <c r="M489" s="386"/>
      <c r="N489" s="386"/>
      <c r="O489" s="386"/>
      <c r="P489" s="386"/>
      <c r="Q489" s="386"/>
      <c r="R489" s="386"/>
      <c r="S489" s="386"/>
      <c r="T489" s="386">
        <v>582</v>
      </c>
      <c r="U489" s="386"/>
      <c r="V489" s="386"/>
      <c r="W489" s="386"/>
      <c r="X489" s="386"/>
      <c r="Y489" s="386"/>
      <c r="Z489" s="386"/>
      <c r="AA489" s="386"/>
      <c r="AB489" s="386"/>
      <c r="AC489" s="386"/>
      <c r="AD489" s="386">
        <v>911</v>
      </c>
      <c r="AE489" s="386"/>
      <c r="AF489" s="386"/>
      <c r="AG489" s="386"/>
      <c r="AH489" s="386"/>
      <c r="AI489" s="386"/>
      <c r="AJ489" s="386"/>
      <c r="AK489" s="386"/>
      <c r="AL489" s="386"/>
      <c r="AM489" s="386"/>
      <c r="AN489" s="386">
        <v>161</v>
      </c>
      <c r="AO489" s="386"/>
      <c r="AP489" s="386"/>
      <c r="AQ489" s="386"/>
      <c r="AR489" s="386"/>
      <c r="AS489" s="386"/>
      <c r="AT489" s="386"/>
      <c r="AU489" s="386"/>
      <c r="AV489" s="386"/>
      <c r="AW489" s="386"/>
      <c r="AX489" s="386">
        <v>137</v>
      </c>
      <c r="AY489" s="386"/>
      <c r="AZ489" s="386"/>
      <c r="BA489" s="386"/>
      <c r="BB489" s="386"/>
      <c r="BC489" s="386"/>
      <c r="BD489" s="386"/>
      <c r="BE489" s="386"/>
      <c r="BF489" s="386"/>
      <c r="BG489" s="386"/>
      <c r="BH489" s="386">
        <v>284</v>
      </c>
      <c r="BI489" s="386"/>
      <c r="BJ489" s="386"/>
      <c r="BK489" s="386"/>
      <c r="BL489" s="386"/>
      <c r="BM489" s="386"/>
      <c r="BN489" s="386"/>
      <c r="BO489" s="386"/>
      <c r="BP489" s="386"/>
      <c r="BQ489" s="386"/>
    </row>
    <row r="490" ht="15" customHeight="1">
      <c r="BQ490" s="33" t="s">
        <v>227</v>
      </c>
    </row>
    <row r="492" spans="1:69" ht="15" customHeight="1">
      <c r="A492" s="31" t="s">
        <v>228</v>
      </c>
      <c r="BQ492" s="33" t="s">
        <v>879</v>
      </c>
    </row>
    <row r="493" ht="3.75" customHeight="1"/>
    <row r="494" spans="2:69" ht="15" customHeight="1">
      <c r="B494" s="104" t="s">
        <v>618</v>
      </c>
      <c r="C494" s="104"/>
      <c r="D494" s="104"/>
      <c r="E494" s="104"/>
      <c r="F494" s="104"/>
      <c r="G494" s="104"/>
      <c r="H494" s="104"/>
      <c r="I494" s="104"/>
      <c r="J494" s="104"/>
      <c r="K494" s="104"/>
      <c r="L494" s="104" t="s">
        <v>742</v>
      </c>
      <c r="M494" s="104"/>
      <c r="N494" s="104"/>
      <c r="O494" s="104"/>
      <c r="P494" s="104"/>
      <c r="Q494" s="104"/>
      <c r="R494" s="104"/>
      <c r="S494" s="104"/>
      <c r="T494" s="332" t="s">
        <v>229</v>
      </c>
      <c r="U494" s="104"/>
      <c r="V494" s="104"/>
      <c r="W494" s="104"/>
      <c r="X494" s="104"/>
      <c r="Y494" s="332" t="s">
        <v>230</v>
      </c>
      <c r="Z494" s="104"/>
      <c r="AA494" s="104"/>
      <c r="AB494" s="104"/>
      <c r="AC494" s="104"/>
      <c r="AD494" s="391" t="s">
        <v>549</v>
      </c>
      <c r="AE494" s="391"/>
      <c r="AF494" s="391"/>
      <c r="AG494" s="391"/>
      <c r="AH494" s="391"/>
      <c r="AI494" s="391" t="s">
        <v>550</v>
      </c>
      <c r="AJ494" s="391"/>
      <c r="AK494" s="391"/>
      <c r="AL494" s="391"/>
      <c r="AM494" s="391"/>
      <c r="AN494" s="391" t="s">
        <v>551</v>
      </c>
      <c r="AO494" s="391"/>
      <c r="AP494" s="391"/>
      <c r="AQ494" s="391"/>
      <c r="AR494" s="391"/>
      <c r="AS494" s="391" t="s">
        <v>552</v>
      </c>
      <c r="AT494" s="391"/>
      <c r="AU494" s="391"/>
      <c r="AV494" s="391"/>
      <c r="AW494" s="391"/>
      <c r="AX494" s="391" t="s">
        <v>553</v>
      </c>
      <c r="AY494" s="391"/>
      <c r="AZ494" s="391"/>
      <c r="BA494" s="391"/>
      <c r="BB494" s="391"/>
      <c r="BC494" s="391" t="s">
        <v>554</v>
      </c>
      <c r="BD494" s="391"/>
      <c r="BE494" s="391"/>
      <c r="BF494" s="391"/>
      <c r="BG494" s="391"/>
      <c r="BH494" s="391" t="s">
        <v>555</v>
      </c>
      <c r="BI494" s="391"/>
      <c r="BJ494" s="391"/>
      <c r="BK494" s="391"/>
      <c r="BL494" s="391"/>
      <c r="BM494" s="391" t="s">
        <v>231</v>
      </c>
      <c r="BN494" s="391"/>
      <c r="BO494" s="391"/>
      <c r="BP494" s="391"/>
      <c r="BQ494" s="391"/>
    </row>
    <row r="495" spans="2:69" ht="15" customHeight="1"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391"/>
      <c r="AE495" s="391"/>
      <c r="AF495" s="391"/>
      <c r="AG495" s="391"/>
      <c r="AH495" s="391"/>
      <c r="AI495" s="391"/>
      <c r="AJ495" s="391"/>
      <c r="AK495" s="391"/>
      <c r="AL495" s="391"/>
      <c r="AM495" s="391"/>
      <c r="AN495" s="391"/>
      <c r="AO495" s="391"/>
      <c r="AP495" s="391"/>
      <c r="AQ495" s="391"/>
      <c r="AR495" s="391"/>
      <c r="AS495" s="391"/>
      <c r="AT495" s="391"/>
      <c r="AU495" s="391"/>
      <c r="AV495" s="391"/>
      <c r="AW495" s="391"/>
      <c r="AX495" s="391"/>
      <c r="AY495" s="391"/>
      <c r="AZ495" s="391"/>
      <c r="BA495" s="391"/>
      <c r="BB495" s="391"/>
      <c r="BC495" s="391"/>
      <c r="BD495" s="391"/>
      <c r="BE495" s="391"/>
      <c r="BF495" s="391"/>
      <c r="BG495" s="391"/>
      <c r="BH495" s="391"/>
      <c r="BI495" s="391"/>
      <c r="BJ495" s="391"/>
      <c r="BK495" s="391"/>
      <c r="BL495" s="391"/>
      <c r="BM495" s="391"/>
      <c r="BN495" s="391"/>
      <c r="BO495" s="391"/>
      <c r="BP495" s="391"/>
      <c r="BQ495" s="391"/>
    </row>
    <row r="496" spans="2:69" ht="15" customHeight="1">
      <c r="B496" s="104" t="s">
        <v>695</v>
      </c>
      <c r="C496" s="104"/>
      <c r="D496" s="104"/>
      <c r="E496" s="104"/>
      <c r="F496" s="104"/>
      <c r="G496" s="104"/>
      <c r="H496" s="104"/>
      <c r="I496" s="104"/>
      <c r="J496" s="104"/>
      <c r="K496" s="104"/>
      <c r="L496" s="121">
        <v>3621</v>
      </c>
      <c r="M496" s="121"/>
      <c r="N496" s="121"/>
      <c r="O496" s="121"/>
      <c r="P496" s="121"/>
      <c r="Q496" s="121"/>
      <c r="R496" s="121"/>
      <c r="S496" s="121"/>
      <c r="T496" s="121">
        <v>7</v>
      </c>
      <c r="U496" s="121"/>
      <c r="V496" s="121"/>
      <c r="W496" s="121"/>
      <c r="X496" s="121"/>
      <c r="Y496" s="121">
        <v>741</v>
      </c>
      <c r="Z496" s="121"/>
      <c r="AA496" s="121"/>
      <c r="AB496" s="121"/>
      <c r="AC496" s="121"/>
      <c r="AD496" s="121">
        <v>683</v>
      </c>
      <c r="AE496" s="121"/>
      <c r="AF496" s="121"/>
      <c r="AG496" s="121"/>
      <c r="AH496" s="121"/>
      <c r="AI496" s="121">
        <v>1271</v>
      </c>
      <c r="AJ496" s="121"/>
      <c r="AK496" s="121"/>
      <c r="AL496" s="121"/>
      <c r="AM496" s="121"/>
      <c r="AN496" s="121">
        <v>489</v>
      </c>
      <c r="AO496" s="121"/>
      <c r="AP496" s="121"/>
      <c r="AQ496" s="121"/>
      <c r="AR496" s="121"/>
      <c r="AS496" s="121">
        <v>217</v>
      </c>
      <c r="AT496" s="121"/>
      <c r="AU496" s="121"/>
      <c r="AV496" s="121"/>
      <c r="AW496" s="121"/>
      <c r="AX496" s="121">
        <v>96</v>
      </c>
      <c r="AY496" s="121"/>
      <c r="AZ496" s="121"/>
      <c r="BA496" s="121"/>
      <c r="BB496" s="121"/>
      <c r="BC496" s="121">
        <v>37</v>
      </c>
      <c r="BD496" s="121"/>
      <c r="BE496" s="121"/>
      <c r="BF496" s="121"/>
      <c r="BG496" s="121"/>
      <c r="BH496" s="121">
        <v>66</v>
      </c>
      <c r="BI496" s="121"/>
      <c r="BJ496" s="121"/>
      <c r="BK496" s="121"/>
      <c r="BL496" s="121"/>
      <c r="BM496" s="121">
        <v>14</v>
      </c>
      <c r="BN496" s="121"/>
      <c r="BO496" s="121"/>
      <c r="BP496" s="121"/>
      <c r="BQ496" s="121"/>
    </row>
    <row r="497" spans="2:69" ht="15" customHeight="1">
      <c r="B497" s="104" t="s">
        <v>675</v>
      </c>
      <c r="C497" s="104"/>
      <c r="D497" s="104"/>
      <c r="E497" s="104"/>
      <c r="F497" s="104"/>
      <c r="G497" s="104"/>
      <c r="H497" s="104"/>
      <c r="I497" s="104"/>
      <c r="J497" s="104"/>
      <c r="K497" s="104"/>
      <c r="L497" s="121">
        <v>2584</v>
      </c>
      <c r="M497" s="121"/>
      <c r="N497" s="121"/>
      <c r="O497" s="121"/>
      <c r="P497" s="121"/>
      <c r="Q497" s="121"/>
      <c r="R497" s="121"/>
      <c r="S497" s="121"/>
      <c r="T497" s="121" t="s">
        <v>556</v>
      </c>
      <c r="U497" s="121"/>
      <c r="V497" s="121"/>
      <c r="W497" s="121"/>
      <c r="X497" s="121"/>
      <c r="Y497" s="121">
        <v>12</v>
      </c>
      <c r="Z497" s="121"/>
      <c r="AA497" s="121"/>
      <c r="AB497" s="121"/>
      <c r="AC497" s="121"/>
      <c r="AD497" s="121">
        <v>596</v>
      </c>
      <c r="AE497" s="121"/>
      <c r="AF497" s="121"/>
      <c r="AG497" s="121"/>
      <c r="AH497" s="121"/>
      <c r="AI497" s="121">
        <v>1071</v>
      </c>
      <c r="AJ497" s="121"/>
      <c r="AK497" s="121"/>
      <c r="AL497" s="121"/>
      <c r="AM497" s="121"/>
      <c r="AN497" s="121">
        <v>447</v>
      </c>
      <c r="AO497" s="121"/>
      <c r="AP497" s="121"/>
      <c r="AQ497" s="121"/>
      <c r="AR497" s="121"/>
      <c r="AS497" s="121">
        <v>195</v>
      </c>
      <c r="AT497" s="121"/>
      <c r="AU497" s="121"/>
      <c r="AV497" s="121"/>
      <c r="AW497" s="121"/>
      <c r="AX497" s="121">
        <v>139</v>
      </c>
      <c r="AY497" s="121"/>
      <c r="AZ497" s="121"/>
      <c r="BA497" s="121"/>
      <c r="BB497" s="121"/>
      <c r="BC497" s="121">
        <v>74</v>
      </c>
      <c r="BD497" s="121"/>
      <c r="BE497" s="121"/>
      <c r="BF497" s="121"/>
      <c r="BG497" s="121"/>
      <c r="BH497" s="121">
        <v>19</v>
      </c>
      <c r="BI497" s="121"/>
      <c r="BJ497" s="121"/>
      <c r="BK497" s="121"/>
      <c r="BL497" s="121"/>
      <c r="BM497" s="121">
        <v>1</v>
      </c>
      <c r="BN497" s="121"/>
      <c r="BO497" s="121"/>
      <c r="BP497" s="121"/>
      <c r="BQ497" s="121"/>
    </row>
    <row r="498" spans="2:69" ht="15" customHeight="1">
      <c r="B498" s="104" t="s">
        <v>606</v>
      </c>
      <c r="C498" s="104"/>
      <c r="D498" s="104"/>
      <c r="E498" s="104"/>
      <c r="F498" s="104"/>
      <c r="G498" s="104"/>
      <c r="H498" s="104"/>
      <c r="I498" s="104"/>
      <c r="J498" s="104"/>
      <c r="K498" s="104"/>
      <c r="L498" s="121">
        <v>582</v>
      </c>
      <c r="M498" s="121"/>
      <c r="N498" s="121"/>
      <c r="O498" s="121"/>
      <c r="P498" s="121"/>
      <c r="Q498" s="121"/>
      <c r="R498" s="121"/>
      <c r="S498" s="121"/>
      <c r="T498" s="121">
        <v>23</v>
      </c>
      <c r="U498" s="121"/>
      <c r="V498" s="121"/>
      <c r="W498" s="121"/>
      <c r="X498" s="121"/>
      <c r="Y498" s="121">
        <v>78</v>
      </c>
      <c r="Z498" s="121"/>
      <c r="AA498" s="121"/>
      <c r="AB498" s="121"/>
      <c r="AC498" s="121"/>
      <c r="AD498" s="121">
        <v>166</v>
      </c>
      <c r="AE498" s="121"/>
      <c r="AF498" s="121"/>
      <c r="AG498" s="121"/>
      <c r="AH498" s="121"/>
      <c r="AI498" s="121">
        <v>180</v>
      </c>
      <c r="AJ498" s="121"/>
      <c r="AK498" s="121"/>
      <c r="AL498" s="121"/>
      <c r="AM498" s="121"/>
      <c r="AN498" s="121">
        <v>67</v>
      </c>
      <c r="AO498" s="121"/>
      <c r="AP498" s="121"/>
      <c r="AQ498" s="121"/>
      <c r="AR498" s="121"/>
      <c r="AS498" s="121">
        <v>21</v>
      </c>
      <c r="AT498" s="121"/>
      <c r="AU498" s="121"/>
      <c r="AV498" s="121"/>
      <c r="AW498" s="121"/>
      <c r="AX498" s="304">
        <v>20</v>
      </c>
      <c r="AY498" s="305"/>
      <c r="AZ498" s="305"/>
      <c r="BA498" s="305"/>
      <c r="BB498" s="305"/>
      <c r="BC498" s="305"/>
      <c r="BD498" s="305"/>
      <c r="BE498" s="305"/>
      <c r="BF498" s="305"/>
      <c r="BG498" s="306"/>
      <c r="BH498" s="121">
        <v>11</v>
      </c>
      <c r="BI498" s="121"/>
      <c r="BJ498" s="121"/>
      <c r="BK498" s="121"/>
      <c r="BL498" s="121"/>
      <c r="BM498" s="121">
        <v>16</v>
      </c>
      <c r="BN498" s="121"/>
      <c r="BO498" s="121"/>
      <c r="BP498" s="121"/>
      <c r="BQ498" s="121"/>
    </row>
    <row r="499" ht="15" customHeight="1">
      <c r="BQ499" s="33" t="s">
        <v>227</v>
      </c>
    </row>
    <row r="501" spans="1:69" ht="15" customHeight="1">
      <c r="A501" s="31" t="s">
        <v>232</v>
      </c>
      <c r="BQ501" s="33" t="s">
        <v>880</v>
      </c>
    </row>
    <row r="502" ht="3.75" customHeight="1"/>
    <row r="503" spans="2:69" ht="15" customHeight="1">
      <c r="B503" s="118" t="s">
        <v>12</v>
      </c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20"/>
      <c r="O503" s="118" t="s">
        <v>233</v>
      </c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20"/>
      <c r="AC503" s="118" t="s">
        <v>636</v>
      </c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20"/>
      <c r="AQ503" s="118" t="s">
        <v>637</v>
      </c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20"/>
      <c r="BE503" s="118" t="s">
        <v>234</v>
      </c>
      <c r="BF503" s="119"/>
      <c r="BG503" s="119"/>
      <c r="BH503" s="119"/>
      <c r="BI503" s="119"/>
      <c r="BJ503" s="119"/>
      <c r="BK503" s="119"/>
      <c r="BL503" s="119"/>
      <c r="BM503" s="119"/>
      <c r="BN503" s="119"/>
      <c r="BO503" s="119"/>
      <c r="BP503" s="119"/>
      <c r="BQ503" s="120"/>
    </row>
    <row r="504" spans="2:69" ht="15" customHeight="1">
      <c r="B504" s="118" t="s">
        <v>881</v>
      </c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20"/>
      <c r="O504" s="381">
        <f>SUM(AC504:BQ504)</f>
        <v>306346</v>
      </c>
      <c r="P504" s="382"/>
      <c r="Q504" s="382"/>
      <c r="R504" s="382"/>
      <c r="S504" s="382"/>
      <c r="T504" s="382"/>
      <c r="U504" s="382"/>
      <c r="V504" s="382"/>
      <c r="W504" s="382"/>
      <c r="X504" s="382"/>
      <c r="Y504" s="382"/>
      <c r="Z504" s="382"/>
      <c r="AA504" s="382"/>
      <c r="AB504" s="383"/>
      <c r="AC504" s="381">
        <v>254470</v>
      </c>
      <c r="AD504" s="382"/>
      <c r="AE504" s="382"/>
      <c r="AF504" s="382"/>
      <c r="AG504" s="382"/>
      <c r="AH504" s="382"/>
      <c r="AI504" s="382"/>
      <c r="AJ504" s="382"/>
      <c r="AK504" s="382"/>
      <c r="AL504" s="382"/>
      <c r="AM504" s="382"/>
      <c r="AN504" s="382"/>
      <c r="AO504" s="382"/>
      <c r="AP504" s="383"/>
      <c r="AQ504" s="381">
        <v>25747</v>
      </c>
      <c r="AR504" s="382"/>
      <c r="AS504" s="382"/>
      <c r="AT504" s="382"/>
      <c r="AU504" s="382"/>
      <c r="AV504" s="382"/>
      <c r="AW504" s="382"/>
      <c r="AX504" s="382"/>
      <c r="AY504" s="382"/>
      <c r="AZ504" s="382"/>
      <c r="BA504" s="382"/>
      <c r="BB504" s="382"/>
      <c r="BC504" s="382"/>
      <c r="BD504" s="383"/>
      <c r="BE504" s="381">
        <v>26129</v>
      </c>
      <c r="BF504" s="382"/>
      <c r="BG504" s="382"/>
      <c r="BH504" s="382"/>
      <c r="BI504" s="382"/>
      <c r="BJ504" s="382"/>
      <c r="BK504" s="382"/>
      <c r="BL504" s="382"/>
      <c r="BM504" s="382"/>
      <c r="BN504" s="382"/>
      <c r="BO504" s="382"/>
      <c r="BP504" s="382"/>
      <c r="BQ504" s="383"/>
    </row>
    <row r="505" spans="2:69" ht="15" customHeight="1">
      <c r="B505" s="118" t="s">
        <v>695</v>
      </c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20"/>
      <c r="O505" s="381">
        <f>SUM(AC505:BQ505)</f>
        <v>277556</v>
      </c>
      <c r="P505" s="382"/>
      <c r="Q505" s="382"/>
      <c r="R505" s="382"/>
      <c r="S505" s="382"/>
      <c r="T505" s="382"/>
      <c r="U505" s="382"/>
      <c r="V505" s="382"/>
      <c r="W505" s="382"/>
      <c r="X505" s="382"/>
      <c r="Y505" s="382"/>
      <c r="Z505" s="382"/>
      <c r="AA505" s="382"/>
      <c r="AB505" s="383"/>
      <c r="AC505" s="381">
        <v>238429</v>
      </c>
      <c r="AD505" s="382"/>
      <c r="AE505" s="382"/>
      <c r="AF505" s="382"/>
      <c r="AG505" s="382"/>
      <c r="AH505" s="382"/>
      <c r="AI505" s="382"/>
      <c r="AJ505" s="382"/>
      <c r="AK505" s="382"/>
      <c r="AL505" s="382"/>
      <c r="AM505" s="382"/>
      <c r="AN505" s="382"/>
      <c r="AO505" s="382"/>
      <c r="AP505" s="383"/>
      <c r="AQ505" s="381">
        <v>20060</v>
      </c>
      <c r="AR505" s="382"/>
      <c r="AS505" s="382"/>
      <c r="AT505" s="382"/>
      <c r="AU505" s="382"/>
      <c r="AV505" s="382"/>
      <c r="AW505" s="382"/>
      <c r="AX505" s="382"/>
      <c r="AY505" s="382"/>
      <c r="AZ505" s="382"/>
      <c r="BA505" s="382"/>
      <c r="BB505" s="382"/>
      <c r="BC505" s="382"/>
      <c r="BD505" s="383"/>
      <c r="BE505" s="381">
        <v>19067</v>
      </c>
      <c r="BF505" s="382"/>
      <c r="BG505" s="382"/>
      <c r="BH505" s="382"/>
      <c r="BI505" s="382"/>
      <c r="BJ505" s="382"/>
      <c r="BK505" s="382"/>
      <c r="BL505" s="382"/>
      <c r="BM505" s="382"/>
      <c r="BN505" s="382"/>
      <c r="BO505" s="382"/>
      <c r="BP505" s="382"/>
      <c r="BQ505" s="383"/>
    </row>
    <row r="506" spans="2:69" ht="15" customHeight="1">
      <c r="B506" s="104" t="s">
        <v>675</v>
      </c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387">
        <f>SUM(AC506:BQ506)</f>
        <v>261280</v>
      </c>
      <c r="P506" s="387"/>
      <c r="Q506" s="387"/>
      <c r="R506" s="387"/>
      <c r="S506" s="387"/>
      <c r="T506" s="387"/>
      <c r="U506" s="387"/>
      <c r="V506" s="387"/>
      <c r="W506" s="387"/>
      <c r="X506" s="387"/>
      <c r="Y506" s="387"/>
      <c r="Z506" s="387"/>
      <c r="AA506" s="387"/>
      <c r="AB506" s="387"/>
      <c r="AC506" s="387">
        <v>229252</v>
      </c>
      <c r="AD506" s="387"/>
      <c r="AE506" s="387"/>
      <c r="AF506" s="387"/>
      <c r="AG506" s="387"/>
      <c r="AH506" s="387"/>
      <c r="AI506" s="387"/>
      <c r="AJ506" s="387"/>
      <c r="AK506" s="387"/>
      <c r="AL506" s="387"/>
      <c r="AM506" s="387"/>
      <c r="AN506" s="387"/>
      <c r="AO506" s="387"/>
      <c r="AP506" s="387"/>
      <c r="AQ506" s="387">
        <v>16627</v>
      </c>
      <c r="AR506" s="387"/>
      <c r="AS506" s="387"/>
      <c r="AT506" s="387"/>
      <c r="AU506" s="387"/>
      <c r="AV506" s="387"/>
      <c r="AW506" s="387"/>
      <c r="AX506" s="387"/>
      <c r="AY506" s="387"/>
      <c r="AZ506" s="387"/>
      <c r="BA506" s="387"/>
      <c r="BB506" s="387"/>
      <c r="BC506" s="387"/>
      <c r="BD506" s="387"/>
      <c r="BE506" s="387">
        <v>15401</v>
      </c>
      <c r="BF506" s="387"/>
      <c r="BG506" s="387"/>
      <c r="BH506" s="387"/>
      <c r="BI506" s="387"/>
      <c r="BJ506" s="387"/>
      <c r="BK506" s="387"/>
      <c r="BL506" s="387"/>
      <c r="BM506" s="387"/>
      <c r="BN506" s="387"/>
      <c r="BO506" s="387"/>
      <c r="BP506" s="387"/>
      <c r="BQ506" s="387"/>
    </row>
    <row r="507" spans="2:69" ht="15" customHeight="1">
      <c r="B507" s="118" t="s">
        <v>606</v>
      </c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20"/>
      <c r="O507" s="381">
        <v>236051</v>
      </c>
      <c r="P507" s="382"/>
      <c r="Q507" s="382"/>
      <c r="R507" s="382"/>
      <c r="S507" s="382"/>
      <c r="T507" s="382"/>
      <c r="U507" s="382"/>
      <c r="V507" s="382"/>
      <c r="W507" s="382"/>
      <c r="X507" s="382"/>
      <c r="Y507" s="382"/>
      <c r="Z507" s="382"/>
      <c r="AA507" s="382"/>
      <c r="AB507" s="383"/>
      <c r="AC507" s="381">
        <v>219203</v>
      </c>
      <c r="AD507" s="382"/>
      <c r="AE507" s="382"/>
      <c r="AF507" s="382"/>
      <c r="AG507" s="382"/>
      <c r="AH507" s="382"/>
      <c r="AI507" s="382"/>
      <c r="AJ507" s="382"/>
      <c r="AK507" s="382"/>
      <c r="AL507" s="382"/>
      <c r="AM507" s="382"/>
      <c r="AN507" s="382"/>
      <c r="AO507" s="382"/>
      <c r="AP507" s="383"/>
      <c r="AQ507" s="381">
        <v>6410</v>
      </c>
      <c r="AR507" s="382"/>
      <c r="AS507" s="382"/>
      <c r="AT507" s="382"/>
      <c r="AU507" s="382"/>
      <c r="AV507" s="382"/>
      <c r="AW507" s="382"/>
      <c r="AX507" s="382"/>
      <c r="AY507" s="382"/>
      <c r="AZ507" s="382"/>
      <c r="BA507" s="382"/>
      <c r="BB507" s="382"/>
      <c r="BC507" s="382"/>
      <c r="BD507" s="383"/>
      <c r="BE507" s="381">
        <v>10438</v>
      </c>
      <c r="BF507" s="382"/>
      <c r="BG507" s="382"/>
      <c r="BH507" s="382"/>
      <c r="BI507" s="382"/>
      <c r="BJ507" s="382"/>
      <c r="BK507" s="382"/>
      <c r="BL507" s="382"/>
      <c r="BM507" s="382"/>
      <c r="BN507" s="382"/>
      <c r="BO507" s="382"/>
      <c r="BP507" s="382"/>
      <c r="BQ507" s="383"/>
    </row>
    <row r="508" ht="15" customHeight="1">
      <c r="BQ508" s="33" t="s">
        <v>227</v>
      </c>
    </row>
    <row r="510" spans="1:69" ht="15" customHeight="1">
      <c r="A510" s="31" t="s">
        <v>235</v>
      </c>
      <c r="BQ510" s="33" t="s">
        <v>1042</v>
      </c>
    </row>
    <row r="511" ht="3.75" customHeight="1"/>
    <row r="512" spans="2:69" ht="15.75" customHeight="1">
      <c r="B512" s="104" t="s">
        <v>618</v>
      </c>
      <c r="C512" s="104"/>
      <c r="D512" s="104"/>
      <c r="E512" s="104"/>
      <c r="F512" s="104"/>
      <c r="G512" s="104"/>
      <c r="H512" s="104"/>
      <c r="I512" s="104"/>
      <c r="J512" s="104" t="s">
        <v>236</v>
      </c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 t="s">
        <v>237</v>
      </c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 t="s">
        <v>238</v>
      </c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 t="s">
        <v>239</v>
      </c>
      <c r="AU512" s="104"/>
      <c r="AV512" s="104"/>
      <c r="AW512" s="104"/>
      <c r="AX512" s="104"/>
      <c r="AY512" s="104"/>
      <c r="AZ512" s="104"/>
      <c r="BA512" s="104"/>
      <c r="BB512" s="104"/>
      <c r="BC512" s="104"/>
      <c r="BD512" s="104"/>
      <c r="BE512" s="104"/>
      <c r="BF512" s="104" t="s">
        <v>882</v>
      </c>
      <c r="BG512" s="104"/>
      <c r="BH512" s="104"/>
      <c r="BI512" s="104"/>
      <c r="BJ512" s="104"/>
      <c r="BK512" s="104"/>
      <c r="BL512" s="104"/>
      <c r="BM512" s="104"/>
      <c r="BN512" s="104"/>
      <c r="BO512" s="104"/>
      <c r="BP512" s="104"/>
      <c r="BQ512" s="104"/>
    </row>
    <row r="513" spans="2:69" ht="15.75" customHeight="1">
      <c r="B513" s="104"/>
      <c r="C513" s="104"/>
      <c r="D513" s="104"/>
      <c r="E513" s="104"/>
      <c r="F513" s="104"/>
      <c r="G513" s="104"/>
      <c r="H513" s="104"/>
      <c r="I513" s="104"/>
      <c r="J513" s="104" t="s">
        <v>241</v>
      </c>
      <c r="K513" s="104"/>
      <c r="L513" s="104"/>
      <c r="M513" s="104"/>
      <c r="N513" s="104"/>
      <c r="O513" s="104"/>
      <c r="P513" s="104"/>
      <c r="Q513" s="104" t="s">
        <v>242</v>
      </c>
      <c r="R513" s="104"/>
      <c r="S513" s="104"/>
      <c r="T513" s="104"/>
      <c r="U513" s="104"/>
      <c r="V513" s="104" t="s">
        <v>241</v>
      </c>
      <c r="W513" s="104"/>
      <c r="X513" s="104"/>
      <c r="Y513" s="104"/>
      <c r="Z513" s="104"/>
      <c r="AA513" s="104"/>
      <c r="AB513" s="104"/>
      <c r="AC513" s="104" t="s">
        <v>242</v>
      </c>
      <c r="AD513" s="104"/>
      <c r="AE513" s="104"/>
      <c r="AF513" s="104"/>
      <c r="AG513" s="104"/>
      <c r="AH513" s="104" t="s">
        <v>241</v>
      </c>
      <c r="AI513" s="104"/>
      <c r="AJ513" s="104"/>
      <c r="AK513" s="104"/>
      <c r="AL513" s="104"/>
      <c r="AM513" s="104"/>
      <c r="AN513" s="104"/>
      <c r="AO513" s="104" t="s">
        <v>242</v>
      </c>
      <c r="AP513" s="104"/>
      <c r="AQ513" s="104"/>
      <c r="AR513" s="104"/>
      <c r="AS513" s="104"/>
      <c r="AT513" s="104" t="s">
        <v>241</v>
      </c>
      <c r="AU513" s="104"/>
      <c r="AV513" s="104"/>
      <c r="AW513" s="104"/>
      <c r="AX513" s="104"/>
      <c r="AY513" s="104"/>
      <c r="AZ513" s="104"/>
      <c r="BA513" s="104" t="s">
        <v>242</v>
      </c>
      <c r="BB513" s="104"/>
      <c r="BC513" s="104"/>
      <c r="BD513" s="104"/>
      <c r="BE513" s="104"/>
      <c r="BF513" s="104" t="s">
        <v>241</v>
      </c>
      <c r="BG513" s="104"/>
      <c r="BH513" s="104"/>
      <c r="BI513" s="104"/>
      <c r="BJ513" s="104"/>
      <c r="BK513" s="104"/>
      <c r="BL513" s="104"/>
      <c r="BM513" s="104" t="s">
        <v>242</v>
      </c>
      <c r="BN513" s="104"/>
      <c r="BO513" s="104"/>
      <c r="BP513" s="104"/>
      <c r="BQ513" s="104"/>
    </row>
    <row r="514" spans="2:69" ht="15.75" customHeight="1">
      <c r="B514" s="104" t="s">
        <v>925</v>
      </c>
      <c r="C514" s="104"/>
      <c r="D514" s="104"/>
      <c r="E514" s="104"/>
      <c r="F514" s="104"/>
      <c r="G514" s="104"/>
      <c r="H514" s="104"/>
      <c r="I514" s="104"/>
      <c r="J514" s="347">
        <v>1520</v>
      </c>
      <c r="K514" s="347"/>
      <c r="L514" s="347"/>
      <c r="M514" s="347"/>
      <c r="N514" s="347"/>
      <c r="O514" s="347"/>
      <c r="P514" s="347"/>
      <c r="Q514" s="642">
        <v>7260</v>
      </c>
      <c r="R514" s="642"/>
      <c r="S514" s="642"/>
      <c r="T514" s="642"/>
      <c r="U514" s="642"/>
      <c r="V514" s="347">
        <v>660</v>
      </c>
      <c r="W514" s="347"/>
      <c r="X514" s="347"/>
      <c r="Y514" s="347"/>
      <c r="Z514" s="347"/>
      <c r="AA514" s="347"/>
      <c r="AB514" s="347"/>
      <c r="AC514" s="642">
        <v>1730</v>
      </c>
      <c r="AD514" s="642"/>
      <c r="AE514" s="642"/>
      <c r="AF514" s="642"/>
      <c r="AG514" s="642"/>
      <c r="AH514" s="347">
        <v>242</v>
      </c>
      <c r="AI514" s="347"/>
      <c r="AJ514" s="347"/>
      <c r="AK514" s="347"/>
      <c r="AL514" s="347"/>
      <c r="AM514" s="347"/>
      <c r="AN514" s="347"/>
      <c r="AO514" s="347">
        <v>667</v>
      </c>
      <c r="AP514" s="347"/>
      <c r="AQ514" s="347"/>
      <c r="AR514" s="347"/>
      <c r="AS514" s="347"/>
      <c r="AT514" s="347">
        <v>535</v>
      </c>
      <c r="AU514" s="347"/>
      <c r="AV514" s="347"/>
      <c r="AW514" s="347"/>
      <c r="AX514" s="347"/>
      <c r="AY514" s="347"/>
      <c r="AZ514" s="347"/>
      <c r="BA514" s="347">
        <v>973</v>
      </c>
      <c r="BB514" s="347"/>
      <c r="BC514" s="347"/>
      <c r="BD514" s="347"/>
      <c r="BE514" s="347"/>
      <c r="BF514" s="392">
        <v>49</v>
      </c>
      <c r="BG514" s="392"/>
      <c r="BH514" s="392"/>
      <c r="BI514" s="392"/>
      <c r="BJ514" s="392"/>
      <c r="BK514" s="392"/>
      <c r="BL514" s="392"/>
      <c r="BM514" s="643">
        <v>1930</v>
      </c>
      <c r="BN514" s="644"/>
      <c r="BO514" s="644"/>
      <c r="BP514" s="644"/>
      <c r="BQ514" s="645"/>
    </row>
    <row r="515" ht="15" customHeight="1">
      <c r="BQ515" s="33" t="s">
        <v>531</v>
      </c>
    </row>
    <row r="516" s="10" customFormat="1" ht="15" customHeight="1"/>
    <row r="517" spans="1:69" s="1" customFormat="1" ht="15" customHeight="1">
      <c r="A517" s="1" t="s">
        <v>243</v>
      </c>
      <c r="BQ517" s="28" t="s">
        <v>918</v>
      </c>
    </row>
    <row r="518" s="1" customFormat="1" ht="3.75" customHeight="1"/>
    <row r="519" spans="3:69" s="1" customFormat="1" ht="13.5" customHeight="1">
      <c r="C519" s="385" t="s">
        <v>618</v>
      </c>
      <c r="D519" s="385"/>
      <c r="E519" s="385"/>
      <c r="F519" s="385"/>
      <c r="G519" s="385"/>
      <c r="H519" s="385"/>
      <c r="I519" s="385"/>
      <c r="J519" s="385" t="s">
        <v>245</v>
      </c>
      <c r="K519" s="385"/>
      <c r="L519" s="385"/>
      <c r="M519" s="385"/>
      <c r="N519" s="385"/>
      <c r="O519" s="385"/>
      <c r="P519" s="385"/>
      <c r="Q519" s="385"/>
      <c r="R519" s="385"/>
      <c r="S519" s="385"/>
      <c r="T519" s="385"/>
      <c r="U519" s="385" t="s">
        <v>664</v>
      </c>
      <c r="V519" s="385"/>
      <c r="W519" s="385"/>
      <c r="X519" s="385"/>
      <c r="Y519" s="385"/>
      <c r="Z519" s="385"/>
      <c r="AA519" s="385"/>
      <c r="AB519" s="385"/>
      <c r="AC519" s="385"/>
      <c r="AD519" s="385"/>
      <c r="AE519" s="385" t="s">
        <v>246</v>
      </c>
      <c r="AF519" s="385"/>
      <c r="AG519" s="385"/>
      <c r="AH519" s="385"/>
      <c r="AI519" s="385"/>
      <c r="AJ519" s="385"/>
      <c r="AK519" s="385"/>
      <c r="AL519" s="385"/>
      <c r="AM519" s="385"/>
      <c r="AN519" s="385" t="s">
        <v>663</v>
      </c>
      <c r="AO519" s="385"/>
      <c r="AP519" s="385"/>
      <c r="AQ519" s="385"/>
      <c r="AR519" s="385"/>
      <c r="AS519" s="385"/>
      <c r="AT519" s="385"/>
      <c r="AU519" s="385"/>
      <c r="AV519" s="385"/>
      <c r="AW519" s="385"/>
      <c r="AX519" s="385"/>
      <c r="AY519" s="385" t="s">
        <v>240</v>
      </c>
      <c r="AZ519" s="385"/>
      <c r="BA519" s="385"/>
      <c r="BB519" s="385"/>
      <c r="BC519" s="385"/>
      <c r="BD519" s="385"/>
      <c r="BE519" s="385"/>
      <c r="BF519" s="385"/>
      <c r="BG519" s="385"/>
      <c r="BH519" s="385" t="s">
        <v>662</v>
      </c>
      <c r="BI519" s="385"/>
      <c r="BJ519" s="385"/>
      <c r="BK519" s="385"/>
      <c r="BL519" s="385"/>
      <c r="BM519" s="385"/>
      <c r="BN519" s="385"/>
      <c r="BO519" s="385"/>
      <c r="BP519" s="385"/>
      <c r="BQ519" s="385"/>
    </row>
    <row r="520" spans="3:72" s="1" customFormat="1" ht="13.5" customHeight="1">
      <c r="C520" s="385"/>
      <c r="D520" s="385"/>
      <c r="E520" s="385"/>
      <c r="F520" s="385"/>
      <c r="G520" s="385"/>
      <c r="H520" s="385"/>
      <c r="I520" s="385"/>
      <c r="J520" s="384" t="s">
        <v>661</v>
      </c>
      <c r="K520" s="385"/>
      <c r="L520" s="385"/>
      <c r="M520" s="385"/>
      <c r="N520" s="385"/>
      <c r="O520" s="384" t="s">
        <v>244</v>
      </c>
      <c r="P520" s="385"/>
      <c r="Q520" s="385"/>
      <c r="R520" s="385"/>
      <c r="S520" s="385"/>
      <c r="T520" s="385"/>
      <c r="U520" s="384" t="s">
        <v>661</v>
      </c>
      <c r="V520" s="385"/>
      <c r="W520" s="385"/>
      <c r="X520" s="385"/>
      <c r="Y520" s="384" t="s">
        <v>244</v>
      </c>
      <c r="Z520" s="385"/>
      <c r="AA520" s="385"/>
      <c r="AB520" s="385"/>
      <c r="AC520" s="385"/>
      <c r="AD520" s="385"/>
      <c r="AE520" s="384" t="s">
        <v>661</v>
      </c>
      <c r="AF520" s="385"/>
      <c r="AG520" s="385"/>
      <c r="AH520" s="385"/>
      <c r="AI520" s="384" t="s">
        <v>244</v>
      </c>
      <c r="AJ520" s="385"/>
      <c r="AK520" s="385"/>
      <c r="AL520" s="385"/>
      <c r="AM520" s="385"/>
      <c r="AN520" s="384" t="s">
        <v>661</v>
      </c>
      <c r="AO520" s="385"/>
      <c r="AP520" s="385"/>
      <c r="AQ520" s="385"/>
      <c r="AR520" s="385"/>
      <c r="AS520" s="384" t="s">
        <v>244</v>
      </c>
      <c r="AT520" s="385"/>
      <c r="AU520" s="385"/>
      <c r="AV520" s="385"/>
      <c r="AW520" s="385"/>
      <c r="AX520" s="385"/>
      <c r="AY520" s="384" t="s">
        <v>661</v>
      </c>
      <c r="AZ520" s="385"/>
      <c r="BA520" s="385"/>
      <c r="BB520" s="385"/>
      <c r="BC520" s="384" t="s">
        <v>244</v>
      </c>
      <c r="BD520" s="385"/>
      <c r="BE520" s="385"/>
      <c r="BF520" s="385"/>
      <c r="BG520" s="385"/>
      <c r="BH520" s="384" t="s">
        <v>661</v>
      </c>
      <c r="BI520" s="385"/>
      <c r="BJ520" s="385"/>
      <c r="BK520" s="385"/>
      <c r="BL520" s="385"/>
      <c r="BM520" s="384" t="s">
        <v>244</v>
      </c>
      <c r="BN520" s="385"/>
      <c r="BO520" s="385"/>
      <c r="BP520" s="385"/>
      <c r="BQ520" s="385"/>
      <c r="BT520" s="31"/>
    </row>
    <row r="521" spans="3:69" s="1" customFormat="1" ht="15" customHeight="1">
      <c r="C521" s="385"/>
      <c r="D521" s="385"/>
      <c r="E521" s="385"/>
      <c r="F521" s="385"/>
      <c r="G521" s="385"/>
      <c r="H521" s="385"/>
      <c r="I521" s="385"/>
      <c r="J521" s="385"/>
      <c r="K521" s="385"/>
      <c r="L521" s="385"/>
      <c r="M521" s="385"/>
      <c r="N521" s="385"/>
      <c r="O521" s="385"/>
      <c r="P521" s="385"/>
      <c r="Q521" s="385"/>
      <c r="R521" s="385"/>
      <c r="S521" s="385"/>
      <c r="T521" s="385"/>
      <c r="U521" s="385"/>
      <c r="V521" s="385"/>
      <c r="W521" s="385"/>
      <c r="X521" s="385"/>
      <c r="Y521" s="385"/>
      <c r="Z521" s="385"/>
      <c r="AA521" s="385"/>
      <c r="AB521" s="385"/>
      <c r="AC521" s="385"/>
      <c r="AD521" s="385"/>
      <c r="AE521" s="385"/>
      <c r="AF521" s="385"/>
      <c r="AG521" s="385"/>
      <c r="AH521" s="385"/>
      <c r="AI521" s="385"/>
      <c r="AJ521" s="385"/>
      <c r="AK521" s="385"/>
      <c r="AL521" s="385"/>
      <c r="AM521" s="385"/>
      <c r="AN521" s="385"/>
      <c r="AO521" s="385"/>
      <c r="AP521" s="385"/>
      <c r="AQ521" s="385"/>
      <c r="AR521" s="385"/>
      <c r="AS521" s="385"/>
      <c r="AT521" s="385"/>
      <c r="AU521" s="385"/>
      <c r="AV521" s="385"/>
      <c r="AW521" s="385"/>
      <c r="AX521" s="385"/>
      <c r="AY521" s="385"/>
      <c r="AZ521" s="385"/>
      <c r="BA521" s="385"/>
      <c r="BB521" s="385"/>
      <c r="BC521" s="385"/>
      <c r="BD521" s="385"/>
      <c r="BE521" s="385"/>
      <c r="BF521" s="385"/>
      <c r="BG521" s="385"/>
      <c r="BH521" s="385"/>
      <c r="BI521" s="385"/>
      <c r="BJ521" s="385"/>
      <c r="BK521" s="385"/>
      <c r="BL521" s="385"/>
      <c r="BM521" s="385"/>
      <c r="BN521" s="385"/>
      <c r="BO521" s="385"/>
      <c r="BP521" s="385"/>
      <c r="BQ521" s="385"/>
    </row>
    <row r="522" spans="3:69" s="1" customFormat="1" ht="15" customHeight="1">
      <c r="C522" s="385" t="s">
        <v>620</v>
      </c>
      <c r="D522" s="385"/>
      <c r="E522" s="385"/>
      <c r="F522" s="385"/>
      <c r="G522" s="385"/>
      <c r="H522" s="385"/>
      <c r="I522" s="385"/>
      <c r="J522" s="390">
        <v>36</v>
      </c>
      <c r="K522" s="388"/>
      <c r="L522" s="388"/>
      <c r="M522" s="388"/>
      <c r="N522" s="388"/>
      <c r="O522" s="390">
        <v>1910</v>
      </c>
      <c r="P522" s="388"/>
      <c r="Q522" s="388"/>
      <c r="R522" s="388"/>
      <c r="S522" s="388"/>
      <c r="T522" s="388"/>
      <c r="U522" s="388">
        <v>1</v>
      </c>
      <c r="V522" s="388"/>
      <c r="W522" s="388"/>
      <c r="X522" s="388"/>
      <c r="Y522" s="390" t="s">
        <v>931</v>
      </c>
      <c r="Z522" s="388"/>
      <c r="AA522" s="388"/>
      <c r="AB522" s="388"/>
      <c r="AC522" s="388"/>
      <c r="AD522" s="388"/>
      <c r="AE522" s="388">
        <v>2</v>
      </c>
      <c r="AF522" s="388"/>
      <c r="AG522" s="388"/>
      <c r="AH522" s="388"/>
      <c r="AI522" s="388" t="s">
        <v>930</v>
      </c>
      <c r="AJ522" s="388"/>
      <c r="AK522" s="388"/>
      <c r="AL522" s="388"/>
      <c r="AM522" s="388"/>
      <c r="AN522" s="390">
        <v>5</v>
      </c>
      <c r="AO522" s="388"/>
      <c r="AP522" s="388"/>
      <c r="AQ522" s="388"/>
      <c r="AR522" s="388"/>
      <c r="AS522" s="390" t="s">
        <v>930</v>
      </c>
      <c r="AT522" s="388"/>
      <c r="AU522" s="388"/>
      <c r="AV522" s="388"/>
      <c r="AW522" s="388"/>
      <c r="AX522" s="388"/>
      <c r="AY522" s="388" t="s">
        <v>545</v>
      </c>
      <c r="AZ522" s="388"/>
      <c r="BA522" s="388"/>
      <c r="BB522" s="388"/>
      <c r="BC522" s="389" t="s">
        <v>928</v>
      </c>
      <c r="BD522" s="389"/>
      <c r="BE522" s="389"/>
      <c r="BF522" s="389"/>
      <c r="BG522" s="389"/>
      <c r="BH522" s="389">
        <v>11</v>
      </c>
      <c r="BI522" s="389"/>
      <c r="BJ522" s="389"/>
      <c r="BK522" s="389"/>
      <c r="BL522" s="389"/>
      <c r="BM522" s="389" t="s">
        <v>930</v>
      </c>
      <c r="BN522" s="389"/>
      <c r="BO522" s="389"/>
      <c r="BP522" s="389"/>
      <c r="BQ522" s="389"/>
    </row>
    <row r="523" spans="3:69" s="1" customFormat="1" ht="15" customHeight="1">
      <c r="C523" s="385" t="s">
        <v>850</v>
      </c>
      <c r="D523" s="385"/>
      <c r="E523" s="385"/>
      <c r="F523" s="385"/>
      <c r="G523" s="385"/>
      <c r="H523" s="385"/>
      <c r="I523" s="385"/>
      <c r="J523" s="390">
        <v>4</v>
      </c>
      <c r="K523" s="388"/>
      <c r="L523" s="388"/>
      <c r="M523" s="388"/>
      <c r="N523" s="388"/>
      <c r="O523" s="390">
        <v>1033</v>
      </c>
      <c r="P523" s="388"/>
      <c r="Q523" s="388"/>
      <c r="R523" s="388"/>
      <c r="S523" s="388"/>
      <c r="T523" s="388"/>
      <c r="U523" s="388">
        <v>2</v>
      </c>
      <c r="V523" s="388"/>
      <c r="W523" s="388"/>
      <c r="X523" s="388"/>
      <c r="Y523" s="390" t="s">
        <v>931</v>
      </c>
      <c r="Z523" s="388"/>
      <c r="AA523" s="388"/>
      <c r="AB523" s="388"/>
      <c r="AC523" s="388"/>
      <c r="AD523" s="388"/>
      <c r="AE523" s="388" t="s">
        <v>545</v>
      </c>
      <c r="AF523" s="388"/>
      <c r="AG523" s="388"/>
      <c r="AH523" s="388"/>
      <c r="AI523" s="388" t="s">
        <v>928</v>
      </c>
      <c r="AJ523" s="388"/>
      <c r="AK523" s="388"/>
      <c r="AL523" s="388"/>
      <c r="AM523" s="388"/>
      <c r="AN523" s="390">
        <v>4</v>
      </c>
      <c r="AO523" s="388"/>
      <c r="AP523" s="388"/>
      <c r="AQ523" s="388"/>
      <c r="AR523" s="388"/>
      <c r="AS523" s="390">
        <v>515</v>
      </c>
      <c r="AT523" s="388"/>
      <c r="AU523" s="388"/>
      <c r="AV523" s="388"/>
      <c r="AW523" s="388"/>
      <c r="AX523" s="388"/>
      <c r="AY523" s="388" t="s">
        <v>933</v>
      </c>
      <c r="AZ523" s="388"/>
      <c r="BA523" s="388"/>
      <c r="BB523" s="388"/>
      <c r="BC523" s="389" t="s">
        <v>933</v>
      </c>
      <c r="BD523" s="389"/>
      <c r="BE523" s="389"/>
      <c r="BF523" s="389"/>
      <c r="BG523" s="389"/>
      <c r="BH523" s="389">
        <v>5</v>
      </c>
      <c r="BI523" s="389"/>
      <c r="BJ523" s="389"/>
      <c r="BK523" s="389"/>
      <c r="BL523" s="389"/>
      <c r="BM523" s="389" t="s">
        <v>930</v>
      </c>
      <c r="BN523" s="389"/>
      <c r="BO523" s="389"/>
      <c r="BP523" s="389"/>
      <c r="BQ523" s="389"/>
    </row>
    <row r="524" spans="3:69" s="1" customFormat="1" ht="15" customHeight="1">
      <c r="C524" s="385" t="s">
        <v>739</v>
      </c>
      <c r="D524" s="385"/>
      <c r="E524" s="385"/>
      <c r="F524" s="385"/>
      <c r="G524" s="385"/>
      <c r="H524" s="385"/>
      <c r="I524" s="385"/>
      <c r="J524" s="390">
        <v>29</v>
      </c>
      <c r="K524" s="388"/>
      <c r="L524" s="388"/>
      <c r="M524" s="388"/>
      <c r="N524" s="388"/>
      <c r="O524" s="390">
        <v>2043</v>
      </c>
      <c r="P524" s="388"/>
      <c r="Q524" s="388"/>
      <c r="R524" s="388"/>
      <c r="S524" s="388"/>
      <c r="T524" s="388"/>
      <c r="U524" s="388" t="s">
        <v>545</v>
      </c>
      <c r="V524" s="388"/>
      <c r="W524" s="388"/>
      <c r="X524" s="388"/>
      <c r="Y524" s="390" t="s">
        <v>545</v>
      </c>
      <c r="Z524" s="388"/>
      <c r="AA524" s="388"/>
      <c r="AB524" s="388"/>
      <c r="AC524" s="388"/>
      <c r="AD524" s="388"/>
      <c r="AE524" s="388">
        <v>1</v>
      </c>
      <c r="AF524" s="388"/>
      <c r="AG524" s="388"/>
      <c r="AH524" s="388"/>
      <c r="AI524" s="388" t="s">
        <v>930</v>
      </c>
      <c r="AJ524" s="388"/>
      <c r="AK524" s="388"/>
      <c r="AL524" s="388"/>
      <c r="AM524" s="388"/>
      <c r="AN524" s="390">
        <v>1</v>
      </c>
      <c r="AO524" s="388"/>
      <c r="AP524" s="388"/>
      <c r="AQ524" s="388"/>
      <c r="AR524" s="388"/>
      <c r="AS524" s="390" t="s">
        <v>930</v>
      </c>
      <c r="AT524" s="388"/>
      <c r="AU524" s="388"/>
      <c r="AV524" s="388"/>
      <c r="AW524" s="388"/>
      <c r="AX524" s="388"/>
      <c r="AY524" s="388">
        <v>2</v>
      </c>
      <c r="AZ524" s="388"/>
      <c r="BA524" s="388"/>
      <c r="BB524" s="388"/>
      <c r="BC524" s="389" t="s">
        <v>930</v>
      </c>
      <c r="BD524" s="389"/>
      <c r="BE524" s="389"/>
      <c r="BF524" s="389"/>
      <c r="BG524" s="389"/>
      <c r="BH524" s="389">
        <v>21</v>
      </c>
      <c r="BI524" s="389"/>
      <c r="BJ524" s="389"/>
      <c r="BK524" s="389"/>
      <c r="BL524" s="389"/>
      <c r="BM524" s="389">
        <v>630</v>
      </c>
      <c r="BN524" s="389"/>
      <c r="BO524" s="389"/>
      <c r="BP524" s="389"/>
      <c r="BQ524" s="389"/>
    </row>
    <row r="525" spans="3:69" s="1" customFormat="1" ht="15" customHeight="1">
      <c r="C525" s="385" t="s">
        <v>622</v>
      </c>
      <c r="D525" s="385"/>
      <c r="E525" s="385"/>
      <c r="F525" s="385"/>
      <c r="G525" s="385"/>
      <c r="H525" s="385"/>
      <c r="I525" s="385"/>
      <c r="J525" s="390">
        <v>54</v>
      </c>
      <c r="K525" s="388"/>
      <c r="L525" s="388"/>
      <c r="M525" s="388"/>
      <c r="N525" s="388"/>
      <c r="O525" s="390">
        <v>2575</v>
      </c>
      <c r="P525" s="388"/>
      <c r="Q525" s="388"/>
      <c r="R525" s="388"/>
      <c r="S525" s="388"/>
      <c r="T525" s="388"/>
      <c r="U525" s="388" t="s">
        <v>928</v>
      </c>
      <c r="V525" s="388"/>
      <c r="W525" s="388"/>
      <c r="X525" s="388"/>
      <c r="Y525" s="390" t="s">
        <v>929</v>
      </c>
      <c r="Z525" s="388"/>
      <c r="AA525" s="388"/>
      <c r="AB525" s="388"/>
      <c r="AC525" s="388"/>
      <c r="AD525" s="388"/>
      <c r="AE525" s="388" t="s">
        <v>928</v>
      </c>
      <c r="AF525" s="388"/>
      <c r="AG525" s="388"/>
      <c r="AH525" s="388"/>
      <c r="AI525" s="388" t="s">
        <v>928</v>
      </c>
      <c r="AJ525" s="388"/>
      <c r="AK525" s="388"/>
      <c r="AL525" s="388"/>
      <c r="AM525" s="388"/>
      <c r="AN525" s="390">
        <v>2</v>
      </c>
      <c r="AO525" s="388"/>
      <c r="AP525" s="388"/>
      <c r="AQ525" s="388"/>
      <c r="AR525" s="388"/>
      <c r="AS525" s="390" t="s">
        <v>930</v>
      </c>
      <c r="AT525" s="388"/>
      <c r="AU525" s="388"/>
      <c r="AV525" s="388"/>
      <c r="AW525" s="388"/>
      <c r="AX525" s="388"/>
      <c r="AY525" s="388">
        <v>2</v>
      </c>
      <c r="AZ525" s="388"/>
      <c r="BA525" s="388"/>
      <c r="BB525" s="388"/>
      <c r="BC525" s="389" t="s">
        <v>930</v>
      </c>
      <c r="BD525" s="389"/>
      <c r="BE525" s="389"/>
      <c r="BF525" s="389"/>
      <c r="BG525" s="389"/>
      <c r="BH525" s="389">
        <v>15</v>
      </c>
      <c r="BI525" s="389"/>
      <c r="BJ525" s="389"/>
      <c r="BK525" s="389"/>
      <c r="BL525" s="389"/>
      <c r="BM525" s="389">
        <v>250</v>
      </c>
      <c r="BN525" s="389"/>
      <c r="BO525" s="389"/>
      <c r="BP525" s="389"/>
      <c r="BQ525" s="389"/>
    </row>
    <row r="526" spans="3:69" s="1" customFormat="1" ht="15" customHeight="1">
      <c r="C526" s="385" t="s">
        <v>740</v>
      </c>
      <c r="D526" s="385"/>
      <c r="E526" s="385"/>
      <c r="F526" s="385"/>
      <c r="G526" s="385"/>
      <c r="H526" s="385"/>
      <c r="I526" s="385"/>
      <c r="J526" s="390">
        <v>11</v>
      </c>
      <c r="K526" s="388"/>
      <c r="L526" s="388"/>
      <c r="M526" s="388"/>
      <c r="N526" s="388"/>
      <c r="O526" s="390">
        <v>769</v>
      </c>
      <c r="P526" s="388"/>
      <c r="Q526" s="388"/>
      <c r="R526" s="388"/>
      <c r="S526" s="388"/>
      <c r="T526" s="388"/>
      <c r="U526" s="388">
        <v>5</v>
      </c>
      <c r="V526" s="388"/>
      <c r="W526" s="388"/>
      <c r="X526" s="388"/>
      <c r="Y526" s="390" t="s">
        <v>931</v>
      </c>
      <c r="Z526" s="388"/>
      <c r="AA526" s="388"/>
      <c r="AB526" s="388"/>
      <c r="AC526" s="388"/>
      <c r="AD526" s="388"/>
      <c r="AE526" s="388" t="s">
        <v>928</v>
      </c>
      <c r="AF526" s="388"/>
      <c r="AG526" s="388"/>
      <c r="AH526" s="388"/>
      <c r="AI526" s="388" t="s">
        <v>932</v>
      </c>
      <c r="AJ526" s="388"/>
      <c r="AK526" s="388"/>
      <c r="AL526" s="388"/>
      <c r="AM526" s="388"/>
      <c r="AN526" s="390">
        <v>3</v>
      </c>
      <c r="AO526" s="388"/>
      <c r="AP526" s="388"/>
      <c r="AQ526" s="388"/>
      <c r="AR526" s="388"/>
      <c r="AS526" s="390">
        <v>126</v>
      </c>
      <c r="AT526" s="388"/>
      <c r="AU526" s="388"/>
      <c r="AV526" s="388"/>
      <c r="AW526" s="388"/>
      <c r="AX526" s="388"/>
      <c r="AY526" s="388">
        <v>1</v>
      </c>
      <c r="AZ526" s="388"/>
      <c r="BA526" s="388"/>
      <c r="BB526" s="388"/>
      <c r="BC526" s="389" t="s">
        <v>930</v>
      </c>
      <c r="BD526" s="389"/>
      <c r="BE526" s="389"/>
      <c r="BF526" s="389"/>
      <c r="BG526" s="389"/>
      <c r="BH526" s="389">
        <v>11</v>
      </c>
      <c r="BI526" s="389"/>
      <c r="BJ526" s="389"/>
      <c r="BK526" s="389"/>
      <c r="BL526" s="389"/>
      <c r="BM526" s="389">
        <v>455</v>
      </c>
      <c r="BN526" s="389"/>
      <c r="BO526" s="389"/>
      <c r="BP526" s="389"/>
      <c r="BQ526" s="389"/>
    </row>
    <row r="527" spans="3:69" s="1" customFormat="1" ht="15" customHeight="1">
      <c r="C527" s="385" t="s">
        <v>624</v>
      </c>
      <c r="D527" s="385"/>
      <c r="E527" s="385"/>
      <c r="F527" s="385"/>
      <c r="G527" s="385"/>
      <c r="H527" s="385"/>
      <c r="I527" s="385"/>
      <c r="J527" s="390">
        <v>13</v>
      </c>
      <c r="K527" s="388"/>
      <c r="L527" s="388"/>
      <c r="M527" s="388"/>
      <c r="N527" s="388"/>
      <c r="O527" s="390">
        <v>1197</v>
      </c>
      <c r="P527" s="388"/>
      <c r="Q527" s="388"/>
      <c r="R527" s="388"/>
      <c r="S527" s="388"/>
      <c r="T527" s="388"/>
      <c r="U527" s="388">
        <v>3</v>
      </c>
      <c r="V527" s="388"/>
      <c r="W527" s="388"/>
      <c r="X527" s="388"/>
      <c r="Y527" s="390" t="s">
        <v>931</v>
      </c>
      <c r="Z527" s="388"/>
      <c r="AA527" s="388"/>
      <c r="AB527" s="388"/>
      <c r="AC527" s="388"/>
      <c r="AD527" s="388"/>
      <c r="AE527" s="388" t="s">
        <v>928</v>
      </c>
      <c r="AF527" s="388"/>
      <c r="AG527" s="388"/>
      <c r="AH527" s="388"/>
      <c r="AI527" s="388" t="s">
        <v>932</v>
      </c>
      <c r="AJ527" s="388"/>
      <c r="AK527" s="388"/>
      <c r="AL527" s="388"/>
      <c r="AM527" s="388"/>
      <c r="AN527" s="390">
        <v>3</v>
      </c>
      <c r="AO527" s="388"/>
      <c r="AP527" s="388"/>
      <c r="AQ527" s="388"/>
      <c r="AR527" s="388"/>
      <c r="AS527" s="390">
        <v>231</v>
      </c>
      <c r="AT527" s="388"/>
      <c r="AU527" s="388"/>
      <c r="AV527" s="388"/>
      <c r="AW527" s="388"/>
      <c r="AX527" s="388"/>
      <c r="AY527" s="388">
        <v>3</v>
      </c>
      <c r="AZ527" s="388"/>
      <c r="BA527" s="388"/>
      <c r="BB527" s="388"/>
      <c r="BC527" s="389">
        <v>108</v>
      </c>
      <c r="BD527" s="389"/>
      <c r="BE527" s="389"/>
      <c r="BF527" s="389"/>
      <c r="BG527" s="389"/>
      <c r="BH527" s="389">
        <v>14</v>
      </c>
      <c r="BI527" s="389"/>
      <c r="BJ527" s="389"/>
      <c r="BK527" s="389"/>
      <c r="BL527" s="389"/>
      <c r="BM527" s="389">
        <v>304</v>
      </c>
      <c r="BN527" s="389"/>
      <c r="BO527" s="389"/>
      <c r="BP527" s="389"/>
      <c r="BQ527" s="389"/>
    </row>
    <row r="528" spans="3:69" s="1" customFormat="1" ht="15" customHeight="1">
      <c r="C528" s="385" t="s">
        <v>625</v>
      </c>
      <c r="D528" s="385"/>
      <c r="E528" s="385"/>
      <c r="F528" s="385"/>
      <c r="G528" s="385"/>
      <c r="H528" s="385"/>
      <c r="I528" s="385"/>
      <c r="J528" s="390">
        <v>58</v>
      </c>
      <c r="K528" s="388"/>
      <c r="L528" s="388"/>
      <c r="M528" s="388"/>
      <c r="N528" s="388"/>
      <c r="O528" s="390">
        <v>2071</v>
      </c>
      <c r="P528" s="388"/>
      <c r="Q528" s="388"/>
      <c r="R528" s="388"/>
      <c r="S528" s="388"/>
      <c r="T528" s="388"/>
      <c r="U528" s="388" t="s">
        <v>928</v>
      </c>
      <c r="V528" s="388"/>
      <c r="W528" s="388"/>
      <c r="X528" s="388"/>
      <c r="Y528" s="390" t="s">
        <v>928</v>
      </c>
      <c r="Z528" s="388"/>
      <c r="AA528" s="388"/>
      <c r="AB528" s="388"/>
      <c r="AC528" s="388"/>
      <c r="AD528" s="388"/>
      <c r="AE528" s="388" t="s">
        <v>932</v>
      </c>
      <c r="AF528" s="388"/>
      <c r="AG528" s="388"/>
      <c r="AH528" s="388"/>
      <c r="AI528" s="388" t="s">
        <v>928</v>
      </c>
      <c r="AJ528" s="388"/>
      <c r="AK528" s="388"/>
      <c r="AL528" s="388"/>
      <c r="AM528" s="388"/>
      <c r="AN528" s="390">
        <v>2</v>
      </c>
      <c r="AO528" s="388"/>
      <c r="AP528" s="388"/>
      <c r="AQ528" s="388"/>
      <c r="AR528" s="388"/>
      <c r="AS528" s="390" t="s">
        <v>930</v>
      </c>
      <c r="AT528" s="388"/>
      <c r="AU528" s="388"/>
      <c r="AV528" s="388"/>
      <c r="AW528" s="388"/>
      <c r="AX528" s="388"/>
      <c r="AY528" s="388">
        <v>48</v>
      </c>
      <c r="AZ528" s="388"/>
      <c r="BA528" s="388"/>
      <c r="BB528" s="388"/>
      <c r="BC528" s="389">
        <v>2833</v>
      </c>
      <c r="BD528" s="389"/>
      <c r="BE528" s="389"/>
      <c r="BF528" s="389"/>
      <c r="BG528" s="389"/>
      <c r="BH528" s="389">
        <v>21</v>
      </c>
      <c r="BI528" s="389"/>
      <c r="BJ528" s="389"/>
      <c r="BK528" s="389"/>
      <c r="BL528" s="389"/>
      <c r="BM528" s="389" t="s">
        <v>930</v>
      </c>
      <c r="BN528" s="389"/>
      <c r="BO528" s="389"/>
      <c r="BP528" s="389"/>
      <c r="BQ528" s="389"/>
    </row>
    <row r="529" spans="3:69" s="1" customFormat="1" ht="15" customHeight="1">
      <c r="C529" s="385" t="s">
        <v>851</v>
      </c>
      <c r="D529" s="385"/>
      <c r="E529" s="385"/>
      <c r="F529" s="385"/>
      <c r="G529" s="385"/>
      <c r="H529" s="385"/>
      <c r="I529" s="385"/>
      <c r="J529" s="390">
        <v>70</v>
      </c>
      <c r="K529" s="388"/>
      <c r="L529" s="388"/>
      <c r="M529" s="388"/>
      <c r="N529" s="388"/>
      <c r="O529" s="390">
        <v>3096</v>
      </c>
      <c r="P529" s="388"/>
      <c r="Q529" s="388"/>
      <c r="R529" s="388"/>
      <c r="S529" s="388"/>
      <c r="T529" s="388"/>
      <c r="U529" s="388">
        <v>3</v>
      </c>
      <c r="V529" s="388"/>
      <c r="W529" s="388"/>
      <c r="X529" s="388"/>
      <c r="Y529" s="390" t="s">
        <v>931</v>
      </c>
      <c r="Z529" s="388"/>
      <c r="AA529" s="388"/>
      <c r="AB529" s="388"/>
      <c r="AC529" s="388"/>
      <c r="AD529" s="388"/>
      <c r="AE529" s="388">
        <v>5</v>
      </c>
      <c r="AF529" s="388"/>
      <c r="AG529" s="388"/>
      <c r="AH529" s="388"/>
      <c r="AI529" s="388" t="s">
        <v>930</v>
      </c>
      <c r="AJ529" s="388"/>
      <c r="AK529" s="388"/>
      <c r="AL529" s="388"/>
      <c r="AM529" s="388"/>
      <c r="AN529" s="390">
        <v>18</v>
      </c>
      <c r="AO529" s="388"/>
      <c r="AP529" s="388"/>
      <c r="AQ529" s="388"/>
      <c r="AR529" s="388"/>
      <c r="AS529" s="390" t="s">
        <v>930</v>
      </c>
      <c r="AT529" s="388"/>
      <c r="AU529" s="388"/>
      <c r="AV529" s="388"/>
      <c r="AW529" s="388"/>
      <c r="AX529" s="388"/>
      <c r="AY529" s="388">
        <v>11</v>
      </c>
      <c r="AZ529" s="388"/>
      <c r="BA529" s="388"/>
      <c r="BB529" s="388"/>
      <c r="BC529" s="389">
        <v>1000</v>
      </c>
      <c r="BD529" s="389"/>
      <c r="BE529" s="389"/>
      <c r="BF529" s="389"/>
      <c r="BG529" s="389"/>
      <c r="BH529" s="389">
        <v>40</v>
      </c>
      <c r="BI529" s="389"/>
      <c r="BJ529" s="389"/>
      <c r="BK529" s="389"/>
      <c r="BL529" s="389"/>
      <c r="BM529" s="389">
        <v>603</v>
      </c>
      <c r="BN529" s="389"/>
      <c r="BO529" s="389"/>
      <c r="BP529" s="389"/>
      <c r="BQ529" s="389"/>
    </row>
    <row r="530" spans="3:69" s="1" customFormat="1" ht="15" customHeight="1">
      <c r="C530" s="385" t="s">
        <v>741</v>
      </c>
      <c r="D530" s="385"/>
      <c r="E530" s="385"/>
      <c r="F530" s="385"/>
      <c r="G530" s="385"/>
      <c r="H530" s="385"/>
      <c r="I530" s="385"/>
      <c r="J530" s="390">
        <v>17</v>
      </c>
      <c r="K530" s="388"/>
      <c r="L530" s="388"/>
      <c r="M530" s="388"/>
      <c r="N530" s="388"/>
      <c r="O530" s="390">
        <v>3726</v>
      </c>
      <c r="P530" s="388"/>
      <c r="Q530" s="388"/>
      <c r="R530" s="388"/>
      <c r="S530" s="388"/>
      <c r="T530" s="388"/>
      <c r="U530" s="388">
        <v>13</v>
      </c>
      <c r="V530" s="388"/>
      <c r="W530" s="388"/>
      <c r="X530" s="388"/>
      <c r="Y530" s="390">
        <v>4469</v>
      </c>
      <c r="Z530" s="388"/>
      <c r="AA530" s="388"/>
      <c r="AB530" s="388"/>
      <c r="AC530" s="388"/>
      <c r="AD530" s="388"/>
      <c r="AE530" s="388">
        <v>1</v>
      </c>
      <c r="AF530" s="388"/>
      <c r="AG530" s="388"/>
      <c r="AH530" s="388"/>
      <c r="AI530" s="388" t="s">
        <v>930</v>
      </c>
      <c r="AJ530" s="388"/>
      <c r="AK530" s="388"/>
      <c r="AL530" s="388"/>
      <c r="AM530" s="388"/>
      <c r="AN530" s="390">
        <v>9</v>
      </c>
      <c r="AO530" s="388"/>
      <c r="AP530" s="388"/>
      <c r="AQ530" s="388"/>
      <c r="AR530" s="388"/>
      <c r="AS530" s="390">
        <v>1505</v>
      </c>
      <c r="AT530" s="388"/>
      <c r="AU530" s="388"/>
      <c r="AV530" s="388"/>
      <c r="AW530" s="388"/>
      <c r="AX530" s="388"/>
      <c r="AY530" s="388" t="s">
        <v>928</v>
      </c>
      <c r="AZ530" s="388"/>
      <c r="BA530" s="388"/>
      <c r="BB530" s="388"/>
      <c r="BC530" s="389" t="s">
        <v>928</v>
      </c>
      <c r="BD530" s="389"/>
      <c r="BE530" s="389"/>
      <c r="BF530" s="389"/>
      <c r="BG530" s="389"/>
      <c r="BH530" s="389">
        <v>44</v>
      </c>
      <c r="BI530" s="389"/>
      <c r="BJ530" s="389"/>
      <c r="BK530" s="389"/>
      <c r="BL530" s="389"/>
      <c r="BM530" s="389">
        <v>1051</v>
      </c>
      <c r="BN530" s="389"/>
      <c r="BO530" s="389"/>
      <c r="BP530" s="389"/>
      <c r="BQ530" s="389"/>
    </row>
    <row r="531" spans="3:71" s="1" customFormat="1" ht="15" customHeight="1">
      <c r="C531" s="385" t="s">
        <v>751</v>
      </c>
      <c r="D531" s="385"/>
      <c r="E531" s="385"/>
      <c r="F531" s="385"/>
      <c r="G531" s="385"/>
      <c r="H531" s="385"/>
      <c r="I531" s="385"/>
      <c r="J531" s="390">
        <f>SUM(J522:J530)</f>
        <v>292</v>
      </c>
      <c r="K531" s="388"/>
      <c r="L531" s="388"/>
      <c r="M531" s="388"/>
      <c r="N531" s="388"/>
      <c r="O531" s="390">
        <f>SUM(O522:O530)</f>
        <v>18420</v>
      </c>
      <c r="P531" s="388"/>
      <c r="Q531" s="388"/>
      <c r="R531" s="388"/>
      <c r="S531" s="388"/>
      <c r="T531" s="388"/>
      <c r="U531" s="388">
        <f>SUM(U522:U530)</f>
        <v>27</v>
      </c>
      <c r="V531" s="388"/>
      <c r="W531" s="388"/>
      <c r="X531" s="388"/>
      <c r="Y531" s="390">
        <v>6672</v>
      </c>
      <c r="Z531" s="388"/>
      <c r="AA531" s="388"/>
      <c r="AB531" s="388"/>
      <c r="AC531" s="388"/>
      <c r="AD531" s="388"/>
      <c r="AE531" s="388">
        <f>SUM(AE522:AE530)</f>
        <v>9</v>
      </c>
      <c r="AF531" s="388"/>
      <c r="AG531" s="388"/>
      <c r="AH531" s="388"/>
      <c r="AI531" s="388">
        <v>22</v>
      </c>
      <c r="AJ531" s="388"/>
      <c r="AK531" s="388"/>
      <c r="AL531" s="388"/>
      <c r="AM531" s="388"/>
      <c r="AN531" s="390">
        <f>SUM(AN522:AN530)</f>
        <v>47</v>
      </c>
      <c r="AO531" s="388"/>
      <c r="AP531" s="388"/>
      <c r="AQ531" s="388"/>
      <c r="AR531" s="388"/>
      <c r="AS531" s="390" t="s">
        <v>930</v>
      </c>
      <c r="AT531" s="388"/>
      <c r="AU531" s="388"/>
      <c r="AV531" s="388"/>
      <c r="AW531" s="388"/>
      <c r="AX531" s="388"/>
      <c r="AY531" s="388">
        <f>SUM(AY522:AY530)</f>
        <v>67</v>
      </c>
      <c r="AZ531" s="388"/>
      <c r="BA531" s="388"/>
      <c r="BB531" s="388"/>
      <c r="BC531" s="389">
        <v>4053</v>
      </c>
      <c r="BD531" s="389"/>
      <c r="BE531" s="389"/>
      <c r="BF531" s="389"/>
      <c r="BG531" s="389"/>
      <c r="BH531" s="389">
        <f>SUM(BH522:BH530)</f>
        <v>182</v>
      </c>
      <c r="BI531" s="389"/>
      <c r="BJ531" s="389"/>
      <c r="BK531" s="389"/>
      <c r="BL531" s="389"/>
      <c r="BM531" s="389">
        <v>4895</v>
      </c>
      <c r="BN531" s="389"/>
      <c r="BO531" s="389"/>
      <c r="BP531" s="389"/>
      <c r="BQ531" s="389"/>
      <c r="BR531" s="21"/>
      <c r="BS531" s="22"/>
    </row>
    <row r="532" spans="9:69" s="10" customFormat="1" ht="15" customHeight="1">
      <c r="I532" s="23"/>
      <c r="J532" s="9"/>
      <c r="K532" s="20"/>
      <c r="L532" s="20"/>
      <c r="M532" s="20"/>
      <c r="N532" s="20"/>
      <c r="O532" s="20"/>
      <c r="BQ532" s="27" t="s">
        <v>227</v>
      </c>
    </row>
    <row r="533" spans="1:67" s="1" customFormat="1" ht="15" customHeight="1">
      <c r="A533" s="1" t="s">
        <v>936</v>
      </c>
      <c r="BO533" s="28" t="s">
        <v>935</v>
      </c>
    </row>
    <row r="534" s="1" customFormat="1" ht="3.75" customHeight="1"/>
    <row r="535" spans="2:77" s="1" customFormat="1" ht="13.5" customHeight="1">
      <c r="B535" s="385" t="s">
        <v>618</v>
      </c>
      <c r="C535" s="385"/>
      <c r="D535" s="385"/>
      <c r="E535" s="385"/>
      <c r="F535" s="385"/>
      <c r="G535" s="385"/>
      <c r="H535" s="385"/>
      <c r="I535" s="385"/>
      <c r="J535" s="393" t="s">
        <v>247</v>
      </c>
      <c r="K535" s="393"/>
      <c r="L535" s="393"/>
      <c r="M535" s="393"/>
      <c r="N535" s="393"/>
      <c r="O535" s="393"/>
      <c r="P535" s="393"/>
      <c r="Q535" s="393"/>
      <c r="R535" s="393" t="s">
        <v>248</v>
      </c>
      <c r="S535" s="393"/>
      <c r="T535" s="393"/>
      <c r="U535" s="393"/>
      <c r="V535" s="393"/>
      <c r="W535" s="393"/>
      <c r="X535" s="393"/>
      <c r="Y535" s="393"/>
      <c r="Z535" s="393" t="s">
        <v>934</v>
      </c>
      <c r="AA535" s="393"/>
      <c r="AB535" s="393"/>
      <c r="AC535" s="393"/>
      <c r="AD535" s="393"/>
      <c r="AE535" s="393"/>
      <c r="AF535" s="393"/>
      <c r="AG535" s="393"/>
      <c r="AH535" s="393" t="s">
        <v>995</v>
      </c>
      <c r="AI535" s="393"/>
      <c r="AJ535" s="393"/>
      <c r="AK535" s="393"/>
      <c r="AL535" s="393"/>
      <c r="AM535" s="393"/>
      <c r="AN535" s="393"/>
      <c r="AO535" s="393"/>
      <c r="AP535" s="393" t="s">
        <v>996</v>
      </c>
      <c r="AQ535" s="393"/>
      <c r="AR535" s="393"/>
      <c r="AS535" s="393"/>
      <c r="AT535" s="393"/>
      <c r="AU535" s="393"/>
      <c r="AV535" s="393"/>
      <c r="AW535" s="393"/>
      <c r="AX535" s="393" t="s">
        <v>997</v>
      </c>
      <c r="AY535" s="393"/>
      <c r="AZ535" s="393"/>
      <c r="BA535" s="393"/>
      <c r="BB535" s="393"/>
      <c r="BC535" s="393"/>
      <c r="BD535" s="393"/>
      <c r="BE535" s="393"/>
      <c r="BF535" s="393" t="s">
        <v>998</v>
      </c>
      <c r="BG535" s="393"/>
      <c r="BH535" s="393"/>
      <c r="BI535" s="393"/>
      <c r="BJ535" s="393"/>
      <c r="BK535" s="393"/>
      <c r="BL535" s="393"/>
      <c r="BM535" s="393"/>
      <c r="BN535" s="3"/>
      <c r="BO535" s="74"/>
      <c r="BP535" s="3"/>
      <c r="BQ535" s="3"/>
      <c r="BR535" s="3"/>
      <c r="BS535" s="3"/>
      <c r="BT535" s="3"/>
      <c r="BU535" s="3"/>
      <c r="BV535" s="3"/>
      <c r="BW535" s="3"/>
      <c r="BX535" s="3"/>
      <c r="BY535" s="3"/>
    </row>
    <row r="536" spans="2:77" s="1" customFormat="1" ht="13.5" customHeight="1">
      <c r="B536" s="385"/>
      <c r="C536" s="385"/>
      <c r="D536" s="385"/>
      <c r="E536" s="385"/>
      <c r="F536" s="385"/>
      <c r="G536" s="385"/>
      <c r="H536" s="385"/>
      <c r="I536" s="385"/>
      <c r="J536" s="393" t="s">
        <v>249</v>
      </c>
      <c r="K536" s="393"/>
      <c r="L536" s="393"/>
      <c r="M536" s="393"/>
      <c r="N536" s="393"/>
      <c r="O536" s="393"/>
      <c r="P536" s="393"/>
      <c r="Q536" s="393"/>
      <c r="R536" s="393" t="s">
        <v>249</v>
      </c>
      <c r="S536" s="393"/>
      <c r="T536" s="393"/>
      <c r="U536" s="393"/>
      <c r="V536" s="393"/>
      <c r="W536" s="393"/>
      <c r="X536" s="393"/>
      <c r="Y536" s="393"/>
      <c r="Z536" s="393" t="s">
        <v>249</v>
      </c>
      <c r="AA536" s="393"/>
      <c r="AB536" s="393"/>
      <c r="AC536" s="393"/>
      <c r="AD536" s="393"/>
      <c r="AE536" s="393"/>
      <c r="AF536" s="393"/>
      <c r="AG536" s="393"/>
      <c r="AH536" s="393" t="s">
        <v>249</v>
      </c>
      <c r="AI536" s="393"/>
      <c r="AJ536" s="393"/>
      <c r="AK536" s="393"/>
      <c r="AL536" s="393"/>
      <c r="AM536" s="393"/>
      <c r="AN536" s="393"/>
      <c r="AO536" s="393"/>
      <c r="AP536" s="393" t="s">
        <v>249</v>
      </c>
      <c r="AQ536" s="393"/>
      <c r="AR536" s="393"/>
      <c r="AS536" s="393"/>
      <c r="AT536" s="393"/>
      <c r="AU536" s="393"/>
      <c r="AV536" s="393"/>
      <c r="AW536" s="393"/>
      <c r="AX536" s="393" t="s">
        <v>249</v>
      </c>
      <c r="AY536" s="393"/>
      <c r="AZ536" s="393"/>
      <c r="BA536" s="393"/>
      <c r="BB536" s="393"/>
      <c r="BC536" s="393"/>
      <c r="BD536" s="393"/>
      <c r="BE536" s="393"/>
      <c r="BF536" s="393" t="s">
        <v>249</v>
      </c>
      <c r="BG536" s="393"/>
      <c r="BH536" s="393"/>
      <c r="BI536" s="393"/>
      <c r="BJ536" s="393"/>
      <c r="BK536" s="393"/>
      <c r="BL536" s="393"/>
      <c r="BM536" s="393"/>
      <c r="BN536" s="94"/>
      <c r="BO536" s="94"/>
      <c r="BP536" s="94"/>
      <c r="BQ536" s="94"/>
      <c r="BR536" s="94"/>
      <c r="BS536" s="94"/>
      <c r="BT536" s="94"/>
      <c r="BU536" s="94"/>
      <c r="BV536" s="94"/>
      <c r="BW536" s="94"/>
      <c r="BX536" s="94"/>
      <c r="BY536" s="94"/>
    </row>
    <row r="537" spans="2:77" s="1" customFormat="1" ht="13.5" customHeight="1">
      <c r="B537" s="385"/>
      <c r="C537" s="385"/>
      <c r="D537" s="385"/>
      <c r="E537" s="385"/>
      <c r="F537" s="385"/>
      <c r="G537" s="385"/>
      <c r="H537" s="385"/>
      <c r="I537" s="385"/>
      <c r="J537" s="393"/>
      <c r="K537" s="393"/>
      <c r="L537" s="393"/>
      <c r="M537" s="393"/>
      <c r="N537" s="393"/>
      <c r="O537" s="393"/>
      <c r="P537" s="393"/>
      <c r="Q537" s="393"/>
      <c r="R537" s="393"/>
      <c r="S537" s="393"/>
      <c r="T537" s="393"/>
      <c r="U537" s="393"/>
      <c r="V537" s="393"/>
      <c r="W537" s="393"/>
      <c r="X537" s="393"/>
      <c r="Y537" s="393"/>
      <c r="Z537" s="393"/>
      <c r="AA537" s="393"/>
      <c r="AB537" s="393"/>
      <c r="AC537" s="393"/>
      <c r="AD537" s="393"/>
      <c r="AE537" s="393"/>
      <c r="AF537" s="393"/>
      <c r="AG537" s="393"/>
      <c r="AH537" s="393"/>
      <c r="AI537" s="393"/>
      <c r="AJ537" s="393"/>
      <c r="AK537" s="393"/>
      <c r="AL537" s="393"/>
      <c r="AM537" s="393"/>
      <c r="AN537" s="393"/>
      <c r="AO537" s="393"/>
      <c r="AP537" s="393"/>
      <c r="AQ537" s="393"/>
      <c r="AR537" s="393"/>
      <c r="AS537" s="393"/>
      <c r="AT537" s="393"/>
      <c r="AU537" s="393"/>
      <c r="AV537" s="393"/>
      <c r="AW537" s="393"/>
      <c r="AX537" s="393"/>
      <c r="AY537" s="393"/>
      <c r="AZ537" s="393"/>
      <c r="BA537" s="393"/>
      <c r="BB537" s="393"/>
      <c r="BC537" s="393"/>
      <c r="BD537" s="393"/>
      <c r="BE537" s="393"/>
      <c r="BF537" s="393"/>
      <c r="BG537" s="393"/>
      <c r="BH537" s="393"/>
      <c r="BI537" s="393"/>
      <c r="BJ537" s="393"/>
      <c r="BK537" s="393"/>
      <c r="BL537" s="393"/>
      <c r="BM537" s="393"/>
      <c r="BN537" s="94"/>
      <c r="BO537" s="94"/>
      <c r="BP537" s="94"/>
      <c r="BQ537" s="94"/>
      <c r="BR537" s="94"/>
      <c r="BS537" s="94"/>
      <c r="BT537" s="94"/>
      <c r="BU537" s="94"/>
      <c r="BV537" s="94"/>
      <c r="BW537" s="94"/>
      <c r="BX537" s="94"/>
      <c r="BY537" s="94"/>
    </row>
    <row r="538" spans="2:77" s="1" customFormat="1" ht="15" customHeight="1">
      <c r="B538" s="385" t="s">
        <v>620</v>
      </c>
      <c r="C538" s="385"/>
      <c r="D538" s="385"/>
      <c r="E538" s="385"/>
      <c r="F538" s="385"/>
      <c r="G538" s="385"/>
      <c r="H538" s="385"/>
      <c r="I538" s="385"/>
      <c r="J538" s="394">
        <v>4</v>
      </c>
      <c r="K538" s="394"/>
      <c r="L538" s="394"/>
      <c r="M538" s="394"/>
      <c r="N538" s="394"/>
      <c r="O538" s="394"/>
      <c r="P538" s="394"/>
      <c r="Q538" s="394"/>
      <c r="R538" s="394">
        <v>1</v>
      </c>
      <c r="S538" s="394"/>
      <c r="T538" s="394"/>
      <c r="U538" s="394"/>
      <c r="V538" s="394"/>
      <c r="W538" s="394"/>
      <c r="X538" s="394"/>
      <c r="Y538" s="394"/>
      <c r="Z538" s="394">
        <v>4</v>
      </c>
      <c r="AA538" s="394"/>
      <c r="AB538" s="394"/>
      <c r="AC538" s="394"/>
      <c r="AD538" s="394"/>
      <c r="AE538" s="394"/>
      <c r="AF538" s="394"/>
      <c r="AG538" s="394"/>
      <c r="AH538" s="394" t="s">
        <v>999</v>
      </c>
      <c r="AI538" s="394"/>
      <c r="AJ538" s="394"/>
      <c r="AK538" s="394"/>
      <c r="AL538" s="394"/>
      <c r="AM538" s="394"/>
      <c r="AN538" s="394"/>
      <c r="AO538" s="394"/>
      <c r="AP538" s="394">
        <v>1</v>
      </c>
      <c r="AQ538" s="394"/>
      <c r="AR538" s="394"/>
      <c r="AS538" s="394"/>
      <c r="AT538" s="394"/>
      <c r="AU538" s="394"/>
      <c r="AV538" s="394"/>
      <c r="AW538" s="394"/>
      <c r="AX538" s="394" t="s">
        <v>999</v>
      </c>
      <c r="AY538" s="394"/>
      <c r="AZ538" s="394"/>
      <c r="BA538" s="394"/>
      <c r="BB538" s="394"/>
      <c r="BC538" s="394"/>
      <c r="BD538" s="394"/>
      <c r="BE538" s="394"/>
      <c r="BF538" s="394">
        <v>1</v>
      </c>
      <c r="BG538" s="394"/>
      <c r="BH538" s="394"/>
      <c r="BI538" s="394"/>
      <c r="BJ538" s="394"/>
      <c r="BK538" s="394"/>
      <c r="BL538" s="394"/>
      <c r="BM538" s="394"/>
      <c r="BN538" s="83"/>
      <c r="BO538" s="84"/>
      <c r="BP538" s="84"/>
      <c r="BQ538" s="84"/>
      <c r="BR538" s="84"/>
      <c r="BS538" s="84"/>
      <c r="BT538" s="83"/>
      <c r="BU538" s="83"/>
      <c r="BV538" s="83"/>
      <c r="BW538" s="83"/>
      <c r="BX538" s="83"/>
      <c r="BY538" s="83"/>
    </row>
    <row r="539" spans="2:77" s="1" customFormat="1" ht="15" customHeight="1">
      <c r="B539" s="385" t="s">
        <v>850</v>
      </c>
      <c r="C539" s="385"/>
      <c r="D539" s="385"/>
      <c r="E539" s="385"/>
      <c r="F539" s="385"/>
      <c r="G539" s="385"/>
      <c r="H539" s="385"/>
      <c r="I539" s="385"/>
      <c r="J539" s="394" t="s">
        <v>999</v>
      </c>
      <c r="K539" s="394"/>
      <c r="L539" s="394"/>
      <c r="M539" s="394"/>
      <c r="N539" s="394"/>
      <c r="O539" s="394"/>
      <c r="P539" s="394"/>
      <c r="Q539" s="394"/>
      <c r="R539" s="394" t="s">
        <v>999</v>
      </c>
      <c r="S539" s="394"/>
      <c r="T539" s="394"/>
      <c r="U539" s="394"/>
      <c r="V539" s="394"/>
      <c r="W539" s="394"/>
      <c r="X539" s="394"/>
      <c r="Y539" s="394"/>
      <c r="Z539" s="394" t="s">
        <v>999</v>
      </c>
      <c r="AA539" s="394"/>
      <c r="AB539" s="394"/>
      <c r="AC539" s="394"/>
      <c r="AD539" s="394"/>
      <c r="AE539" s="394"/>
      <c r="AF539" s="394"/>
      <c r="AG539" s="394"/>
      <c r="AH539" s="394" t="s">
        <v>999</v>
      </c>
      <c r="AI539" s="394"/>
      <c r="AJ539" s="394"/>
      <c r="AK539" s="394"/>
      <c r="AL539" s="394"/>
      <c r="AM539" s="394"/>
      <c r="AN539" s="394"/>
      <c r="AO539" s="394"/>
      <c r="AP539" s="394" t="s">
        <v>999</v>
      </c>
      <c r="AQ539" s="394"/>
      <c r="AR539" s="394"/>
      <c r="AS539" s="394"/>
      <c r="AT539" s="394"/>
      <c r="AU539" s="394"/>
      <c r="AV539" s="394"/>
      <c r="AW539" s="394"/>
      <c r="AX539" s="394" t="s">
        <v>999</v>
      </c>
      <c r="AY539" s="394"/>
      <c r="AZ539" s="394"/>
      <c r="BA539" s="394"/>
      <c r="BB539" s="394"/>
      <c r="BC539" s="394"/>
      <c r="BD539" s="394"/>
      <c r="BE539" s="394"/>
      <c r="BF539" s="394" t="s">
        <v>999</v>
      </c>
      <c r="BG539" s="394"/>
      <c r="BH539" s="394"/>
      <c r="BI539" s="394"/>
      <c r="BJ539" s="394"/>
      <c r="BK539" s="394"/>
      <c r="BL539" s="394"/>
      <c r="BM539" s="394"/>
      <c r="BN539" s="83"/>
      <c r="BO539" s="84"/>
      <c r="BP539" s="84"/>
      <c r="BQ539" s="84"/>
      <c r="BR539" s="84"/>
      <c r="BS539" s="84"/>
      <c r="BT539" s="83"/>
      <c r="BU539" s="83"/>
      <c r="BV539" s="83"/>
      <c r="BW539" s="83"/>
      <c r="BX539" s="83"/>
      <c r="BY539" s="83"/>
    </row>
    <row r="540" spans="2:77" s="1" customFormat="1" ht="15" customHeight="1">
      <c r="B540" s="385" t="s">
        <v>739</v>
      </c>
      <c r="C540" s="385"/>
      <c r="D540" s="385"/>
      <c r="E540" s="385"/>
      <c r="F540" s="385"/>
      <c r="G540" s="385"/>
      <c r="H540" s="385"/>
      <c r="I540" s="385"/>
      <c r="J540" s="394">
        <v>1</v>
      </c>
      <c r="K540" s="394"/>
      <c r="L540" s="394"/>
      <c r="M540" s="394"/>
      <c r="N540" s="394"/>
      <c r="O540" s="394"/>
      <c r="P540" s="394"/>
      <c r="Q540" s="394"/>
      <c r="R540" s="394" t="s">
        <v>1000</v>
      </c>
      <c r="S540" s="394"/>
      <c r="T540" s="394"/>
      <c r="U540" s="394"/>
      <c r="V540" s="394"/>
      <c r="W540" s="394"/>
      <c r="X540" s="394"/>
      <c r="Y540" s="394"/>
      <c r="Z540" s="394">
        <v>3</v>
      </c>
      <c r="AA540" s="394"/>
      <c r="AB540" s="394"/>
      <c r="AC540" s="394"/>
      <c r="AD540" s="394"/>
      <c r="AE540" s="394"/>
      <c r="AF540" s="394"/>
      <c r="AG540" s="394"/>
      <c r="AH540" s="394" t="s">
        <v>1000</v>
      </c>
      <c r="AI540" s="394"/>
      <c r="AJ540" s="394"/>
      <c r="AK540" s="394"/>
      <c r="AL540" s="394"/>
      <c r="AM540" s="394"/>
      <c r="AN540" s="394"/>
      <c r="AO540" s="394"/>
      <c r="AP540" s="394" t="s">
        <v>1000</v>
      </c>
      <c r="AQ540" s="394"/>
      <c r="AR540" s="394"/>
      <c r="AS540" s="394"/>
      <c r="AT540" s="394"/>
      <c r="AU540" s="394"/>
      <c r="AV540" s="394"/>
      <c r="AW540" s="394"/>
      <c r="AX540" s="394" t="s">
        <v>1000</v>
      </c>
      <c r="AY540" s="394"/>
      <c r="AZ540" s="394"/>
      <c r="BA540" s="394"/>
      <c r="BB540" s="394"/>
      <c r="BC540" s="394"/>
      <c r="BD540" s="394"/>
      <c r="BE540" s="394"/>
      <c r="BF540" s="394" t="s">
        <v>1000</v>
      </c>
      <c r="BG540" s="394"/>
      <c r="BH540" s="394"/>
      <c r="BI540" s="394"/>
      <c r="BJ540" s="394"/>
      <c r="BK540" s="394"/>
      <c r="BL540" s="394"/>
      <c r="BM540" s="394"/>
      <c r="BN540" s="83"/>
      <c r="BO540" s="84"/>
      <c r="BP540" s="84"/>
      <c r="BQ540" s="84"/>
      <c r="BR540" s="84"/>
      <c r="BS540" s="84"/>
      <c r="BT540" s="83"/>
      <c r="BU540" s="83"/>
      <c r="BV540" s="83"/>
      <c r="BW540" s="83"/>
      <c r="BX540" s="83"/>
      <c r="BY540" s="83"/>
    </row>
    <row r="541" spans="2:77" s="1" customFormat="1" ht="15" customHeight="1">
      <c r="B541" s="385" t="s">
        <v>622</v>
      </c>
      <c r="C541" s="385"/>
      <c r="D541" s="385"/>
      <c r="E541" s="385"/>
      <c r="F541" s="385"/>
      <c r="G541" s="385"/>
      <c r="H541" s="385"/>
      <c r="I541" s="385"/>
      <c r="J541" s="394">
        <v>7</v>
      </c>
      <c r="K541" s="394"/>
      <c r="L541" s="394"/>
      <c r="M541" s="394"/>
      <c r="N541" s="394"/>
      <c r="O541" s="394"/>
      <c r="P541" s="394"/>
      <c r="Q541" s="394"/>
      <c r="R541" s="394">
        <v>1</v>
      </c>
      <c r="S541" s="394"/>
      <c r="T541" s="394"/>
      <c r="U541" s="394"/>
      <c r="V541" s="394"/>
      <c r="W541" s="394"/>
      <c r="X541" s="394"/>
      <c r="Y541" s="394"/>
      <c r="Z541" s="394">
        <v>1</v>
      </c>
      <c r="AA541" s="394"/>
      <c r="AB541" s="394"/>
      <c r="AC541" s="394"/>
      <c r="AD541" s="394"/>
      <c r="AE541" s="394"/>
      <c r="AF541" s="394"/>
      <c r="AG541" s="394"/>
      <c r="AH541" s="394" t="s">
        <v>1000</v>
      </c>
      <c r="AI541" s="394"/>
      <c r="AJ541" s="394"/>
      <c r="AK541" s="394"/>
      <c r="AL541" s="394"/>
      <c r="AM541" s="394"/>
      <c r="AN541" s="394"/>
      <c r="AO541" s="394"/>
      <c r="AP541" s="394" t="s">
        <v>1000</v>
      </c>
      <c r="AQ541" s="394"/>
      <c r="AR541" s="394"/>
      <c r="AS541" s="394"/>
      <c r="AT541" s="394"/>
      <c r="AU541" s="394"/>
      <c r="AV541" s="394"/>
      <c r="AW541" s="394"/>
      <c r="AX541" s="394" t="s">
        <v>1000</v>
      </c>
      <c r="AY541" s="394"/>
      <c r="AZ541" s="394"/>
      <c r="BA541" s="394"/>
      <c r="BB541" s="394"/>
      <c r="BC541" s="394"/>
      <c r="BD541" s="394"/>
      <c r="BE541" s="394"/>
      <c r="BF541" s="394">
        <v>1</v>
      </c>
      <c r="BG541" s="394"/>
      <c r="BH541" s="394"/>
      <c r="BI541" s="394"/>
      <c r="BJ541" s="394"/>
      <c r="BK541" s="394"/>
      <c r="BL541" s="394"/>
      <c r="BM541" s="394"/>
      <c r="BN541" s="84"/>
      <c r="BO541" s="83"/>
      <c r="BP541" s="83"/>
      <c r="BQ541" s="83"/>
      <c r="BR541" s="83"/>
      <c r="BS541" s="83"/>
      <c r="BT541" s="83"/>
      <c r="BU541" s="83"/>
      <c r="BV541" s="83"/>
      <c r="BW541" s="83"/>
      <c r="BX541" s="83"/>
      <c r="BY541" s="83"/>
    </row>
    <row r="542" spans="2:77" s="1" customFormat="1" ht="15" customHeight="1">
      <c r="B542" s="385" t="s">
        <v>623</v>
      </c>
      <c r="C542" s="385"/>
      <c r="D542" s="385"/>
      <c r="E542" s="385"/>
      <c r="F542" s="385"/>
      <c r="G542" s="385"/>
      <c r="H542" s="385"/>
      <c r="I542" s="385"/>
      <c r="J542" s="394">
        <v>12</v>
      </c>
      <c r="K542" s="394"/>
      <c r="L542" s="394"/>
      <c r="M542" s="394"/>
      <c r="N542" s="394"/>
      <c r="O542" s="394"/>
      <c r="P542" s="394"/>
      <c r="Q542" s="394"/>
      <c r="R542" s="394">
        <v>2</v>
      </c>
      <c r="S542" s="394"/>
      <c r="T542" s="394"/>
      <c r="U542" s="394"/>
      <c r="V542" s="394"/>
      <c r="W542" s="394"/>
      <c r="X542" s="394"/>
      <c r="Y542" s="394"/>
      <c r="Z542" s="394">
        <v>4</v>
      </c>
      <c r="AA542" s="394"/>
      <c r="AB542" s="394"/>
      <c r="AC542" s="394"/>
      <c r="AD542" s="394"/>
      <c r="AE542" s="394"/>
      <c r="AF542" s="394"/>
      <c r="AG542" s="394"/>
      <c r="AH542" s="394" t="s">
        <v>1000</v>
      </c>
      <c r="AI542" s="394"/>
      <c r="AJ542" s="394"/>
      <c r="AK542" s="394"/>
      <c r="AL542" s="394"/>
      <c r="AM542" s="394"/>
      <c r="AN542" s="394"/>
      <c r="AO542" s="394"/>
      <c r="AP542" s="394">
        <v>1</v>
      </c>
      <c r="AQ542" s="394"/>
      <c r="AR542" s="394"/>
      <c r="AS542" s="394"/>
      <c r="AT542" s="394"/>
      <c r="AU542" s="394"/>
      <c r="AV542" s="394"/>
      <c r="AW542" s="394"/>
      <c r="AX542" s="394" t="s">
        <v>1000</v>
      </c>
      <c r="AY542" s="394"/>
      <c r="AZ542" s="394"/>
      <c r="BA542" s="394"/>
      <c r="BB542" s="394"/>
      <c r="BC542" s="394"/>
      <c r="BD542" s="394"/>
      <c r="BE542" s="394"/>
      <c r="BF542" s="394" t="s">
        <v>1000</v>
      </c>
      <c r="BG542" s="394"/>
      <c r="BH542" s="394"/>
      <c r="BI542" s="394"/>
      <c r="BJ542" s="394"/>
      <c r="BK542" s="394"/>
      <c r="BL542" s="394"/>
      <c r="BM542" s="394"/>
      <c r="BN542" s="83"/>
      <c r="BO542" s="83"/>
      <c r="BP542" s="83"/>
      <c r="BQ542" s="83"/>
      <c r="BR542" s="83"/>
      <c r="BS542" s="83"/>
      <c r="BT542" s="83"/>
      <c r="BU542" s="83"/>
      <c r="BV542" s="83"/>
      <c r="BW542" s="83"/>
      <c r="BX542" s="83"/>
      <c r="BY542" s="83"/>
    </row>
    <row r="543" spans="2:77" s="1" customFormat="1" ht="15" customHeight="1">
      <c r="B543" s="385" t="s">
        <v>624</v>
      </c>
      <c r="C543" s="385"/>
      <c r="D543" s="385"/>
      <c r="E543" s="385"/>
      <c r="F543" s="385"/>
      <c r="G543" s="385"/>
      <c r="H543" s="385"/>
      <c r="I543" s="385"/>
      <c r="J543" s="394">
        <v>3</v>
      </c>
      <c r="K543" s="394"/>
      <c r="L543" s="394"/>
      <c r="M543" s="394"/>
      <c r="N543" s="394"/>
      <c r="O543" s="394"/>
      <c r="P543" s="394"/>
      <c r="Q543" s="394"/>
      <c r="R543" s="394">
        <v>2</v>
      </c>
      <c r="S543" s="394"/>
      <c r="T543" s="394"/>
      <c r="U543" s="394"/>
      <c r="V543" s="394"/>
      <c r="W543" s="394"/>
      <c r="X543" s="394"/>
      <c r="Y543" s="394"/>
      <c r="Z543" s="394">
        <v>6</v>
      </c>
      <c r="AA543" s="394"/>
      <c r="AB543" s="394"/>
      <c r="AC543" s="394"/>
      <c r="AD543" s="394"/>
      <c r="AE543" s="394"/>
      <c r="AF543" s="394"/>
      <c r="AG543" s="394"/>
      <c r="AH543" s="394">
        <v>1</v>
      </c>
      <c r="AI543" s="394"/>
      <c r="AJ543" s="394"/>
      <c r="AK543" s="394"/>
      <c r="AL543" s="394"/>
      <c r="AM543" s="394"/>
      <c r="AN543" s="394"/>
      <c r="AO543" s="394"/>
      <c r="AP543" s="394">
        <v>5</v>
      </c>
      <c r="AQ543" s="394"/>
      <c r="AR543" s="394"/>
      <c r="AS543" s="394"/>
      <c r="AT543" s="394"/>
      <c r="AU543" s="394"/>
      <c r="AV543" s="394"/>
      <c r="AW543" s="394"/>
      <c r="AX543" s="394">
        <v>1</v>
      </c>
      <c r="AY543" s="394"/>
      <c r="AZ543" s="394"/>
      <c r="BA543" s="394"/>
      <c r="BB543" s="394"/>
      <c r="BC543" s="394"/>
      <c r="BD543" s="394"/>
      <c r="BE543" s="394"/>
      <c r="BF543" s="394">
        <v>1</v>
      </c>
      <c r="BG543" s="394"/>
      <c r="BH543" s="394"/>
      <c r="BI543" s="394"/>
      <c r="BJ543" s="394"/>
      <c r="BK543" s="394"/>
      <c r="BL543" s="394"/>
      <c r="BM543" s="394"/>
      <c r="BN543" s="83"/>
      <c r="BO543" s="83"/>
      <c r="BP543" s="83"/>
      <c r="BQ543" s="83"/>
      <c r="BR543" s="83"/>
      <c r="BS543" s="83"/>
      <c r="BT543" s="83"/>
      <c r="BU543" s="83"/>
      <c r="BV543" s="83"/>
      <c r="BW543" s="83"/>
      <c r="BX543" s="83"/>
      <c r="BY543" s="83"/>
    </row>
    <row r="544" spans="2:77" s="1" customFormat="1" ht="15" customHeight="1">
      <c r="B544" s="385" t="s">
        <v>625</v>
      </c>
      <c r="C544" s="385"/>
      <c r="D544" s="385"/>
      <c r="E544" s="385"/>
      <c r="F544" s="385"/>
      <c r="G544" s="385"/>
      <c r="H544" s="385"/>
      <c r="I544" s="385"/>
      <c r="J544" s="394">
        <v>5</v>
      </c>
      <c r="K544" s="394"/>
      <c r="L544" s="394"/>
      <c r="M544" s="394"/>
      <c r="N544" s="394"/>
      <c r="O544" s="394"/>
      <c r="P544" s="394"/>
      <c r="Q544" s="394"/>
      <c r="R544" s="394">
        <v>1</v>
      </c>
      <c r="S544" s="394"/>
      <c r="T544" s="394"/>
      <c r="U544" s="394"/>
      <c r="V544" s="394"/>
      <c r="W544" s="394"/>
      <c r="X544" s="394"/>
      <c r="Y544" s="394"/>
      <c r="Z544" s="394" t="s">
        <v>1000</v>
      </c>
      <c r="AA544" s="394"/>
      <c r="AB544" s="394"/>
      <c r="AC544" s="394"/>
      <c r="AD544" s="394"/>
      <c r="AE544" s="394"/>
      <c r="AF544" s="394"/>
      <c r="AG544" s="394"/>
      <c r="AH544" s="394" t="s">
        <v>1000</v>
      </c>
      <c r="AI544" s="394"/>
      <c r="AJ544" s="394"/>
      <c r="AK544" s="394"/>
      <c r="AL544" s="394"/>
      <c r="AM544" s="394"/>
      <c r="AN544" s="394"/>
      <c r="AO544" s="394"/>
      <c r="AP544" s="394" t="s">
        <v>1000</v>
      </c>
      <c r="AQ544" s="394"/>
      <c r="AR544" s="394"/>
      <c r="AS544" s="394"/>
      <c r="AT544" s="394"/>
      <c r="AU544" s="394"/>
      <c r="AV544" s="394"/>
      <c r="AW544" s="394"/>
      <c r="AX544" s="394" t="s">
        <v>1000</v>
      </c>
      <c r="AY544" s="394"/>
      <c r="AZ544" s="394"/>
      <c r="BA544" s="394"/>
      <c r="BB544" s="394"/>
      <c r="BC544" s="394"/>
      <c r="BD544" s="394"/>
      <c r="BE544" s="394"/>
      <c r="BF544" s="394" t="s">
        <v>1000</v>
      </c>
      <c r="BG544" s="394"/>
      <c r="BH544" s="394"/>
      <c r="BI544" s="394"/>
      <c r="BJ544" s="394"/>
      <c r="BK544" s="394"/>
      <c r="BL544" s="394"/>
      <c r="BM544" s="394"/>
      <c r="BN544" s="83"/>
      <c r="BO544" s="84"/>
      <c r="BP544" s="84"/>
      <c r="BQ544" s="84"/>
      <c r="BR544" s="84"/>
      <c r="BS544" s="84"/>
      <c r="BT544" s="84"/>
      <c r="BU544" s="84"/>
      <c r="BV544" s="84"/>
      <c r="BW544" s="84"/>
      <c r="BX544" s="84"/>
      <c r="BY544" s="84"/>
    </row>
    <row r="545" spans="2:77" s="1" customFormat="1" ht="15" customHeight="1">
      <c r="B545" s="385" t="s">
        <v>851</v>
      </c>
      <c r="C545" s="385"/>
      <c r="D545" s="385"/>
      <c r="E545" s="385"/>
      <c r="F545" s="385"/>
      <c r="G545" s="385"/>
      <c r="H545" s="385"/>
      <c r="I545" s="385"/>
      <c r="J545" s="394">
        <v>6</v>
      </c>
      <c r="K545" s="394"/>
      <c r="L545" s="394"/>
      <c r="M545" s="394"/>
      <c r="N545" s="394"/>
      <c r="O545" s="394"/>
      <c r="P545" s="394"/>
      <c r="Q545" s="394"/>
      <c r="R545" s="394">
        <v>1</v>
      </c>
      <c r="S545" s="394"/>
      <c r="T545" s="394"/>
      <c r="U545" s="394"/>
      <c r="V545" s="394"/>
      <c r="W545" s="394"/>
      <c r="X545" s="394"/>
      <c r="Y545" s="394"/>
      <c r="Z545" s="394">
        <v>3</v>
      </c>
      <c r="AA545" s="394"/>
      <c r="AB545" s="394"/>
      <c r="AC545" s="394"/>
      <c r="AD545" s="394"/>
      <c r="AE545" s="394"/>
      <c r="AF545" s="394"/>
      <c r="AG545" s="394"/>
      <c r="AH545" s="394">
        <v>2</v>
      </c>
      <c r="AI545" s="394"/>
      <c r="AJ545" s="394"/>
      <c r="AK545" s="394"/>
      <c r="AL545" s="394"/>
      <c r="AM545" s="394"/>
      <c r="AN545" s="394"/>
      <c r="AO545" s="394"/>
      <c r="AP545" s="394">
        <v>3</v>
      </c>
      <c r="AQ545" s="394"/>
      <c r="AR545" s="394"/>
      <c r="AS545" s="394"/>
      <c r="AT545" s="394"/>
      <c r="AU545" s="394"/>
      <c r="AV545" s="394"/>
      <c r="AW545" s="394"/>
      <c r="AX545" s="394" t="s">
        <v>1001</v>
      </c>
      <c r="AY545" s="394"/>
      <c r="AZ545" s="394"/>
      <c r="BA545" s="394"/>
      <c r="BB545" s="394"/>
      <c r="BC545" s="394"/>
      <c r="BD545" s="394"/>
      <c r="BE545" s="394"/>
      <c r="BF545" s="394">
        <v>1</v>
      </c>
      <c r="BG545" s="394"/>
      <c r="BH545" s="394"/>
      <c r="BI545" s="394"/>
      <c r="BJ545" s="394"/>
      <c r="BK545" s="394"/>
      <c r="BL545" s="394"/>
      <c r="BM545" s="394"/>
      <c r="BN545" s="84"/>
      <c r="BO545" s="84">
        <v>12</v>
      </c>
      <c r="BP545" s="84"/>
      <c r="BQ545" s="84"/>
      <c r="BR545" s="84"/>
      <c r="BS545" s="84"/>
      <c r="BT545" s="84"/>
      <c r="BU545" s="84"/>
      <c r="BV545" s="84"/>
      <c r="BW545" s="84"/>
      <c r="BX545" s="84"/>
      <c r="BY545" s="84"/>
    </row>
    <row r="546" spans="2:77" s="1" customFormat="1" ht="15" customHeight="1">
      <c r="B546" s="385" t="s">
        <v>741</v>
      </c>
      <c r="C546" s="385"/>
      <c r="D546" s="385"/>
      <c r="E546" s="385"/>
      <c r="F546" s="385"/>
      <c r="G546" s="385"/>
      <c r="H546" s="385"/>
      <c r="I546" s="385"/>
      <c r="J546" s="394">
        <v>35</v>
      </c>
      <c r="K546" s="394"/>
      <c r="L546" s="394"/>
      <c r="M546" s="394"/>
      <c r="N546" s="394"/>
      <c r="O546" s="394"/>
      <c r="P546" s="394"/>
      <c r="Q546" s="394"/>
      <c r="R546" s="394">
        <v>10</v>
      </c>
      <c r="S546" s="394"/>
      <c r="T546" s="394"/>
      <c r="U546" s="394"/>
      <c r="V546" s="394"/>
      <c r="W546" s="394"/>
      <c r="X546" s="394"/>
      <c r="Y546" s="394"/>
      <c r="Z546" s="394">
        <v>1</v>
      </c>
      <c r="AA546" s="394"/>
      <c r="AB546" s="394"/>
      <c r="AC546" s="394"/>
      <c r="AD546" s="394"/>
      <c r="AE546" s="394"/>
      <c r="AF546" s="394"/>
      <c r="AG546" s="394"/>
      <c r="AH546" s="394">
        <v>3</v>
      </c>
      <c r="AI546" s="394"/>
      <c r="AJ546" s="394"/>
      <c r="AK546" s="394"/>
      <c r="AL546" s="394"/>
      <c r="AM546" s="394"/>
      <c r="AN546" s="394"/>
      <c r="AO546" s="394"/>
      <c r="AP546" s="394">
        <v>1</v>
      </c>
      <c r="AQ546" s="394"/>
      <c r="AR546" s="394"/>
      <c r="AS546" s="394"/>
      <c r="AT546" s="394"/>
      <c r="AU546" s="394"/>
      <c r="AV546" s="394"/>
      <c r="AW546" s="394"/>
      <c r="AX546" s="394">
        <v>8</v>
      </c>
      <c r="AY546" s="394"/>
      <c r="AZ546" s="394"/>
      <c r="BA546" s="394"/>
      <c r="BB546" s="394"/>
      <c r="BC546" s="394"/>
      <c r="BD546" s="394"/>
      <c r="BE546" s="394"/>
      <c r="BF546" s="394">
        <v>1</v>
      </c>
      <c r="BG546" s="394"/>
      <c r="BH546" s="394"/>
      <c r="BI546" s="394"/>
      <c r="BJ546" s="394"/>
      <c r="BK546" s="394"/>
      <c r="BL546" s="394"/>
      <c r="BM546" s="394"/>
      <c r="BN546" s="84"/>
      <c r="BO546" s="84">
        <v>3</v>
      </c>
      <c r="BP546" s="84"/>
      <c r="BQ546" s="84"/>
      <c r="BR546" s="84"/>
      <c r="BS546" s="84"/>
      <c r="BT546" s="84"/>
      <c r="BU546" s="84"/>
      <c r="BV546" s="84"/>
      <c r="BW546" s="84"/>
      <c r="BX546" s="84"/>
      <c r="BY546" s="84"/>
    </row>
    <row r="547" spans="2:77" s="1" customFormat="1" ht="15" customHeight="1">
      <c r="B547" s="385" t="s">
        <v>751</v>
      </c>
      <c r="C547" s="385"/>
      <c r="D547" s="385"/>
      <c r="E547" s="385"/>
      <c r="F547" s="385"/>
      <c r="G547" s="385"/>
      <c r="H547" s="385"/>
      <c r="I547" s="385"/>
      <c r="J547" s="394">
        <f>SUM(J538:Q546)</f>
        <v>73</v>
      </c>
      <c r="K547" s="394"/>
      <c r="L547" s="394"/>
      <c r="M547" s="394"/>
      <c r="N547" s="394"/>
      <c r="O547" s="394"/>
      <c r="P547" s="394"/>
      <c r="Q547" s="394"/>
      <c r="R547" s="394">
        <f>SUM(R538:Y546)</f>
        <v>18</v>
      </c>
      <c r="S547" s="394"/>
      <c r="T547" s="394"/>
      <c r="U547" s="394"/>
      <c r="V547" s="394"/>
      <c r="W547" s="394"/>
      <c r="X547" s="394"/>
      <c r="Y547" s="394"/>
      <c r="Z547" s="394">
        <f>SUM(Z538:AG546)</f>
        <v>22</v>
      </c>
      <c r="AA547" s="394"/>
      <c r="AB547" s="394"/>
      <c r="AC547" s="394"/>
      <c r="AD547" s="394"/>
      <c r="AE547" s="394"/>
      <c r="AF547" s="394"/>
      <c r="AG547" s="394"/>
      <c r="AH547" s="394">
        <f>SUM(AH538:AO546)</f>
        <v>6</v>
      </c>
      <c r="AI547" s="394"/>
      <c r="AJ547" s="394"/>
      <c r="AK547" s="394"/>
      <c r="AL547" s="394"/>
      <c r="AM547" s="394"/>
      <c r="AN547" s="394"/>
      <c r="AO547" s="394"/>
      <c r="AP547" s="394">
        <f>SUM(AP538:AW546)</f>
        <v>11</v>
      </c>
      <c r="AQ547" s="394"/>
      <c r="AR547" s="394"/>
      <c r="AS547" s="394"/>
      <c r="AT547" s="394"/>
      <c r="AU547" s="394"/>
      <c r="AV547" s="394"/>
      <c r="AW547" s="394"/>
      <c r="AX547" s="394">
        <f>SUM(AX538:BE546)</f>
        <v>9</v>
      </c>
      <c r="AY547" s="394"/>
      <c r="AZ547" s="394"/>
      <c r="BA547" s="394"/>
      <c r="BB547" s="394"/>
      <c r="BC547" s="394"/>
      <c r="BD547" s="394"/>
      <c r="BE547" s="394"/>
      <c r="BF547" s="394">
        <f>SUM(BF538:BM546)</f>
        <v>5</v>
      </c>
      <c r="BG547" s="394"/>
      <c r="BH547" s="394"/>
      <c r="BI547" s="394"/>
      <c r="BJ547" s="394"/>
      <c r="BK547" s="394"/>
      <c r="BL547" s="394"/>
      <c r="BM547" s="394"/>
      <c r="BN547" s="83"/>
      <c r="BO547" s="84">
        <f>SUM(BO538:BO546)</f>
        <v>15</v>
      </c>
      <c r="BP547" s="84"/>
      <c r="BQ547" s="84"/>
      <c r="BR547" s="84"/>
      <c r="BS547" s="84"/>
      <c r="BT547" s="83"/>
      <c r="BU547" s="83"/>
      <c r="BV547" s="83"/>
      <c r="BW547" s="83"/>
      <c r="BX547" s="83"/>
      <c r="BY547" s="83"/>
    </row>
    <row r="548" s="1" customFormat="1" ht="15" customHeight="1">
      <c r="BM548" s="28" t="s">
        <v>227</v>
      </c>
    </row>
    <row r="549" s="1" customFormat="1" ht="15" customHeight="1"/>
    <row r="550" spans="1:69" s="1" customFormat="1" ht="15" customHeight="1">
      <c r="A550" s="1" t="s">
        <v>272</v>
      </c>
      <c r="BQ550" s="28" t="s">
        <v>926</v>
      </c>
    </row>
    <row r="551" s="1" customFormat="1" ht="3.75" customHeight="1"/>
    <row r="552" spans="2:147" s="1" customFormat="1" ht="13.5" customHeight="1">
      <c r="B552" s="385" t="s">
        <v>618</v>
      </c>
      <c r="C552" s="385"/>
      <c r="D552" s="385"/>
      <c r="E552" s="385"/>
      <c r="F552" s="385"/>
      <c r="G552" s="385"/>
      <c r="H552" s="385"/>
      <c r="I552" s="385"/>
      <c r="J552" s="385" t="s">
        <v>276</v>
      </c>
      <c r="K552" s="385"/>
      <c r="L552" s="385"/>
      <c r="M552" s="385"/>
      <c r="N552" s="385"/>
      <c r="O552" s="385"/>
      <c r="P552" s="385"/>
      <c r="Q552" s="385"/>
      <c r="R552" s="385"/>
      <c r="S552" s="385"/>
      <c r="T552" s="385"/>
      <c r="U552" s="385"/>
      <c r="V552" s="385" t="s">
        <v>277</v>
      </c>
      <c r="W552" s="385"/>
      <c r="X552" s="385"/>
      <c r="Y552" s="385"/>
      <c r="Z552" s="385"/>
      <c r="AA552" s="385"/>
      <c r="AB552" s="385"/>
      <c r="AC552" s="385"/>
      <c r="AD552" s="385"/>
      <c r="AE552" s="385"/>
      <c r="AF552" s="385"/>
      <c r="AG552" s="385"/>
      <c r="AH552" s="385" t="s">
        <v>278</v>
      </c>
      <c r="AI552" s="385"/>
      <c r="AJ552" s="385"/>
      <c r="AK552" s="385"/>
      <c r="AL552" s="385"/>
      <c r="AM552" s="385"/>
      <c r="AN552" s="385"/>
      <c r="AO552" s="385"/>
      <c r="AP552" s="385"/>
      <c r="AQ552" s="385"/>
      <c r="AR552" s="385"/>
      <c r="AS552" s="385"/>
      <c r="AT552" s="385" t="s">
        <v>279</v>
      </c>
      <c r="AU552" s="385"/>
      <c r="AV552" s="385"/>
      <c r="AW552" s="385"/>
      <c r="AX552" s="385"/>
      <c r="AY552" s="385"/>
      <c r="AZ552" s="385"/>
      <c r="BA552" s="385"/>
      <c r="BB552" s="385"/>
      <c r="BC552" s="385"/>
      <c r="BD552" s="385"/>
      <c r="BE552" s="385"/>
      <c r="BF552" s="385" t="s">
        <v>1002</v>
      </c>
      <c r="BG552" s="385"/>
      <c r="BH552" s="385"/>
      <c r="BI552" s="385"/>
      <c r="BJ552" s="385"/>
      <c r="BK552" s="385"/>
      <c r="BL552" s="385"/>
      <c r="BM552" s="385"/>
      <c r="BN552" s="385"/>
      <c r="BO552" s="385"/>
      <c r="BP552" s="385"/>
      <c r="BQ552" s="385"/>
      <c r="CB552" s="95"/>
      <c r="CC552" s="95"/>
      <c r="CD552" s="95"/>
      <c r="CE552" s="95"/>
      <c r="CF552" s="95"/>
      <c r="CG552" s="95"/>
      <c r="CH552" s="95"/>
      <c r="CI552" s="95"/>
      <c r="CJ552" s="95"/>
      <c r="CK552" s="95"/>
      <c r="CL552" s="95"/>
      <c r="CM552" s="95"/>
      <c r="CN552" s="95"/>
      <c r="CO552" s="95"/>
      <c r="CP552" s="95"/>
      <c r="CQ552" s="95"/>
      <c r="CR552" s="95"/>
      <c r="CS552" s="95"/>
      <c r="CT552" s="95"/>
      <c r="CU552" s="95"/>
      <c r="CV552" s="95"/>
      <c r="CW552" s="95"/>
      <c r="CX552" s="95"/>
      <c r="CY552" s="95"/>
      <c r="CZ552" s="95"/>
      <c r="DA552" s="95"/>
      <c r="DB552" s="95"/>
      <c r="DC552" s="95"/>
      <c r="DD552" s="95"/>
      <c r="DE552" s="95"/>
      <c r="DF552" s="95"/>
      <c r="DG552" s="95"/>
      <c r="DH552" s="95"/>
      <c r="DI552" s="95"/>
      <c r="DJ552" s="95"/>
      <c r="DK552" s="95"/>
      <c r="DL552" s="95"/>
      <c r="DM552" s="95"/>
      <c r="DN552" s="95"/>
      <c r="DO552" s="95"/>
      <c r="DP552" s="95"/>
      <c r="DQ552" s="95"/>
      <c r="DR552" s="95"/>
      <c r="DS552" s="95"/>
      <c r="DT552" s="95"/>
      <c r="DU552" s="95"/>
      <c r="DV552" s="95"/>
      <c r="DW552" s="95"/>
      <c r="DX552" s="95"/>
      <c r="DY552" s="95"/>
      <c r="DZ552" s="95"/>
      <c r="EA552" s="95"/>
      <c r="EB552" s="95"/>
      <c r="EC552" s="95"/>
      <c r="ED552" s="95"/>
      <c r="EE552" s="95"/>
      <c r="EF552" s="95"/>
      <c r="EG552" s="95"/>
      <c r="EH552" s="95"/>
      <c r="EI552" s="95"/>
      <c r="EJ552" s="95"/>
      <c r="EK552" s="95"/>
      <c r="EL552" s="95"/>
      <c r="EM552" s="95"/>
      <c r="EN552" s="95"/>
      <c r="EO552" s="95"/>
      <c r="EP552" s="95"/>
      <c r="EQ552" s="95"/>
    </row>
    <row r="553" spans="2:147" s="1" customFormat="1" ht="13.5" customHeight="1">
      <c r="B553" s="385"/>
      <c r="C553" s="385"/>
      <c r="D553" s="385"/>
      <c r="E553" s="385"/>
      <c r="F553" s="385"/>
      <c r="G553" s="385"/>
      <c r="H553" s="385"/>
      <c r="I553" s="385"/>
      <c r="J553" s="385" t="s">
        <v>280</v>
      </c>
      <c r="K553" s="385"/>
      <c r="L553" s="385"/>
      <c r="M553" s="385"/>
      <c r="N553" s="385"/>
      <c r="O553" s="385"/>
      <c r="P553" s="385" t="s">
        <v>281</v>
      </c>
      <c r="Q553" s="385"/>
      <c r="R553" s="385"/>
      <c r="S553" s="385"/>
      <c r="T553" s="385"/>
      <c r="U553" s="385"/>
      <c r="V553" s="385" t="s">
        <v>280</v>
      </c>
      <c r="W553" s="385"/>
      <c r="X553" s="385"/>
      <c r="Y553" s="385"/>
      <c r="Z553" s="385"/>
      <c r="AA553" s="385"/>
      <c r="AB553" s="385" t="s">
        <v>281</v>
      </c>
      <c r="AC553" s="385"/>
      <c r="AD553" s="385"/>
      <c r="AE553" s="385"/>
      <c r="AF553" s="385"/>
      <c r="AG553" s="385"/>
      <c r="AH553" s="385" t="s">
        <v>280</v>
      </c>
      <c r="AI553" s="385"/>
      <c r="AJ553" s="385"/>
      <c r="AK553" s="385"/>
      <c r="AL553" s="385"/>
      <c r="AM553" s="385"/>
      <c r="AN553" s="385" t="s">
        <v>281</v>
      </c>
      <c r="AO553" s="385"/>
      <c r="AP553" s="385"/>
      <c r="AQ553" s="385"/>
      <c r="AR553" s="385"/>
      <c r="AS553" s="385"/>
      <c r="AT553" s="385" t="s">
        <v>280</v>
      </c>
      <c r="AU553" s="385"/>
      <c r="AV553" s="385"/>
      <c r="AW553" s="385"/>
      <c r="AX553" s="385"/>
      <c r="AY553" s="385"/>
      <c r="AZ553" s="385" t="s">
        <v>282</v>
      </c>
      <c r="BA553" s="385"/>
      <c r="BB553" s="385"/>
      <c r="BC553" s="385"/>
      <c r="BD553" s="385"/>
      <c r="BE553" s="385"/>
      <c r="BF553" s="385" t="s">
        <v>280</v>
      </c>
      <c r="BG553" s="385"/>
      <c r="BH553" s="385"/>
      <c r="BI553" s="385"/>
      <c r="BJ553" s="385"/>
      <c r="BK553" s="385"/>
      <c r="BL553" s="385" t="s">
        <v>282</v>
      </c>
      <c r="BM553" s="385"/>
      <c r="BN553" s="385"/>
      <c r="BO553" s="385"/>
      <c r="BP553" s="385"/>
      <c r="BQ553" s="385"/>
      <c r="CB553" s="96"/>
      <c r="CC553" s="96"/>
      <c r="CD553" s="96"/>
      <c r="CE553" s="96"/>
      <c r="CF553" s="96"/>
      <c r="CG553" s="96"/>
      <c r="CH553" s="96"/>
      <c r="CI553" s="96"/>
      <c r="CJ553" s="96"/>
      <c r="CK553" s="96"/>
      <c r="CL553" s="96"/>
      <c r="CM553" s="96"/>
      <c r="CN553" s="96"/>
      <c r="CO553" s="96"/>
      <c r="CP553" s="96"/>
      <c r="CQ553" s="96"/>
      <c r="CR553" s="96"/>
      <c r="CS553" s="96"/>
      <c r="CT553" s="96"/>
      <c r="CU553" s="96"/>
      <c r="CV553" s="96"/>
      <c r="CW553" s="96"/>
      <c r="CX553" s="96"/>
      <c r="CY553" s="96"/>
      <c r="CZ553" s="96"/>
      <c r="DA553" s="96"/>
      <c r="DB553" s="96"/>
      <c r="DC553" s="96"/>
      <c r="DD553" s="96"/>
      <c r="DE553" s="96"/>
      <c r="DF553" s="96"/>
      <c r="DG553" s="96"/>
      <c r="DH553" s="96"/>
      <c r="DI553" s="96"/>
      <c r="DJ553" s="96"/>
      <c r="DK553" s="96"/>
      <c r="DL553" s="96"/>
      <c r="DM553" s="96"/>
      <c r="DN553" s="96"/>
      <c r="DO553" s="96"/>
      <c r="DP553" s="96"/>
      <c r="DQ553" s="96"/>
      <c r="DR553" s="96"/>
      <c r="DS553" s="96"/>
      <c r="DT553" s="96"/>
      <c r="DU553" s="96"/>
      <c r="DV553" s="96"/>
      <c r="DW553" s="96"/>
      <c r="DX553" s="96"/>
      <c r="DY553" s="96"/>
      <c r="DZ553" s="96"/>
      <c r="EA553" s="96"/>
      <c r="EB553" s="96"/>
      <c r="EC553" s="96"/>
      <c r="ED553" s="96"/>
      <c r="EE553" s="96"/>
      <c r="EF553" s="96"/>
      <c r="EG553" s="96"/>
      <c r="EH553" s="96"/>
      <c r="EI553" s="96"/>
      <c r="EJ553" s="96"/>
      <c r="EK553" s="96"/>
      <c r="EL553" s="96"/>
      <c r="EM553" s="96"/>
      <c r="EN553" s="96"/>
      <c r="EO553" s="96"/>
      <c r="EP553" s="96"/>
      <c r="EQ553" s="96"/>
    </row>
    <row r="554" spans="2:147" s="1" customFormat="1" ht="15" customHeight="1">
      <c r="B554" s="385" t="s">
        <v>620</v>
      </c>
      <c r="C554" s="385"/>
      <c r="D554" s="385"/>
      <c r="E554" s="385"/>
      <c r="F554" s="385"/>
      <c r="G554" s="385"/>
      <c r="H554" s="385"/>
      <c r="I554" s="385"/>
      <c r="J554" s="394" t="s">
        <v>1003</v>
      </c>
      <c r="K554" s="394"/>
      <c r="L554" s="394"/>
      <c r="M554" s="394"/>
      <c r="N554" s="394"/>
      <c r="O554" s="394"/>
      <c r="P554" s="394" t="s">
        <v>1003</v>
      </c>
      <c r="Q554" s="394"/>
      <c r="R554" s="394"/>
      <c r="S554" s="394"/>
      <c r="T554" s="394"/>
      <c r="U554" s="394"/>
      <c r="V554" s="395">
        <v>1</v>
      </c>
      <c r="W554" s="395"/>
      <c r="X554" s="395"/>
      <c r="Y554" s="395"/>
      <c r="Z554" s="395"/>
      <c r="AA554" s="395"/>
      <c r="AB554" s="394" t="s">
        <v>1004</v>
      </c>
      <c r="AC554" s="394"/>
      <c r="AD554" s="394"/>
      <c r="AE554" s="394"/>
      <c r="AF554" s="394"/>
      <c r="AG554" s="394"/>
      <c r="AH554" s="394" t="s">
        <v>1003</v>
      </c>
      <c r="AI554" s="394"/>
      <c r="AJ554" s="394"/>
      <c r="AK554" s="394"/>
      <c r="AL554" s="394"/>
      <c r="AM554" s="394"/>
      <c r="AN554" s="394" t="s">
        <v>1003</v>
      </c>
      <c r="AO554" s="394"/>
      <c r="AP554" s="394"/>
      <c r="AQ554" s="394"/>
      <c r="AR554" s="394"/>
      <c r="AS554" s="394"/>
      <c r="AT554" s="394" t="s">
        <v>1003</v>
      </c>
      <c r="AU554" s="394"/>
      <c r="AV554" s="394"/>
      <c r="AW554" s="394"/>
      <c r="AX554" s="394"/>
      <c r="AY554" s="394"/>
      <c r="AZ554" s="394" t="s">
        <v>1003</v>
      </c>
      <c r="BA554" s="394"/>
      <c r="BB554" s="394"/>
      <c r="BC554" s="394"/>
      <c r="BD554" s="394"/>
      <c r="BE554" s="394"/>
      <c r="BF554" s="394" t="s">
        <v>1003</v>
      </c>
      <c r="BG554" s="394"/>
      <c r="BH554" s="394"/>
      <c r="BI554" s="394"/>
      <c r="BJ554" s="394"/>
      <c r="BK554" s="394"/>
      <c r="BL554" s="394" t="s">
        <v>1003</v>
      </c>
      <c r="BM554" s="394"/>
      <c r="BN554" s="394"/>
      <c r="BO554" s="394"/>
      <c r="BP554" s="394"/>
      <c r="BQ554" s="394"/>
      <c r="CB554" s="97"/>
      <c r="CC554" s="97"/>
      <c r="CD554" s="97"/>
      <c r="CE554" s="97"/>
      <c r="CF554" s="97"/>
      <c r="CG554" s="97"/>
      <c r="CH554" s="97"/>
      <c r="CI554" s="97"/>
      <c r="CJ554" s="97"/>
      <c r="CK554" s="97"/>
      <c r="CL554" s="97"/>
      <c r="CM554" s="97"/>
      <c r="CN554" s="97"/>
      <c r="CO554" s="97"/>
      <c r="CP554" s="97"/>
      <c r="CQ554" s="97"/>
      <c r="CR554" s="97"/>
      <c r="CS554" s="97"/>
      <c r="CT554" s="97"/>
      <c r="CU554" s="97"/>
      <c r="CV554" s="97"/>
      <c r="CW554" s="97"/>
      <c r="CX554" s="97"/>
      <c r="CY554" s="97"/>
      <c r="CZ554" s="97"/>
      <c r="DA554" s="97"/>
      <c r="DB554" s="97"/>
      <c r="DC554" s="97"/>
      <c r="DD554" s="97"/>
      <c r="DE554" s="97"/>
      <c r="DF554" s="97"/>
      <c r="DG554" s="97"/>
      <c r="DH554" s="97"/>
      <c r="DI554" s="97"/>
      <c r="DJ554" s="97"/>
      <c r="DK554" s="97"/>
      <c r="DL554" s="97"/>
      <c r="DM554" s="97"/>
      <c r="DN554" s="97"/>
      <c r="DO554" s="97"/>
      <c r="DP554" s="97"/>
      <c r="DQ554" s="97"/>
      <c r="DR554" s="97"/>
      <c r="DS554" s="97"/>
      <c r="DT554" s="97"/>
      <c r="DU554" s="97"/>
      <c r="DV554" s="97"/>
      <c r="DW554" s="97"/>
      <c r="DX554" s="97"/>
      <c r="DY554" s="97"/>
      <c r="DZ554" s="97"/>
      <c r="EA554" s="97"/>
      <c r="EB554" s="97"/>
      <c r="EC554" s="97"/>
      <c r="ED554" s="97"/>
      <c r="EE554" s="97"/>
      <c r="EF554" s="97"/>
      <c r="EG554" s="97"/>
      <c r="EH554" s="97"/>
      <c r="EI554" s="97"/>
      <c r="EJ554" s="97"/>
      <c r="EK554" s="97"/>
      <c r="EL554" s="97"/>
      <c r="EM554" s="97"/>
      <c r="EN554" s="97"/>
      <c r="EO554" s="97"/>
      <c r="EP554" s="97"/>
      <c r="EQ554" s="97"/>
    </row>
    <row r="555" spans="2:147" s="1" customFormat="1" ht="15" customHeight="1">
      <c r="B555" s="385" t="s">
        <v>850</v>
      </c>
      <c r="C555" s="385"/>
      <c r="D555" s="385"/>
      <c r="E555" s="385"/>
      <c r="F555" s="385"/>
      <c r="G555" s="385"/>
      <c r="H555" s="385"/>
      <c r="I555" s="385"/>
      <c r="J555" s="395">
        <v>1</v>
      </c>
      <c r="K555" s="395"/>
      <c r="L555" s="395"/>
      <c r="M555" s="395"/>
      <c r="N555" s="395"/>
      <c r="O555" s="395"/>
      <c r="P555" s="394" t="s">
        <v>1004</v>
      </c>
      <c r="Q555" s="394"/>
      <c r="R555" s="394"/>
      <c r="S555" s="394"/>
      <c r="T555" s="394"/>
      <c r="U555" s="394"/>
      <c r="V555" s="395">
        <v>3</v>
      </c>
      <c r="W555" s="395"/>
      <c r="X555" s="395"/>
      <c r="Y555" s="395"/>
      <c r="Z555" s="395"/>
      <c r="AA555" s="395"/>
      <c r="AB555" s="395">
        <v>196</v>
      </c>
      <c r="AC555" s="395"/>
      <c r="AD555" s="395"/>
      <c r="AE555" s="395"/>
      <c r="AF555" s="395"/>
      <c r="AG555" s="395"/>
      <c r="AH555" s="395">
        <v>1</v>
      </c>
      <c r="AI555" s="395"/>
      <c r="AJ555" s="395"/>
      <c r="AK555" s="395"/>
      <c r="AL555" s="395"/>
      <c r="AM555" s="395"/>
      <c r="AN555" s="394" t="s">
        <v>1004</v>
      </c>
      <c r="AO555" s="394"/>
      <c r="AP555" s="394"/>
      <c r="AQ555" s="394"/>
      <c r="AR555" s="394"/>
      <c r="AS555" s="394"/>
      <c r="AT555" s="394" t="s">
        <v>1003</v>
      </c>
      <c r="AU555" s="394"/>
      <c r="AV555" s="394"/>
      <c r="AW555" s="394"/>
      <c r="AX555" s="394"/>
      <c r="AY555" s="394"/>
      <c r="AZ555" s="394" t="s">
        <v>1003</v>
      </c>
      <c r="BA555" s="394"/>
      <c r="BB555" s="394"/>
      <c r="BC555" s="394"/>
      <c r="BD555" s="394"/>
      <c r="BE555" s="394"/>
      <c r="BF555" s="394" t="s">
        <v>1003</v>
      </c>
      <c r="BG555" s="394"/>
      <c r="BH555" s="394"/>
      <c r="BI555" s="394"/>
      <c r="BJ555" s="394"/>
      <c r="BK555" s="394"/>
      <c r="BL555" s="394" t="s">
        <v>1003</v>
      </c>
      <c r="BM555" s="394"/>
      <c r="BN555" s="394"/>
      <c r="BO555" s="394"/>
      <c r="BP555" s="394"/>
      <c r="BQ555" s="394"/>
      <c r="CB555" s="97"/>
      <c r="CC555" s="97"/>
      <c r="CD555" s="97"/>
      <c r="CE555" s="97"/>
      <c r="CF555" s="97"/>
      <c r="CG555" s="97"/>
      <c r="CH555" s="97"/>
      <c r="CI555" s="97"/>
      <c r="CJ555" s="97"/>
      <c r="CK555" s="97"/>
      <c r="CL555" s="97"/>
      <c r="CM555" s="97"/>
      <c r="CN555" s="97"/>
      <c r="CO555" s="97"/>
      <c r="CP555" s="97"/>
      <c r="CQ555" s="97"/>
      <c r="CR555" s="97"/>
      <c r="CS555" s="97"/>
      <c r="CT555" s="97"/>
      <c r="CU555" s="97"/>
      <c r="CV555" s="97"/>
      <c r="CW555" s="97"/>
      <c r="CX555" s="97"/>
      <c r="CY555" s="97"/>
      <c r="CZ555" s="97"/>
      <c r="DA555" s="97"/>
      <c r="DB555" s="97"/>
      <c r="DC555" s="97"/>
      <c r="DD555" s="97"/>
      <c r="DE555" s="97"/>
      <c r="DF555" s="97"/>
      <c r="DG555" s="97"/>
      <c r="DH555" s="97"/>
      <c r="DI555" s="97"/>
      <c r="DJ555" s="97"/>
      <c r="DK555" s="97"/>
      <c r="DL555" s="97"/>
      <c r="DM555" s="97"/>
      <c r="DN555" s="97"/>
      <c r="DO555" s="97"/>
      <c r="DP555" s="97"/>
      <c r="DQ555" s="97"/>
      <c r="DR555" s="97"/>
      <c r="DS555" s="97"/>
      <c r="DT555" s="97"/>
      <c r="DU555" s="97"/>
      <c r="DV555" s="97"/>
      <c r="DW555" s="97"/>
      <c r="DX555" s="97"/>
      <c r="DY555" s="97"/>
      <c r="DZ555" s="97"/>
      <c r="EA555" s="97"/>
      <c r="EB555" s="97"/>
      <c r="EC555" s="97"/>
      <c r="ED555" s="97"/>
      <c r="EE555" s="97"/>
      <c r="EF555" s="97"/>
      <c r="EG555" s="97"/>
      <c r="EH555" s="97"/>
      <c r="EI555" s="97"/>
      <c r="EJ555" s="97"/>
      <c r="EK555" s="97"/>
      <c r="EL555" s="97"/>
      <c r="EM555" s="97"/>
      <c r="EN555" s="97"/>
      <c r="EO555" s="97"/>
      <c r="EP555" s="97"/>
      <c r="EQ555" s="97"/>
    </row>
    <row r="556" spans="2:147" s="1" customFormat="1" ht="15" customHeight="1">
      <c r="B556" s="385" t="s">
        <v>739</v>
      </c>
      <c r="C556" s="385"/>
      <c r="D556" s="385"/>
      <c r="E556" s="385"/>
      <c r="F556" s="385"/>
      <c r="G556" s="385"/>
      <c r="H556" s="385"/>
      <c r="I556" s="385"/>
      <c r="J556" s="394" t="s">
        <v>1003</v>
      </c>
      <c r="K556" s="394"/>
      <c r="L556" s="394"/>
      <c r="M556" s="394"/>
      <c r="N556" s="394"/>
      <c r="O556" s="394"/>
      <c r="P556" s="394" t="s">
        <v>1003</v>
      </c>
      <c r="Q556" s="394"/>
      <c r="R556" s="394"/>
      <c r="S556" s="394"/>
      <c r="T556" s="394"/>
      <c r="U556" s="394"/>
      <c r="V556" s="395">
        <v>2</v>
      </c>
      <c r="W556" s="395"/>
      <c r="X556" s="395"/>
      <c r="Y556" s="395"/>
      <c r="Z556" s="395"/>
      <c r="AA556" s="395"/>
      <c r="AB556" s="394" t="s">
        <v>1004</v>
      </c>
      <c r="AC556" s="394"/>
      <c r="AD556" s="394"/>
      <c r="AE556" s="394"/>
      <c r="AF556" s="394"/>
      <c r="AG556" s="394"/>
      <c r="AH556" s="394" t="s">
        <v>1003</v>
      </c>
      <c r="AI556" s="394"/>
      <c r="AJ556" s="394"/>
      <c r="AK556" s="394"/>
      <c r="AL556" s="394"/>
      <c r="AM556" s="394"/>
      <c r="AN556" s="394" t="s">
        <v>1003</v>
      </c>
      <c r="AO556" s="394"/>
      <c r="AP556" s="394"/>
      <c r="AQ556" s="394"/>
      <c r="AR556" s="394"/>
      <c r="AS556" s="394"/>
      <c r="AT556" s="394" t="s">
        <v>1003</v>
      </c>
      <c r="AU556" s="394"/>
      <c r="AV556" s="394"/>
      <c r="AW556" s="394"/>
      <c r="AX556" s="394"/>
      <c r="AY556" s="394"/>
      <c r="AZ556" s="394" t="s">
        <v>1003</v>
      </c>
      <c r="BA556" s="394"/>
      <c r="BB556" s="394"/>
      <c r="BC556" s="394"/>
      <c r="BD556" s="394"/>
      <c r="BE556" s="394"/>
      <c r="BF556" s="394" t="s">
        <v>1003</v>
      </c>
      <c r="BG556" s="394"/>
      <c r="BH556" s="394"/>
      <c r="BI556" s="394"/>
      <c r="BJ556" s="394"/>
      <c r="BK556" s="394"/>
      <c r="BL556" s="394" t="s">
        <v>1003</v>
      </c>
      <c r="BM556" s="394"/>
      <c r="BN556" s="394"/>
      <c r="BO556" s="394"/>
      <c r="BP556" s="394"/>
      <c r="BQ556" s="394"/>
      <c r="CB556" s="97"/>
      <c r="CC556" s="97"/>
      <c r="CD556" s="97"/>
      <c r="CE556" s="97"/>
      <c r="CF556" s="97"/>
      <c r="CG556" s="97"/>
      <c r="CH556" s="97"/>
      <c r="CI556" s="97"/>
      <c r="CJ556" s="97"/>
      <c r="CK556" s="97"/>
      <c r="CL556" s="97"/>
      <c r="CM556" s="97"/>
      <c r="CN556" s="97"/>
      <c r="CO556" s="97"/>
      <c r="CP556" s="97"/>
      <c r="CQ556" s="97"/>
      <c r="CR556" s="97"/>
      <c r="CS556" s="97"/>
      <c r="CT556" s="97"/>
      <c r="CU556" s="97"/>
      <c r="CV556" s="97"/>
      <c r="CW556" s="97"/>
      <c r="CX556" s="97"/>
      <c r="CY556" s="97"/>
      <c r="CZ556" s="97"/>
      <c r="DA556" s="97"/>
      <c r="DB556" s="97"/>
      <c r="DC556" s="97"/>
      <c r="DD556" s="97"/>
      <c r="DE556" s="97"/>
      <c r="DF556" s="97"/>
      <c r="DG556" s="97"/>
      <c r="DH556" s="97"/>
      <c r="DI556" s="97"/>
      <c r="DJ556" s="97"/>
      <c r="DK556" s="97"/>
      <c r="DL556" s="97"/>
      <c r="DM556" s="97"/>
      <c r="DN556" s="97"/>
      <c r="DO556" s="97"/>
      <c r="DP556" s="97"/>
      <c r="DQ556" s="97"/>
      <c r="DR556" s="97"/>
      <c r="DS556" s="97"/>
      <c r="DT556" s="97"/>
      <c r="DU556" s="97"/>
      <c r="DV556" s="97"/>
      <c r="DW556" s="97"/>
      <c r="DX556" s="97"/>
      <c r="DY556" s="97"/>
      <c r="DZ556" s="97"/>
      <c r="EA556" s="97"/>
      <c r="EB556" s="97"/>
      <c r="EC556" s="97"/>
      <c r="ED556" s="97"/>
      <c r="EE556" s="97"/>
      <c r="EF556" s="97"/>
      <c r="EG556" s="97"/>
      <c r="EH556" s="97"/>
      <c r="EI556" s="97"/>
      <c r="EJ556" s="97"/>
      <c r="EK556" s="97"/>
      <c r="EL556" s="97"/>
      <c r="EM556" s="97"/>
      <c r="EN556" s="97"/>
      <c r="EO556" s="97"/>
      <c r="EP556" s="97"/>
      <c r="EQ556" s="97"/>
    </row>
    <row r="557" spans="2:147" s="1" customFormat="1" ht="15" customHeight="1">
      <c r="B557" s="385" t="s">
        <v>622</v>
      </c>
      <c r="C557" s="385"/>
      <c r="D557" s="385"/>
      <c r="E557" s="385"/>
      <c r="F557" s="385"/>
      <c r="G557" s="385"/>
      <c r="H557" s="385"/>
      <c r="I557" s="385"/>
      <c r="J557" s="394" t="s">
        <v>1003</v>
      </c>
      <c r="K557" s="394"/>
      <c r="L557" s="394"/>
      <c r="M557" s="394"/>
      <c r="N557" s="394"/>
      <c r="O557" s="394"/>
      <c r="P557" s="394" t="s">
        <v>1003</v>
      </c>
      <c r="Q557" s="394"/>
      <c r="R557" s="394"/>
      <c r="S557" s="394"/>
      <c r="T557" s="394"/>
      <c r="U557" s="394"/>
      <c r="V557" s="395">
        <v>21</v>
      </c>
      <c r="W557" s="395"/>
      <c r="X557" s="395"/>
      <c r="Y557" s="395"/>
      <c r="Z557" s="395"/>
      <c r="AA557" s="395"/>
      <c r="AB557" s="395">
        <v>704</v>
      </c>
      <c r="AC557" s="395"/>
      <c r="AD557" s="395"/>
      <c r="AE557" s="395"/>
      <c r="AF557" s="395"/>
      <c r="AG557" s="395"/>
      <c r="AH557" s="395">
        <v>5</v>
      </c>
      <c r="AI557" s="395"/>
      <c r="AJ557" s="395"/>
      <c r="AK557" s="395"/>
      <c r="AL557" s="395"/>
      <c r="AM557" s="395"/>
      <c r="AN557" s="395">
        <v>2682</v>
      </c>
      <c r="AO557" s="395"/>
      <c r="AP557" s="395"/>
      <c r="AQ557" s="395"/>
      <c r="AR557" s="395"/>
      <c r="AS557" s="395"/>
      <c r="AT557" s="394" t="s">
        <v>1003</v>
      </c>
      <c r="AU557" s="394"/>
      <c r="AV557" s="394"/>
      <c r="AW557" s="394"/>
      <c r="AX557" s="394"/>
      <c r="AY557" s="394"/>
      <c r="AZ557" s="394" t="s">
        <v>1003</v>
      </c>
      <c r="BA557" s="394"/>
      <c r="BB557" s="394"/>
      <c r="BC557" s="394"/>
      <c r="BD557" s="394"/>
      <c r="BE557" s="394"/>
      <c r="BF557" s="394" t="s">
        <v>1003</v>
      </c>
      <c r="BG557" s="394"/>
      <c r="BH557" s="394"/>
      <c r="BI557" s="394"/>
      <c r="BJ557" s="394"/>
      <c r="BK557" s="394"/>
      <c r="BL557" s="394" t="s">
        <v>1003</v>
      </c>
      <c r="BM557" s="394"/>
      <c r="BN557" s="394"/>
      <c r="BO557" s="394"/>
      <c r="BP557" s="394"/>
      <c r="BQ557" s="394"/>
      <c r="CB557" s="97"/>
      <c r="CC557" s="97"/>
      <c r="CD557" s="97"/>
      <c r="CE557" s="97"/>
      <c r="CF557" s="97"/>
      <c r="CG557" s="97"/>
      <c r="CH557" s="97"/>
      <c r="CI557" s="97"/>
      <c r="CJ557" s="97"/>
      <c r="CK557" s="97"/>
      <c r="CL557" s="97"/>
      <c r="CM557" s="97"/>
      <c r="CN557" s="97"/>
      <c r="CO557" s="97"/>
      <c r="CP557" s="97"/>
      <c r="CQ557" s="97"/>
      <c r="CR557" s="97"/>
      <c r="CS557" s="97"/>
      <c r="CT557" s="97"/>
      <c r="CU557" s="97"/>
      <c r="CV557" s="97"/>
      <c r="CW557" s="97"/>
      <c r="CX557" s="97"/>
      <c r="CY557" s="97"/>
      <c r="CZ557" s="97"/>
      <c r="DA557" s="97"/>
      <c r="DB557" s="97"/>
      <c r="DC557" s="97"/>
      <c r="DD557" s="97"/>
      <c r="DE557" s="97"/>
      <c r="DF557" s="97"/>
      <c r="DG557" s="97"/>
      <c r="DH557" s="97"/>
      <c r="DI557" s="97"/>
      <c r="DJ557" s="97"/>
      <c r="DK557" s="97"/>
      <c r="DL557" s="97"/>
      <c r="DM557" s="97"/>
      <c r="DN557" s="97"/>
      <c r="DO557" s="97"/>
      <c r="DP557" s="97"/>
      <c r="DQ557" s="97"/>
      <c r="DR557" s="97"/>
      <c r="DS557" s="97"/>
      <c r="DT557" s="97"/>
      <c r="DU557" s="97"/>
      <c r="DV557" s="97"/>
      <c r="DW557" s="97"/>
      <c r="DX557" s="97"/>
      <c r="DY557" s="97"/>
      <c r="DZ557" s="97"/>
      <c r="EA557" s="97"/>
      <c r="EB557" s="97"/>
      <c r="EC557" s="97"/>
      <c r="ED557" s="97"/>
      <c r="EE557" s="97"/>
      <c r="EF557" s="97"/>
      <c r="EG557" s="97"/>
      <c r="EH557" s="97"/>
      <c r="EI557" s="97"/>
      <c r="EJ557" s="97"/>
      <c r="EK557" s="97"/>
      <c r="EL557" s="97"/>
      <c r="EM557" s="97"/>
      <c r="EN557" s="97"/>
      <c r="EO557" s="97"/>
      <c r="EP557" s="97"/>
      <c r="EQ557" s="97"/>
    </row>
    <row r="558" spans="2:147" s="1" customFormat="1" ht="15" customHeight="1">
      <c r="B558" s="385" t="s">
        <v>623</v>
      </c>
      <c r="C558" s="385"/>
      <c r="D558" s="385"/>
      <c r="E558" s="385"/>
      <c r="F558" s="385"/>
      <c r="G558" s="385"/>
      <c r="H558" s="385"/>
      <c r="I558" s="385"/>
      <c r="J558" s="395">
        <v>2</v>
      </c>
      <c r="K558" s="395"/>
      <c r="L558" s="395"/>
      <c r="M558" s="395"/>
      <c r="N558" s="395"/>
      <c r="O558" s="395"/>
      <c r="P558" s="394" t="s">
        <v>1004</v>
      </c>
      <c r="Q558" s="394"/>
      <c r="R558" s="394"/>
      <c r="S558" s="394"/>
      <c r="T558" s="394"/>
      <c r="U558" s="394"/>
      <c r="V558" s="395">
        <v>25</v>
      </c>
      <c r="W558" s="395"/>
      <c r="X558" s="395"/>
      <c r="Y558" s="395"/>
      <c r="Z558" s="395"/>
      <c r="AA558" s="395"/>
      <c r="AB558" s="395">
        <v>984</v>
      </c>
      <c r="AC558" s="395"/>
      <c r="AD558" s="395"/>
      <c r="AE558" s="395"/>
      <c r="AF558" s="395"/>
      <c r="AG558" s="395"/>
      <c r="AH558" s="394" t="s">
        <v>1003</v>
      </c>
      <c r="AI558" s="394"/>
      <c r="AJ558" s="394"/>
      <c r="AK558" s="394"/>
      <c r="AL558" s="394"/>
      <c r="AM558" s="394"/>
      <c r="AN558" s="394" t="s">
        <v>1003</v>
      </c>
      <c r="AO558" s="394"/>
      <c r="AP558" s="394"/>
      <c r="AQ558" s="394"/>
      <c r="AR558" s="394"/>
      <c r="AS558" s="394"/>
      <c r="AT558" s="394" t="s">
        <v>1003</v>
      </c>
      <c r="AU558" s="394"/>
      <c r="AV558" s="394"/>
      <c r="AW558" s="394"/>
      <c r="AX558" s="394"/>
      <c r="AY558" s="394"/>
      <c r="AZ558" s="394" t="s">
        <v>1003</v>
      </c>
      <c r="BA558" s="394"/>
      <c r="BB558" s="394"/>
      <c r="BC558" s="394"/>
      <c r="BD558" s="394"/>
      <c r="BE558" s="394"/>
      <c r="BF558" s="394" t="s">
        <v>1003</v>
      </c>
      <c r="BG558" s="394"/>
      <c r="BH558" s="394"/>
      <c r="BI558" s="394"/>
      <c r="BJ558" s="394"/>
      <c r="BK558" s="394"/>
      <c r="BL558" s="394" t="s">
        <v>1003</v>
      </c>
      <c r="BM558" s="394"/>
      <c r="BN558" s="394"/>
      <c r="BO558" s="394"/>
      <c r="BP558" s="394"/>
      <c r="BQ558" s="394"/>
      <c r="CB558" s="97"/>
      <c r="CC558" s="97"/>
      <c r="CD558" s="97"/>
      <c r="CE558" s="97"/>
      <c r="CF558" s="97"/>
      <c r="CG558" s="97"/>
      <c r="CH558" s="97"/>
      <c r="CI558" s="97"/>
      <c r="CJ558" s="97"/>
      <c r="CK558" s="97"/>
      <c r="CL558" s="97"/>
      <c r="CM558" s="97"/>
      <c r="CN558" s="97"/>
      <c r="CO558" s="97"/>
      <c r="CP558" s="97"/>
      <c r="CQ558" s="97"/>
      <c r="CR558" s="97"/>
      <c r="CS558" s="97"/>
      <c r="CT558" s="97"/>
      <c r="CU558" s="97"/>
      <c r="CV558" s="97"/>
      <c r="CW558" s="97"/>
      <c r="CX558" s="97"/>
      <c r="CY558" s="97"/>
      <c r="CZ558" s="97"/>
      <c r="DA558" s="97"/>
      <c r="DB558" s="97"/>
      <c r="DC558" s="97"/>
      <c r="DD558" s="97"/>
      <c r="DE558" s="97"/>
      <c r="DF558" s="97"/>
      <c r="DG558" s="97"/>
      <c r="DH558" s="97"/>
      <c r="DI558" s="97"/>
      <c r="DJ558" s="97"/>
      <c r="DK558" s="97"/>
      <c r="DL558" s="97"/>
      <c r="DM558" s="97"/>
      <c r="DN558" s="97"/>
      <c r="DO558" s="97"/>
      <c r="DP558" s="97"/>
      <c r="DQ558" s="97"/>
      <c r="DR558" s="97"/>
      <c r="DS558" s="97"/>
      <c r="DT558" s="97"/>
      <c r="DU558" s="97"/>
      <c r="DV558" s="97"/>
      <c r="DW558" s="97"/>
      <c r="DX558" s="97"/>
      <c r="DY558" s="97"/>
      <c r="DZ558" s="97"/>
      <c r="EA558" s="97"/>
      <c r="EB558" s="97"/>
      <c r="EC558" s="97"/>
      <c r="ED558" s="97"/>
      <c r="EE558" s="97"/>
      <c r="EF558" s="97"/>
      <c r="EG558" s="97"/>
      <c r="EH558" s="97"/>
      <c r="EI558" s="97"/>
      <c r="EJ558" s="97"/>
      <c r="EK558" s="97"/>
      <c r="EL558" s="97"/>
      <c r="EM558" s="97"/>
      <c r="EN558" s="97"/>
      <c r="EO558" s="97"/>
      <c r="EP558" s="97"/>
      <c r="EQ558" s="97"/>
    </row>
    <row r="559" spans="2:147" s="1" customFormat="1" ht="15" customHeight="1">
      <c r="B559" s="385" t="s">
        <v>624</v>
      </c>
      <c r="C559" s="385"/>
      <c r="D559" s="385"/>
      <c r="E559" s="385"/>
      <c r="F559" s="385"/>
      <c r="G559" s="385"/>
      <c r="H559" s="385"/>
      <c r="I559" s="385"/>
      <c r="J559" s="394" t="s">
        <v>1003</v>
      </c>
      <c r="K559" s="394"/>
      <c r="L559" s="394"/>
      <c r="M559" s="394"/>
      <c r="N559" s="394"/>
      <c r="O559" s="394"/>
      <c r="P559" s="394" t="s">
        <v>1003</v>
      </c>
      <c r="Q559" s="394"/>
      <c r="R559" s="394"/>
      <c r="S559" s="394"/>
      <c r="T559" s="394"/>
      <c r="U559" s="394"/>
      <c r="V559" s="395">
        <v>5</v>
      </c>
      <c r="W559" s="395"/>
      <c r="X559" s="395"/>
      <c r="Y559" s="395"/>
      <c r="Z559" s="395"/>
      <c r="AA559" s="395"/>
      <c r="AB559" s="395">
        <v>215</v>
      </c>
      <c r="AC559" s="395"/>
      <c r="AD559" s="395"/>
      <c r="AE559" s="395"/>
      <c r="AF559" s="395"/>
      <c r="AG559" s="395"/>
      <c r="AH559" s="394" t="s">
        <v>1003</v>
      </c>
      <c r="AI559" s="394"/>
      <c r="AJ559" s="394"/>
      <c r="AK559" s="394"/>
      <c r="AL559" s="394"/>
      <c r="AM559" s="394"/>
      <c r="AN559" s="394" t="s">
        <v>1003</v>
      </c>
      <c r="AO559" s="394"/>
      <c r="AP559" s="394"/>
      <c r="AQ559" s="394"/>
      <c r="AR559" s="394"/>
      <c r="AS559" s="394"/>
      <c r="AT559" s="394" t="s">
        <v>1003</v>
      </c>
      <c r="AU559" s="394"/>
      <c r="AV559" s="394"/>
      <c r="AW559" s="394"/>
      <c r="AX559" s="394"/>
      <c r="AY559" s="394"/>
      <c r="AZ559" s="394" t="s">
        <v>1003</v>
      </c>
      <c r="BA559" s="394"/>
      <c r="BB559" s="394"/>
      <c r="BC559" s="394"/>
      <c r="BD559" s="394"/>
      <c r="BE559" s="394"/>
      <c r="BF559" s="395">
        <v>1</v>
      </c>
      <c r="BG559" s="395"/>
      <c r="BH559" s="395"/>
      <c r="BI559" s="395"/>
      <c r="BJ559" s="395"/>
      <c r="BK559" s="395"/>
      <c r="BL559" s="394" t="s">
        <v>1004</v>
      </c>
      <c r="BM559" s="394"/>
      <c r="BN559" s="394"/>
      <c r="BO559" s="394"/>
      <c r="BP559" s="394"/>
      <c r="BQ559" s="394"/>
      <c r="CB559" s="97"/>
      <c r="CC559" s="97"/>
      <c r="CD559" s="97"/>
      <c r="CE559" s="97"/>
      <c r="CF559" s="97"/>
      <c r="CG559" s="97"/>
      <c r="CH559" s="97"/>
      <c r="CI559" s="97"/>
      <c r="CJ559" s="97"/>
      <c r="CK559" s="97"/>
      <c r="CL559" s="97"/>
      <c r="CM559" s="97"/>
      <c r="CN559" s="97"/>
      <c r="CO559" s="97"/>
      <c r="CP559" s="97"/>
      <c r="CQ559" s="97"/>
      <c r="CR559" s="97"/>
      <c r="CS559" s="97"/>
      <c r="CT559" s="97"/>
      <c r="CU559" s="97"/>
      <c r="CV559" s="97"/>
      <c r="CW559" s="97"/>
      <c r="CX559" s="97"/>
      <c r="CY559" s="97"/>
      <c r="CZ559" s="97"/>
      <c r="DA559" s="97"/>
      <c r="DB559" s="97"/>
      <c r="DC559" s="97"/>
      <c r="DD559" s="97"/>
      <c r="DE559" s="97"/>
      <c r="DF559" s="97"/>
      <c r="DG559" s="97"/>
      <c r="DH559" s="97"/>
      <c r="DI559" s="97"/>
      <c r="DJ559" s="97"/>
      <c r="DK559" s="97"/>
      <c r="DL559" s="97"/>
      <c r="DM559" s="97"/>
      <c r="DN559" s="97"/>
      <c r="DO559" s="97"/>
      <c r="DP559" s="97"/>
      <c r="DQ559" s="97"/>
      <c r="DR559" s="97"/>
      <c r="DS559" s="97"/>
      <c r="DT559" s="97"/>
      <c r="DU559" s="97"/>
      <c r="DV559" s="97"/>
      <c r="DW559" s="97"/>
      <c r="DX559" s="97"/>
      <c r="DY559" s="97"/>
      <c r="DZ559" s="97"/>
      <c r="EA559" s="97"/>
      <c r="EB559" s="97"/>
      <c r="EC559" s="97"/>
      <c r="ED559" s="97"/>
      <c r="EE559" s="97"/>
      <c r="EF559" s="97"/>
      <c r="EG559" s="97"/>
      <c r="EH559" s="97"/>
      <c r="EI559" s="97"/>
      <c r="EJ559" s="97"/>
      <c r="EK559" s="97"/>
      <c r="EL559" s="97"/>
      <c r="EM559" s="97"/>
      <c r="EN559" s="97"/>
      <c r="EO559" s="97"/>
      <c r="EP559" s="97"/>
      <c r="EQ559" s="97"/>
    </row>
    <row r="560" spans="2:147" s="1" customFormat="1" ht="15" customHeight="1">
      <c r="B560" s="385" t="s">
        <v>625</v>
      </c>
      <c r="C560" s="385"/>
      <c r="D560" s="385"/>
      <c r="E560" s="385"/>
      <c r="F560" s="385"/>
      <c r="G560" s="385"/>
      <c r="H560" s="385"/>
      <c r="I560" s="385"/>
      <c r="J560" s="394" t="s">
        <v>1003</v>
      </c>
      <c r="K560" s="394"/>
      <c r="L560" s="394"/>
      <c r="M560" s="394"/>
      <c r="N560" s="394"/>
      <c r="O560" s="394"/>
      <c r="P560" s="394" t="s">
        <v>1003</v>
      </c>
      <c r="Q560" s="394"/>
      <c r="R560" s="394"/>
      <c r="S560" s="394"/>
      <c r="T560" s="394"/>
      <c r="U560" s="394"/>
      <c r="V560" s="395">
        <v>8</v>
      </c>
      <c r="W560" s="395"/>
      <c r="X560" s="395"/>
      <c r="Y560" s="395"/>
      <c r="Z560" s="395"/>
      <c r="AA560" s="395"/>
      <c r="AB560" s="395">
        <v>402</v>
      </c>
      <c r="AC560" s="395"/>
      <c r="AD560" s="395"/>
      <c r="AE560" s="395"/>
      <c r="AF560" s="395"/>
      <c r="AG560" s="395"/>
      <c r="AH560" s="394" t="s">
        <v>1003</v>
      </c>
      <c r="AI560" s="394"/>
      <c r="AJ560" s="394"/>
      <c r="AK560" s="394"/>
      <c r="AL560" s="394"/>
      <c r="AM560" s="394"/>
      <c r="AN560" s="394" t="s">
        <v>1003</v>
      </c>
      <c r="AO560" s="394"/>
      <c r="AP560" s="394"/>
      <c r="AQ560" s="394"/>
      <c r="AR560" s="394"/>
      <c r="AS560" s="394"/>
      <c r="AT560" s="394" t="s">
        <v>1003</v>
      </c>
      <c r="AU560" s="394"/>
      <c r="AV560" s="394"/>
      <c r="AW560" s="394"/>
      <c r="AX560" s="394"/>
      <c r="AY560" s="394"/>
      <c r="AZ560" s="394" t="s">
        <v>1003</v>
      </c>
      <c r="BA560" s="394"/>
      <c r="BB560" s="394"/>
      <c r="BC560" s="394"/>
      <c r="BD560" s="394"/>
      <c r="BE560" s="394"/>
      <c r="BF560" s="394" t="s">
        <v>1003</v>
      </c>
      <c r="BG560" s="394"/>
      <c r="BH560" s="394"/>
      <c r="BI560" s="394"/>
      <c r="BJ560" s="394"/>
      <c r="BK560" s="394"/>
      <c r="BL560" s="394" t="s">
        <v>1003</v>
      </c>
      <c r="BM560" s="394"/>
      <c r="BN560" s="394"/>
      <c r="BO560" s="394"/>
      <c r="BP560" s="394"/>
      <c r="BQ560" s="394"/>
      <c r="CB560" s="97"/>
      <c r="CC560" s="97"/>
      <c r="CD560" s="97"/>
      <c r="CE560" s="97"/>
      <c r="CF560" s="97"/>
      <c r="CG560" s="97"/>
      <c r="CH560" s="97"/>
      <c r="CI560" s="97"/>
      <c r="CJ560" s="97"/>
      <c r="CK560" s="97"/>
      <c r="CL560" s="97"/>
      <c r="CM560" s="97"/>
      <c r="CN560" s="97"/>
      <c r="CO560" s="97"/>
      <c r="CP560" s="97"/>
      <c r="CQ560" s="97"/>
      <c r="CR560" s="97"/>
      <c r="CS560" s="97"/>
      <c r="CT560" s="97"/>
      <c r="CU560" s="97"/>
      <c r="CV560" s="97"/>
      <c r="CW560" s="97"/>
      <c r="CX560" s="97"/>
      <c r="CY560" s="97"/>
      <c r="CZ560" s="97"/>
      <c r="DA560" s="97"/>
      <c r="DB560" s="97"/>
      <c r="DC560" s="97"/>
      <c r="DD560" s="97"/>
      <c r="DE560" s="97"/>
      <c r="DF560" s="97"/>
      <c r="DG560" s="97"/>
      <c r="DH560" s="97"/>
      <c r="DI560" s="97"/>
      <c r="DJ560" s="97"/>
      <c r="DK560" s="97"/>
      <c r="DL560" s="97"/>
      <c r="DM560" s="97"/>
      <c r="DN560" s="97"/>
      <c r="DO560" s="97"/>
      <c r="DP560" s="97"/>
      <c r="DQ560" s="97"/>
      <c r="DR560" s="97"/>
      <c r="DS560" s="97"/>
      <c r="DT560" s="97"/>
      <c r="DU560" s="97"/>
      <c r="DV560" s="97"/>
      <c r="DW560" s="97"/>
      <c r="DX560" s="97"/>
      <c r="DY560" s="97"/>
      <c r="DZ560" s="97"/>
      <c r="EA560" s="97"/>
      <c r="EB560" s="97"/>
      <c r="EC560" s="97"/>
      <c r="ED560" s="97"/>
      <c r="EE560" s="97"/>
      <c r="EF560" s="97"/>
      <c r="EG560" s="97"/>
      <c r="EH560" s="97"/>
      <c r="EI560" s="97"/>
      <c r="EJ560" s="97"/>
      <c r="EK560" s="97"/>
      <c r="EL560" s="97"/>
      <c r="EM560" s="97"/>
      <c r="EN560" s="97"/>
      <c r="EO560" s="97"/>
      <c r="EP560" s="97"/>
      <c r="EQ560" s="97"/>
    </row>
    <row r="561" spans="2:147" s="1" customFormat="1" ht="15" customHeight="1">
      <c r="B561" s="385" t="s">
        <v>851</v>
      </c>
      <c r="C561" s="385"/>
      <c r="D561" s="385"/>
      <c r="E561" s="385"/>
      <c r="F561" s="385"/>
      <c r="G561" s="385"/>
      <c r="H561" s="385"/>
      <c r="I561" s="385"/>
      <c r="J561" s="395">
        <v>3</v>
      </c>
      <c r="K561" s="395"/>
      <c r="L561" s="395"/>
      <c r="M561" s="395"/>
      <c r="N561" s="395"/>
      <c r="O561" s="395"/>
      <c r="P561" s="395">
        <v>32</v>
      </c>
      <c r="Q561" s="395"/>
      <c r="R561" s="395"/>
      <c r="S561" s="395"/>
      <c r="T561" s="395"/>
      <c r="U561" s="395"/>
      <c r="V561" s="395">
        <v>25</v>
      </c>
      <c r="W561" s="395"/>
      <c r="X561" s="395"/>
      <c r="Y561" s="395"/>
      <c r="Z561" s="395"/>
      <c r="AA561" s="395"/>
      <c r="AB561" s="395">
        <v>616</v>
      </c>
      <c r="AC561" s="395"/>
      <c r="AD561" s="395"/>
      <c r="AE561" s="395"/>
      <c r="AF561" s="395"/>
      <c r="AG561" s="395"/>
      <c r="AH561" s="394" t="s">
        <v>1003</v>
      </c>
      <c r="AI561" s="394"/>
      <c r="AJ561" s="394"/>
      <c r="AK561" s="394"/>
      <c r="AL561" s="394"/>
      <c r="AM561" s="394"/>
      <c r="AN561" s="394" t="s">
        <v>1003</v>
      </c>
      <c r="AO561" s="394"/>
      <c r="AP561" s="394"/>
      <c r="AQ561" s="394"/>
      <c r="AR561" s="394"/>
      <c r="AS561" s="394"/>
      <c r="AT561" s="395">
        <v>1</v>
      </c>
      <c r="AU561" s="395"/>
      <c r="AV561" s="395"/>
      <c r="AW561" s="395"/>
      <c r="AX561" s="395"/>
      <c r="AY561" s="395"/>
      <c r="AZ561" s="396" t="s">
        <v>1004</v>
      </c>
      <c r="BA561" s="397"/>
      <c r="BB561" s="397"/>
      <c r="BC561" s="397"/>
      <c r="BD561" s="397"/>
      <c r="BE561" s="398"/>
      <c r="BF561" s="394" t="s">
        <v>1003</v>
      </c>
      <c r="BG561" s="394"/>
      <c r="BH561" s="394"/>
      <c r="BI561" s="394"/>
      <c r="BJ561" s="394"/>
      <c r="BK561" s="394"/>
      <c r="BL561" s="394" t="s">
        <v>1003</v>
      </c>
      <c r="BM561" s="394"/>
      <c r="BN561" s="394"/>
      <c r="BO561" s="394"/>
      <c r="BP561" s="394"/>
      <c r="BQ561" s="394"/>
      <c r="CB561" s="97"/>
      <c r="CC561" s="97"/>
      <c r="CD561" s="97"/>
      <c r="CE561" s="97"/>
      <c r="CF561" s="97"/>
      <c r="CG561" s="97"/>
      <c r="CH561" s="97"/>
      <c r="CI561" s="97"/>
      <c r="CJ561" s="97"/>
      <c r="CK561" s="97"/>
      <c r="CL561" s="97"/>
      <c r="CM561" s="97"/>
      <c r="CN561" s="97"/>
      <c r="CO561" s="97"/>
      <c r="CP561" s="97"/>
      <c r="CQ561" s="97"/>
      <c r="CR561" s="97"/>
      <c r="CS561" s="97"/>
      <c r="CT561" s="97"/>
      <c r="CU561" s="97"/>
      <c r="CV561" s="97"/>
      <c r="CW561" s="97"/>
      <c r="CX561" s="97"/>
      <c r="CY561" s="97"/>
      <c r="CZ561" s="97"/>
      <c r="DA561" s="97"/>
      <c r="DB561" s="97"/>
      <c r="DC561" s="97"/>
      <c r="DD561" s="97"/>
      <c r="DE561" s="97"/>
      <c r="DF561" s="97"/>
      <c r="DG561" s="97"/>
      <c r="DH561" s="97"/>
      <c r="DI561" s="97"/>
      <c r="DJ561" s="97"/>
      <c r="DK561" s="97"/>
      <c r="DL561" s="97"/>
      <c r="DM561" s="97"/>
      <c r="DN561" s="97"/>
      <c r="DO561" s="97"/>
      <c r="DP561" s="97"/>
      <c r="DQ561" s="97"/>
      <c r="DR561" s="97"/>
      <c r="DS561" s="97"/>
      <c r="DT561" s="97"/>
      <c r="DU561" s="97"/>
      <c r="DV561" s="97"/>
      <c r="DW561" s="97"/>
      <c r="DX561" s="97"/>
      <c r="DY561" s="97"/>
      <c r="DZ561" s="97"/>
      <c r="EA561" s="97"/>
      <c r="EB561" s="97"/>
      <c r="EC561" s="97"/>
      <c r="ED561" s="97"/>
      <c r="EE561" s="97"/>
      <c r="EF561" s="97"/>
      <c r="EG561" s="97"/>
      <c r="EH561" s="97"/>
      <c r="EI561" s="97"/>
      <c r="EJ561" s="97"/>
      <c r="EK561" s="97"/>
      <c r="EL561" s="97"/>
      <c r="EM561" s="97"/>
      <c r="EN561" s="97"/>
      <c r="EO561" s="97"/>
      <c r="EP561" s="97"/>
      <c r="EQ561" s="97"/>
    </row>
    <row r="562" spans="2:147" s="1" customFormat="1" ht="15" customHeight="1">
      <c r="B562" s="385" t="s">
        <v>741</v>
      </c>
      <c r="C562" s="385"/>
      <c r="D562" s="385"/>
      <c r="E562" s="385"/>
      <c r="F562" s="385"/>
      <c r="G562" s="385"/>
      <c r="H562" s="385"/>
      <c r="I562" s="385"/>
      <c r="J562" s="395">
        <v>2</v>
      </c>
      <c r="K562" s="395"/>
      <c r="L562" s="395"/>
      <c r="M562" s="395"/>
      <c r="N562" s="395"/>
      <c r="O562" s="395"/>
      <c r="P562" s="394" t="s">
        <v>1004</v>
      </c>
      <c r="Q562" s="394"/>
      <c r="R562" s="394"/>
      <c r="S562" s="394"/>
      <c r="T562" s="394"/>
      <c r="U562" s="394"/>
      <c r="V562" s="395">
        <v>30</v>
      </c>
      <c r="W562" s="395"/>
      <c r="X562" s="395"/>
      <c r="Y562" s="395"/>
      <c r="Z562" s="395"/>
      <c r="AA562" s="395"/>
      <c r="AB562" s="395">
        <v>963</v>
      </c>
      <c r="AC562" s="395"/>
      <c r="AD562" s="395"/>
      <c r="AE562" s="395"/>
      <c r="AF562" s="395"/>
      <c r="AG562" s="395"/>
      <c r="AH562" s="394" t="s">
        <v>1003</v>
      </c>
      <c r="AI562" s="394"/>
      <c r="AJ562" s="394"/>
      <c r="AK562" s="394"/>
      <c r="AL562" s="394"/>
      <c r="AM562" s="394"/>
      <c r="AN562" s="394" t="s">
        <v>1003</v>
      </c>
      <c r="AO562" s="394"/>
      <c r="AP562" s="394"/>
      <c r="AQ562" s="394"/>
      <c r="AR562" s="394"/>
      <c r="AS562" s="394"/>
      <c r="AT562" s="394" t="s">
        <v>1003</v>
      </c>
      <c r="AU562" s="394"/>
      <c r="AV562" s="394"/>
      <c r="AW562" s="394"/>
      <c r="AX562" s="394"/>
      <c r="AY562" s="394"/>
      <c r="AZ562" s="394" t="s">
        <v>1003</v>
      </c>
      <c r="BA562" s="394"/>
      <c r="BB562" s="394"/>
      <c r="BC562" s="394"/>
      <c r="BD562" s="394"/>
      <c r="BE562" s="394"/>
      <c r="BF562" s="394" t="s">
        <v>1003</v>
      </c>
      <c r="BG562" s="394"/>
      <c r="BH562" s="394"/>
      <c r="BI562" s="394"/>
      <c r="BJ562" s="394"/>
      <c r="BK562" s="394"/>
      <c r="BL562" s="394" t="s">
        <v>1003</v>
      </c>
      <c r="BM562" s="394"/>
      <c r="BN562" s="394"/>
      <c r="BO562" s="394"/>
      <c r="BP562" s="394"/>
      <c r="BQ562" s="394"/>
      <c r="CB562" s="97"/>
      <c r="CC562" s="97"/>
      <c r="CD562" s="97"/>
      <c r="CE562" s="97"/>
      <c r="CF562" s="97"/>
      <c r="CG562" s="97"/>
      <c r="CH562" s="97"/>
      <c r="CI562" s="97"/>
      <c r="CJ562" s="97"/>
      <c r="CK562" s="97"/>
      <c r="CL562" s="97"/>
      <c r="CM562" s="97"/>
      <c r="CN562" s="97"/>
      <c r="CO562" s="97"/>
      <c r="CP562" s="97"/>
      <c r="CQ562" s="97"/>
      <c r="CR562" s="97"/>
      <c r="CS562" s="97"/>
      <c r="CT562" s="97"/>
      <c r="CU562" s="97"/>
      <c r="CV562" s="97"/>
      <c r="CW562" s="97"/>
      <c r="CX562" s="97"/>
      <c r="CY562" s="97"/>
      <c r="CZ562" s="97"/>
      <c r="DA562" s="97"/>
      <c r="DB562" s="97"/>
      <c r="DC562" s="97"/>
      <c r="DD562" s="97"/>
      <c r="DE562" s="97"/>
      <c r="DF562" s="97"/>
      <c r="DG562" s="97"/>
      <c r="DH562" s="97"/>
      <c r="DI562" s="97"/>
      <c r="DJ562" s="97"/>
      <c r="DK562" s="97"/>
      <c r="DL562" s="97"/>
      <c r="DM562" s="97"/>
      <c r="DN562" s="97"/>
      <c r="DO562" s="97"/>
      <c r="DP562" s="97"/>
      <c r="DQ562" s="97"/>
      <c r="DR562" s="97"/>
      <c r="DS562" s="97"/>
      <c r="DT562" s="97"/>
      <c r="DU562" s="97"/>
      <c r="DV562" s="97"/>
      <c r="DW562" s="97"/>
      <c r="DX562" s="97"/>
      <c r="DY562" s="97"/>
      <c r="DZ562" s="97"/>
      <c r="EA562" s="97"/>
      <c r="EB562" s="97"/>
      <c r="EC562" s="97"/>
      <c r="ED562" s="97"/>
      <c r="EE562" s="97"/>
      <c r="EF562" s="97"/>
      <c r="EG562" s="97"/>
      <c r="EH562" s="97"/>
      <c r="EI562" s="97"/>
      <c r="EJ562" s="97"/>
      <c r="EK562" s="97"/>
      <c r="EL562" s="97"/>
      <c r="EM562" s="97"/>
      <c r="EN562" s="97"/>
      <c r="EO562" s="97"/>
      <c r="EP562" s="97"/>
      <c r="EQ562" s="97"/>
    </row>
    <row r="563" spans="2:147" s="1" customFormat="1" ht="15" customHeight="1">
      <c r="B563" s="385" t="s">
        <v>751</v>
      </c>
      <c r="C563" s="385"/>
      <c r="D563" s="385"/>
      <c r="E563" s="385"/>
      <c r="F563" s="385"/>
      <c r="G563" s="385"/>
      <c r="H563" s="385"/>
      <c r="I563" s="385"/>
      <c r="J563" s="395">
        <f>SUM(J554:J562)</f>
        <v>8</v>
      </c>
      <c r="K563" s="395"/>
      <c r="L563" s="395"/>
      <c r="M563" s="395"/>
      <c r="N563" s="395"/>
      <c r="O563" s="395"/>
      <c r="P563" s="394" t="s">
        <v>1005</v>
      </c>
      <c r="Q563" s="394"/>
      <c r="R563" s="394"/>
      <c r="S563" s="394"/>
      <c r="T563" s="394"/>
      <c r="U563" s="394"/>
      <c r="V563" s="395">
        <f>SUM(V554:V562)</f>
        <v>120</v>
      </c>
      <c r="W563" s="395"/>
      <c r="X563" s="395"/>
      <c r="Y563" s="395"/>
      <c r="Z563" s="395"/>
      <c r="AA563" s="395"/>
      <c r="AB563" s="394" t="s">
        <v>1005</v>
      </c>
      <c r="AC563" s="394"/>
      <c r="AD563" s="394"/>
      <c r="AE563" s="394"/>
      <c r="AF563" s="394"/>
      <c r="AG563" s="394"/>
      <c r="AH563" s="395">
        <f>SUM(AH554:AH562)</f>
        <v>6</v>
      </c>
      <c r="AI563" s="395"/>
      <c r="AJ563" s="395"/>
      <c r="AK563" s="395"/>
      <c r="AL563" s="395"/>
      <c r="AM563" s="395"/>
      <c r="AN563" s="394" t="s">
        <v>1005</v>
      </c>
      <c r="AO563" s="394"/>
      <c r="AP563" s="394"/>
      <c r="AQ563" s="394"/>
      <c r="AR563" s="394"/>
      <c r="AS563" s="394"/>
      <c r="AT563" s="395">
        <f>SUM(AT554:AT562)</f>
        <v>1</v>
      </c>
      <c r="AU563" s="395"/>
      <c r="AV563" s="395"/>
      <c r="AW563" s="395"/>
      <c r="AX563" s="395"/>
      <c r="AY563" s="395"/>
      <c r="AZ563" s="394" t="s">
        <v>1005</v>
      </c>
      <c r="BA563" s="394"/>
      <c r="BB563" s="394"/>
      <c r="BC563" s="394"/>
      <c r="BD563" s="394"/>
      <c r="BE563" s="394"/>
      <c r="BF563" s="395">
        <f>SUM(BF554:BF562)</f>
        <v>1</v>
      </c>
      <c r="BG563" s="395"/>
      <c r="BH563" s="395"/>
      <c r="BI563" s="395"/>
      <c r="BJ563" s="395"/>
      <c r="BK563" s="395"/>
      <c r="BL563" s="394" t="s">
        <v>1005</v>
      </c>
      <c r="BM563" s="394"/>
      <c r="BN563" s="394"/>
      <c r="BO563" s="394"/>
      <c r="BP563" s="394"/>
      <c r="BQ563" s="394"/>
      <c r="CB563" s="97"/>
      <c r="CC563" s="97"/>
      <c r="CD563" s="97"/>
      <c r="CE563" s="97"/>
      <c r="CF563" s="97"/>
      <c r="CG563" s="97"/>
      <c r="CH563" s="97"/>
      <c r="CI563" s="97"/>
      <c r="CJ563" s="97"/>
      <c r="CK563" s="97"/>
      <c r="CL563" s="97"/>
      <c r="CM563" s="97"/>
      <c r="CN563" s="97"/>
      <c r="CO563" s="97"/>
      <c r="CP563" s="97"/>
      <c r="CQ563" s="97"/>
      <c r="CR563" s="97"/>
      <c r="CS563" s="97"/>
      <c r="CT563" s="97"/>
      <c r="CU563" s="97"/>
      <c r="CV563" s="97"/>
      <c r="CW563" s="97"/>
      <c r="CX563" s="97"/>
      <c r="CY563" s="97"/>
      <c r="CZ563" s="97"/>
      <c r="DA563" s="97"/>
      <c r="DB563" s="97"/>
      <c r="DC563" s="97"/>
      <c r="DD563" s="97"/>
      <c r="DE563" s="97"/>
      <c r="DF563" s="97"/>
      <c r="DG563" s="97"/>
      <c r="DH563" s="97"/>
      <c r="DI563" s="97"/>
      <c r="DJ563" s="97"/>
      <c r="DK563" s="97"/>
      <c r="DL563" s="97"/>
      <c r="DM563" s="97"/>
      <c r="DN563" s="97"/>
      <c r="DO563" s="97"/>
      <c r="DP563" s="97"/>
      <c r="DQ563" s="97"/>
      <c r="DR563" s="97"/>
      <c r="DS563" s="97"/>
      <c r="DT563" s="97"/>
      <c r="DU563" s="97"/>
      <c r="DV563" s="97"/>
      <c r="DW563" s="97"/>
      <c r="DX563" s="97"/>
      <c r="DY563" s="97"/>
      <c r="DZ563" s="97"/>
      <c r="EA563" s="97"/>
      <c r="EB563" s="97"/>
      <c r="EC563" s="97"/>
      <c r="ED563" s="97"/>
      <c r="EE563" s="97"/>
      <c r="EF563" s="97"/>
      <c r="EG563" s="97"/>
      <c r="EH563" s="97"/>
      <c r="EI563" s="97"/>
      <c r="EJ563" s="97"/>
      <c r="EK563" s="97"/>
      <c r="EL563" s="97"/>
      <c r="EM563" s="97"/>
      <c r="EN563" s="97"/>
      <c r="EO563" s="97"/>
      <c r="EP563" s="97"/>
      <c r="EQ563" s="97"/>
    </row>
    <row r="564" spans="33:69" s="1" customFormat="1" ht="15" customHeight="1">
      <c r="AG564" s="1" t="s">
        <v>283</v>
      </c>
      <c r="BQ564" s="28" t="s">
        <v>227</v>
      </c>
    </row>
    <row r="565" s="67" customFormat="1" ht="15" customHeight="1"/>
    <row r="566" spans="1:77" s="67" customFormat="1" ht="15" customHeight="1">
      <c r="A566" s="67" t="s">
        <v>1043</v>
      </c>
      <c r="BY566" s="68" t="s">
        <v>883</v>
      </c>
    </row>
    <row r="567" s="67" customFormat="1" ht="3.75" customHeight="1"/>
    <row r="568" spans="2:77" s="67" customFormat="1" ht="16.5" customHeight="1">
      <c r="B568" s="385" t="s">
        <v>742</v>
      </c>
      <c r="C568" s="385"/>
      <c r="D568" s="385"/>
      <c r="E568" s="385"/>
      <c r="F568" s="385"/>
      <c r="G568" s="385"/>
      <c r="H568" s="385"/>
      <c r="I568" s="385"/>
      <c r="J568" s="385"/>
      <c r="K568" s="385"/>
      <c r="L568" s="385"/>
      <c r="M568" s="385" t="s">
        <v>286</v>
      </c>
      <c r="N568" s="385"/>
      <c r="O568" s="385"/>
      <c r="P568" s="385"/>
      <c r="Q568" s="385"/>
      <c r="R568" s="385"/>
      <c r="S568" s="385"/>
      <c r="T568" s="385"/>
      <c r="U568" s="385"/>
      <c r="V568" s="385"/>
      <c r="W568" s="385"/>
      <c r="X568" s="385" t="s">
        <v>287</v>
      </c>
      <c r="Y568" s="385"/>
      <c r="Z568" s="385"/>
      <c r="AA568" s="385"/>
      <c r="AB568" s="385"/>
      <c r="AC568" s="385"/>
      <c r="AD568" s="385"/>
      <c r="AE568" s="385"/>
      <c r="AF568" s="385"/>
      <c r="AG568" s="385"/>
      <c r="AH568" s="385"/>
      <c r="AI568" s="385" t="s">
        <v>288</v>
      </c>
      <c r="AJ568" s="385"/>
      <c r="AK568" s="385"/>
      <c r="AL568" s="385"/>
      <c r="AM568" s="385"/>
      <c r="AN568" s="385"/>
      <c r="AO568" s="385"/>
      <c r="AP568" s="385"/>
      <c r="AQ568" s="385"/>
      <c r="AR568" s="385"/>
      <c r="AS568" s="385"/>
      <c r="AT568" s="384" t="s">
        <v>289</v>
      </c>
      <c r="AU568" s="385"/>
      <c r="AV568" s="385"/>
      <c r="AW568" s="385"/>
      <c r="AX568" s="385"/>
      <c r="AY568" s="385"/>
      <c r="AZ568" s="385"/>
      <c r="BA568" s="385"/>
      <c r="BB568" s="385"/>
      <c r="BC568" s="385"/>
      <c r="BD568" s="385"/>
      <c r="BE568" s="385" t="s">
        <v>290</v>
      </c>
      <c r="BF568" s="385"/>
      <c r="BG568" s="385"/>
      <c r="BH568" s="385"/>
      <c r="BI568" s="385"/>
      <c r="BJ568" s="385"/>
      <c r="BK568" s="385"/>
      <c r="BL568" s="385"/>
      <c r="BM568" s="385"/>
      <c r="BN568" s="385"/>
      <c r="BO568" s="385"/>
      <c r="BP568" s="385" t="s">
        <v>641</v>
      </c>
      <c r="BQ568" s="385"/>
      <c r="BR568" s="385"/>
      <c r="BS568" s="385"/>
      <c r="BT568" s="385"/>
      <c r="BU568" s="385"/>
      <c r="BV568" s="385"/>
      <c r="BW568" s="385"/>
      <c r="BX568" s="385"/>
      <c r="BY568" s="385"/>
    </row>
    <row r="569" spans="2:77" s="67" customFormat="1" ht="16.5" customHeight="1">
      <c r="B569" s="385"/>
      <c r="C569" s="385"/>
      <c r="D569" s="385"/>
      <c r="E569" s="385"/>
      <c r="F569" s="385"/>
      <c r="G569" s="385"/>
      <c r="H569" s="385"/>
      <c r="I569" s="385"/>
      <c r="J569" s="385"/>
      <c r="K569" s="385"/>
      <c r="L569" s="385"/>
      <c r="M569" s="385"/>
      <c r="N569" s="385"/>
      <c r="O569" s="385"/>
      <c r="P569" s="385"/>
      <c r="Q569" s="385"/>
      <c r="R569" s="385"/>
      <c r="S569" s="385"/>
      <c r="T569" s="385"/>
      <c r="U569" s="385"/>
      <c r="V569" s="385"/>
      <c r="W569" s="385"/>
      <c r="X569" s="385"/>
      <c r="Y569" s="385"/>
      <c r="Z569" s="385"/>
      <c r="AA569" s="385"/>
      <c r="AB569" s="385"/>
      <c r="AC569" s="385"/>
      <c r="AD569" s="385"/>
      <c r="AE569" s="385"/>
      <c r="AF569" s="385"/>
      <c r="AG569" s="385"/>
      <c r="AH569" s="385"/>
      <c r="AI569" s="385"/>
      <c r="AJ569" s="385"/>
      <c r="AK569" s="385"/>
      <c r="AL569" s="385"/>
      <c r="AM569" s="385"/>
      <c r="AN569" s="385"/>
      <c r="AO569" s="385"/>
      <c r="AP569" s="385"/>
      <c r="AQ569" s="385"/>
      <c r="AR569" s="385"/>
      <c r="AS569" s="385"/>
      <c r="AT569" s="385"/>
      <c r="AU569" s="385"/>
      <c r="AV569" s="385"/>
      <c r="AW569" s="385"/>
      <c r="AX569" s="385"/>
      <c r="AY569" s="385"/>
      <c r="AZ569" s="385"/>
      <c r="BA569" s="385"/>
      <c r="BB569" s="385"/>
      <c r="BC569" s="385"/>
      <c r="BD569" s="385"/>
      <c r="BE569" s="385"/>
      <c r="BF569" s="385"/>
      <c r="BG569" s="385"/>
      <c r="BH569" s="385"/>
      <c r="BI569" s="385"/>
      <c r="BJ569" s="385"/>
      <c r="BK569" s="385"/>
      <c r="BL569" s="385"/>
      <c r="BM569" s="385"/>
      <c r="BN569" s="385"/>
      <c r="BO569" s="385"/>
      <c r="BP569" s="385"/>
      <c r="BQ569" s="385"/>
      <c r="BR569" s="385"/>
      <c r="BS569" s="385"/>
      <c r="BT569" s="385"/>
      <c r="BU569" s="385"/>
      <c r="BV569" s="385"/>
      <c r="BW569" s="385"/>
      <c r="BX569" s="385"/>
      <c r="BY569" s="385"/>
    </row>
    <row r="570" spans="2:77" s="67" customFormat="1" ht="15" customHeight="1">
      <c r="B570" s="385" t="s">
        <v>284</v>
      </c>
      <c r="C570" s="385"/>
      <c r="D570" s="385"/>
      <c r="E570" s="385"/>
      <c r="F570" s="385"/>
      <c r="G570" s="385" t="s">
        <v>285</v>
      </c>
      <c r="H570" s="385"/>
      <c r="I570" s="385"/>
      <c r="J570" s="385"/>
      <c r="K570" s="385"/>
      <c r="L570" s="385"/>
      <c r="M570" s="385" t="s">
        <v>284</v>
      </c>
      <c r="N570" s="385"/>
      <c r="O570" s="385"/>
      <c r="P570" s="385"/>
      <c r="Q570" s="385"/>
      <c r="R570" s="385" t="s">
        <v>285</v>
      </c>
      <c r="S570" s="385"/>
      <c r="T570" s="385"/>
      <c r="U570" s="385"/>
      <c r="V570" s="385"/>
      <c r="W570" s="385"/>
      <c r="X570" s="385" t="s">
        <v>284</v>
      </c>
      <c r="Y570" s="385"/>
      <c r="Z570" s="385"/>
      <c r="AA570" s="385"/>
      <c r="AB570" s="385"/>
      <c r="AC570" s="385" t="s">
        <v>285</v>
      </c>
      <c r="AD570" s="385"/>
      <c r="AE570" s="385"/>
      <c r="AF570" s="385"/>
      <c r="AG570" s="385"/>
      <c r="AH570" s="385"/>
      <c r="AI570" s="385" t="s">
        <v>284</v>
      </c>
      <c r="AJ570" s="385"/>
      <c r="AK570" s="385"/>
      <c r="AL570" s="385"/>
      <c r="AM570" s="385"/>
      <c r="AN570" s="385" t="s">
        <v>285</v>
      </c>
      <c r="AO570" s="385"/>
      <c r="AP570" s="385"/>
      <c r="AQ570" s="385"/>
      <c r="AR570" s="385"/>
      <c r="AS570" s="385"/>
      <c r="AT570" s="385" t="s">
        <v>284</v>
      </c>
      <c r="AU570" s="385"/>
      <c r="AV570" s="385"/>
      <c r="AW570" s="385"/>
      <c r="AX570" s="385"/>
      <c r="AY570" s="385" t="s">
        <v>285</v>
      </c>
      <c r="AZ570" s="385"/>
      <c r="BA570" s="385"/>
      <c r="BB570" s="385"/>
      <c r="BC570" s="385"/>
      <c r="BD570" s="385"/>
      <c r="BE570" s="385" t="s">
        <v>284</v>
      </c>
      <c r="BF570" s="385"/>
      <c r="BG570" s="385"/>
      <c r="BH570" s="385"/>
      <c r="BI570" s="385"/>
      <c r="BJ570" s="385" t="s">
        <v>285</v>
      </c>
      <c r="BK570" s="385"/>
      <c r="BL570" s="385"/>
      <c r="BM570" s="385"/>
      <c r="BN570" s="385"/>
      <c r="BO570" s="385"/>
      <c r="BP570" s="385" t="s">
        <v>284</v>
      </c>
      <c r="BQ570" s="385"/>
      <c r="BR570" s="385"/>
      <c r="BS570" s="385"/>
      <c r="BT570" s="385"/>
      <c r="BU570" s="385" t="s">
        <v>285</v>
      </c>
      <c r="BV570" s="385"/>
      <c r="BW570" s="385"/>
      <c r="BX570" s="385"/>
      <c r="BY570" s="385"/>
    </row>
    <row r="571" spans="2:77" s="67" customFormat="1" ht="15" customHeight="1">
      <c r="B571" s="399">
        <f>M571+X571+AI571+AT571+BE571+BP571</f>
        <v>97</v>
      </c>
      <c r="C571" s="399"/>
      <c r="D571" s="399"/>
      <c r="E571" s="399"/>
      <c r="F571" s="399"/>
      <c r="G571" s="400">
        <f>R571+AC571+AN571+AY571+BJ571+BU571</f>
        <v>847</v>
      </c>
      <c r="H571" s="400"/>
      <c r="I571" s="400"/>
      <c r="J571" s="400"/>
      <c r="K571" s="400"/>
      <c r="L571" s="400"/>
      <c r="M571" s="399">
        <v>66</v>
      </c>
      <c r="N571" s="399"/>
      <c r="O571" s="399"/>
      <c r="P571" s="399"/>
      <c r="Q571" s="399"/>
      <c r="R571" s="399">
        <v>288</v>
      </c>
      <c r="S571" s="399"/>
      <c r="T571" s="399"/>
      <c r="U571" s="399"/>
      <c r="V571" s="399"/>
      <c r="W571" s="399"/>
      <c r="X571" s="399">
        <v>0</v>
      </c>
      <c r="Y571" s="399"/>
      <c r="Z571" s="399"/>
      <c r="AA571" s="399"/>
      <c r="AB571" s="399"/>
      <c r="AC571" s="399">
        <v>0</v>
      </c>
      <c r="AD571" s="399"/>
      <c r="AE571" s="399"/>
      <c r="AF571" s="399"/>
      <c r="AG571" s="399"/>
      <c r="AH571" s="399"/>
      <c r="AI571" s="399">
        <v>1</v>
      </c>
      <c r="AJ571" s="399"/>
      <c r="AK571" s="399"/>
      <c r="AL571" s="399"/>
      <c r="AM571" s="399"/>
      <c r="AN571" s="399">
        <v>40</v>
      </c>
      <c r="AO571" s="399"/>
      <c r="AP571" s="399"/>
      <c r="AQ571" s="399"/>
      <c r="AR571" s="399"/>
      <c r="AS571" s="399"/>
      <c r="AT571" s="399">
        <v>14</v>
      </c>
      <c r="AU571" s="399"/>
      <c r="AV571" s="399"/>
      <c r="AW571" s="399"/>
      <c r="AX571" s="399"/>
      <c r="AY571" s="399">
        <v>225</v>
      </c>
      <c r="AZ571" s="399"/>
      <c r="BA571" s="399"/>
      <c r="BB571" s="399"/>
      <c r="BC571" s="399"/>
      <c r="BD571" s="399"/>
      <c r="BE571" s="399">
        <v>16</v>
      </c>
      <c r="BF571" s="399"/>
      <c r="BG571" s="399"/>
      <c r="BH571" s="399"/>
      <c r="BI571" s="399"/>
      <c r="BJ571" s="399">
        <v>294</v>
      </c>
      <c r="BK571" s="399"/>
      <c r="BL571" s="399"/>
      <c r="BM571" s="399"/>
      <c r="BN571" s="399"/>
      <c r="BO571" s="399"/>
      <c r="BP571" s="399">
        <v>0</v>
      </c>
      <c r="BQ571" s="399"/>
      <c r="BR571" s="399"/>
      <c r="BS571" s="399"/>
      <c r="BT571" s="399"/>
      <c r="BU571" s="399">
        <v>0</v>
      </c>
      <c r="BV571" s="399"/>
      <c r="BW571" s="399"/>
      <c r="BX571" s="399"/>
      <c r="BY571" s="399"/>
    </row>
    <row r="572" s="67" customFormat="1" ht="15" customHeight="1">
      <c r="BY572" s="68" t="s">
        <v>291</v>
      </c>
    </row>
    <row r="573" s="67" customFormat="1" ht="15" customHeight="1">
      <c r="A573" s="67" t="s">
        <v>292</v>
      </c>
    </row>
    <row r="574" s="67" customFormat="1" ht="15" customHeight="1"/>
    <row r="575" spans="1:77" s="67" customFormat="1" ht="15" customHeight="1">
      <c r="A575" s="67" t="s">
        <v>293</v>
      </c>
      <c r="BY575" s="68" t="s">
        <v>1044</v>
      </c>
    </row>
    <row r="576" s="67" customFormat="1" ht="3.75" customHeight="1"/>
    <row r="577" spans="2:77" s="67" customFormat="1" ht="15" customHeight="1">
      <c r="B577" s="384" t="s">
        <v>667</v>
      </c>
      <c r="C577" s="384"/>
      <c r="D577" s="384"/>
      <c r="E577" s="384"/>
      <c r="F577" s="384"/>
      <c r="G577" s="384"/>
      <c r="H577" s="384"/>
      <c r="I577" s="384"/>
      <c r="J577" s="384" t="s">
        <v>665</v>
      </c>
      <c r="K577" s="384"/>
      <c r="L577" s="384"/>
      <c r="M577" s="384"/>
      <c r="N577" s="384"/>
      <c r="O577" s="384"/>
      <c r="P577" s="384"/>
      <c r="Q577" s="384"/>
      <c r="R577" s="384"/>
      <c r="S577" s="384"/>
      <c r="T577" s="384"/>
      <c r="U577" s="384"/>
      <c r="V577" s="384"/>
      <c r="W577" s="384"/>
      <c r="X577" s="384"/>
      <c r="Y577" s="384"/>
      <c r="Z577" s="384"/>
      <c r="AA577" s="384"/>
      <c r="AB577" s="384"/>
      <c r="AC577" s="384"/>
      <c r="AD577" s="384"/>
      <c r="AE577" s="384"/>
      <c r="AF577" s="384"/>
      <c r="AG577" s="384"/>
      <c r="AH577" s="384"/>
      <c r="AI577" s="384"/>
      <c r="AJ577" s="384"/>
      <c r="AK577" s="384"/>
      <c r="AL577" s="384"/>
      <c r="AM577" s="384"/>
      <c r="AN577" s="384"/>
      <c r="AO577" s="384"/>
      <c r="AP577" s="384"/>
      <c r="AQ577" s="385" t="s">
        <v>666</v>
      </c>
      <c r="AR577" s="385"/>
      <c r="AS577" s="385"/>
      <c r="AT577" s="385"/>
      <c r="AU577" s="385"/>
      <c r="AV577" s="385"/>
      <c r="AW577" s="385"/>
      <c r="AX577" s="385"/>
      <c r="AY577" s="385"/>
      <c r="AZ577" s="385"/>
      <c r="BA577" s="385"/>
      <c r="BB577" s="385"/>
      <c r="BC577" s="385"/>
      <c r="BD577" s="385"/>
      <c r="BE577" s="385"/>
      <c r="BF577" s="385"/>
      <c r="BG577" s="385"/>
      <c r="BH577" s="385"/>
      <c r="BI577" s="385"/>
      <c r="BJ577" s="385"/>
      <c r="BK577" s="385"/>
      <c r="BL577" s="385"/>
      <c r="BM577" s="385"/>
      <c r="BN577" s="385"/>
      <c r="BO577" s="385"/>
      <c r="BP577" s="385"/>
      <c r="BQ577" s="385"/>
      <c r="BR577" s="385"/>
      <c r="BS577" s="385"/>
      <c r="BT577" s="385"/>
      <c r="BU577" s="385"/>
      <c r="BV577" s="385"/>
      <c r="BW577" s="385"/>
      <c r="BX577" s="385"/>
      <c r="BY577" s="385"/>
    </row>
    <row r="578" spans="2:77" s="67" customFormat="1" ht="15" customHeight="1">
      <c r="B578" s="384"/>
      <c r="C578" s="384"/>
      <c r="D578" s="384"/>
      <c r="E578" s="384"/>
      <c r="F578" s="384"/>
      <c r="G578" s="384"/>
      <c r="H578" s="384"/>
      <c r="I578" s="384"/>
      <c r="J578" s="384" t="s">
        <v>321</v>
      </c>
      <c r="K578" s="384"/>
      <c r="L578" s="384"/>
      <c r="M578" s="384"/>
      <c r="N578" s="384"/>
      <c r="O578" s="384"/>
      <c r="P578" s="384" t="s">
        <v>322</v>
      </c>
      <c r="Q578" s="384"/>
      <c r="R578" s="384"/>
      <c r="S578" s="384"/>
      <c r="T578" s="384"/>
      <c r="U578" s="384"/>
      <c r="V578" s="401" t="s">
        <v>668</v>
      </c>
      <c r="W578" s="401"/>
      <c r="X578" s="401"/>
      <c r="Y578" s="401"/>
      <c r="Z578" s="401"/>
      <c r="AA578" s="401"/>
      <c r="AB578" s="401"/>
      <c r="AC578" s="384" t="s">
        <v>751</v>
      </c>
      <c r="AD578" s="384"/>
      <c r="AE578" s="384"/>
      <c r="AF578" s="384"/>
      <c r="AG578" s="384"/>
      <c r="AH578" s="384"/>
      <c r="AI578" s="402"/>
      <c r="AJ578" s="407" t="s">
        <v>669</v>
      </c>
      <c r="AK578" s="401"/>
      <c r="AL578" s="401"/>
      <c r="AM578" s="401"/>
      <c r="AN578" s="401"/>
      <c r="AO578" s="401"/>
      <c r="AP578" s="401"/>
      <c r="AQ578" s="384" t="s">
        <v>321</v>
      </c>
      <c r="AR578" s="384"/>
      <c r="AS578" s="384"/>
      <c r="AT578" s="384"/>
      <c r="AU578" s="384"/>
      <c r="AV578" s="384"/>
      <c r="AW578" s="384" t="s">
        <v>322</v>
      </c>
      <c r="AX578" s="384"/>
      <c r="AY578" s="384"/>
      <c r="AZ578" s="384"/>
      <c r="BA578" s="384"/>
      <c r="BB578" s="384"/>
      <c r="BC578" s="384" t="s">
        <v>324</v>
      </c>
      <c r="BD578" s="384"/>
      <c r="BE578" s="384"/>
      <c r="BF578" s="384"/>
      <c r="BG578" s="384"/>
      <c r="BH578" s="403" t="s">
        <v>325</v>
      </c>
      <c r="BI578" s="404"/>
      <c r="BJ578" s="404"/>
      <c r="BK578" s="404"/>
      <c r="BL578" s="404"/>
      <c r="BM578" s="384" t="s">
        <v>751</v>
      </c>
      <c r="BN578" s="384"/>
      <c r="BO578" s="384"/>
      <c r="BP578" s="384"/>
      <c r="BQ578" s="384"/>
      <c r="BR578" s="384"/>
      <c r="BS578" s="402"/>
      <c r="BT578" s="412" t="s">
        <v>323</v>
      </c>
      <c r="BU578" s="384"/>
      <c r="BV578" s="384"/>
      <c r="BW578" s="384"/>
      <c r="BX578" s="384"/>
      <c r="BY578" s="384"/>
    </row>
    <row r="579" spans="2:77" s="67" customFormat="1" ht="15" customHeight="1">
      <c r="B579" s="384"/>
      <c r="C579" s="384"/>
      <c r="D579" s="384"/>
      <c r="E579" s="384"/>
      <c r="F579" s="384"/>
      <c r="G579" s="384"/>
      <c r="H579" s="384"/>
      <c r="I579" s="384"/>
      <c r="J579" s="384"/>
      <c r="K579" s="384"/>
      <c r="L579" s="384"/>
      <c r="M579" s="384"/>
      <c r="N579" s="384"/>
      <c r="O579" s="384"/>
      <c r="P579" s="384"/>
      <c r="Q579" s="384"/>
      <c r="R579" s="384"/>
      <c r="S579" s="384"/>
      <c r="T579" s="384"/>
      <c r="U579" s="384"/>
      <c r="V579" s="401"/>
      <c r="W579" s="401"/>
      <c r="X579" s="401"/>
      <c r="Y579" s="401"/>
      <c r="Z579" s="401"/>
      <c r="AA579" s="401"/>
      <c r="AB579" s="401"/>
      <c r="AC579" s="384"/>
      <c r="AD579" s="384"/>
      <c r="AE579" s="384"/>
      <c r="AF579" s="384"/>
      <c r="AG579" s="384"/>
      <c r="AH579" s="384"/>
      <c r="AI579" s="402"/>
      <c r="AJ579" s="407"/>
      <c r="AK579" s="401"/>
      <c r="AL579" s="401"/>
      <c r="AM579" s="401"/>
      <c r="AN579" s="401"/>
      <c r="AO579" s="401"/>
      <c r="AP579" s="401"/>
      <c r="AQ579" s="384"/>
      <c r="AR579" s="384"/>
      <c r="AS579" s="384"/>
      <c r="AT579" s="384"/>
      <c r="AU579" s="384"/>
      <c r="AV579" s="384"/>
      <c r="AW579" s="384"/>
      <c r="AX579" s="384"/>
      <c r="AY579" s="384"/>
      <c r="AZ579" s="384"/>
      <c r="BA579" s="384"/>
      <c r="BB579" s="384"/>
      <c r="BC579" s="384"/>
      <c r="BD579" s="384"/>
      <c r="BE579" s="384"/>
      <c r="BF579" s="384"/>
      <c r="BG579" s="384"/>
      <c r="BH579" s="405"/>
      <c r="BI579" s="406"/>
      <c r="BJ579" s="406"/>
      <c r="BK579" s="406"/>
      <c r="BL579" s="406"/>
      <c r="BM579" s="384"/>
      <c r="BN579" s="384"/>
      <c r="BO579" s="384"/>
      <c r="BP579" s="384"/>
      <c r="BQ579" s="384"/>
      <c r="BR579" s="384"/>
      <c r="BS579" s="402"/>
      <c r="BT579" s="412"/>
      <c r="BU579" s="384"/>
      <c r="BV579" s="384"/>
      <c r="BW579" s="384"/>
      <c r="BX579" s="384"/>
      <c r="BY579" s="384"/>
    </row>
    <row r="580" spans="2:77" s="67" customFormat="1" ht="15" customHeight="1">
      <c r="B580" s="413">
        <v>10476</v>
      </c>
      <c r="C580" s="413"/>
      <c r="D580" s="413"/>
      <c r="E580" s="413"/>
      <c r="F580" s="413"/>
      <c r="G580" s="413"/>
      <c r="H580" s="413"/>
      <c r="I580" s="413"/>
      <c r="J580" s="413">
        <v>63</v>
      </c>
      <c r="K580" s="413"/>
      <c r="L580" s="413"/>
      <c r="M580" s="413"/>
      <c r="N580" s="413"/>
      <c r="O580" s="413"/>
      <c r="P580" s="413">
        <v>34</v>
      </c>
      <c r="Q580" s="413"/>
      <c r="R580" s="413"/>
      <c r="S580" s="413"/>
      <c r="T580" s="413"/>
      <c r="U580" s="413"/>
      <c r="V580" s="413">
        <v>5</v>
      </c>
      <c r="W580" s="413"/>
      <c r="X580" s="413"/>
      <c r="Y580" s="413"/>
      <c r="Z580" s="413"/>
      <c r="AA580" s="413"/>
      <c r="AB580" s="413"/>
      <c r="AC580" s="413">
        <f>SUM(J580:AB580)</f>
        <v>102</v>
      </c>
      <c r="AD580" s="413"/>
      <c r="AE580" s="413"/>
      <c r="AF580" s="413"/>
      <c r="AG580" s="413"/>
      <c r="AH580" s="413"/>
      <c r="AI580" s="414"/>
      <c r="AJ580" s="415">
        <v>61.76</v>
      </c>
      <c r="AK580" s="416"/>
      <c r="AL580" s="416"/>
      <c r="AM580" s="416"/>
      <c r="AN580" s="416"/>
      <c r="AO580" s="416"/>
      <c r="AP580" s="416"/>
      <c r="AQ580" s="400">
        <v>6216</v>
      </c>
      <c r="AR580" s="400"/>
      <c r="AS580" s="400"/>
      <c r="AT580" s="400"/>
      <c r="AU580" s="400"/>
      <c r="AV580" s="400"/>
      <c r="AW580" s="400">
        <v>3202</v>
      </c>
      <c r="AX580" s="400"/>
      <c r="AY580" s="400"/>
      <c r="AZ580" s="400"/>
      <c r="BA580" s="400"/>
      <c r="BB580" s="400"/>
      <c r="BC580" s="400">
        <v>103</v>
      </c>
      <c r="BD580" s="400"/>
      <c r="BE580" s="400"/>
      <c r="BF580" s="400"/>
      <c r="BG580" s="400"/>
      <c r="BH580" s="408">
        <v>853</v>
      </c>
      <c r="BI580" s="409"/>
      <c r="BJ580" s="409"/>
      <c r="BK580" s="409"/>
      <c r="BL580" s="409"/>
      <c r="BM580" s="400">
        <f>SUM(AQ580:BL580)</f>
        <v>10374</v>
      </c>
      <c r="BN580" s="400"/>
      <c r="BO580" s="400"/>
      <c r="BP580" s="400"/>
      <c r="BQ580" s="400"/>
      <c r="BR580" s="400"/>
      <c r="BS580" s="408"/>
      <c r="BT580" s="410">
        <v>59.92</v>
      </c>
      <c r="BU580" s="411"/>
      <c r="BV580" s="411"/>
      <c r="BW580" s="411"/>
      <c r="BX580" s="411"/>
      <c r="BY580" s="411"/>
    </row>
    <row r="581" s="67" customFormat="1" ht="15" customHeight="1">
      <c r="BY581" s="68" t="s">
        <v>905</v>
      </c>
    </row>
    <row r="582" s="67" customFormat="1" ht="15" customHeight="1">
      <c r="A582" s="67" t="s">
        <v>294</v>
      </c>
    </row>
    <row r="583" s="67" customFormat="1" ht="15" customHeight="1"/>
    <row r="584" spans="1:69" s="67" customFormat="1" ht="15" customHeight="1">
      <c r="A584" s="67" t="s">
        <v>295</v>
      </c>
      <c r="BQ584" s="68" t="s">
        <v>884</v>
      </c>
    </row>
    <row r="585" s="67" customFormat="1" ht="3.75" customHeight="1"/>
    <row r="586" spans="2:69" s="67" customFormat="1" ht="15" customHeight="1">
      <c r="B586" s="385" t="s">
        <v>618</v>
      </c>
      <c r="C586" s="385"/>
      <c r="D586" s="385"/>
      <c r="E586" s="385"/>
      <c r="F586" s="385"/>
      <c r="G586" s="385"/>
      <c r="H586" s="385"/>
      <c r="I586" s="385"/>
      <c r="J586" s="385" t="s">
        <v>303</v>
      </c>
      <c r="K586" s="385"/>
      <c r="L586" s="385"/>
      <c r="M586" s="385"/>
      <c r="N586" s="385"/>
      <c r="O586" s="385"/>
      <c r="P586" s="385"/>
      <c r="Q586" s="385"/>
      <c r="R586" s="385" t="s">
        <v>300</v>
      </c>
      <c r="S586" s="385"/>
      <c r="T586" s="385"/>
      <c r="U586" s="385"/>
      <c r="V586" s="385"/>
      <c r="W586" s="385"/>
      <c r="X586" s="385"/>
      <c r="Y586" s="385"/>
      <c r="Z586" s="385" t="s">
        <v>301</v>
      </c>
      <c r="AA586" s="385"/>
      <c r="AB586" s="385"/>
      <c r="AC586" s="385"/>
      <c r="AD586" s="385"/>
      <c r="AE586" s="385"/>
      <c r="AF586" s="385"/>
      <c r="AG586" s="385"/>
      <c r="AH586" s="385"/>
      <c r="AI586" s="385"/>
      <c r="AJ586" s="385"/>
      <c r="AK586" s="384" t="s">
        <v>304</v>
      </c>
      <c r="AL586" s="385"/>
      <c r="AM586" s="385"/>
      <c r="AN586" s="385"/>
      <c r="AO586" s="385"/>
      <c r="AP586" s="385"/>
      <c r="AQ586" s="385"/>
      <c r="AR586" s="385"/>
      <c r="AS586" s="385"/>
      <c r="AT586" s="385"/>
      <c r="AU586" s="385"/>
      <c r="AV586" s="384" t="s">
        <v>305</v>
      </c>
      <c r="AW586" s="385"/>
      <c r="AX586" s="385"/>
      <c r="AY586" s="385"/>
      <c r="AZ586" s="385"/>
      <c r="BA586" s="385"/>
      <c r="BB586" s="385"/>
      <c r="BC586" s="385"/>
      <c r="BD586" s="385"/>
      <c r="BE586" s="385"/>
      <c r="BF586" s="385"/>
      <c r="BG586" s="384" t="s">
        <v>302</v>
      </c>
      <c r="BH586" s="385"/>
      <c r="BI586" s="385"/>
      <c r="BJ586" s="385"/>
      <c r="BK586" s="385"/>
      <c r="BL586" s="385"/>
      <c r="BM586" s="385"/>
      <c r="BN586" s="385"/>
      <c r="BO586" s="385"/>
      <c r="BP586" s="385"/>
      <c r="BQ586" s="385"/>
    </row>
    <row r="587" spans="2:69" s="67" customFormat="1" ht="15" customHeight="1">
      <c r="B587" s="385"/>
      <c r="C587" s="385"/>
      <c r="D587" s="385"/>
      <c r="E587" s="385"/>
      <c r="F587" s="385"/>
      <c r="G587" s="385"/>
      <c r="H587" s="385"/>
      <c r="I587" s="385"/>
      <c r="J587" s="385"/>
      <c r="K587" s="385"/>
      <c r="L587" s="385"/>
      <c r="M587" s="385"/>
      <c r="N587" s="385"/>
      <c r="O587" s="385"/>
      <c r="P587" s="385"/>
      <c r="Q587" s="385"/>
      <c r="R587" s="385"/>
      <c r="S587" s="385"/>
      <c r="T587" s="385"/>
      <c r="U587" s="385"/>
      <c r="V587" s="385"/>
      <c r="W587" s="385"/>
      <c r="X587" s="385"/>
      <c r="Y587" s="385"/>
      <c r="Z587" s="385"/>
      <c r="AA587" s="385"/>
      <c r="AB587" s="385"/>
      <c r="AC587" s="385"/>
      <c r="AD587" s="385"/>
      <c r="AE587" s="385"/>
      <c r="AF587" s="385"/>
      <c r="AG587" s="385"/>
      <c r="AH587" s="385"/>
      <c r="AI587" s="385"/>
      <c r="AJ587" s="385"/>
      <c r="AK587" s="385"/>
      <c r="AL587" s="385"/>
      <c r="AM587" s="385"/>
      <c r="AN587" s="385"/>
      <c r="AO587" s="385"/>
      <c r="AP587" s="385"/>
      <c r="AQ587" s="385"/>
      <c r="AR587" s="385"/>
      <c r="AS587" s="385"/>
      <c r="AT587" s="385"/>
      <c r="AU587" s="385"/>
      <c r="AV587" s="385"/>
      <c r="AW587" s="385"/>
      <c r="AX587" s="385"/>
      <c r="AY587" s="385"/>
      <c r="AZ587" s="385"/>
      <c r="BA587" s="385"/>
      <c r="BB587" s="385"/>
      <c r="BC587" s="385"/>
      <c r="BD587" s="385"/>
      <c r="BE587" s="385"/>
      <c r="BF587" s="385"/>
      <c r="BG587" s="385"/>
      <c r="BH587" s="385"/>
      <c r="BI587" s="385"/>
      <c r="BJ587" s="385"/>
      <c r="BK587" s="385"/>
      <c r="BL587" s="385"/>
      <c r="BM587" s="385"/>
      <c r="BN587" s="385"/>
      <c r="BO587" s="385"/>
      <c r="BP587" s="385"/>
      <c r="BQ587" s="385"/>
    </row>
    <row r="588" spans="2:69" s="67" customFormat="1" ht="15" customHeight="1">
      <c r="B588" s="385" t="s">
        <v>296</v>
      </c>
      <c r="C588" s="385"/>
      <c r="D588" s="385"/>
      <c r="E588" s="385"/>
      <c r="F588" s="385"/>
      <c r="G588" s="385"/>
      <c r="H588" s="385"/>
      <c r="I588" s="385"/>
      <c r="J588" s="425">
        <v>906</v>
      </c>
      <c r="K588" s="425"/>
      <c r="L588" s="425"/>
      <c r="M588" s="425"/>
      <c r="N588" s="425"/>
      <c r="O588" s="425"/>
      <c r="P588" s="425"/>
      <c r="Q588" s="425"/>
      <c r="R588" s="425">
        <v>5050</v>
      </c>
      <c r="S588" s="425"/>
      <c r="T588" s="425"/>
      <c r="U588" s="425"/>
      <c r="V588" s="425"/>
      <c r="W588" s="425"/>
      <c r="X588" s="425"/>
      <c r="Y588" s="425"/>
      <c r="Z588" s="425">
        <v>10885808</v>
      </c>
      <c r="AA588" s="425"/>
      <c r="AB588" s="425"/>
      <c r="AC588" s="425"/>
      <c r="AD588" s="425"/>
      <c r="AE588" s="425"/>
      <c r="AF588" s="425"/>
      <c r="AG588" s="425"/>
      <c r="AH588" s="425"/>
      <c r="AI588" s="425"/>
      <c r="AJ588" s="425"/>
      <c r="AK588" s="426">
        <v>5.6</v>
      </c>
      <c r="AL588" s="426"/>
      <c r="AM588" s="426"/>
      <c r="AN588" s="426"/>
      <c r="AO588" s="426"/>
      <c r="AP588" s="426"/>
      <c r="AQ588" s="426"/>
      <c r="AR588" s="426"/>
      <c r="AS588" s="426"/>
      <c r="AT588" s="426"/>
      <c r="AU588" s="426"/>
      <c r="AV588" s="425">
        <v>12015</v>
      </c>
      <c r="AW588" s="425"/>
      <c r="AX588" s="425"/>
      <c r="AY588" s="425"/>
      <c r="AZ588" s="425"/>
      <c r="BA588" s="425"/>
      <c r="BB588" s="425"/>
      <c r="BC588" s="425"/>
      <c r="BD588" s="425"/>
      <c r="BE588" s="425"/>
      <c r="BF588" s="425"/>
      <c r="BG588" s="425">
        <v>2156</v>
      </c>
      <c r="BH588" s="425"/>
      <c r="BI588" s="425"/>
      <c r="BJ588" s="425"/>
      <c r="BK588" s="425"/>
      <c r="BL588" s="425"/>
      <c r="BM588" s="425"/>
      <c r="BN588" s="425"/>
      <c r="BO588" s="425"/>
      <c r="BP588" s="425"/>
      <c r="BQ588" s="425"/>
    </row>
    <row r="589" spans="2:69" s="67" customFormat="1" ht="15" customHeight="1">
      <c r="B589" s="385" t="s">
        <v>297</v>
      </c>
      <c r="C589" s="385"/>
      <c r="D589" s="385"/>
      <c r="E589" s="385"/>
      <c r="F589" s="385"/>
      <c r="G589" s="385"/>
      <c r="H589" s="385"/>
      <c r="I589" s="385"/>
      <c r="J589" s="425">
        <v>833</v>
      </c>
      <c r="K589" s="425"/>
      <c r="L589" s="425"/>
      <c r="M589" s="425"/>
      <c r="N589" s="425"/>
      <c r="O589" s="425"/>
      <c r="P589" s="425"/>
      <c r="Q589" s="425"/>
      <c r="R589" s="425">
        <v>4422</v>
      </c>
      <c r="S589" s="425"/>
      <c r="T589" s="425"/>
      <c r="U589" s="425"/>
      <c r="V589" s="425"/>
      <c r="W589" s="425"/>
      <c r="X589" s="425"/>
      <c r="Y589" s="425"/>
      <c r="Z589" s="425">
        <v>9462322</v>
      </c>
      <c r="AA589" s="425"/>
      <c r="AB589" s="425"/>
      <c r="AC589" s="425"/>
      <c r="AD589" s="425"/>
      <c r="AE589" s="425"/>
      <c r="AF589" s="425"/>
      <c r="AG589" s="425"/>
      <c r="AH589" s="425"/>
      <c r="AI589" s="425"/>
      <c r="AJ589" s="425"/>
      <c r="AK589" s="426">
        <v>5.3</v>
      </c>
      <c r="AL589" s="426"/>
      <c r="AM589" s="426"/>
      <c r="AN589" s="426"/>
      <c r="AO589" s="426"/>
      <c r="AP589" s="426"/>
      <c r="AQ589" s="426"/>
      <c r="AR589" s="426"/>
      <c r="AS589" s="426"/>
      <c r="AT589" s="426"/>
      <c r="AU589" s="426"/>
      <c r="AV589" s="425">
        <v>11359</v>
      </c>
      <c r="AW589" s="425"/>
      <c r="AX589" s="425"/>
      <c r="AY589" s="425"/>
      <c r="AZ589" s="425"/>
      <c r="BA589" s="425"/>
      <c r="BB589" s="425"/>
      <c r="BC589" s="425"/>
      <c r="BD589" s="425"/>
      <c r="BE589" s="425"/>
      <c r="BF589" s="425"/>
      <c r="BG589" s="425">
        <v>2140</v>
      </c>
      <c r="BH589" s="425"/>
      <c r="BI589" s="425"/>
      <c r="BJ589" s="425"/>
      <c r="BK589" s="425"/>
      <c r="BL589" s="425"/>
      <c r="BM589" s="425"/>
      <c r="BN589" s="425"/>
      <c r="BO589" s="425"/>
      <c r="BP589" s="425"/>
      <c r="BQ589" s="425"/>
    </row>
    <row r="590" spans="2:69" s="67" customFormat="1" ht="15" customHeight="1">
      <c r="B590" s="385" t="s">
        <v>298</v>
      </c>
      <c r="C590" s="385"/>
      <c r="D590" s="385"/>
      <c r="E590" s="385"/>
      <c r="F590" s="385"/>
      <c r="G590" s="385"/>
      <c r="H590" s="385"/>
      <c r="I590" s="385"/>
      <c r="J590" s="425">
        <v>793</v>
      </c>
      <c r="K590" s="425"/>
      <c r="L590" s="425"/>
      <c r="M590" s="425"/>
      <c r="N590" s="425"/>
      <c r="O590" s="425"/>
      <c r="P590" s="425"/>
      <c r="Q590" s="425"/>
      <c r="R590" s="425">
        <v>4223</v>
      </c>
      <c r="S590" s="425"/>
      <c r="T590" s="425"/>
      <c r="U590" s="425"/>
      <c r="V590" s="425"/>
      <c r="W590" s="425"/>
      <c r="X590" s="425"/>
      <c r="Y590" s="425"/>
      <c r="Z590" s="425">
        <v>8968177</v>
      </c>
      <c r="AA590" s="425"/>
      <c r="AB590" s="425"/>
      <c r="AC590" s="425"/>
      <c r="AD590" s="425"/>
      <c r="AE590" s="425"/>
      <c r="AF590" s="425"/>
      <c r="AG590" s="425"/>
      <c r="AH590" s="425"/>
      <c r="AI590" s="425"/>
      <c r="AJ590" s="425"/>
      <c r="AK590" s="426">
        <v>5.3</v>
      </c>
      <c r="AL590" s="426"/>
      <c r="AM590" s="426"/>
      <c r="AN590" s="426"/>
      <c r="AO590" s="426"/>
      <c r="AP590" s="426"/>
      <c r="AQ590" s="426"/>
      <c r="AR590" s="426"/>
      <c r="AS590" s="426"/>
      <c r="AT590" s="426"/>
      <c r="AU590" s="426"/>
      <c r="AV590" s="425">
        <v>11309</v>
      </c>
      <c r="AW590" s="425"/>
      <c r="AX590" s="425"/>
      <c r="AY590" s="425"/>
      <c r="AZ590" s="425"/>
      <c r="BA590" s="425"/>
      <c r="BB590" s="425"/>
      <c r="BC590" s="425"/>
      <c r="BD590" s="425"/>
      <c r="BE590" s="425"/>
      <c r="BF590" s="425"/>
      <c r="BG590" s="425">
        <v>2124</v>
      </c>
      <c r="BH590" s="425"/>
      <c r="BI590" s="425"/>
      <c r="BJ590" s="425"/>
      <c r="BK590" s="425"/>
      <c r="BL590" s="425"/>
      <c r="BM590" s="425"/>
      <c r="BN590" s="425"/>
      <c r="BO590" s="425"/>
      <c r="BP590" s="425"/>
      <c r="BQ590" s="425"/>
    </row>
    <row r="591" spans="2:69" s="67" customFormat="1" ht="15" customHeight="1">
      <c r="B591" s="385" t="s">
        <v>677</v>
      </c>
      <c r="C591" s="385"/>
      <c r="D591" s="385"/>
      <c r="E591" s="385"/>
      <c r="F591" s="385"/>
      <c r="G591" s="385"/>
      <c r="H591" s="385"/>
      <c r="I591" s="385"/>
      <c r="J591" s="425">
        <v>709</v>
      </c>
      <c r="K591" s="425"/>
      <c r="L591" s="425"/>
      <c r="M591" s="425"/>
      <c r="N591" s="425"/>
      <c r="O591" s="425"/>
      <c r="P591" s="425"/>
      <c r="Q591" s="425"/>
      <c r="R591" s="425">
        <v>3900</v>
      </c>
      <c r="S591" s="425"/>
      <c r="T591" s="425"/>
      <c r="U591" s="425"/>
      <c r="V591" s="425"/>
      <c r="W591" s="425"/>
      <c r="X591" s="425"/>
      <c r="Y591" s="425"/>
      <c r="Z591" s="425">
        <v>9179419</v>
      </c>
      <c r="AA591" s="425"/>
      <c r="AB591" s="425"/>
      <c r="AC591" s="425"/>
      <c r="AD591" s="425"/>
      <c r="AE591" s="425"/>
      <c r="AF591" s="425"/>
      <c r="AG591" s="425"/>
      <c r="AH591" s="425"/>
      <c r="AI591" s="425"/>
      <c r="AJ591" s="425"/>
      <c r="AK591" s="426">
        <v>5.5</v>
      </c>
      <c r="AL591" s="426"/>
      <c r="AM591" s="426"/>
      <c r="AN591" s="426"/>
      <c r="AO591" s="426"/>
      <c r="AP591" s="426"/>
      <c r="AQ591" s="426"/>
      <c r="AR591" s="426"/>
      <c r="AS591" s="426"/>
      <c r="AT591" s="426"/>
      <c r="AU591" s="426"/>
      <c r="AV591" s="425">
        <v>12947</v>
      </c>
      <c r="AW591" s="425"/>
      <c r="AX591" s="425"/>
      <c r="AY591" s="425"/>
      <c r="AZ591" s="425"/>
      <c r="BA591" s="425"/>
      <c r="BB591" s="425"/>
      <c r="BC591" s="425"/>
      <c r="BD591" s="425"/>
      <c r="BE591" s="425"/>
      <c r="BF591" s="425"/>
      <c r="BG591" s="425">
        <v>2354</v>
      </c>
      <c r="BH591" s="425"/>
      <c r="BI591" s="425"/>
      <c r="BJ591" s="425"/>
      <c r="BK591" s="425"/>
      <c r="BL591" s="425"/>
      <c r="BM591" s="425"/>
      <c r="BN591" s="425"/>
      <c r="BO591" s="425"/>
      <c r="BP591" s="425"/>
      <c r="BQ591" s="425"/>
    </row>
    <row r="592" s="67" customFormat="1" ht="15" customHeight="1">
      <c r="AZ592" s="67" t="s">
        <v>532</v>
      </c>
    </row>
    <row r="593" s="67" customFormat="1" ht="15" customHeight="1"/>
    <row r="594" spans="1:76" s="67" customFormat="1" ht="15" customHeight="1">
      <c r="A594" s="67" t="s">
        <v>306</v>
      </c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70" t="s">
        <v>885</v>
      </c>
      <c r="BR594" s="69"/>
      <c r="BS594" s="69"/>
      <c r="BT594" s="69"/>
      <c r="BU594" s="69"/>
      <c r="BV594" s="69"/>
      <c r="BW594" s="69"/>
      <c r="BX594" s="69"/>
    </row>
    <row r="595" s="67" customFormat="1" ht="3.75" customHeight="1"/>
    <row r="596" spans="2:69" s="67" customFormat="1" ht="15" customHeight="1">
      <c r="B596" s="385" t="s">
        <v>12</v>
      </c>
      <c r="C596" s="385"/>
      <c r="D596" s="385"/>
      <c r="E596" s="385"/>
      <c r="F596" s="385"/>
      <c r="G596" s="385"/>
      <c r="H596" s="385"/>
      <c r="I596" s="385"/>
      <c r="J596" s="385"/>
      <c r="K596" s="385"/>
      <c r="L596" s="385"/>
      <c r="M596" s="385"/>
      <c r="N596" s="385"/>
      <c r="O596" s="385"/>
      <c r="P596" s="385"/>
      <c r="Q596" s="385"/>
      <c r="R596" s="385"/>
      <c r="S596" s="385"/>
      <c r="T596" s="385"/>
      <c r="U596" s="385"/>
      <c r="V596" s="385"/>
      <c r="W596" s="385"/>
      <c r="X596" s="385"/>
      <c r="Y596" s="385"/>
      <c r="Z596" s="385"/>
      <c r="AA596" s="385"/>
      <c r="AB596" s="385"/>
      <c r="AC596" s="385"/>
      <c r="AD596" s="385" t="s">
        <v>201</v>
      </c>
      <c r="AE596" s="385"/>
      <c r="AF596" s="385"/>
      <c r="AG596" s="385"/>
      <c r="AH596" s="385"/>
      <c r="AI596" s="385"/>
      <c r="AJ596" s="385"/>
      <c r="AK596" s="385"/>
      <c r="AL596" s="385"/>
      <c r="AM596" s="385"/>
      <c r="AN596" s="385"/>
      <c r="AO596" s="385"/>
      <c r="AP596" s="385" t="s">
        <v>200</v>
      </c>
      <c r="AQ596" s="385"/>
      <c r="AR596" s="385"/>
      <c r="AS596" s="385"/>
      <c r="AT596" s="385"/>
      <c r="AU596" s="385"/>
      <c r="AV596" s="385"/>
      <c r="AW596" s="385"/>
      <c r="AX596" s="385"/>
      <c r="AY596" s="385"/>
      <c r="AZ596" s="385"/>
      <c r="BA596" s="385"/>
      <c r="BB596" s="385" t="s">
        <v>319</v>
      </c>
      <c r="BC596" s="385"/>
      <c r="BD596" s="385"/>
      <c r="BE596" s="385"/>
      <c r="BF596" s="385"/>
      <c r="BG596" s="385"/>
      <c r="BH596" s="385"/>
      <c r="BI596" s="385"/>
      <c r="BJ596" s="385"/>
      <c r="BK596" s="385"/>
      <c r="BL596" s="385"/>
      <c r="BM596" s="385"/>
      <c r="BN596" s="385"/>
      <c r="BO596" s="385"/>
      <c r="BP596" s="385"/>
      <c r="BQ596" s="385"/>
    </row>
    <row r="597" spans="2:69" s="67" customFormat="1" ht="15" customHeight="1">
      <c r="B597" s="424" t="s">
        <v>307</v>
      </c>
      <c r="C597" s="423"/>
      <c r="D597" s="423"/>
      <c r="E597" s="423"/>
      <c r="F597" s="423"/>
      <c r="G597" s="423"/>
      <c r="H597" s="423"/>
      <c r="I597" s="423"/>
      <c r="J597" s="423"/>
      <c r="K597" s="423"/>
      <c r="L597" s="423"/>
      <c r="M597" s="423"/>
      <c r="N597" s="423"/>
      <c r="O597" s="423"/>
      <c r="P597" s="423"/>
      <c r="Q597" s="423"/>
      <c r="R597" s="423"/>
      <c r="S597" s="423"/>
      <c r="T597" s="423"/>
      <c r="U597" s="423"/>
      <c r="V597" s="423"/>
      <c r="W597" s="423"/>
      <c r="X597" s="423"/>
      <c r="Y597" s="423"/>
      <c r="Z597" s="423"/>
      <c r="AA597" s="423"/>
      <c r="AB597" s="423"/>
      <c r="AC597" s="423"/>
      <c r="AD597" s="395">
        <v>131</v>
      </c>
      <c r="AE597" s="395"/>
      <c r="AF597" s="395"/>
      <c r="AG597" s="395"/>
      <c r="AH597" s="395"/>
      <c r="AI597" s="395"/>
      <c r="AJ597" s="395"/>
      <c r="AK597" s="395"/>
      <c r="AL597" s="395"/>
      <c r="AM597" s="395"/>
      <c r="AN597" s="395"/>
      <c r="AO597" s="395"/>
      <c r="AP597" s="395">
        <v>713</v>
      </c>
      <c r="AQ597" s="395"/>
      <c r="AR597" s="395"/>
      <c r="AS597" s="395"/>
      <c r="AT597" s="395"/>
      <c r="AU597" s="395"/>
      <c r="AV597" s="395"/>
      <c r="AW597" s="395"/>
      <c r="AX597" s="395"/>
      <c r="AY597" s="395"/>
      <c r="AZ597" s="395"/>
      <c r="BA597" s="395"/>
      <c r="BB597" s="395">
        <v>3612416</v>
      </c>
      <c r="BC597" s="395"/>
      <c r="BD597" s="395"/>
      <c r="BE597" s="395"/>
      <c r="BF597" s="395"/>
      <c r="BG597" s="395"/>
      <c r="BH597" s="395"/>
      <c r="BI597" s="395"/>
      <c r="BJ597" s="395"/>
      <c r="BK597" s="395"/>
      <c r="BL597" s="395"/>
      <c r="BM597" s="395"/>
      <c r="BN597" s="395"/>
      <c r="BO597" s="395"/>
      <c r="BP597" s="395"/>
      <c r="BQ597" s="395"/>
    </row>
    <row r="598" spans="2:69" s="67" customFormat="1" ht="15" customHeight="1">
      <c r="B598" s="71"/>
      <c r="C598" s="423" t="s">
        <v>308</v>
      </c>
      <c r="D598" s="423"/>
      <c r="E598" s="423"/>
      <c r="F598" s="423"/>
      <c r="G598" s="423"/>
      <c r="H598" s="423"/>
      <c r="I598" s="423"/>
      <c r="J598" s="423"/>
      <c r="K598" s="423"/>
      <c r="L598" s="423"/>
      <c r="M598" s="423"/>
      <c r="N598" s="423"/>
      <c r="O598" s="423"/>
      <c r="P598" s="423"/>
      <c r="Q598" s="423"/>
      <c r="R598" s="423"/>
      <c r="S598" s="423"/>
      <c r="T598" s="423"/>
      <c r="U598" s="423"/>
      <c r="V598" s="423"/>
      <c r="W598" s="423"/>
      <c r="X598" s="423"/>
      <c r="Y598" s="423"/>
      <c r="Z598" s="423"/>
      <c r="AA598" s="423"/>
      <c r="AB598" s="423"/>
      <c r="AC598" s="423"/>
      <c r="AD598" s="395">
        <v>3</v>
      </c>
      <c r="AE598" s="395"/>
      <c r="AF598" s="395"/>
      <c r="AG598" s="395"/>
      <c r="AH598" s="395"/>
      <c r="AI598" s="395"/>
      <c r="AJ598" s="395"/>
      <c r="AK598" s="395"/>
      <c r="AL598" s="395"/>
      <c r="AM598" s="395"/>
      <c r="AN598" s="395"/>
      <c r="AO598" s="395"/>
      <c r="AP598" s="395">
        <v>7</v>
      </c>
      <c r="AQ598" s="395"/>
      <c r="AR598" s="395"/>
      <c r="AS598" s="395"/>
      <c r="AT598" s="395"/>
      <c r="AU598" s="395"/>
      <c r="AV598" s="395"/>
      <c r="AW598" s="395"/>
      <c r="AX598" s="395"/>
      <c r="AY598" s="395"/>
      <c r="AZ598" s="395"/>
      <c r="BA598" s="395"/>
      <c r="BB598" s="395">
        <v>3961</v>
      </c>
      <c r="BC598" s="395"/>
      <c r="BD598" s="395"/>
      <c r="BE598" s="395"/>
      <c r="BF598" s="395"/>
      <c r="BG598" s="395"/>
      <c r="BH598" s="395"/>
      <c r="BI598" s="395"/>
      <c r="BJ598" s="395"/>
      <c r="BK598" s="395"/>
      <c r="BL598" s="395"/>
      <c r="BM598" s="395"/>
      <c r="BN598" s="395"/>
      <c r="BO598" s="395"/>
      <c r="BP598" s="395"/>
      <c r="BQ598" s="395"/>
    </row>
    <row r="599" spans="2:69" s="67" customFormat="1" ht="15" customHeight="1">
      <c r="B599" s="71"/>
      <c r="C599" s="423" t="s">
        <v>309</v>
      </c>
      <c r="D599" s="423"/>
      <c r="E599" s="423"/>
      <c r="F599" s="423"/>
      <c r="G599" s="423"/>
      <c r="H599" s="423"/>
      <c r="I599" s="423"/>
      <c r="J599" s="423"/>
      <c r="K599" s="423"/>
      <c r="L599" s="423"/>
      <c r="M599" s="423"/>
      <c r="N599" s="423"/>
      <c r="O599" s="423"/>
      <c r="P599" s="423"/>
      <c r="Q599" s="423"/>
      <c r="R599" s="423"/>
      <c r="S599" s="423"/>
      <c r="T599" s="423"/>
      <c r="U599" s="423"/>
      <c r="V599" s="423"/>
      <c r="W599" s="423"/>
      <c r="X599" s="423"/>
      <c r="Y599" s="423"/>
      <c r="Z599" s="423"/>
      <c r="AA599" s="423"/>
      <c r="AB599" s="423"/>
      <c r="AC599" s="423"/>
      <c r="AD599" s="395">
        <v>33</v>
      </c>
      <c r="AE599" s="395"/>
      <c r="AF599" s="395"/>
      <c r="AG599" s="395"/>
      <c r="AH599" s="395"/>
      <c r="AI599" s="395"/>
      <c r="AJ599" s="395"/>
      <c r="AK599" s="395"/>
      <c r="AL599" s="395"/>
      <c r="AM599" s="395"/>
      <c r="AN599" s="395"/>
      <c r="AO599" s="395"/>
      <c r="AP599" s="395">
        <v>181</v>
      </c>
      <c r="AQ599" s="395"/>
      <c r="AR599" s="395"/>
      <c r="AS599" s="395"/>
      <c r="AT599" s="395"/>
      <c r="AU599" s="395"/>
      <c r="AV599" s="395"/>
      <c r="AW599" s="395"/>
      <c r="AX599" s="395"/>
      <c r="AY599" s="395"/>
      <c r="AZ599" s="395"/>
      <c r="BA599" s="395"/>
      <c r="BB599" s="395">
        <v>526805</v>
      </c>
      <c r="BC599" s="395"/>
      <c r="BD599" s="395"/>
      <c r="BE599" s="395"/>
      <c r="BF599" s="395"/>
      <c r="BG599" s="395"/>
      <c r="BH599" s="395"/>
      <c r="BI599" s="395"/>
      <c r="BJ599" s="395"/>
      <c r="BK599" s="395"/>
      <c r="BL599" s="395"/>
      <c r="BM599" s="395"/>
      <c r="BN599" s="395"/>
      <c r="BO599" s="395"/>
      <c r="BP599" s="395"/>
      <c r="BQ599" s="395"/>
    </row>
    <row r="600" spans="2:69" s="67" customFormat="1" ht="15" customHeight="1">
      <c r="B600" s="72"/>
      <c r="C600" s="423" t="s">
        <v>310</v>
      </c>
      <c r="D600" s="423"/>
      <c r="E600" s="423"/>
      <c r="F600" s="423"/>
      <c r="G600" s="423"/>
      <c r="H600" s="423"/>
      <c r="I600" s="423"/>
      <c r="J600" s="423"/>
      <c r="K600" s="423"/>
      <c r="L600" s="423"/>
      <c r="M600" s="423"/>
      <c r="N600" s="423"/>
      <c r="O600" s="423"/>
      <c r="P600" s="423"/>
      <c r="Q600" s="423"/>
      <c r="R600" s="423"/>
      <c r="S600" s="423"/>
      <c r="T600" s="423"/>
      <c r="U600" s="423"/>
      <c r="V600" s="423"/>
      <c r="W600" s="423"/>
      <c r="X600" s="423"/>
      <c r="Y600" s="423"/>
      <c r="Z600" s="423"/>
      <c r="AA600" s="423"/>
      <c r="AB600" s="423"/>
      <c r="AC600" s="423"/>
      <c r="AD600" s="395">
        <v>37</v>
      </c>
      <c r="AE600" s="395"/>
      <c r="AF600" s="395"/>
      <c r="AG600" s="395"/>
      <c r="AH600" s="395"/>
      <c r="AI600" s="395"/>
      <c r="AJ600" s="395"/>
      <c r="AK600" s="395"/>
      <c r="AL600" s="395"/>
      <c r="AM600" s="395"/>
      <c r="AN600" s="395"/>
      <c r="AO600" s="395"/>
      <c r="AP600" s="395">
        <v>195</v>
      </c>
      <c r="AQ600" s="395"/>
      <c r="AR600" s="395"/>
      <c r="AS600" s="395"/>
      <c r="AT600" s="395"/>
      <c r="AU600" s="395"/>
      <c r="AV600" s="395"/>
      <c r="AW600" s="395"/>
      <c r="AX600" s="395"/>
      <c r="AY600" s="395"/>
      <c r="AZ600" s="395"/>
      <c r="BA600" s="395"/>
      <c r="BB600" s="395">
        <v>677357</v>
      </c>
      <c r="BC600" s="395"/>
      <c r="BD600" s="395"/>
      <c r="BE600" s="395"/>
      <c r="BF600" s="395"/>
      <c r="BG600" s="395"/>
      <c r="BH600" s="395"/>
      <c r="BI600" s="395"/>
      <c r="BJ600" s="395"/>
      <c r="BK600" s="395"/>
      <c r="BL600" s="395"/>
      <c r="BM600" s="395"/>
      <c r="BN600" s="395"/>
      <c r="BO600" s="395"/>
      <c r="BP600" s="395"/>
      <c r="BQ600" s="395"/>
    </row>
    <row r="601" spans="2:69" s="67" customFormat="1" ht="15" customHeight="1">
      <c r="B601" s="71"/>
      <c r="C601" s="423" t="s">
        <v>311</v>
      </c>
      <c r="D601" s="423"/>
      <c r="E601" s="423"/>
      <c r="F601" s="423"/>
      <c r="G601" s="423"/>
      <c r="H601" s="423"/>
      <c r="I601" s="423"/>
      <c r="J601" s="423"/>
      <c r="K601" s="423"/>
      <c r="L601" s="423"/>
      <c r="M601" s="423"/>
      <c r="N601" s="423"/>
      <c r="O601" s="423"/>
      <c r="P601" s="423"/>
      <c r="Q601" s="423"/>
      <c r="R601" s="423"/>
      <c r="S601" s="423"/>
      <c r="T601" s="423"/>
      <c r="U601" s="423"/>
      <c r="V601" s="423"/>
      <c r="W601" s="423"/>
      <c r="X601" s="423"/>
      <c r="Y601" s="423"/>
      <c r="Z601" s="423"/>
      <c r="AA601" s="423"/>
      <c r="AB601" s="423"/>
      <c r="AC601" s="423"/>
      <c r="AD601" s="395">
        <v>26</v>
      </c>
      <c r="AE601" s="395"/>
      <c r="AF601" s="395"/>
      <c r="AG601" s="395"/>
      <c r="AH601" s="395"/>
      <c r="AI601" s="395"/>
      <c r="AJ601" s="395"/>
      <c r="AK601" s="395"/>
      <c r="AL601" s="395"/>
      <c r="AM601" s="395"/>
      <c r="AN601" s="395"/>
      <c r="AO601" s="395"/>
      <c r="AP601" s="395">
        <v>129</v>
      </c>
      <c r="AQ601" s="395"/>
      <c r="AR601" s="395"/>
      <c r="AS601" s="395"/>
      <c r="AT601" s="395"/>
      <c r="AU601" s="395"/>
      <c r="AV601" s="395"/>
      <c r="AW601" s="395"/>
      <c r="AX601" s="395"/>
      <c r="AY601" s="395"/>
      <c r="AZ601" s="395"/>
      <c r="BA601" s="395"/>
      <c r="BB601" s="395">
        <v>580427</v>
      </c>
      <c r="BC601" s="395"/>
      <c r="BD601" s="395"/>
      <c r="BE601" s="395"/>
      <c r="BF601" s="395"/>
      <c r="BG601" s="395"/>
      <c r="BH601" s="395"/>
      <c r="BI601" s="395"/>
      <c r="BJ601" s="395"/>
      <c r="BK601" s="395"/>
      <c r="BL601" s="395"/>
      <c r="BM601" s="395"/>
      <c r="BN601" s="395"/>
      <c r="BO601" s="395"/>
      <c r="BP601" s="395"/>
      <c r="BQ601" s="395"/>
    </row>
    <row r="602" spans="2:69" s="67" customFormat="1" ht="15" customHeight="1">
      <c r="B602" s="73"/>
      <c r="C602" s="423" t="s">
        <v>312</v>
      </c>
      <c r="D602" s="423"/>
      <c r="E602" s="423"/>
      <c r="F602" s="423"/>
      <c r="G602" s="423"/>
      <c r="H602" s="423"/>
      <c r="I602" s="423"/>
      <c r="J602" s="423"/>
      <c r="K602" s="423"/>
      <c r="L602" s="423"/>
      <c r="M602" s="423"/>
      <c r="N602" s="423"/>
      <c r="O602" s="423"/>
      <c r="P602" s="423"/>
      <c r="Q602" s="423"/>
      <c r="R602" s="423"/>
      <c r="S602" s="423"/>
      <c r="T602" s="423"/>
      <c r="U602" s="423"/>
      <c r="V602" s="423"/>
      <c r="W602" s="423"/>
      <c r="X602" s="423"/>
      <c r="Y602" s="423"/>
      <c r="Z602" s="423"/>
      <c r="AA602" s="423"/>
      <c r="AB602" s="423"/>
      <c r="AC602" s="423"/>
      <c r="AD602" s="395">
        <v>32</v>
      </c>
      <c r="AE602" s="395"/>
      <c r="AF602" s="395"/>
      <c r="AG602" s="395"/>
      <c r="AH602" s="395"/>
      <c r="AI602" s="395"/>
      <c r="AJ602" s="395"/>
      <c r="AK602" s="395"/>
      <c r="AL602" s="395"/>
      <c r="AM602" s="395"/>
      <c r="AN602" s="395"/>
      <c r="AO602" s="395"/>
      <c r="AP602" s="395">
        <v>201</v>
      </c>
      <c r="AQ602" s="395"/>
      <c r="AR602" s="395"/>
      <c r="AS602" s="395"/>
      <c r="AT602" s="395"/>
      <c r="AU602" s="395"/>
      <c r="AV602" s="395"/>
      <c r="AW602" s="395"/>
      <c r="AX602" s="395"/>
      <c r="AY602" s="395"/>
      <c r="AZ602" s="395"/>
      <c r="BA602" s="395"/>
      <c r="BB602" s="395">
        <v>1823866</v>
      </c>
      <c r="BC602" s="395"/>
      <c r="BD602" s="395"/>
      <c r="BE602" s="395"/>
      <c r="BF602" s="395"/>
      <c r="BG602" s="395"/>
      <c r="BH602" s="395"/>
      <c r="BI602" s="395"/>
      <c r="BJ602" s="395"/>
      <c r="BK602" s="395"/>
      <c r="BL602" s="395"/>
      <c r="BM602" s="395"/>
      <c r="BN602" s="395"/>
      <c r="BO602" s="395"/>
      <c r="BP602" s="395"/>
      <c r="BQ602" s="395"/>
    </row>
    <row r="603" spans="2:69" s="67" customFormat="1" ht="15" customHeight="1">
      <c r="B603" s="424" t="s">
        <v>313</v>
      </c>
      <c r="C603" s="423"/>
      <c r="D603" s="423"/>
      <c r="E603" s="423"/>
      <c r="F603" s="423"/>
      <c r="G603" s="423"/>
      <c r="H603" s="423"/>
      <c r="I603" s="423"/>
      <c r="J603" s="423"/>
      <c r="K603" s="423"/>
      <c r="L603" s="423"/>
      <c r="M603" s="423"/>
      <c r="N603" s="423"/>
      <c r="O603" s="423"/>
      <c r="P603" s="423"/>
      <c r="Q603" s="423"/>
      <c r="R603" s="423"/>
      <c r="S603" s="423"/>
      <c r="T603" s="423"/>
      <c r="U603" s="423"/>
      <c r="V603" s="423"/>
      <c r="W603" s="423"/>
      <c r="X603" s="423"/>
      <c r="Y603" s="423"/>
      <c r="Z603" s="423"/>
      <c r="AA603" s="423"/>
      <c r="AB603" s="423"/>
      <c r="AC603" s="423"/>
      <c r="AD603" s="395">
        <v>578</v>
      </c>
      <c r="AE603" s="395"/>
      <c r="AF603" s="395"/>
      <c r="AG603" s="395"/>
      <c r="AH603" s="395"/>
      <c r="AI603" s="395"/>
      <c r="AJ603" s="395"/>
      <c r="AK603" s="395"/>
      <c r="AL603" s="395"/>
      <c r="AM603" s="395"/>
      <c r="AN603" s="395"/>
      <c r="AO603" s="395"/>
      <c r="AP603" s="395">
        <v>3187</v>
      </c>
      <c r="AQ603" s="395"/>
      <c r="AR603" s="395"/>
      <c r="AS603" s="395"/>
      <c r="AT603" s="395"/>
      <c r="AU603" s="395"/>
      <c r="AV603" s="395"/>
      <c r="AW603" s="395"/>
      <c r="AX603" s="395"/>
      <c r="AY603" s="395"/>
      <c r="AZ603" s="395"/>
      <c r="BA603" s="395"/>
      <c r="BB603" s="395">
        <v>5567003</v>
      </c>
      <c r="BC603" s="395"/>
      <c r="BD603" s="395"/>
      <c r="BE603" s="395"/>
      <c r="BF603" s="395"/>
      <c r="BG603" s="395"/>
      <c r="BH603" s="395"/>
      <c r="BI603" s="395"/>
      <c r="BJ603" s="395"/>
      <c r="BK603" s="395"/>
      <c r="BL603" s="395"/>
      <c r="BM603" s="395"/>
      <c r="BN603" s="395"/>
      <c r="BO603" s="395"/>
      <c r="BP603" s="395"/>
      <c r="BQ603" s="395"/>
    </row>
    <row r="604" spans="2:69" s="67" customFormat="1" ht="15" customHeight="1">
      <c r="B604" s="71"/>
      <c r="C604" s="423" t="s">
        <v>314</v>
      </c>
      <c r="D604" s="423"/>
      <c r="E604" s="423"/>
      <c r="F604" s="423"/>
      <c r="G604" s="423"/>
      <c r="H604" s="423"/>
      <c r="I604" s="423"/>
      <c r="J604" s="423"/>
      <c r="K604" s="423"/>
      <c r="L604" s="423"/>
      <c r="M604" s="423"/>
      <c r="N604" s="423"/>
      <c r="O604" s="423"/>
      <c r="P604" s="423"/>
      <c r="Q604" s="423"/>
      <c r="R604" s="423"/>
      <c r="S604" s="423"/>
      <c r="T604" s="423"/>
      <c r="U604" s="423"/>
      <c r="V604" s="423"/>
      <c r="W604" s="423"/>
      <c r="X604" s="423"/>
      <c r="Y604" s="423"/>
      <c r="Z604" s="423"/>
      <c r="AA604" s="423"/>
      <c r="AB604" s="423"/>
      <c r="AC604" s="423"/>
      <c r="AD604" s="395">
        <v>80</v>
      </c>
      <c r="AE604" s="395"/>
      <c r="AF604" s="395"/>
      <c r="AG604" s="395"/>
      <c r="AH604" s="395"/>
      <c r="AI604" s="395"/>
      <c r="AJ604" s="395"/>
      <c r="AK604" s="395"/>
      <c r="AL604" s="395"/>
      <c r="AM604" s="395"/>
      <c r="AN604" s="395"/>
      <c r="AO604" s="395"/>
      <c r="AP604" s="395">
        <v>294</v>
      </c>
      <c r="AQ604" s="395"/>
      <c r="AR604" s="395"/>
      <c r="AS604" s="395"/>
      <c r="AT604" s="395"/>
      <c r="AU604" s="395"/>
      <c r="AV604" s="395"/>
      <c r="AW604" s="395"/>
      <c r="AX604" s="395"/>
      <c r="AY604" s="395"/>
      <c r="AZ604" s="395"/>
      <c r="BA604" s="395"/>
      <c r="BB604" s="395">
        <v>421243</v>
      </c>
      <c r="BC604" s="395"/>
      <c r="BD604" s="395"/>
      <c r="BE604" s="395"/>
      <c r="BF604" s="395"/>
      <c r="BG604" s="395"/>
      <c r="BH604" s="395"/>
      <c r="BI604" s="395"/>
      <c r="BJ604" s="395"/>
      <c r="BK604" s="395"/>
      <c r="BL604" s="395"/>
      <c r="BM604" s="395"/>
      <c r="BN604" s="395"/>
      <c r="BO604" s="395"/>
      <c r="BP604" s="395"/>
      <c r="BQ604" s="395"/>
    </row>
    <row r="605" spans="2:69" s="67" customFormat="1" ht="15" customHeight="1">
      <c r="B605" s="71"/>
      <c r="C605" s="423" t="s">
        <v>315</v>
      </c>
      <c r="D605" s="423"/>
      <c r="E605" s="423"/>
      <c r="F605" s="423"/>
      <c r="G605" s="423"/>
      <c r="H605" s="423"/>
      <c r="I605" s="423"/>
      <c r="J605" s="423"/>
      <c r="K605" s="423"/>
      <c r="L605" s="423"/>
      <c r="M605" s="423"/>
      <c r="N605" s="423"/>
      <c r="O605" s="423"/>
      <c r="P605" s="423"/>
      <c r="Q605" s="423"/>
      <c r="R605" s="423"/>
      <c r="S605" s="423"/>
      <c r="T605" s="423"/>
      <c r="U605" s="423"/>
      <c r="V605" s="423"/>
      <c r="W605" s="423"/>
      <c r="X605" s="423"/>
      <c r="Y605" s="423"/>
      <c r="Z605" s="423"/>
      <c r="AA605" s="423"/>
      <c r="AB605" s="423"/>
      <c r="AC605" s="423"/>
      <c r="AD605" s="395">
        <v>198</v>
      </c>
      <c r="AE605" s="395"/>
      <c r="AF605" s="395"/>
      <c r="AG605" s="395"/>
      <c r="AH605" s="395"/>
      <c r="AI605" s="395"/>
      <c r="AJ605" s="395"/>
      <c r="AK605" s="395"/>
      <c r="AL605" s="395"/>
      <c r="AM605" s="395"/>
      <c r="AN605" s="395"/>
      <c r="AO605" s="395"/>
      <c r="AP605" s="395">
        <v>1129</v>
      </c>
      <c r="AQ605" s="395"/>
      <c r="AR605" s="395"/>
      <c r="AS605" s="395"/>
      <c r="AT605" s="395"/>
      <c r="AU605" s="395"/>
      <c r="AV605" s="395"/>
      <c r="AW605" s="395"/>
      <c r="AX605" s="395"/>
      <c r="AY605" s="395"/>
      <c r="AZ605" s="395"/>
      <c r="BA605" s="395"/>
      <c r="BB605" s="395">
        <v>1491275</v>
      </c>
      <c r="BC605" s="395"/>
      <c r="BD605" s="395"/>
      <c r="BE605" s="395"/>
      <c r="BF605" s="395"/>
      <c r="BG605" s="395"/>
      <c r="BH605" s="395"/>
      <c r="BI605" s="395"/>
      <c r="BJ605" s="395"/>
      <c r="BK605" s="395"/>
      <c r="BL605" s="395"/>
      <c r="BM605" s="395"/>
      <c r="BN605" s="395"/>
      <c r="BO605" s="395"/>
      <c r="BP605" s="395"/>
      <c r="BQ605" s="395"/>
    </row>
    <row r="606" spans="2:69" s="67" customFormat="1" ht="15" customHeight="1">
      <c r="B606" s="71"/>
      <c r="C606" s="423" t="s">
        <v>320</v>
      </c>
      <c r="D606" s="423"/>
      <c r="E606" s="423"/>
      <c r="F606" s="423"/>
      <c r="G606" s="423"/>
      <c r="H606" s="423"/>
      <c r="I606" s="423"/>
      <c r="J606" s="423"/>
      <c r="K606" s="423"/>
      <c r="L606" s="423"/>
      <c r="M606" s="423"/>
      <c r="N606" s="423"/>
      <c r="O606" s="423"/>
      <c r="P606" s="423"/>
      <c r="Q606" s="423"/>
      <c r="R606" s="423"/>
      <c r="S606" s="423"/>
      <c r="T606" s="423"/>
      <c r="U606" s="423"/>
      <c r="V606" s="423"/>
      <c r="W606" s="423"/>
      <c r="X606" s="423"/>
      <c r="Y606" s="423"/>
      <c r="Z606" s="423"/>
      <c r="AA606" s="423"/>
      <c r="AB606" s="423"/>
      <c r="AC606" s="423"/>
      <c r="AD606" s="395">
        <v>42</v>
      </c>
      <c r="AE606" s="395"/>
      <c r="AF606" s="395"/>
      <c r="AG606" s="395"/>
      <c r="AH606" s="395"/>
      <c r="AI606" s="395"/>
      <c r="AJ606" s="395"/>
      <c r="AK606" s="395"/>
      <c r="AL606" s="395"/>
      <c r="AM606" s="395"/>
      <c r="AN606" s="395"/>
      <c r="AO606" s="395"/>
      <c r="AP606" s="395">
        <v>257</v>
      </c>
      <c r="AQ606" s="395"/>
      <c r="AR606" s="395"/>
      <c r="AS606" s="395"/>
      <c r="AT606" s="395"/>
      <c r="AU606" s="395"/>
      <c r="AV606" s="395"/>
      <c r="AW606" s="395"/>
      <c r="AX606" s="395"/>
      <c r="AY606" s="395"/>
      <c r="AZ606" s="395"/>
      <c r="BA606" s="395"/>
      <c r="BB606" s="395">
        <v>735560</v>
      </c>
      <c r="BC606" s="395"/>
      <c r="BD606" s="395"/>
      <c r="BE606" s="395"/>
      <c r="BF606" s="395"/>
      <c r="BG606" s="395"/>
      <c r="BH606" s="395"/>
      <c r="BI606" s="395"/>
      <c r="BJ606" s="395"/>
      <c r="BK606" s="395"/>
      <c r="BL606" s="395"/>
      <c r="BM606" s="395"/>
      <c r="BN606" s="395"/>
      <c r="BO606" s="395"/>
      <c r="BP606" s="395"/>
      <c r="BQ606" s="395"/>
    </row>
    <row r="607" spans="2:69" s="67" customFormat="1" ht="15" customHeight="1">
      <c r="B607" s="71"/>
      <c r="C607" s="423" t="s">
        <v>317</v>
      </c>
      <c r="D607" s="423"/>
      <c r="E607" s="423"/>
      <c r="F607" s="423"/>
      <c r="G607" s="423"/>
      <c r="H607" s="423"/>
      <c r="I607" s="423"/>
      <c r="J607" s="423"/>
      <c r="K607" s="423"/>
      <c r="L607" s="423"/>
      <c r="M607" s="423"/>
      <c r="N607" s="423"/>
      <c r="O607" s="423"/>
      <c r="P607" s="423"/>
      <c r="Q607" s="423"/>
      <c r="R607" s="423"/>
      <c r="S607" s="423"/>
      <c r="T607" s="423"/>
      <c r="U607" s="423"/>
      <c r="V607" s="423"/>
      <c r="W607" s="423"/>
      <c r="X607" s="423"/>
      <c r="Y607" s="423"/>
      <c r="Z607" s="423"/>
      <c r="AA607" s="423"/>
      <c r="AB607" s="423"/>
      <c r="AC607" s="423"/>
      <c r="AD607" s="395">
        <v>61</v>
      </c>
      <c r="AE607" s="395"/>
      <c r="AF607" s="395"/>
      <c r="AG607" s="395"/>
      <c r="AH607" s="395"/>
      <c r="AI607" s="395"/>
      <c r="AJ607" s="395"/>
      <c r="AK607" s="395"/>
      <c r="AL607" s="395"/>
      <c r="AM607" s="395"/>
      <c r="AN607" s="395"/>
      <c r="AO607" s="395"/>
      <c r="AP607" s="395">
        <v>210</v>
      </c>
      <c r="AQ607" s="395"/>
      <c r="AR607" s="395"/>
      <c r="AS607" s="395"/>
      <c r="AT607" s="395"/>
      <c r="AU607" s="395"/>
      <c r="AV607" s="395"/>
      <c r="AW607" s="395"/>
      <c r="AX607" s="395"/>
      <c r="AY607" s="395"/>
      <c r="AZ607" s="395"/>
      <c r="BA607" s="395"/>
      <c r="BB607" s="395">
        <v>456647</v>
      </c>
      <c r="BC607" s="395"/>
      <c r="BD607" s="395"/>
      <c r="BE607" s="395"/>
      <c r="BF607" s="395"/>
      <c r="BG607" s="395"/>
      <c r="BH607" s="395"/>
      <c r="BI607" s="395"/>
      <c r="BJ607" s="395"/>
      <c r="BK607" s="395"/>
      <c r="BL607" s="395"/>
      <c r="BM607" s="395"/>
      <c r="BN607" s="395"/>
      <c r="BO607" s="395"/>
      <c r="BP607" s="395"/>
      <c r="BQ607" s="395"/>
    </row>
    <row r="608" spans="2:69" s="67" customFormat="1" ht="15" customHeight="1">
      <c r="B608" s="73"/>
      <c r="C608" s="423" t="s">
        <v>318</v>
      </c>
      <c r="D608" s="423"/>
      <c r="E608" s="423"/>
      <c r="F608" s="423"/>
      <c r="G608" s="423"/>
      <c r="H608" s="423"/>
      <c r="I608" s="423"/>
      <c r="J608" s="423"/>
      <c r="K608" s="423"/>
      <c r="L608" s="423"/>
      <c r="M608" s="423"/>
      <c r="N608" s="423"/>
      <c r="O608" s="423"/>
      <c r="P608" s="423"/>
      <c r="Q608" s="423"/>
      <c r="R608" s="423"/>
      <c r="S608" s="423"/>
      <c r="T608" s="423"/>
      <c r="U608" s="423"/>
      <c r="V608" s="423"/>
      <c r="W608" s="423"/>
      <c r="X608" s="423"/>
      <c r="Y608" s="423"/>
      <c r="Z608" s="423"/>
      <c r="AA608" s="423"/>
      <c r="AB608" s="423"/>
      <c r="AC608" s="423"/>
      <c r="AD608" s="395">
        <v>197</v>
      </c>
      <c r="AE608" s="395"/>
      <c r="AF608" s="395"/>
      <c r="AG608" s="395"/>
      <c r="AH608" s="395"/>
      <c r="AI608" s="395"/>
      <c r="AJ608" s="395"/>
      <c r="AK608" s="395"/>
      <c r="AL608" s="395"/>
      <c r="AM608" s="395"/>
      <c r="AN608" s="395"/>
      <c r="AO608" s="395"/>
      <c r="AP608" s="395">
        <v>1297</v>
      </c>
      <c r="AQ608" s="395"/>
      <c r="AR608" s="395"/>
      <c r="AS608" s="395"/>
      <c r="AT608" s="395"/>
      <c r="AU608" s="395"/>
      <c r="AV608" s="395"/>
      <c r="AW608" s="395"/>
      <c r="AX608" s="395"/>
      <c r="AY608" s="395"/>
      <c r="AZ608" s="395"/>
      <c r="BA608" s="395"/>
      <c r="BB608" s="395">
        <v>2462278</v>
      </c>
      <c r="BC608" s="395"/>
      <c r="BD608" s="395"/>
      <c r="BE608" s="395"/>
      <c r="BF608" s="395"/>
      <c r="BG608" s="395"/>
      <c r="BH608" s="395"/>
      <c r="BI608" s="395"/>
      <c r="BJ608" s="395"/>
      <c r="BK608" s="395"/>
      <c r="BL608" s="395"/>
      <c r="BM608" s="395"/>
      <c r="BN608" s="395"/>
      <c r="BO608" s="395"/>
      <c r="BP608" s="395"/>
      <c r="BQ608" s="395"/>
    </row>
    <row r="609" s="67" customFormat="1" ht="15" customHeight="1">
      <c r="BQ609" s="68" t="s">
        <v>532</v>
      </c>
    </row>
    <row r="610" s="67" customFormat="1" ht="15" customHeight="1">
      <c r="A610" s="67" t="s">
        <v>326</v>
      </c>
    </row>
    <row r="611" s="67" customFormat="1" ht="15" customHeight="1"/>
    <row r="612" spans="1:69" s="67" customFormat="1" ht="15" customHeight="1">
      <c r="A612" s="67" t="s">
        <v>886</v>
      </c>
      <c r="BQ612" s="68" t="s">
        <v>350</v>
      </c>
    </row>
    <row r="613" s="67" customFormat="1" ht="3.75" customHeight="1"/>
    <row r="614" spans="2:69" s="67" customFormat="1" ht="15" customHeight="1">
      <c r="B614" s="385"/>
      <c r="C614" s="385"/>
      <c r="D614" s="385"/>
      <c r="E614" s="385"/>
      <c r="F614" s="385"/>
      <c r="G614" s="385"/>
      <c r="H614" s="385"/>
      <c r="I614" s="385"/>
      <c r="J614" s="385"/>
      <c r="K614" s="385"/>
      <c r="L614" s="385"/>
      <c r="M614" s="385"/>
      <c r="N614" s="420" t="s">
        <v>855</v>
      </c>
      <c r="O614" s="385"/>
      <c r="P614" s="385"/>
      <c r="Q614" s="385"/>
      <c r="R614" s="385"/>
      <c r="S614" s="385"/>
      <c r="T614" s="385"/>
      <c r="U614" s="385"/>
      <c r="V614" s="385"/>
      <c r="W614" s="385"/>
      <c r="X614" s="385"/>
      <c r="Y614" s="385"/>
      <c r="Z614" s="385"/>
      <c r="AA614" s="385"/>
      <c r="AB614" s="385"/>
      <c r="AC614" s="385"/>
      <c r="AD614" s="385"/>
      <c r="AE614" s="385"/>
      <c r="AF614" s="385"/>
      <c r="AG614" s="385"/>
      <c r="AH614" s="385"/>
      <c r="AI614" s="385"/>
      <c r="AJ614" s="385"/>
      <c r="AK614" s="385"/>
      <c r="AL614" s="385"/>
      <c r="AM614" s="385"/>
      <c r="AN614" s="385"/>
      <c r="AO614" s="385"/>
      <c r="AP614" s="420" t="s">
        <v>925</v>
      </c>
      <c r="AQ614" s="385"/>
      <c r="AR614" s="385"/>
      <c r="AS614" s="385"/>
      <c r="AT614" s="385"/>
      <c r="AU614" s="385"/>
      <c r="AV614" s="385"/>
      <c r="AW614" s="385"/>
      <c r="AX614" s="385"/>
      <c r="AY614" s="385"/>
      <c r="AZ614" s="385"/>
      <c r="BA614" s="385"/>
      <c r="BB614" s="385"/>
      <c r="BC614" s="385"/>
      <c r="BD614" s="385"/>
      <c r="BE614" s="385"/>
      <c r="BF614" s="385"/>
      <c r="BG614" s="385"/>
      <c r="BH614" s="385"/>
      <c r="BI614" s="385"/>
      <c r="BJ614" s="385"/>
      <c r="BK614" s="385"/>
      <c r="BL614" s="385"/>
      <c r="BM614" s="385"/>
      <c r="BN614" s="385"/>
      <c r="BO614" s="385"/>
      <c r="BP614" s="385"/>
      <c r="BQ614" s="385"/>
    </row>
    <row r="615" spans="2:69" s="67" customFormat="1" ht="15" customHeight="1">
      <c r="B615" s="385"/>
      <c r="C615" s="385"/>
      <c r="D615" s="385"/>
      <c r="E615" s="385"/>
      <c r="F615" s="385"/>
      <c r="G615" s="385"/>
      <c r="H615" s="385"/>
      <c r="I615" s="385"/>
      <c r="J615" s="385"/>
      <c r="K615" s="385"/>
      <c r="L615" s="385"/>
      <c r="M615" s="385"/>
      <c r="N615" s="385" t="s">
        <v>201</v>
      </c>
      <c r="O615" s="385"/>
      <c r="P615" s="385"/>
      <c r="Q615" s="385"/>
      <c r="R615" s="385"/>
      <c r="S615" s="385"/>
      <c r="T615" s="385"/>
      <c r="U615" s="385"/>
      <c r="V615" s="385" t="s">
        <v>200</v>
      </c>
      <c r="W615" s="385"/>
      <c r="X615" s="385"/>
      <c r="Y615" s="385"/>
      <c r="Z615" s="385"/>
      <c r="AA615" s="385"/>
      <c r="AB615" s="385"/>
      <c r="AC615" s="385"/>
      <c r="AD615" s="385" t="s">
        <v>327</v>
      </c>
      <c r="AE615" s="385"/>
      <c r="AF615" s="385"/>
      <c r="AG615" s="385"/>
      <c r="AH615" s="385"/>
      <c r="AI615" s="385"/>
      <c r="AJ615" s="385"/>
      <c r="AK615" s="385"/>
      <c r="AL615" s="385"/>
      <c r="AM615" s="385"/>
      <c r="AN615" s="385"/>
      <c r="AO615" s="385"/>
      <c r="AP615" s="385" t="s">
        <v>201</v>
      </c>
      <c r="AQ615" s="385"/>
      <c r="AR615" s="385"/>
      <c r="AS615" s="385"/>
      <c r="AT615" s="385"/>
      <c r="AU615" s="385"/>
      <c r="AV615" s="385"/>
      <c r="AW615" s="385"/>
      <c r="AX615" s="385" t="s">
        <v>200</v>
      </c>
      <c r="AY615" s="385"/>
      <c r="AZ615" s="385"/>
      <c r="BA615" s="385"/>
      <c r="BB615" s="385"/>
      <c r="BC615" s="385"/>
      <c r="BD615" s="385"/>
      <c r="BE615" s="385"/>
      <c r="BF615" s="385" t="s">
        <v>327</v>
      </c>
      <c r="BG615" s="385"/>
      <c r="BH615" s="385"/>
      <c r="BI615" s="385"/>
      <c r="BJ615" s="385"/>
      <c r="BK615" s="385"/>
      <c r="BL615" s="385"/>
      <c r="BM615" s="385"/>
      <c r="BN615" s="385"/>
      <c r="BO615" s="385"/>
      <c r="BP615" s="385"/>
      <c r="BQ615" s="385"/>
    </row>
    <row r="616" spans="2:69" s="67" customFormat="1" ht="15" customHeight="1">
      <c r="B616" s="385" t="s">
        <v>16</v>
      </c>
      <c r="C616" s="385"/>
      <c r="D616" s="385"/>
      <c r="E616" s="385"/>
      <c r="F616" s="385"/>
      <c r="G616" s="385"/>
      <c r="H616" s="385"/>
      <c r="I616" s="385"/>
      <c r="J616" s="385"/>
      <c r="K616" s="385"/>
      <c r="L616" s="385"/>
      <c r="M616" s="385"/>
      <c r="N616" s="417">
        <v>100</v>
      </c>
      <c r="O616" s="418"/>
      <c r="P616" s="418"/>
      <c r="Q616" s="418"/>
      <c r="R616" s="418"/>
      <c r="S616" s="418"/>
      <c r="T616" s="418"/>
      <c r="U616" s="419"/>
      <c r="V616" s="417">
        <v>2578</v>
      </c>
      <c r="W616" s="418"/>
      <c r="X616" s="418"/>
      <c r="Y616" s="418"/>
      <c r="Z616" s="418"/>
      <c r="AA616" s="418"/>
      <c r="AB616" s="418"/>
      <c r="AC616" s="419"/>
      <c r="AD616" s="417">
        <v>3935452</v>
      </c>
      <c r="AE616" s="418"/>
      <c r="AF616" s="418"/>
      <c r="AG616" s="418"/>
      <c r="AH616" s="418"/>
      <c r="AI616" s="418"/>
      <c r="AJ616" s="418"/>
      <c r="AK616" s="418"/>
      <c r="AL616" s="418"/>
      <c r="AM616" s="418"/>
      <c r="AN616" s="418"/>
      <c r="AO616" s="419"/>
      <c r="AP616" s="417">
        <v>97</v>
      </c>
      <c r="AQ616" s="418"/>
      <c r="AR616" s="418"/>
      <c r="AS616" s="418"/>
      <c r="AT616" s="418"/>
      <c r="AU616" s="418"/>
      <c r="AV616" s="418"/>
      <c r="AW616" s="419"/>
      <c r="AX616" s="417">
        <v>2977</v>
      </c>
      <c r="AY616" s="418"/>
      <c r="AZ616" s="418"/>
      <c r="BA616" s="418"/>
      <c r="BB616" s="418"/>
      <c r="BC616" s="418"/>
      <c r="BD616" s="418"/>
      <c r="BE616" s="419"/>
      <c r="BF616" s="417">
        <v>4959505</v>
      </c>
      <c r="BG616" s="418"/>
      <c r="BH616" s="418"/>
      <c r="BI616" s="418"/>
      <c r="BJ616" s="418"/>
      <c r="BK616" s="418"/>
      <c r="BL616" s="418"/>
      <c r="BM616" s="418"/>
      <c r="BN616" s="418"/>
      <c r="BO616" s="418"/>
      <c r="BP616" s="418"/>
      <c r="BQ616" s="419"/>
    </row>
    <row r="617" spans="2:69" s="67" customFormat="1" ht="15" customHeight="1">
      <c r="B617" s="422" t="s">
        <v>328</v>
      </c>
      <c r="C617" s="422"/>
      <c r="D617" s="422"/>
      <c r="E617" s="422"/>
      <c r="F617" s="422"/>
      <c r="G617" s="422"/>
      <c r="H617" s="422"/>
      <c r="I617" s="422"/>
      <c r="J617" s="422"/>
      <c r="K617" s="422"/>
      <c r="L617" s="422"/>
      <c r="M617" s="422"/>
      <c r="N617" s="417">
        <v>10</v>
      </c>
      <c r="O617" s="418"/>
      <c r="P617" s="418"/>
      <c r="Q617" s="418"/>
      <c r="R617" s="418"/>
      <c r="S617" s="418"/>
      <c r="T617" s="418"/>
      <c r="U617" s="419"/>
      <c r="V617" s="417">
        <v>110</v>
      </c>
      <c r="W617" s="418"/>
      <c r="X617" s="418"/>
      <c r="Y617" s="418"/>
      <c r="Z617" s="418"/>
      <c r="AA617" s="418"/>
      <c r="AB617" s="418"/>
      <c r="AC617" s="419"/>
      <c r="AD617" s="417">
        <v>99142</v>
      </c>
      <c r="AE617" s="418"/>
      <c r="AF617" s="418"/>
      <c r="AG617" s="418"/>
      <c r="AH617" s="418"/>
      <c r="AI617" s="418"/>
      <c r="AJ617" s="418"/>
      <c r="AK617" s="418"/>
      <c r="AL617" s="418"/>
      <c r="AM617" s="418"/>
      <c r="AN617" s="418"/>
      <c r="AO617" s="419"/>
      <c r="AP617" s="417">
        <v>12</v>
      </c>
      <c r="AQ617" s="418"/>
      <c r="AR617" s="418"/>
      <c r="AS617" s="418"/>
      <c r="AT617" s="418"/>
      <c r="AU617" s="418"/>
      <c r="AV617" s="418"/>
      <c r="AW617" s="419"/>
      <c r="AX617" s="417">
        <v>298</v>
      </c>
      <c r="AY617" s="418"/>
      <c r="AZ617" s="418"/>
      <c r="BA617" s="418"/>
      <c r="BB617" s="418"/>
      <c r="BC617" s="418"/>
      <c r="BD617" s="418"/>
      <c r="BE617" s="419"/>
      <c r="BF617" s="417">
        <v>471737</v>
      </c>
      <c r="BG617" s="418"/>
      <c r="BH617" s="418"/>
      <c r="BI617" s="418"/>
      <c r="BJ617" s="418"/>
      <c r="BK617" s="418"/>
      <c r="BL617" s="418"/>
      <c r="BM617" s="418"/>
      <c r="BN617" s="418"/>
      <c r="BO617" s="418"/>
      <c r="BP617" s="418"/>
      <c r="BQ617" s="419"/>
    </row>
    <row r="618" spans="2:69" s="67" customFormat="1" ht="15" customHeight="1">
      <c r="B618" s="422" t="s">
        <v>919</v>
      </c>
      <c r="C618" s="422"/>
      <c r="D618" s="422"/>
      <c r="E618" s="422"/>
      <c r="F618" s="422"/>
      <c r="G618" s="422"/>
      <c r="H618" s="422"/>
      <c r="I618" s="422"/>
      <c r="J618" s="422"/>
      <c r="K618" s="422"/>
      <c r="L618" s="422"/>
      <c r="M618" s="422"/>
      <c r="N618" s="417">
        <v>3</v>
      </c>
      <c r="O618" s="418"/>
      <c r="P618" s="418"/>
      <c r="Q618" s="418"/>
      <c r="R618" s="418"/>
      <c r="S618" s="418"/>
      <c r="T618" s="418"/>
      <c r="U618" s="419"/>
      <c r="V618" s="417">
        <v>43</v>
      </c>
      <c r="W618" s="418"/>
      <c r="X618" s="418"/>
      <c r="Y618" s="418"/>
      <c r="Z618" s="418"/>
      <c r="AA618" s="418"/>
      <c r="AB618" s="418"/>
      <c r="AC618" s="419"/>
      <c r="AD618" s="417">
        <v>99915</v>
      </c>
      <c r="AE618" s="418"/>
      <c r="AF618" s="418"/>
      <c r="AG618" s="418"/>
      <c r="AH618" s="418"/>
      <c r="AI618" s="418"/>
      <c r="AJ618" s="418"/>
      <c r="AK618" s="418"/>
      <c r="AL618" s="418"/>
      <c r="AM618" s="418"/>
      <c r="AN618" s="418"/>
      <c r="AO618" s="419"/>
      <c r="AP618" s="417">
        <v>1</v>
      </c>
      <c r="AQ618" s="418"/>
      <c r="AR618" s="418"/>
      <c r="AS618" s="418"/>
      <c r="AT618" s="418"/>
      <c r="AU618" s="418"/>
      <c r="AV618" s="418"/>
      <c r="AW618" s="419"/>
      <c r="AX618" s="417">
        <v>13</v>
      </c>
      <c r="AY618" s="418"/>
      <c r="AZ618" s="418"/>
      <c r="BA618" s="418"/>
      <c r="BB618" s="418"/>
      <c r="BC618" s="418"/>
      <c r="BD618" s="418"/>
      <c r="BE618" s="419"/>
      <c r="BF618" s="395" t="s">
        <v>546</v>
      </c>
      <c r="BG618" s="395"/>
      <c r="BH618" s="395"/>
      <c r="BI618" s="395"/>
      <c r="BJ618" s="395"/>
      <c r="BK618" s="395"/>
      <c r="BL618" s="395"/>
      <c r="BM618" s="395"/>
      <c r="BN618" s="395"/>
      <c r="BO618" s="395"/>
      <c r="BP618" s="395"/>
      <c r="BQ618" s="395"/>
    </row>
    <row r="619" spans="2:69" s="67" customFormat="1" ht="15" customHeight="1">
      <c r="B619" s="422" t="s">
        <v>887</v>
      </c>
      <c r="C619" s="422"/>
      <c r="D619" s="422"/>
      <c r="E619" s="422"/>
      <c r="F619" s="422"/>
      <c r="G619" s="422"/>
      <c r="H619" s="422"/>
      <c r="I619" s="422"/>
      <c r="J619" s="422"/>
      <c r="K619" s="422"/>
      <c r="L619" s="422"/>
      <c r="M619" s="422"/>
      <c r="N619" s="417">
        <v>7</v>
      </c>
      <c r="O619" s="418"/>
      <c r="P619" s="418"/>
      <c r="Q619" s="418"/>
      <c r="R619" s="418"/>
      <c r="S619" s="418"/>
      <c r="T619" s="418"/>
      <c r="U619" s="419"/>
      <c r="V619" s="417">
        <v>413</v>
      </c>
      <c r="W619" s="418"/>
      <c r="X619" s="418"/>
      <c r="Y619" s="418"/>
      <c r="Z619" s="418"/>
      <c r="AA619" s="418"/>
      <c r="AB619" s="418"/>
      <c r="AC619" s="419"/>
      <c r="AD619" s="417">
        <v>219840</v>
      </c>
      <c r="AE619" s="418"/>
      <c r="AF619" s="418"/>
      <c r="AG619" s="418"/>
      <c r="AH619" s="418"/>
      <c r="AI619" s="418"/>
      <c r="AJ619" s="418"/>
      <c r="AK619" s="418"/>
      <c r="AL619" s="418"/>
      <c r="AM619" s="418"/>
      <c r="AN619" s="418"/>
      <c r="AO619" s="419"/>
      <c r="AP619" s="417">
        <v>6</v>
      </c>
      <c r="AQ619" s="418"/>
      <c r="AR619" s="418"/>
      <c r="AS619" s="418"/>
      <c r="AT619" s="418"/>
      <c r="AU619" s="418"/>
      <c r="AV619" s="418"/>
      <c r="AW619" s="419"/>
      <c r="AX619" s="417">
        <v>363</v>
      </c>
      <c r="AY619" s="418"/>
      <c r="AZ619" s="418"/>
      <c r="BA619" s="418"/>
      <c r="BB619" s="418"/>
      <c r="BC619" s="418"/>
      <c r="BD619" s="418"/>
      <c r="BE619" s="419"/>
      <c r="BF619" s="417">
        <v>189385</v>
      </c>
      <c r="BG619" s="418"/>
      <c r="BH619" s="418"/>
      <c r="BI619" s="418"/>
      <c r="BJ619" s="418"/>
      <c r="BK619" s="418"/>
      <c r="BL619" s="418"/>
      <c r="BM619" s="418"/>
      <c r="BN619" s="418"/>
      <c r="BO619" s="418"/>
      <c r="BP619" s="418"/>
      <c r="BQ619" s="419"/>
    </row>
    <row r="620" spans="2:69" s="67" customFormat="1" ht="15" customHeight="1">
      <c r="B620" s="422" t="s">
        <v>329</v>
      </c>
      <c r="C620" s="422"/>
      <c r="D620" s="422"/>
      <c r="E620" s="422"/>
      <c r="F620" s="422"/>
      <c r="G620" s="422"/>
      <c r="H620" s="422"/>
      <c r="I620" s="422"/>
      <c r="J620" s="422"/>
      <c r="K620" s="422"/>
      <c r="L620" s="422"/>
      <c r="M620" s="422"/>
      <c r="N620" s="417">
        <v>4</v>
      </c>
      <c r="O620" s="418"/>
      <c r="P620" s="418"/>
      <c r="Q620" s="418"/>
      <c r="R620" s="418"/>
      <c r="S620" s="418"/>
      <c r="T620" s="418"/>
      <c r="U620" s="419"/>
      <c r="V620" s="417">
        <v>38</v>
      </c>
      <c r="W620" s="418"/>
      <c r="X620" s="418"/>
      <c r="Y620" s="418"/>
      <c r="Z620" s="418"/>
      <c r="AA620" s="418"/>
      <c r="AB620" s="418"/>
      <c r="AC620" s="419"/>
      <c r="AD620" s="417">
        <v>94066</v>
      </c>
      <c r="AE620" s="418"/>
      <c r="AF620" s="418"/>
      <c r="AG620" s="418"/>
      <c r="AH620" s="418"/>
      <c r="AI620" s="418"/>
      <c r="AJ620" s="418"/>
      <c r="AK620" s="418"/>
      <c r="AL620" s="418"/>
      <c r="AM620" s="418"/>
      <c r="AN620" s="418"/>
      <c r="AO620" s="419"/>
      <c r="AP620" s="417">
        <v>3</v>
      </c>
      <c r="AQ620" s="418"/>
      <c r="AR620" s="418"/>
      <c r="AS620" s="418"/>
      <c r="AT620" s="418"/>
      <c r="AU620" s="418"/>
      <c r="AV620" s="418"/>
      <c r="AW620" s="419"/>
      <c r="AX620" s="417">
        <v>25</v>
      </c>
      <c r="AY620" s="418"/>
      <c r="AZ620" s="418"/>
      <c r="BA620" s="418"/>
      <c r="BB620" s="418"/>
      <c r="BC620" s="418"/>
      <c r="BD620" s="418"/>
      <c r="BE620" s="419"/>
      <c r="BF620" s="417">
        <v>74309</v>
      </c>
      <c r="BG620" s="418"/>
      <c r="BH620" s="418"/>
      <c r="BI620" s="418"/>
      <c r="BJ620" s="418"/>
      <c r="BK620" s="418"/>
      <c r="BL620" s="418"/>
      <c r="BM620" s="418"/>
      <c r="BN620" s="418"/>
      <c r="BO620" s="418"/>
      <c r="BP620" s="418"/>
      <c r="BQ620" s="419"/>
    </row>
    <row r="621" spans="2:69" s="67" customFormat="1" ht="15" customHeight="1">
      <c r="B621" s="422" t="s">
        <v>330</v>
      </c>
      <c r="C621" s="422"/>
      <c r="D621" s="422"/>
      <c r="E621" s="422"/>
      <c r="F621" s="422"/>
      <c r="G621" s="422"/>
      <c r="H621" s="422"/>
      <c r="I621" s="422"/>
      <c r="J621" s="422"/>
      <c r="K621" s="422"/>
      <c r="L621" s="422"/>
      <c r="M621" s="422"/>
      <c r="N621" s="417" t="s">
        <v>958</v>
      </c>
      <c r="O621" s="418"/>
      <c r="P621" s="418"/>
      <c r="Q621" s="418"/>
      <c r="R621" s="418"/>
      <c r="S621" s="418"/>
      <c r="T621" s="418"/>
      <c r="U621" s="419"/>
      <c r="V621" s="417" t="s">
        <v>958</v>
      </c>
      <c r="W621" s="418"/>
      <c r="X621" s="418"/>
      <c r="Y621" s="418"/>
      <c r="Z621" s="418"/>
      <c r="AA621" s="418"/>
      <c r="AB621" s="418"/>
      <c r="AC621" s="419"/>
      <c r="AD621" s="417" t="s">
        <v>958</v>
      </c>
      <c r="AE621" s="418"/>
      <c r="AF621" s="418"/>
      <c r="AG621" s="418"/>
      <c r="AH621" s="418"/>
      <c r="AI621" s="418"/>
      <c r="AJ621" s="418"/>
      <c r="AK621" s="418"/>
      <c r="AL621" s="418"/>
      <c r="AM621" s="418"/>
      <c r="AN621" s="418"/>
      <c r="AO621" s="419"/>
      <c r="AP621" s="417">
        <v>1</v>
      </c>
      <c r="AQ621" s="418"/>
      <c r="AR621" s="418"/>
      <c r="AS621" s="418"/>
      <c r="AT621" s="418"/>
      <c r="AU621" s="418"/>
      <c r="AV621" s="418"/>
      <c r="AW621" s="419"/>
      <c r="AX621" s="417">
        <v>12</v>
      </c>
      <c r="AY621" s="418"/>
      <c r="AZ621" s="418"/>
      <c r="BA621" s="418"/>
      <c r="BB621" s="418"/>
      <c r="BC621" s="418"/>
      <c r="BD621" s="418"/>
      <c r="BE621" s="419"/>
      <c r="BF621" s="395" t="s">
        <v>546</v>
      </c>
      <c r="BG621" s="395"/>
      <c r="BH621" s="395"/>
      <c r="BI621" s="395"/>
      <c r="BJ621" s="395"/>
      <c r="BK621" s="395"/>
      <c r="BL621" s="395"/>
      <c r="BM621" s="395"/>
      <c r="BN621" s="395"/>
      <c r="BO621" s="395"/>
      <c r="BP621" s="395"/>
      <c r="BQ621" s="395"/>
    </row>
    <row r="622" spans="2:69" s="67" customFormat="1" ht="15" customHeight="1">
      <c r="B622" s="422" t="s">
        <v>331</v>
      </c>
      <c r="C622" s="422"/>
      <c r="D622" s="422"/>
      <c r="E622" s="422"/>
      <c r="F622" s="422"/>
      <c r="G622" s="422"/>
      <c r="H622" s="422"/>
      <c r="I622" s="422"/>
      <c r="J622" s="422"/>
      <c r="K622" s="422"/>
      <c r="L622" s="422"/>
      <c r="M622" s="422"/>
      <c r="N622" s="417">
        <v>4</v>
      </c>
      <c r="O622" s="418"/>
      <c r="P622" s="418"/>
      <c r="Q622" s="418"/>
      <c r="R622" s="418"/>
      <c r="S622" s="418"/>
      <c r="T622" s="418"/>
      <c r="U622" s="419"/>
      <c r="V622" s="417">
        <v>40</v>
      </c>
      <c r="W622" s="418"/>
      <c r="X622" s="418"/>
      <c r="Y622" s="418"/>
      <c r="Z622" s="418"/>
      <c r="AA622" s="418"/>
      <c r="AB622" s="418"/>
      <c r="AC622" s="419"/>
      <c r="AD622" s="417">
        <v>26896</v>
      </c>
      <c r="AE622" s="418"/>
      <c r="AF622" s="418"/>
      <c r="AG622" s="418"/>
      <c r="AH622" s="418"/>
      <c r="AI622" s="418"/>
      <c r="AJ622" s="418"/>
      <c r="AK622" s="418"/>
      <c r="AL622" s="418"/>
      <c r="AM622" s="418"/>
      <c r="AN622" s="418"/>
      <c r="AO622" s="419"/>
      <c r="AP622" s="417">
        <v>5</v>
      </c>
      <c r="AQ622" s="418"/>
      <c r="AR622" s="418"/>
      <c r="AS622" s="418"/>
      <c r="AT622" s="418"/>
      <c r="AU622" s="418"/>
      <c r="AV622" s="418"/>
      <c r="AW622" s="419"/>
      <c r="AX622" s="417">
        <v>57</v>
      </c>
      <c r="AY622" s="418"/>
      <c r="AZ622" s="418"/>
      <c r="BA622" s="418"/>
      <c r="BB622" s="418"/>
      <c r="BC622" s="418"/>
      <c r="BD622" s="418"/>
      <c r="BE622" s="419"/>
      <c r="BF622" s="417">
        <v>40411</v>
      </c>
      <c r="BG622" s="418"/>
      <c r="BH622" s="418"/>
      <c r="BI622" s="418"/>
      <c r="BJ622" s="418"/>
      <c r="BK622" s="418"/>
      <c r="BL622" s="418"/>
      <c r="BM622" s="418"/>
      <c r="BN622" s="418"/>
      <c r="BO622" s="418"/>
      <c r="BP622" s="418"/>
      <c r="BQ622" s="419"/>
    </row>
    <row r="623" spans="2:69" s="67" customFormat="1" ht="15" customHeight="1">
      <c r="B623" s="422" t="s">
        <v>444</v>
      </c>
      <c r="C623" s="422"/>
      <c r="D623" s="422"/>
      <c r="E623" s="422"/>
      <c r="F623" s="422"/>
      <c r="G623" s="422"/>
      <c r="H623" s="422"/>
      <c r="I623" s="422"/>
      <c r="J623" s="422"/>
      <c r="K623" s="422"/>
      <c r="L623" s="422"/>
      <c r="M623" s="422"/>
      <c r="N623" s="417">
        <v>2</v>
      </c>
      <c r="O623" s="418"/>
      <c r="P623" s="418"/>
      <c r="Q623" s="418"/>
      <c r="R623" s="418"/>
      <c r="S623" s="418"/>
      <c r="T623" s="418"/>
      <c r="U623" s="419"/>
      <c r="V623" s="417">
        <v>17</v>
      </c>
      <c r="W623" s="418"/>
      <c r="X623" s="418"/>
      <c r="Y623" s="418"/>
      <c r="Z623" s="418"/>
      <c r="AA623" s="418"/>
      <c r="AB623" s="418"/>
      <c r="AC623" s="419"/>
      <c r="AD623" s="395" t="s">
        <v>546</v>
      </c>
      <c r="AE623" s="395"/>
      <c r="AF623" s="395"/>
      <c r="AG623" s="395"/>
      <c r="AH623" s="395"/>
      <c r="AI623" s="395"/>
      <c r="AJ623" s="395"/>
      <c r="AK623" s="395"/>
      <c r="AL623" s="395"/>
      <c r="AM623" s="395"/>
      <c r="AN623" s="395"/>
      <c r="AO623" s="395"/>
      <c r="AP623" s="417">
        <v>2</v>
      </c>
      <c r="AQ623" s="418"/>
      <c r="AR623" s="418"/>
      <c r="AS623" s="418"/>
      <c r="AT623" s="418"/>
      <c r="AU623" s="418"/>
      <c r="AV623" s="418"/>
      <c r="AW623" s="419"/>
      <c r="AX623" s="417">
        <v>16</v>
      </c>
      <c r="AY623" s="418"/>
      <c r="AZ623" s="418"/>
      <c r="BA623" s="418"/>
      <c r="BB623" s="418"/>
      <c r="BC623" s="418"/>
      <c r="BD623" s="418"/>
      <c r="BE623" s="419"/>
      <c r="BF623" s="395" t="s">
        <v>546</v>
      </c>
      <c r="BG623" s="395"/>
      <c r="BH623" s="395"/>
      <c r="BI623" s="395"/>
      <c r="BJ623" s="395"/>
      <c r="BK623" s="395"/>
      <c r="BL623" s="395"/>
      <c r="BM623" s="395"/>
      <c r="BN623" s="395"/>
      <c r="BO623" s="395"/>
      <c r="BP623" s="395"/>
      <c r="BQ623" s="395"/>
    </row>
    <row r="624" spans="2:69" s="67" customFormat="1" ht="15" customHeight="1">
      <c r="B624" s="422" t="s">
        <v>547</v>
      </c>
      <c r="C624" s="422"/>
      <c r="D624" s="422"/>
      <c r="E624" s="422"/>
      <c r="F624" s="422"/>
      <c r="G624" s="422"/>
      <c r="H624" s="422"/>
      <c r="I624" s="422"/>
      <c r="J624" s="422"/>
      <c r="K624" s="422"/>
      <c r="L624" s="422"/>
      <c r="M624" s="422"/>
      <c r="N624" s="417" t="s">
        <v>958</v>
      </c>
      <c r="O624" s="418"/>
      <c r="P624" s="418"/>
      <c r="Q624" s="418"/>
      <c r="R624" s="418"/>
      <c r="S624" s="418"/>
      <c r="T624" s="418"/>
      <c r="U624" s="419"/>
      <c r="V624" s="417" t="s">
        <v>958</v>
      </c>
      <c r="W624" s="418"/>
      <c r="X624" s="418"/>
      <c r="Y624" s="418"/>
      <c r="Z624" s="418"/>
      <c r="AA624" s="418"/>
      <c r="AB624" s="418"/>
      <c r="AC624" s="419"/>
      <c r="AD624" s="417" t="s">
        <v>958</v>
      </c>
      <c r="AE624" s="418"/>
      <c r="AF624" s="418"/>
      <c r="AG624" s="418"/>
      <c r="AH624" s="418"/>
      <c r="AI624" s="418"/>
      <c r="AJ624" s="418"/>
      <c r="AK624" s="418"/>
      <c r="AL624" s="418"/>
      <c r="AM624" s="418"/>
      <c r="AN624" s="418"/>
      <c r="AO624" s="419"/>
      <c r="AP624" s="417">
        <v>4</v>
      </c>
      <c r="AQ624" s="418"/>
      <c r="AR624" s="418"/>
      <c r="AS624" s="418"/>
      <c r="AT624" s="418"/>
      <c r="AU624" s="418"/>
      <c r="AV624" s="418"/>
      <c r="AW624" s="419"/>
      <c r="AX624" s="417">
        <v>241</v>
      </c>
      <c r="AY624" s="418"/>
      <c r="AZ624" s="418"/>
      <c r="BA624" s="418"/>
      <c r="BB624" s="418"/>
      <c r="BC624" s="418"/>
      <c r="BD624" s="418"/>
      <c r="BE624" s="419"/>
      <c r="BF624" s="417">
        <v>140751</v>
      </c>
      <c r="BG624" s="418"/>
      <c r="BH624" s="418"/>
      <c r="BI624" s="418"/>
      <c r="BJ624" s="418"/>
      <c r="BK624" s="418"/>
      <c r="BL624" s="418"/>
      <c r="BM624" s="418"/>
      <c r="BN624" s="418"/>
      <c r="BO624" s="418"/>
      <c r="BP624" s="418"/>
      <c r="BQ624" s="419"/>
    </row>
    <row r="625" spans="2:69" s="67" customFormat="1" ht="15" customHeight="1">
      <c r="B625" s="422" t="s">
        <v>920</v>
      </c>
      <c r="C625" s="422"/>
      <c r="D625" s="422"/>
      <c r="E625" s="422"/>
      <c r="F625" s="422"/>
      <c r="G625" s="422"/>
      <c r="H625" s="422"/>
      <c r="I625" s="422"/>
      <c r="J625" s="422"/>
      <c r="K625" s="422"/>
      <c r="L625" s="422"/>
      <c r="M625" s="422"/>
      <c r="N625" s="417">
        <v>1</v>
      </c>
      <c r="O625" s="418"/>
      <c r="P625" s="418"/>
      <c r="Q625" s="418"/>
      <c r="R625" s="418"/>
      <c r="S625" s="418"/>
      <c r="T625" s="418"/>
      <c r="U625" s="419"/>
      <c r="V625" s="417">
        <v>6</v>
      </c>
      <c r="W625" s="418"/>
      <c r="X625" s="418"/>
      <c r="Y625" s="418"/>
      <c r="Z625" s="418"/>
      <c r="AA625" s="418"/>
      <c r="AB625" s="418"/>
      <c r="AC625" s="419"/>
      <c r="AD625" s="395" t="s">
        <v>546</v>
      </c>
      <c r="AE625" s="395"/>
      <c r="AF625" s="395"/>
      <c r="AG625" s="395"/>
      <c r="AH625" s="395"/>
      <c r="AI625" s="395"/>
      <c r="AJ625" s="395"/>
      <c r="AK625" s="395"/>
      <c r="AL625" s="395"/>
      <c r="AM625" s="395"/>
      <c r="AN625" s="395"/>
      <c r="AO625" s="395"/>
      <c r="AP625" s="417">
        <v>1</v>
      </c>
      <c r="AQ625" s="418"/>
      <c r="AR625" s="418"/>
      <c r="AS625" s="418"/>
      <c r="AT625" s="418"/>
      <c r="AU625" s="418"/>
      <c r="AV625" s="418"/>
      <c r="AW625" s="419"/>
      <c r="AX625" s="417">
        <v>5</v>
      </c>
      <c r="AY625" s="418"/>
      <c r="AZ625" s="418"/>
      <c r="BA625" s="418"/>
      <c r="BB625" s="418"/>
      <c r="BC625" s="418"/>
      <c r="BD625" s="418"/>
      <c r="BE625" s="419"/>
      <c r="BF625" s="395" t="s">
        <v>546</v>
      </c>
      <c r="BG625" s="395"/>
      <c r="BH625" s="395"/>
      <c r="BI625" s="395"/>
      <c r="BJ625" s="395"/>
      <c r="BK625" s="395"/>
      <c r="BL625" s="395"/>
      <c r="BM625" s="395"/>
      <c r="BN625" s="395"/>
      <c r="BO625" s="395"/>
      <c r="BP625" s="395"/>
      <c r="BQ625" s="395"/>
    </row>
    <row r="626" spans="2:69" s="67" customFormat="1" ht="15" customHeight="1">
      <c r="B626" s="422" t="s">
        <v>332</v>
      </c>
      <c r="C626" s="422"/>
      <c r="D626" s="422"/>
      <c r="E626" s="422"/>
      <c r="F626" s="422"/>
      <c r="G626" s="422"/>
      <c r="H626" s="422"/>
      <c r="I626" s="422"/>
      <c r="J626" s="422"/>
      <c r="K626" s="422"/>
      <c r="L626" s="422"/>
      <c r="M626" s="422"/>
      <c r="N626" s="417">
        <v>34</v>
      </c>
      <c r="O626" s="418"/>
      <c r="P626" s="418"/>
      <c r="Q626" s="418"/>
      <c r="R626" s="418"/>
      <c r="S626" s="418"/>
      <c r="T626" s="418"/>
      <c r="U626" s="419"/>
      <c r="V626" s="417">
        <v>518</v>
      </c>
      <c r="W626" s="418"/>
      <c r="X626" s="418"/>
      <c r="Y626" s="418"/>
      <c r="Z626" s="418"/>
      <c r="AA626" s="418"/>
      <c r="AB626" s="418"/>
      <c r="AC626" s="419"/>
      <c r="AD626" s="417">
        <v>589411</v>
      </c>
      <c r="AE626" s="418"/>
      <c r="AF626" s="418"/>
      <c r="AG626" s="418"/>
      <c r="AH626" s="418"/>
      <c r="AI626" s="418"/>
      <c r="AJ626" s="418"/>
      <c r="AK626" s="418"/>
      <c r="AL626" s="418"/>
      <c r="AM626" s="418"/>
      <c r="AN626" s="418"/>
      <c r="AO626" s="419"/>
      <c r="AP626" s="417">
        <v>30</v>
      </c>
      <c r="AQ626" s="418"/>
      <c r="AR626" s="418"/>
      <c r="AS626" s="418"/>
      <c r="AT626" s="418"/>
      <c r="AU626" s="418"/>
      <c r="AV626" s="418"/>
      <c r="AW626" s="419"/>
      <c r="AX626" s="417">
        <v>464</v>
      </c>
      <c r="AY626" s="418"/>
      <c r="AZ626" s="418"/>
      <c r="BA626" s="418"/>
      <c r="BB626" s="418"/>
      <c r="BC626" s="418"/>
      <c r="BD626" s="418"/>
      <c r="BE626" s="419"/>
      <c r="BF626" s="417">
        <v>574686</v>
      </c>
      <c r="BG626" s="418"/>
      <c r="BH626" s="418"/>
      <c r="BI626" s="418"/>
      <c r="BJ626" s="418"/>
      <c r="BK626" s="418"/>
      <c r="BL626" s="418"/>
      <c r="BM626" s="418"/>
      <c r="BN626" s="418"/>
      <c r="BO626" s="418"/>
      <c r="BP626" s="418"/>
      <c r="BQ626" s="419"/>
    </row>
    <row r="627" spans="2:69" s="67" customFormat="1" ht="15" customHeight="1">
      <c r="B627" s="422" t="s">
        <v>337</v>
      </c>
      <c r="C627" s="422"/>
      <c r="D627" s="422"/>
      <c r="E627" s="422"/>
      <c r="F627" s="422"/>
      <c r="G627" s="422"/>
      <c r="H627" s="422"/>
      <c r="I627" s="422"/>
      <c r="J627" s="422"/>
      <c r="K627" s="422"/>
      <c r="L627" s="422"/>
      <c r="M627" s="422"/>
      <c r="N627" s="417">
        <v>4</v>
      </c>
      <c r="O627" s="418"/>
      <c r="P627" s="418"/>
      <c r="Q627" s="418"/>
      <c r="R627" s="418"/>
      <c r="S627" s="418"/>
      <c r="T627" s="418"/>
      <c r="U627" s="419"/>
      <c r="V627" s="417">
        <v>108</v>
      </c>
      <c r="W627" s="418"/>
      <c r="X627" s="418"/>
      <c r="Y627" s="418"/>
      <c r="Z627" s="418"/>
      <c r="AA627" s="418"/>
      <c r="AB627" s="418"/>
      <c r="AC627" s="419"/>
      <c r="AD627" s="417">
        <v>882818</v>
      </c>
      <c r="AE627" s="418"/>
      <c r="AF627" s="418"/>
      <c r="AG627" s="418"/>
      <c r="AH627" s="418"/>
      <c r="AI627" s="418"/>
      <c r="AJ627" s="418"/>
      <c r="AK627" s="418"/>
      <c r="AL627" s="418"/>
      <c r="AM627" s="418"/>
      <c r="AN627" s="418"/>
      <c r="AO627" s="419"/>
      <c r="AP627" s="417">
        <v>5</v>
      </c>
      <c r="AQ627" s="418"/>
      <c r="AR627" s="418"/>
      <c r="AS627" s="418"/>
      <c r="AT627" s="418"/>
      <c r="AU627" s="418"/>
      <c r="AV627" s="418"/>
      <c r="AW627" s="419"/>
      <c r="AX627" s="417">
        <v>257</v>
      </c>
      <c r="AY627" s="418"/>
      <c r="AZ627" s="418"/>
      <c r="BA627" s="418"/>
      <c r="BB627" s="418"/>
      <c r="BC627" s="418"/>
      <c r="BD627" s="418"/>
      <c r="BE627" s="419"/>
      <c r="BF627" s="417">
        <v>1367849</v>
      </c>
      <c r="BG627" s="418"/>
      <c r="BH627" s="418"/>
      <c r="BI627" s="418"/>
      <c r="BJ627" s="418"/>
      <c r="BK627" s="418"/>
      <c r="BL627" s="418"/>
      <c r="BM627" s="418"/>
      <c r="BN627" s="418"/>
      <c r="BO627" s="418"/>
      <c r="BP627" s="418"/>
      <c r="BQ627" s="419"/>
    </row>
    <row r="628" spans="2:69" s="67" customFormat="1" ht="15" customHeight="1">
      <c r="B628" s="422" t="s">
        <v>979</v>
      </c>
      <c r="C628" s="422"/>
      <c r="D628" s="422"/>
      <c r="E628" s="422"/>
      <c r="F628" s="422"/>
      <c r="G628" s="422"/>
      <c r="H628" s="422"/>
      <c r="I628" s="422"/>
      <c r="J628" s="422"/>
      <c r="K628" s="422"/>
      <c r="L628" s="422"/>
      <c r="M628" s="422"/>
      <c r="N628" s="417">
        <v>1</v>
      </c>
      <c r="O628" s="418"/>
      <c r="P628" s="418"/>
      <c r="Q628" s="418"/>
      <c r="R628" s="418"/>
      <c r="S628" s="418"/>
      <c r="T628" s="418"/>
      <c r="U628" s="419"/>
      <c r="V628" s="417">
        <v>7</v>
      </c>
      <c r="W628" s="418"/>
      <c r="X628" s="418"/>
      <c r="Y628" s="418"/>
      <c r="Z628" s="418"/>
      <c r="AA628" s="418"/>
      <c r="AB628" s="418"/>
      <c r="AC628" s="419"/>
      <c r="AD628" s="395" t="s">
        <v>546</v>
      </c>
      <c r="AE628" s="395"/>
      <c r="AF628" s="395"/>
      <c r="AG628" s="395"/>
      <c r="AH628" s="395"/>
      <c r="AI628" s="395"/>
      <c r="AJ628" s="395"/>
      <c r="AK628" s="395"/>
      <c r="AL628" s="395"/>
      <c r="AM628" s="395"/>
      <c r="AN628" s="395"/>
      <c r="AO628" s="395"/>
      <c r="AP628" s="417" t="s">
        <v>545</v>
      </c>
      <c r="AQ628" s="418"/>
      <c r="AR628" s="418"/>
      <c r="AS628" s="418"/>
      <c r="AT628" s="418"/>
      <c r="AU628" s="418"/>
      <c r="AV628" s="418"/>
      <c r="AW628" s="419"/>
      <c r="AX628" s="417" t="s">
        <v>1045</v>
      </c>
      <c r="AY628" s="418"/>
      <c r="AZ628" s="418"/>
      <c r="BA628" s="418"/>
      <c r="BB628" s="418"/>
      <c r="BC628" s="418"/>
      <c r="BD628" s="418"/>
      <c r="BE628" s="419"/>
      <c r="BF628" s="395" t="s">
        <v>546</v>
      </c>
      <c r="BG628" s="395"/>
      <c r="BH628" s="395"/>
      <c r="BI628" s="395"/>
      <c r="BJ628" s="395"/>
      <c r="BK628" s="395"/>
      <c r="BL628" s="395"/>
      <c r="BM628" s="395"/>
      <c r="BN628" s="395"/>
      <c r="BO628" s="395"/>
      <c r="BP628" s="395"/>
      <c r="BQ628" s="395"/>
    </row>
    <row r="629" spans="2:69" s="67" customFormat="1" ht="15" customHeight="1">
      <c r="B629" s="422" t="s">
        <v>333</v>
      </c>
      <c r="C629" s="422"/>
      <c r="D629" s="422"/>
      <c r="E629" s="422"/>
      <c r="F629" s="422"/>
      <c r="G629" s="422"/>
      <c r="H629" s="422"/>
      <c r="I629" s="422"/>
      <c r="J629" s="422"/>
      <c r="K629" s="422"/>
      <c r="L629" s="422"/>
      <c r="M629" s="422"/>
      <c r="N629" s="417">
        <v>4</v>
      </c>
      <c r="O629" s="418"/>
      <c r="P629" s="418"/>
      <c r="Q629" s="418"/>
      <c r="R629" s="418"/>
      <c r="S629" s="418"/>
      <c r="T629" s="418"/>
      <c r="U629" s="419"/>
      <c r="V629" s="417">
        <v>175</v>
      </c>
      <c r="W629" s="418"/>
      <c r="X629" s="418"/>
      <c r="Y629" s="418"/>
      <c r="Z629" s="418"/>
      <c r="AA629" s="418"/>
      <c r="AB629" s="418"/>
      <c r="AC629" s="419"/>
      <c r="AD629" s="417">
        <v>439023</v>
      </c>
      <c r="AE629" s="418"/>
      <c r="AF629" s="418"/>
      <c r="AG629" s="418"/>
      <c r="AH629" s="418"/>
      <c r="AI629" s="418"/>
      <c r="AJ629" s="418"/>
      <c r="AK629" s="418"/>
      <c r="AL629" s="418"/>
      <c r="AM629" s="418"/>
      <c r="AN629" s="418"/>
      <c r="AO629" s="419"/>
      <c r="AP629" s="417">
        <v>8</v>
      </c>
      <c r="AQ629" s="418"/>
      <c r="AR629" s="418"/>
      <c r="AS629" s="418"/>
      <c r="AT629" s="418"/>
      <c r="AU629" s="418"/>
      <c r="AV629" s="418"/>
      <c r="AW629" s="419"/>
      <c r="AX629" s="417">
        <v>202</v>
      </c>
      <c r="AY629" s="418"/>
      <c r="AZ629" s="418"/>
      <c r="BA629" s="418"/>
      <c r="BB629" s="418"/>
      <c r="BC629" s="418"/>
      <c r="BD629" s="418"/>
      <c r="BE629" s="419"/>
      <c r="BF629" s="417">
        <v>406698</v>
      </c>
      <c r="BG629" s="418"/>
      <c r="BH629" s="418"/>
      <c r="BI629" s="418"/>
      <c r="BJ629" s="418"/>
      <c r="BK629" s="418"/>
      <c r="BL629" s="418"/>
      <c r="BM629" s="418"/>
      <c r="BN629" s="418"/>
      <c r="BO629" s="418"/>
      <c r="BP629" s="418"/>
      <c r="BQ629" s="419"/>
    </row>
    <row r="630" spans="2:69" s="67" customFormat="1" ht="15" customHeight="1">
      <c r="B630" s="421" t="s">
        <v>977</v>
      </c>
      <c r="C630" s="421"/>
      <c r="D630" s="421"/>
      <c r="E630" s="421"/>
      <c r="F630" s="421"/>
      <c r="G630" s="421"/>
      <c r="H630" s="421"/>
      <c r="I630" s="421"/>
      <c r="J630" s="421"/>
      <c r="K630" s="421"/>
      <c r="L630" s="421"/>
      <c r="M630" s="421"/>
      <c r="N630" s="417">
        <v>4</v>
      </c>
      <c r="O630" s="418"/>
      <c r="P630" s="418"/>
      <c r="Q630" s="418"/>
      <c r="R630" s="418"/>
      <c r="S630" s="418"/>
      <c r="T630" s="418"/>
      <c r="U630" s="419"/>
      <c r="V630" s="417">
        <v>144</v>
      </c>
      <c r="W630" s="418"/>
      <c r="X630" s="418"/>
      <c r="Y630" s="418"/>
      <c r="Z630" s="418"/>
      <c r="AA630" s="418"/>
      <c r="AB630" s="418"/>
      <c r="AC630" s="419"/>
      <c r="AD630" s="417">
        <v>326380</v>
      </c>
      <c r="AE630" s="418"/>
      <c r="AF630" s="418"/>
      <c r="AG630" s="418"/>
      <c r="AH630" s="418"/>
      <c r="AI630" s="418"/>
      <c r="AJ630" s="418"/>
      <c r="AK630" s="418"/>
      <c r="AL630" s="418"/>
      <c r="AM630" s="418"/>
      <c r="AN630" s="418"/>
      <c r="AO630" s="419"/>
      <c r="AP630" s="417">
        <v>4</v>
      </c>
      <c r="AQ630" s="418"/>
      <c r="AR630" s="418"/>
      <c r="AS630" s="418"/>
      <c r="AT630" s="418"/>
      <c r="AU630" s="418"/>
      <c r="AV630" s="418"/>
      <c r="AW630" s="419"/>
      <c r="AX630" s="417">
        <v>133</v>
      </c>
      <c r="AY630" s="418"/>
      <c r="AZ630" s="418"/>
      <c r="BA630" s="418"/>
      <c r="BB630" s="418"/>
      <c r="BC630" s="418"/>
      <c r="BD630" s="418"/>
      <c r="BE630" s="419"/>
      <c r="BF630" s="417">
        <v>354612</v>
      </c>
      <c r="BG630" s="418"/>
      <c r="BH630" s="418"/>
      <c r="BI630" s="418"/>
      <c r="BJ630" s="418"/>
      <c r="BK630" s="418"/>
      <c r="BL630" s="418"/>
      <c r="BM630" s="418"/>
      <c r="BN630" s="418"/>
      <c r="BO630" s="418"/>
      <c r="BP630" s="418"/>
      <c r="BQ630" s="419"/>
    </row>
    <row r="631" spans="2:69" s="67" customFormat="1" ht="15" customHeight="1">
      <c r="B631" s="421" t="s">
        <v>978</v>
      </c>
      <c r="C631" s="421"/>
      <c r="D631" s="421"/>
      <c r="E631" s="421"/>
      <c r="F631" s="421"/>
      <c r="G631" s="421"/>
      <c r="H631" s="421"/>
      <c r="I631" s="421"/>
      <c r="J631" s="421"/>
      <c r="K631" s="421"/>
      <c r="L631" s="421"/>
      <c r="M631" s="421"/>
      <c r="N631" s="417">
        <v>6</v>
      </c>
      <c r="O631" s="418"/>
      <c r="P631" s="418"/>
      <c r="Q631" s="418"/>
      <c r="R631" s="418"/>
      <c r="S631" s="418"/>
      <c r="T631" s="418"/>
      <c r="U631" s="419"/>
      <c r="V631" s="417">
        <v>214</v>
      </c>
      <c r="W631" s="418"/>
      <c r="X631" s="418"/>
      <c r="Y631" s="418"/>
      <c r="Z631" s="418"/>
      <c r="AA631" s="418"/>
      <c r="AB631" s="418"/>
      <c r="AC631" s="419"/>
      <c r="AD631" s="417">
        <v>251890</v>
      </c>
      <c r="AE631" s="418"/>
      <c r="AF631" s="418"/>
      <c r="AG631" s="418"/>
      <c r="AH631" s="418"/>
      <c r="AI631" s="418"/>
      <c r="AJ631" s="418"/>
      <c r="AK631" s="418"/>
      <c r="AL631" s="418"/>
      <c r="AM631" s="418"/>
      <c r="AN631" s="418"/>
      <c r="AO631" s="419"/>
      <c r="AP631" s="417">
        <v>5</v>
      </c>
      <c r="AQ631" s="418"/>
      <c r="AR631" s="418"/>
      <c r="AS631" s="418"/>
      <c r="AT631" s="418"/>
      <c r="AU631" s="418"/>
      <c r="AV631" s="418"/>
      <c r="AW631" s="419"/>
      <c r="AX631" s="417">
        <v>219</v>
      </c>
      <c r="AY631" s="418"/>
      <c r="AZ631" s="418"/>
      <c r="BA631" s="418"/>
      <c r="BB631" s="418"/>
      <c r="BC631" s="418"/>
      <c r="BD631" s="418"/>
      <c r="BE631" s="419"/>
      <c r="BF631" s="417">
        <v>482747</v>
      </c>
      <c r="BG631" s="418"/>
      <c r="BH631" s="418"/>
      <c r="BI631" s="418"/>
      <c r="BJ631" s="418"/>
      <c r="BK631" s="418"/>
      <c r="BL631" s="418"/>
      <c r="BM631" s="418"/>
      <c r="BN631" s="418"/>
      <c r="BO631" s="418"/>
      <c r="BP631" s="418"/>
      <c r="BQ631" s="419"/>
    </row>
    <row r="632" spans="2:69" s="67" customFormat="1" ht="15" customHeight="1">
      <c r="B632" s="422" t="s">
        <v>334</v>
      </c>
      <c r="C632" s="422"/>
      <c r="D632" s="422"/>
      <c r="E632" s="422"/>
      <c r="F632" s="422"/>
      <c r="G632" s="422"/>
      <c r="H632" s="422"/>
      <c r="I632" s="422"/>
      <c r="J632" s="422"/>
      <c r="K632" s="422"/>
      <c r="L632" s="422"/>
      <c r="M632" s="422"/>
      <c r="N632" s="417">
        <v>6</v>
      </c>
      <c r="O632" s="418"/>
      <c r="P632" s="418"/>
      <c r="Q632" s="418"/>
      <c r="R632" s="418"/>
      <c r="S632" s="418"/>
      <c r="T632" s="418"/>
      <c r="U632" s="419"/>
      <c r="V632" s="417">
        <v>367</v>
      </c>
      <c r="W632" s="418"/>
      <c r="X632" s="418"/>
      <c r="Y632" s="418"/>
      <c r="Z632" s="418"/>
      <c r="AA632" s="418"/>
      <c r="AB632" s="418"/>
      <c r="AC632" s="419"/>
      <c r="AD632" s="417">
        <v>464839</v>
      </c>
      <c r="AE632" s="418"/>
      <c r="AF632" s="418"/>
      <c r="AG632" s="418"/>
      <c r="AH632" s="418"/>
      <c r="AI632" s="418"/>
      <c r="AJ632" s="418"/>
      <c r="AK632" s="418"/>
      <c r="AL632" s="418"/>
      <c r="AM632" s="418"/>
      <c r="AN632" s="418"/>
      <c r="AO632" s="419"/>
      <c r="AP632" s="417">
        <v>3</v>
      </c>
      <c r="AQ632" s="418"/>
      <c r="AR632" s="418"/>
      <c r="AS632" s="418"/>
      <c r="AT632" s="418"/>
      <c r="AU632" s="418"/>
      <c r="AV632" s="418"/>
      <c r="AW632" s="419"/>
      <c r="AX632" s="417">
        <v>256</v>
      </c>
      <c r="AY632" s="418"/>
      <c r="AZ632" s="418"/>
      <c r="BA632" s="418"/>
      <c r="BB632" s="418"/>
      <c r="BC632" s="418"/>
      <c r="BD632" s="418"/>
      <c r="BE632" s="419"/>
      <c r="BF632" s="417">
        <v>451240</v>
      </c>
      <c r="BG632" s="418"/>
      <c r="BH632" s="418"/>
      <c r="BI632" s="418"/>
      <c r="BJ632" s="418"/>
      <c r="BK632" s="418"/>
      <c r="BL632" s="418"/>
      <c r="BM632" s="418"/>
      <c r="BN632" s="418"/>
      <c r="BO632" s="418"/>
      <c r="BP632" s="418"/>
      <c r="BQ632" s="419"/>
    </row>
    <row r="633" spans="2:69" s="67" customFormat="1" ht="15" customHeight="1">
      <c r="B633" s="422" t="s">
        <v>888</v>
      </c>
      <c r="C633" s="422"/>
      <c r="D633" s="422"/>
      <c r="E633" s="422"/>
      <c r="F633" s="422"/>
      <c r="G633" s="422"/>
      <c r="H633" s="422"/>
      <c r="I633" s="422"/>
      <c r="J633" s="422"/>
      <c r="K633" s="422"/>
      <c r="L633" s="422"/>
      <c r="M633" s="422"/>
      <c r="N633" s="417">
        <v>1</v>
      </c>
      <c r="O633" s="418"/>
      <c r="P633" s="418"/>
      <c r="Q633" s="418"/>
      <c r="R633" s="418"/>
      <c r="S633" s="418"/>
      <c r="T633" s="418"/>
      <c r="U633" s="419"/>
      <c r="V633" s="417">
        <v>99</v>
      </c>
      <c r="W633" s="418"/>
      <c r="X633" s="418"/>
      <c r="Y633" s="418"/>
      <c r="Z633" s="418"/>
      <c r="AA633" s="418"/>
      <c r="AB633" s="418"/>
      <c r="AC633" s="419"/>
      <c r="AD633" s="395" t="s">
        <v>546</v>
      </c>
      <c r="AE633" s="395"/>
      <c r="AF633" s="395"/>
      <c r="AG633" s="395"/>
      <c r="AH633" s="395"/>
      <c r="AI633" s="395"/>
      <c r="AJ633" s="395"/>
      <c r="AK633" s="395"/>
      <c r="AL633" s="395"/>
      <c r="AM633" s="395"/>
      <c r="AN633" s="395"/>
      <c r="AO633" s="395"/>
      <c r="AP633" s="417">
        <v>1</v>
      </c>
      <c r="AQ633" s="418"/>
      <c r="AR633" s="418"/>
      <c r="AS633" s="418"/>
      <c r="AT633" s="418"/>
      <c r="AU633" s="418"/>
      <c r="AV633" s="418"/>
      <c r="AW633" s="419"/>
      <c r="AX633" s="417">
        <v>97</v>
      </c>
      <c r="AY633" s="418"/>
      <c r="AZ633" s="418"/>
      <c r="BA633" s="418"/>
      <c r="BB633" s="418"/>
      <c r="BC633" s="418"/>
      <c r="BD633" s="418"/>
      <c r="BE633" s="419"/>
      <c r="BF633" s="395" t="s">
        <v>546</v>
      </c>
      <c r="BG633" s="395"/>
      <c r="BH633" s="395"/>
      <c r="BI633" s="395"/>
      <c r="BJ633" s="395"/>
      <c r="BK633" s="395"/>
      <c r="BL633" s="395"/>
      <c r="BM633" s="395"/>
      <c r="BN633" s="395"/>
      <c r="BO633" s="395"/>
      <c r="BP633" s="395"/>
      <c r="BQ633" s="395"/>
    </row>
    <row r="634" spans="2:69" s="67" customFormat="1" ht="15" customHeight="1">
      <c r="B634" s="422" t="s">
        <v>336</v>
      </c>
      <c r="C634" s="422"/>
      <c r="D634" s="422"/>
      <c r="E634" s="422"/>
      <c r="F634" s="422"/>
      <c r="G634" s="422"/>
      <c r="H634" s="422"/>
      <c r="I634" s="422"/>
      <c r="J634" s="422"/>
      <c r="K634" s="422"/>
      <c r="L634" s="422"/>
      <c r="M634" s="422"/>
      <c r="N634" s="417">
        <v>3</v>
      </c>
      <c r="O634" s="418"/>
      <c r="P634" s="418"/>
      <c r="Q634" s="418"/>
      <c r="R634" s="418"/>
      <c r="S634" s="418"/>
      <c r="T634" s="418"/>
      <c r="U634" s="419"/>
      <c r="V634" s="417">
        <v>174</v>
      </c>
      <c r="W634" s="418"/>
      <c r="X634" s="418"/>
      <c r="Y634" s="418"/>
      <c r="Z634" s="418"/>
      <c r="AA634" s="418"/>
      <c r="AB634" s="418"/>
      <c r="AC634" s="419"/>
      <c r="AD634" s="395">
        <v>35219</v>
      </c>
      <c r="AE634" s="395"/>
      <c r="AF634" s="395"/>
      <c r="AG634" s="395"/>
      <c r="AH634" s="395"/>
      <c r="AI634" s="395"/>
      <c r="AJ634" s="395"/>
      <c r="AK634" s="395"/>
      <c r="AL634" s="395"/>
      <c r="AM634" s="395"/>
      <c r="AN634" s="395"/>
      <c r="AO634" s="395"/>
      <c r="AP634" s="417">
        <v>4</v>
      </c>
      <c r="AQ634" s="418"/>
      <c r="AR634" s="418"/>
      <c r="AS634" s="418"/>
      <c r="AT634" s="418"/>
      <c r="AU634" s="418"/>
      <c r="AV634" s="418"/>
      <c r="AW634" s="419"/>
      <c r="AX634" s="417">
        <v>285</v>
      </c>
      <c r="AY634" s="418"/>
      <c r="AZ634" s="418"/>
      <c r="BA634" s="418"/>
      <c r="BB634" s="418"/>
      <c r="BC634" s="418"/>
      <c r="BD634" s="418"/>
      <c r="BE634" s="419"/>
      <c r="BF634" s="395">
        <v>40093</v>
      </c>
      <c r="BG634" s="395"/>
      <c r="BH634" s="395"/>
      <c r="BI634" s="395"/>
      <c r="BJ634" s="395"/>
      <c r="BK634" s="395"/>
      <c r="BL634" s="395"/>
      <c r="BM634" s="395"/>
      <c r="BN634" s="395"/>
      <c r="BO634" s="395"/>
      <c r="BP634" s="395"/>
      <c r="BQ634" s="395"/>
    </row>
    <row r="635" spans="2:69" s="67" customFormat="1" ht="15" customHeight="1">
      <c r="B635" s="422" t="s">
        <v>813</v>
      </c>
      <c r="C635" s="422"/>
      <c r="D635" s="422"/>
      <c r="E635" s="422"/>
      <c r="F635" s="422"/>
      <c r="G635" s="422"/>
      <c r="H635" s="422"/>
      <c r="I635" s="422"/>
      <c r="J635" s="422"/>
      <c r="K635" s="422"/>
      <c r="L635" s="422"/>
      <c r="M635" s="422"/>
      <c r="N635" s="417">
        <v>3</v>
      </c>
      <c r="O635" s="418"/>
      <c r="P635" s="418"/>
      <c r="Q635" s="418"/>
      <c r="R635" s="418"/>
      <c r="S635" s="418"/>
      <c r="T635" s="418"/>
      <c r="U635" s="419"/>
      <c r="V635" s="417">
        <v>37</v>
      </c>
      <c r="W635" s="418"/>
      <c r="X635" s="418"/>
      <c r="Y635" s="418"/>
      <c r="Z635" s="418"/>
      <c r="AA635" s="418"/>
      <c r="AB635" s="418"/>
      <c r="AC635" s="419"/>
      <c r="AD635" s="417">
        <v>62278</v>
      </c>
      <c r="AE635" s="418"/>
      <c r="AF635" s="418"/>
      <c r="AG635" s="418"/>
      <c r="AH635" s="418"/>
      <c r="AI635" s="418"/>
      <c r="AJ635" s="418"/>
      <c r="AK635" s="418"/>
      <c r="AL635" s="418"/>
      <c r="AM635" s="418"/>
      <c r="AN635" s="418"/>
      <c r="AO635" s="419"/>
      <c r="AP635" s="417">
        <v>1</v>
      </c>
      <c r="AQ635" s="418"/>
      <c r="AR635" s="418"/>
      <c r="AS635" s="418"/>
      <c r="AT635" s="418"/>
      <c r="AU635" s="418"/>
      <c r="AV635" s="418"/>
      <c r="AW635" s="419"/>
      <c r="AX635" s="417">
        <v>29</v>
      </c>
      <c r="AY635" s="418"/>
      <c r="AZ635" s="418"/>
      <c r="BA635" s="418"/>
      <c r="BB635" s="418"/>
      <c r="BC635" s="418"/>
      <c r="BD635" s="418"/>
      <c r="BE635" s="419"/>
      <c r="BF635" s="395" t="s">
        <v>546</v>
      </c>
      <c r="BG635" s="395"/>
      <c r="BH635" s="395"/>
      <c r="BI635" s="395"/>
      <c r="BJ635" s="395"/>
      <c r="BK635" s="395"/>
      <c r="BL635" s="395"/>
      <c r="BM635" s="395"/>
      <c r="BN635" s="395"/>
      <c r="BO635" s="395"/>
      <c r="BP635" s="395"/>
      <c r="BQ635" s="395"/>
    </row>
    <row r="636" spans="2:69" s="67" customFormat="1" ht="15" customHeight="1">
      <c r="B636" s="422" t="s">
        <v>335</v>
      </c>
      <c r="C636" s="422"/>
      <c r="D636" s="422"/>
      <c r="E636" s="422"/>
      <c r="F636" s="422"/>
      <c r="G636" s="422"/>
      <c r="H636" s="422"/>
      <c r="I636" s="422"/>
      <c r="J636" s="422"/>
      <c r="K636" s="422"/>
      <c r="L636" s="422"/>
      <c r="M636" s="422"/>
      <c r="N636" s="417">
        <v>3</v>
      </c>
      <c r="O636" s="418"/>
      <c r="P636" s="418"/>
      <c r="Q636" s="418"/>
      <c r="R636" s="418"/>
      <c r="S636" s="418"/>
      <c r="T636" s="418"/>
      <c r="U636" s="419"/>
      <c r="V636" s="417">
        <v>68</v>
      </c>
      <c r="W636" s="418"/>
      <c r="X636" s="418"/>
      <c r="Y636" s="418"/>
      <c r="Z636" s="418"/>
      <c r="AA636" s="418"/>
      <c r="AB636" s="418"/>
      <c r="AC636" s="419"/>
      <c r="AD636" s="417">
        <v>69452</v>
      </c>
      <c r="AE636" s="418"/>
      <c r="AF636" s="418"/>
      <c r="AG636" s="418"/>
      <c r="AH636" s="418"/>
      <c r="AI636" s="418"/>
      <c r="AJ636" s="418"/>
      <c r="AK636" s="418"/>
      <c r="AL636" s="418"/>
      <c r="AM636" s="418"/>
      <c r="AN636" s="418"/>
      <c r="AO636" s="419"/>
      <c r="AP636" s="417">
        <v>1</v>
      </c>
      <c r="AQ636" s="418"/>
      <c r="AR636" s="418"/>
      <c r="AS636" s="418"/>
      <c r="AT636" s="418"/>
      <c r="AU636" s="418"/>
      <c r="AV636" s="418"/>
      <c r="AW636" s="419"/>
      <c r="AX636" s="417">
        <v>5</v>
      </c>
      <c r="AY636" s="418"/>
      <c r="AZ636" s="418"/>
      <c r="BA636" s="418"/>
      <c r="BB636" s="418"/>
      <c r="BC636" s="418"/>
      <c r="BD636" s="418"/>
      <c r="BE636" s="419"/>
      <c r="BF636" s="395" t="s">
        <v>546</v>
      </c>
      <c r="BG636" s="395"/>
      <c r="BH636" s="395"/>
      <c r="BI636" s="395"/>
      <c r="BJ636" s="395"/>
      <c r="BK636" s="395"/>
      <c r="BL636" s="395"/>
      <c r="BM636" s="395"/>
      <c r="BN636" s="395"/>
      <c r="BO636" s="395"/>
      <c r="BP636" s="395"/>
      <c r="BQ636" s="395"/>
    </row>
    <row r="637" s="67" customFormat="1" ht="15" customHeight="1">
      <c r="BQ637" s="68" t="s">
        <v>351</v>
      </c>
    </row>
    <row r="638" s="67" customFormat="1" ht="15" customHeight="1">
      <c r="A638" s="67" t="s">
        <v>338</v>
      </c>
    </row>
    <row r="639" s="67" customFormat="1" ht="15" customHeight="1"/>
    <row r="640" spans="1:69" s="67" customFormat="1" ht="15" customHeight="1">
      <c r="A640" s="67" t="s">
        <v>339</v>
      </c>
      <c r="BQ640" s="68" t="s">
        <v>352</v>
      </c>
    </row>
    <row r="641" s="67" customFormat="1" ht="3.75" customHeight="1"/>
    <row r="642" spans="2:69" s="67" customFormat="1" ht="15" customHeight="1">
      <c r="B642" s="385" t="s">
        <v>618</v>
      </c>
      <c r="C642" s="385"/>
      <c r="D642" s="385"/>
      <c r="E642" s="385"/>
      <c r="F642" s="385"/>
      <c r="G642" s="385"/>
      <c r="H642" s="385"/>
      <c r="I642" s="466" t="s">
        <v>341</v>
      </c>
      <c r="J642" s="466"/>
      <c r="K642" s="466"/>
      <c r="L642" s="466"/>
      <c r="M642" s="466"/>
      <c r="N642" s="466"/>
      <c r="O642" s="466"/>
      <c r="P642" s="385" t="s">
        <v>346</v>
      </c>
      <c r="Q642" s="385"/>
      <c r="R642" s="385"/>
      <c r="S642" s="385"/>
      <c r="T642" s="385"/>
      <c r="U642" s="385"/>
      <c r="V642" s="385"/>
      <c r="W642" s="385"/>
      <c r="X642" s="385"/>
      <c r="Y642" s="385"/>
      <c r="Z642" s="385"/>
      <c r="AA642" s="385"/>
      <c r="AB642" s="385"/>
      <c r="AC642" s="385" t="s">
        <v>347</v>
      </c>
      <c r="AD642" s="385"/>
      <c r="AE642" s="385"/>
      <c r="AF642" s="385"/>
      <c r="AG642" s="385"/>
      <c r="AH642" s="385"/>
      <c r="AI642" s="385"/>
      <c r="AJ642" s="385"/>
      <c r="AK642" s="385"/>
      <c r="AL642" s="385"/>
      <c r="AM642" s="385"/>
      <c r="AN642" s="385"/>
      <c r="AO642" s="385"/>
      <c r="AP642" s="385"/>
      <c r="AQ642" s="385"/>
      <c r="AR642" s="385"/>
      <c r="AS642" s="385"/>
      <c r="AT642" s="385"/>
      <c r="AU642" s="385"/>
      <c r="AV642" s="385"/>
      <c r="AW642" s="385"/>
      <c r="AX642" s="385"/>
      <c r="AY642" s="385"/>
      <c r="AZ642" s="385" t="s">
        <v>348</v>
      </c>
      <c r="BA642" s="385"/>
      <c r="BB642" s="385"/>
      <c r="BC642" s="385"/>
      <c r="BD642" s="385"/>
      <c r="BE642" s="385"/>
      <c r="BF642" s="385"/>
      <c r="BG642" s="385"/>
      <c r="BH642" s="385"/>
      <c r="BI642" s="385"/>
      <c r="BJ642" s="385"/>
      <c r="BK642" s="385"/>
      <c r="BL642" s="385"/>
      <c r="BM642" s="385"/>
      <c r="BN642" s="385"/>
      <c r="BO642" s="385"/>
      <c r="BP642" s="385"/>
      <c r="BQ642" s="385"/>
    </row>
    <row r="643" spans="2:69" s="67" customFormat="1" ht="15" customHeight="1">
      <c r="B643" s="385"/>
      <c r="C643" s="385"/>
      <c r="D643" s="385"/>
      <c r="E643" s="385"/>
      <c r="F643" s="385"/>
      <c r="G643" s="385"/>
      <c r="H643" s="385"/>
      <c r="I643" s="466"/>
      <c r="J643" s="466"/>
      <c r="K643" s="466"/>
      <c r="L643" s="466"/>
      <c r="M643" s="466"/>
      <c r="N643" s="466"/>
      <c r="O643" s="466"/>
      <c r="P643" s="464" t="s">
        <v>340</v>
      </c>
      <c r="Q643" s="464"/>
      <c r="R643" s="464"/>
      <c r="S643" s="464"/>
      <c r="T643" s="464"/>
      <c r="U643" s="464"/>
      <c r="V643" s="464"/>
      <c r="W643" s="464" t="s">
        <v>342</v>
      </c>
      <c r="X643" s="464"/>
      <c r="Y643" s="464"/>
      <c r="Z643" s="464"/>
      <c r="AA643" s="464"/>
      <c r="AB643" s="464"/>
      <c r="AC643" s="464" t="s">
        <v>343</v>
      </c>
      <c r="AD643" s="464"/>
      <c r="AE643" s="464"/>
      <c r="AF643" s="464"/>
      <c r="AG643" s="464"/>
      <c r="AH643" s="464" t="s">
        <v>548</v>
      </c>
      <c r="AI643" s="464"/>
      <c r="AJ643" s="464"/>
      <c r="AK643" s="464"/>
      <c r="AL643" s="464"/>
      <c r="AM643" s="467" t="s">
        <v>344</v>
      </c>
      <c r="AN643" s="467"/>
      <c r="AO643" s="467"/>
      <c r="AP643" s="467"/>
      <c r="AQ643" s="467"/>
      <c r="AR643" s="467"/>
      <c r="AS643" s="467"/>
      <c r="AT643" s="464" t="s">
        <v>641</v>
      </c>
      <c r="AU643" s="464"/>
      <c r="AV643" s="464"/>
      <c r="AW643" s="464"/>
      <c r="AX643" s="464"/>
      <c r="AY643" s="464"/>
      <c r="AZ643" s="464" t="s">
        <v>345</v>
      </c>
      <c r="BA643" s="464"/>
      <c r="BB643" s="464"/>
      <c r="BC643" s="464"/>
      <c r="BD643" s="464"/>
      <c r="BE643" s="464"/>
      <c r="BF643" s="464"/>
      <c r="BG643" s="465" t="s">
        <v>250</v>
      </c>
      <c r="BH643" s="465"/>
      <c r="BI643" s="465"/>
      <c r="BJ643" s="465"/>
      <c r="BK643" s="465"/>
      <c r="BL643" s="465"/>
      <c r="BM643" s="464" t="s">
        <v>641</v>
      </c>
      <c r="BN643" s="464"/>
      <c r="BO643" s="464"/>
      <c r="BP643" s="464"/>
      <c r="BQ643" s="464"/>
    </row>
    <row r="644" spans="2:69" s="67" customFormat="1" ht="15" customHeight="1">
      <c r="B644" s="385"/>
      <c r="C644" s="385"/>
      <c r="D644" s="385"/>
      <c r="E644" s="385"/>
      <c r="F644" s="385"/>
      <c r="G644" s="385"/>
      <c r="H644" s="385"/>
      <c r="I644" s="466"/>
      <c r="J644" s="466"/>
      <c r="K644" s="466"/>
      <c r="L644" s="466"/>
      <c r="M644" s="466"/>
      <c r="N644" s="466"/>
      <c r="O644" s="466"/>
      <c r="P644" s="464"/>
      <c r="Q644" s="464"/>
      <c r="R644" s="464"/>
      <c r="S644" s="464"/>
      <c r="T644" s="464"/>
      <c r="U644" s="464"/>
      <c r="V644" s="464"/>
      <c r="W644" s="464"/>
      <c r="X644" s="464"/>
      <c r="Y644" s="464"/>
      <c r="Z644" s="464"/>
      <c r="AA644" s="464"/>
      <c r="AB644" s="464"/>
      <c r="AC644" s="464"/>
      <c r="AD644" s="464"/>
      <c r="AE644" s="464"/>
      <c r="AF644" s="464"/>
      <c r="AG644" s="464"/>
      <c r="AH644" s="464"/>
      <c r="AI644" s="464"/>
      <c r="AJ644" s="464"/>
      <c r="AK644" s="464"/>
      <c r="AL644" s="464"/>
      <c r="AM644" s="467"/>
      <c r="AN644" s="467"/>
      <c r="AO644" s="467"/>
      <c r="AP644" s="467"/>
      <c r="AQ644" s="467"/>
      <c r="AR644" s="467"/>
      <c r="AS644" s="467"/>
      <c r="AT644" s="464"/>
      <c r="AU644" s="464"/>
      <c r="AV644" s="464"/>
      <c r="AW644" s="464"/>
      <c r="AX644" s="464"/>
      <c r="AY644" s="464"/>
      <c r="AZ644" s="464"/>
      <c r="BA644" s="464"/>
      <c r="BB644" s="464"/>
      <c r="BC644" s="464"/>
      <c r="BD644" s="464"/>
      <c r="BE644" s="464"/>
      <c r="BF644" s="464"/>
      <c r="BG644" s="465"/>
      <c r="BH644" s="465"/>
      <c r="BI644" s="465"/>
      <c r="BJ644" s="465"/>
      <c r="BK644" s="465"/>
      <c r="BL644" s="465"/>
      <c r="BM644" s="464"/>
      <c r="BN644" s="464"/>
      <c r="BO644" s="464"/>
      <c r="BP644" s="464"/>
      <c r="BQ644" s="464"/>
    </row>
    <row r="645" spans="2:69" s="67" customFormat="1" ht="15" customHeight="1">
      <c r="B645" s="385" t="s">
        <v>676</v>
      </c>
      <c r="C645" s="385"/>
      <c r="D645" s="385"/>
      <c r="E645" s="385"/>
      <c r="F645" s="385"/>
      <c r="G645" s="385"/>
      <c r="H645" s="385"/>
      <c r="I645" s="451">
        <v>1450</v>
      </c>
      <c r="J645" s="451"/>
      <c r="K645" s="451"/>
      <c r="L645" s="451"/>
      <c r="M645" s="451"/>
      <c r="N645" s="451"/>
      <c r="O645" s="451"/>
      <c r="P645" s="451">
        <v>1177</v>
      </c>
      <c r="Q645" s="451"/>
      <c r="R645" s="451"/>
      <c r="S645" s="451"/>
      <c r="T645" s="451"/>
      <c r="U645" s="451"/>
      <c r="V645" s="451"/>
      <c r="W645" s="451">
        <v>273</v>
      </c>
      <c r="X645" s="451"/>
      <c r="Y645" s="451"/>
      <c r="Z645" s="451"/>
      <c r="AA645" s="451"/>
      <c r="AB645" s="451"/>
      <c r="AC645" s="451">
        <v>77</v>
      </c>
      <c r="AD645" s="451"/>
      <c r="AE645" s="451"/>
      <c r="AF645" s="451"/>
      <c r="AG645" s="451"/>
      <c r="AH645" s="451">
        <v>110</v>
      </c>
      <c r="AI645" s="451"/>
      <c r="AJ645" s="451"/>
      <c r="AK645" s="451"/>
      <c r="AL645" s="451"/>
      <c r="AM645" s="451">
        <v>1163</v>
      </c>
      <c r="AN645" s="451"/>
      <c r="AO645" s="451"/>
      <c r="AP645" s="451"/>
      <c r="AQ645" s="451"/>
      <c r="AR645" s="451"/>
      <c r="AS645" s="451"/>
      <c r="AT645" s="451">
        <v>100</v>
      </c>
      <c r="AU645" s="451"/>
      <c r="AV645" s="451"/>
      <c r="AW645" s="451"/>
      <c r="AX645" s="451"/>
      <c r="AY645" s="451"/>
      <c r="AZ645" s="451">
        <v>748</v>
      </c>
      <c r="BA645" s="451"/>
      <c r="BB645" s="451"/>
      <c r="BC645" s="451"/>
      <c r="BD645" s="451"/>
      <c r="BE645" s="451"/>
      <c r="BF645" s="451"/>
      <c r="BG645" s="451">
        <v>606</v>
      </c>
      <c r="BH645" s="451"/>
      <c r="BI645" s="451"/>
      <c r="BJ645" s="451"/>
      <c r="BK645" s="451"/>
      <c r="BL645" s="451"/>
      <c r="BM645" s="451">
        <v>96</v>
      </c>
      <c r="BN645" s="451"/>
      <c r="BO645" s="451"/>
      <c r="BP645" s="451"/>
      <c r="BQ645" s="451"/>
    </row>
    <row r="646" spans="2:69" s="67" customFormat="1" ht="15" customHeight="1">
      <c r="B646" s="385" t="s">
        <v>677</v>
      </c>
      <c r="C646" s="385"/>
      <c r="D646" s="385"/>
      <c r="E646" s="385"/>
      <c r="F646" s="385"/>
      <c r="G646" s="385"/>
      <c r="H646" s="385"/>
      <c r="I646" s="451">
        <v>1496</v>
      </c>
      <c r="J646" s="451"/>
      <c r="K646" s="451"/>
      <c r="L646" s="451"/>
      <c r="M646" s="451"/>
      <c r="N646" s="451"/>
      <c r="O646" s="451"/>
      <c r="P646" s="451">
        <v>1233</v>
      </c>
      <c r="Q646" s="451"/>
      <c r="R646" s="451"/>
      <c r="S646" s="451"/>
      <c r="T646" s="451"/>
      <c r="U646" s="451"/>
      <c r="V646" s="451"/>
      <c r="W646" s="451">
        <v>263</v>
      </c>
      <c r="X646" s="451"/>
      <c r="Y646" s="451"/>
      <c r="Z646" s="451"/>
      <c r="AA646" s="451"/>
      <c r="AB646" s="451"/>
      <c r="AC646" s="451">
        <v>46</v>
      </c>
      <c r="AD646" s="451"/>
      <c r="AE646" s="451"/>
      <c r="AF646" s="451"/>
      <c r="AG646" s="451"/>
      <c r="AH646" s="451">
        <v>316</v>
      </c>
      <c r="AI646" s="451"/>
      <c r="AJ646" s="451"/>
      <c r="AK646" s="451"/>
      <c r="AL646" s="451"/>
      <c r="AM646" s="451">
        <v>1088</v>
      </c>
      <c r="AN646" s="451"/>
      <c r="AO646" s="451"/>
      <c r="AP646" s="451"/>
      <c r="AQ646" s="451"/>
      <c r="AR646" s="451"/>
      <c r="AS646" s="451"/>
      <c r="AT646" s="451">
        <v>46</v>
      </c>
      <c r="AU646" s="451"/>
      <c r="AV646" s="451"/>
      <c r="AW646" s="451"/>
      <c r="AX646" s="451"/>
      <c r="AY646" s="451"/>
      <c r="AZ646" s="451">
        <v>594</v>
      </c>
      <c r="BA646" s="451"/>
      <c r="BB646" s="451"/>
      <c r="BC646" s="451"/>
      <c r="BD646" s="451"/>
      <c r="BE646" s="451"/>
      <c r="BF646" s="451"/>
      <c r="BG646" s="451">
        <v>769</v>
      </c>
      <c r="BH646" s="451"/>
      <c r="BI646" s="451"/>
      <c r="BJ646" s="451"/>
      <c r="BK646" s="451"/>
      <c r="BL646" s="451"/>
      <c r="BM646" s="451">
        <v>133</v>
      </c>
      <c r="BN646" s="451"/>
      <c r="BO646" s="451"/>
      <c r="BP646" s="451"/>
      <c r="BQ646" s="451"/>
    </row>
    <row r="647" spans="2:69" s="67" customFormat="1" ht="15" customHeight="1">
      <c r="B647" s="385" t="s">
        <v>656</v>
      </c>
      <c r="C647" s="385"/>
      <c r="D647" s="385"/>
      <c r="E647" s="385"/>
      <c r="F647" s="385"/>
      <c r="G647" s="385"/>
      <c r="H647" s="385"/>
      <c r="I647" s="451">
        <v>1610</v>
      </c>
      <c r="J647" s="451"/>
      <c r="K647" s="451"/>
      <c r="L647" s="451"/>
      <c r="M647" s="451"/>
      <c r="N647" s="451"/>
      <c r="O647" s="451"/>
      <c r="P647" s="451">
        <v>1368</v>
      </c>
      <c r="Q647" s="451"/>
      <c r="R647" s="451"/>
      <c r="S647" s="451"/>
      <c r="T647" s="451"/>
      <c r="U647" s="451"/>
      <c r="V647" s="451"/>
      <c r="W647" s="451">
        <v>242</v>
      </c>
      <c r="X647" s="451"/>
      <c r="Y647" s="451"/>
      <c r="Z647" s="451"/>
      <c r="AA647" s="451"/>
      <c r="AB647" s="451"/>
      <c r="AC647" s="451">
        <v>60</v>
      </c>
      <c r="AD647" s="451"/>
      <c r="AE647" s="451"/>
      <c r="AF647" s="451"/>
      <c r="AG647" s="451"/>
      <c r="AH647" s="451">
        <v>279</v>
      </c>
      <c r="AI647" s="451"/>
      <c r="AJ647" s="451"/>
      <c r="AK647" s="451"/>
      <c r="AL647" s="451"/>
      <c r="AM647" s="451">
        <v>1191</v>
      </c>
      <c r="AN647" s="451"/>
      <c r="AO647" s="451"/>
      <c r="AP647" s="451"/>
      <c r="AQ647" s="451"/>
      <c r="AR647" s="451"/>
      <c r="AS647" s="451"/>
      <c r="AT647" s="451">
        <v>80</v>
      </c>
      <c r="AU647" s="451"/>
      <c r="AV647" s="451"/>
      <c r="AW647" s="451"/>
      <c r="AX647" s="451"/>
      <c r="AY647" s="451"/>
      <c r="AZ647" s="451">
        <v>707</v>
      </c>
      <c r="BA647" s="451"/>
      <c r="BB647" s="451"/>
      <c r="BC647" s="451"/>
      <c r="BD647" s="451"/>
      <c r="BE647" s="451"/>
      <c r="BF647" s="451"/>
      <c r="BG647" s="451">
        <v>777</v>
      </c>
      <c r="BH647" s="451"/>
      <c r="BI647" s="451"/>
      <c r="BJ647" s="451"/>
      <c r="BK647" s="451"/>
      <c r="BL647" s="451"/>
      <c r="BM647" s="451">
        <v>126</v>
      </c>
      <c r="BN647" s="451"/>
      <c r="BO647" s="451"/>
      <c r="BP647" s="451"/>
      <c r="BQ647" s="451"/>
    </row>
    <row r="648" spans="2:69" s="67" customFormat="1" ht="15" customHeight="1">
      <c r="B648" s="385" t="s">
        <v>747</v>
      </c>
      <c r="C648" s="385"/>
      <c r="D648" s="385"/>
      <c r="E648" s="385"/>
      <c r="F648" s="385"/>
      <c r="G648" s="385"/>
      <c r="H648" s="385"/>
      <c r="I648" s="451">
        <v>1675</v>
      </c>
      <c r="J648" s="451"/>
      <c r="K648" s="451"/>
      <c r="L648" s="451"/>
      <c r="M648" s="451"/>
      <c r="N648" s="451"/>
      <c r="O648" s="451"/>
      <c r="P648" s="451">
        <v>1439</v>
      </c>
      <c r="Q648" s="451"/>
      <c r="R648" s="451"/>
      <c r="S648" s="451"/>
      <c r="T648" s="451"/>
      <c r="U648" s="451"/>
      <c r="V648" s="451"/>
      <c r="W648" s="451">
        <v>236</v>
      </c>
      <c r="X648" s="451"/>
      <c r="Y648" s="451"/>
      <c r="Z648" s="451"/>
      <c r="AA648" s="451"/>
      <c r="AB648" s="451"/>
      <c r="AC648" s="451">
        <v>71</v>
      </c>
      <c r="AD648" s="451"/>
      <c r="AE648" s="451"/>
      <c r="AF648" s="451"/>
      <c r="AG648" s="451"/>
      <c r="AH648" s="451">
        <v>212</v>
      </c>
      <c r="AI648" s="451"/>
      <c r="AJ648" s="451"/>
      <c r="AK648" s="451"/>
      <c r="AL648" s="451"/>
      <c r="AM648" s="451">
        <v>1312</v>
      </c>
      <c r="AN648" s="451"/>
      <c r="AO648" s="451"/>
      <c r="AP648" s="451"/>
      <c r="AQ648" s="451"/>
      <c r="AR648" s="451"/>
      <c r="AS648" s="451"/>
      <c r="AT648" s="451">
        <v>80</v>
      </c>
      <c r="AU648" s="451"/>
      <c r="AV648" s="451"/>
      <c r="AW648" s="451"/>
      <c r="AX648" s="451"/>
      <c r="AY648" s="451"/>
      <c r="AZ648" s="451">
        <v>704</v>
      </c>
      <c r="BA648" s="451"/>
      <c r="BB648" s="451"/>
      <c r="BC648" s="451"/>
      <c r="BD648" s="451"/>
      <c r="BE648" s="451"/>
      <c r="BF648" s="451"/>
      <c r="BG648" s="451">
        <v>797</v>
      </c>
      <c r="BH648" s="451"/>
      <c r="BI648" s="451"/>
      <c r="BJ648" s="451"/>
      <c r="BK648" s="451"/>
      <c r="BL648" s="451"/>
      <c r="BM648" s="451">
        <v>174</v>
      </c>
      <c r="BN648" s="451"/>
      <c r="BO648" s="451"/>
      <c r="BP648" s="451"/>
      <c r="BQ648" s="451"/>
    </row>
    <row r="649" spans="2:69" s="67" customFormat="1" ht="15" customHeight="1">
      <c r="B649" s="385" t="s">
        <v>606</v>
      </c>
      <c r="C649" s="385"/>
      <c r="D649" s="385"/>
      <c r="E649" s="385"/>
      <c r="F649" s="385"/>
      <c r="G649" s="385"/>
      <c r="H649" s="385"/>
      <c r="I649" s="451">
        <v>1574</v>
      </c>
      <c r="J649" s="451"/>
      <c r="K649" s="451"/>
      <c r="L649" s="451"/>
      <c r="M649" s="451"/>
      <c r="N649" s="451"/>
      <c r="O649" s="451"/>
      <c r="P649" s="451">
        <v>1348</v>
      </c>
      <c r="Q649" s="451"/>
      <c r="R649" s="451"/>
      <c r="S649" s="451"/>
      <c r="T649" s="451"/>
      <c r="U649" s="451"/>
      <c r="V649" s="451"/>
      <c r="W649" s="451">
        <v>226</v>
      </c>
      <c r="X649" s="451"/>
      <c r="Y649" s="451"/>
      <c r="Z649" s="451"/>
      <c r="AA649" s="451"/>
      <c r="AB649" s="451"/>
      <c r="AC649" s="451">
        <v>78</v>
      </c>
      <c r="AD649" s="451"/>
      <c r="AE649" s="451"/>
      <c r="AF649" s="451"/>
      <c r="AG649" s="451"/>
      <c r="AH649" s="451">
        <v>224</v>
      </c>
      <c r="AI649" s="451"/>
      <c r="AJ649" s="451"/>
      <c r="AK649" s="451"/>
      <c r="AL649" s="451"/>
      <c r="AM649" s="451">
        <f>1182+17</f>
        <v>1199</v>
      </c>
      <c r="AN649" s="451"/>
      <c r="AO649" s="451"/>
      <c r="AP649" s="451"/>
      <c r="AQ649" s="451"/>
      <c r="AR649" s="451"/>
      <c r="AS649" s="451"/>
      <c r="AT649" s="451">
        <v>73</v>
      </c>
      <c r="AU649" s="451"/>
      <c r="AV649" s="451"/>
      <c r="AW649" s="451"/>
      <c r="AX649" s="451"/>
      <c r="AY649" s="451"/>
      <c r="AZ649" s="451">
        <v>745</v>
      </c>
      <c r="BA649" s="451"/>
      <c r="BB649" s="451"/>
      <c r="BC649" s="451"/>
      <c r="BD649" s="451"/>
      <c r="BE649" s="451"/>
      <c r="BF649" s="451"/>
      <c r="BG649" s="451">
        <v>687</v>
      </c>
      <c r="BH649" s="451"/>
      <c r="BI649" s="451"/>
      <c r="BJ649" s="451"/>
      <c r="BK649" s="451"/>
      <c r="BL649" s="451"/>
      <c r="BM649" s="451">
        <v>142</v>
      </c>
      <c r="BN649" s="451"/>
      <c r="BO649" s="451"/>
      <c r="BP649" s="451"/>
      <c r="BQ649" s="451"/>
    </row>
    <row r="650" s="67" customFormat="1" ht="15" customHeight="1">
      <c r="BQ650" s="68" t="s">
        <v>353</v>
      </c>
    </row>
    <row r="651" s="67" customFormat="1" ht="15" customHeight="1">
      <c r="A651" s="67" t="s">
        <v>354</v>
      </c>
    </row>
    <row r="652" s="67" customFormat="1" ht="15" customHeight="1"/>
    <row r="653" spans="1:69" s="67" customFormat="1" ht="15" customHeight="1">
      <c r="A653" s="67" t="s">
        <v>355</v>
      </c>
      <c r="BQ653" s="68" t="s">
        <v>587</v>
      </c>
    </row>
    <row r="654" s="67" customFormat="1" ht="3.75" customHeight="1"/>
    <row r="655" spans="2:69" s="67" customFormat="1" ht="15" customHeight="1">
      <c r="B655" s="455" t="s">
        <v>12</v>
      </c>
      <c r="C655" s="456"/>
      <c r="D655" s="456"/>
      <c r="E655" s="456"/>
      <c r="F655" s="456"/>
      <c r="G655" s="456"/>
      <c r="H655" s="456"/>
      <c r="I655" s="456"/>
      <c r="J655" s="456"/>
      <c r="K655" s="456"/>
      <c r="L655" s="456"/>
      <c r="M655" s="456"/>
      <c r="N655" s="456"/>
      <c r="O655" s="456"/>
      <c r="P655" s="456"/>
      <c r="Q655" s="456"/>
      <c r="R655" s="456"/>
      <c r="S655" s="456"/>
      <c r="T655" s="457"/>
      <c r="U655" s="434" t="s">
        <v>362</v>
      </c>
      <c r="V655" s="435"/>
      <c r="W655" s="435"/>
      <c r="X655" s="435"/>
      <c r="Y655" s="435"/>
      <c r="Z655" s="435"/>
      <c r="AA655" s="435"/>
      <c r="AB655" s="435"/>
      <c r="AC655" s="435"/>
      <c r="AD655" s="435"/>
      <c r="AE655" s="435"/>
      <c r="AF655" s="435"/>
      <c r="AG655" s="435"/>
      <c r="AH655" s="435"/>
      <c r="AI655" s="435"/>
      <c r="AJ655" s="435"/>
      <c r="AK655" s="435"/>
      <c r="AL655" s="435"/>
      <c r="AM655" s="435"/>
      <c r="AN655" s="420"/>
      <c r="AO655" s="455" t="s">
        <v>363</v>
      </c>
      <c r="AP655" s="456"/>
      <c r="AQ655" s="456"/>
      <c r="AR655" s="456"/>
      <c r="AS655" s="456"/>
      <c r="AT655" s="456"/>
      <c r="AU655" s="456"/>
      <c r="AV655" s="456"/>
      <c r="AW655" s="457"/>
      <c r="AX655" s="434" t="s">
        <v>364</v>
      </c>
      <c r="AY655" s="435"/>
      <c r="AZ655" s="435"/>
      <c r="BA655" s="435"/>
      <c r="BB655" s="435"/>
      <c r="BC655" s="435"/>
      <c r="BD655" s="435"/>
      <c r="BE655" s="435"/>
      <c r="BF655" s="435"/>
      <c r="BG655" s="435"/>
      <c r="BH655" s="435"/>
      <c r="BI655" s="435"/>
      <c r="BJ655" s="435"/>
      <c r="BK655" s="435"/>
      <c r="BL655" s="435"/>
      <c r="BM655" s="435"/>
      <c r="BN655" s="435"/>
      <c r="BO655" s="435"/>
      <c r="BP655" s="435"/>
      <c r="BQ655" s="420"/>
    </row>
    <row r="656" spans="2:69" s="67" customFormat="1" ht="15" customHeight="1" thickBot="1">
      <c r="B656" s="458"/>
      <c r="C656" s="459"/>
      <c r="D656" s="459"/>
      <c r="E656" s="459"/>
      <c r="F656" s="459"/>
      <c r="G656" s="459"/>
      <c r="H656" s="459"/>
      <c r="I656" s="459"/>
      <c r="J656" s="459"/>
      <c r="K656" s="459"/>
      <c r="L656" s="459"/>
      <c r="M656" s="459"/>
      <c r="N656" s="459"/>
      <c r="O656" s="459"/>
      <c r="P656" s="459"/>
      <c r="Q656" s="459"/>
      <c r="R656" s="459"/>
      <c r="S656" s="459"/>
      <c r="T656" s="460"/>
      <c r="U656" s="434" t="s">
        <v>742</v>
      </c>
      <c r="V656" s="435"/>
      <c r="W656" s="435"/>
      <c r="X656" s="435"/>
      <c r="Y656" s="435"/>
      <c r="Z656" s="435"/>
      <c r="AA656" s="435"/>
      <c r="AB656" s="435"/>
      <c r="AC656" s="435"/>
      <c r="AD656" s="420"/>
      <c r="AE656" s="434" t="s">
        <v>361</v>
      </c>
      <c r="AF656" s="435"/>
      <c r="AG656" s="435"/>
      <c r="AH656" s="435"/>
      <c r="AI656" s="435"/>
      <c r="AJ656" s="435"/>
      <c r="AK656" s="435"/>
      <c r="AL656" s="435"/>
      <c r="AM656" s="435"/>
      <c r="AN656" s="420"/>
      <c r="AO656" s="458"/>
      <c r="AP656" s="459"/>
      <c r="AQ656" s="459"/>
      <c r="AR656" s="459"/>
      <c r="AS656" s="459"/>
      <c r="AT656" s="459"/>
      <c r="AU656" s="459"/>
      <c r="AV656" s="459"/>
      <c r="AW656" s="460"/>
      <c r="AX656" s="461" t="s">
        <v>362</v>
      </c>
      <c r="AY656" s="462"/>
      <c r="AZ656" s="462"/>
      <c r="BA656" s="462"/>
      <c r="BB656" s="462"/>
      <c r="BC656" s="462"/>
      <c r="BD656" s="462"/>
      <c r="BE656" s="462"/>
      <c r="BF656" s="462"/>
      <c r="BG656" s="463"/>
      <c r="BH656" s="461" t="s">
        <v>363</v>
      </c>
      <c r="BI656" s="462"/>
      <c r="BJ656" s="462"/>
      <c r="BK656" s="462"/>
      <c r="BL656" s="462"/>
      <c r="BM656" s="462"/>
      <c r="BN656" s="462"/>
      <c r="BO656" s="462"/>
      <c r="BP656" s="462"/>
      <c r="BQ656" s="463"/>
    </row>
    <row r="657" spans="2:69" s="67" customFormat="1" ht="15" customHeight="1" thickTop="1">
      <c r="B657" s="439" t="s">
        <v>814</v>
      </c>
      <c r="C657" s="440"/>
      <c r="D657" s="440"/>
      <c r="E657" s="440"/>
      <c r="F657" s="440"/>
      <c r="G657" s="440"/>
      <c r="H657" s="440"/>
      <c r="I657" s="441"/>
      <c r="J657" s="448" t="s">
        <v>357</v>
      </c>
      <c r="K657" s="449"/>
      <c r="L657" s="449"/>
      <c r="M657" s="449"/>
      <c r="N657" s="449"/>
      <c r="O657" s="449"/>
      <c r="P657" s="449"/>
      <c r="Q657" s="449"/>
      <c r="R657" s="449"/>
      <c r="S657" s="449"/>
      <c r="T657" s="450"/>
      <c r="U657" s="436">
        <v>38765</v>
      </c>
      <c r="V657" s="437"/>
      <c r="W657" s="437"/>
      <c r="X657" s="437"/>
      <c r="Y657" s="437"/>
      <c r="Z657" s="437"/>
      <c r="AA657" s="437"/>
      <c r="AB657" s="437"/>
      <c r="AC657" s="437"/>
      <c r="AD657" s="438"/>
      <c r="AE657" s="436">
        <v>36649</v>
      </c>
      <c r="AF657" s="437"/>
      <c r="AG657" s="437"/>
      <c r="AH657" s="437"/>
      <c r="AI657" s="437"/>
      <c r="AJ657" s="437"/>
      <c r="AK657" s="437"/>
      <c r="AL657" s="437"/>
      <c r="AM657" s="437"/>
      <c r="AN657" s="438"/>
      <c r="AO657" s="436">
        <v>39899</v>
      </c>
      <c r="AP657" s="437"/>
      <c r="AQ657" s="437"/>
      <c r="AR657" s="437"/>
      <c r="AS657" s="437"/>
      <c r="AT657" s="437"/>
      <c r="AU657" s="437"/>
      <c r="AV657" s="437"/>
      <c r="AW657" s="438"/>
      <c r="AX657" s="436">
        <v>106</v>
      </c>
      <c r="AY657" s="437"/>
      <c r="AZ657" s="437"/>
      <c r="BA657" s="437"/>
      <c r="BB657" s="437"/>
      <c r="BC657" s="437"/>
      <c r="BD657" s="437"/>
      <c r="BE657" s="437"/>
      <c r="BF657" s="437"/>
      <c r="BG657" s="438"/>
      <c r="BH657" s="436">
        <v>109</v>
      </c>
      <c r="BI657" s="437"/>
      <c r="BJ657" s="437"/>
      <c r="BK657" s="437"/>
      <c r="BL657" s="437"/>
      <c r="BM657" s="437"/>
      <c r="BN657" s="437"/>
      <c r="BO657" s="437"/>
      <c r="BP657" s="437"/>
      <c r="BQ657" s="438"/>
    </row>
    <row r="658" spans="2:69" s="67" customFormat="1" ht="15" customHeight="1">
      <c r="B658" s="442"/>
      <c r="C658" s="443"/>
      <c r="D658" s="443"/>
      <c r="E658" s="443"/>
      <c r="F658" s="443"/>
      <c r="G658" s="443"/>
      <c r="H658" s="443"/>
      <c r="I658" s="444"/>
      <c r="J658" s="434" t="s">
        <v>358</v>
      </c>
      <c r="K658" s="435"/>
      <c r="L658" s="435"/>
      <c r="M658" s="435"/>
      <c r="N658" s="435"/>
      <c r="O658" s="435"/>
      <c r="P658" s="435"/>
      <c r="Q658" s="435"/>
      <c r="R658" s="435"/>
      <c r="S658" s="435"/>
      <c r="T658" s="420"/>
      <c r="U658" s="417">
        <v>57931</v>
      </c>
      <c r="V658" s="418"/>
      <c r="W658" s="418"/>
      <c r="X658" s="418"/>
      <c r="Y658" s="418"/>
      <c r="Z658" s="418"/>
      <c r="AA658" s="418"/>
      <c r="AB658" s="418"/>
      <c r="AC658" s="418"/>
      <c r="AD658" s="419"/>
      <c r="AE658" s="417">
        <v>43691</v>
      </c>
      <c r="AF658" s="418"/>
      <c r="AG658" s="418"/>
      <c r="AH658" s="418"/>
      <c r="AI658" s="418"/>
      <c r="AJ658" s="418"/>
      <c r="AK658" s="418"/>
      <c r="AL658" s="418"/>
      <c r="AM658" s="418"/>
      <c r="AN658" s="419"/>
      <c r="AO658" s="417">
        <v>57504</v>
      </c>
      <c r="AP658" s="418"/>
      <c r="AQ658" s="418"/>
      <c r="AR658" s="418"/>
      <c r="AS658" s="418"/>
      <c r="AT658" s="418"/>
      <c r="AU658" s="418"/>
      <c r="AV658" s="418"/>
      <c r="AW658" s="419"/>
      <c r="AX658" s="417">
        <v>159</v>
      </c>
      <c r="AY658" s="418"/>
      <c r="AZ658" s="418"/>
      <c r="BA658" s="418"/>
      <c r="BB658" s="418"/>
      <c r="BC658" s="418"/>
      <c r="BD658" s="418"/>
      <c r="BE658" s="418"/>
      <c r="BF658" s="418"/>
      <c r="BG658" s="419"/>
      <c r="BH658" s="417">
        <v>158</v>
      </c>
      <c r="BI658" s="418"/>
      <c r="BJ658" s="418"/>
      <c r="BK658" s="418"/>
      <c r="BL658" s="418"/>
      <c r="BM658" s="418"/>
      <c r="BN658" s="418"/>
      <c r="BO658" s="418"/>
      <c r="BP658" s="418"/>
      <c r="BQ658" s="419"/>
    </row>
    <row r="659" spans="2:69" s="67" customFormat="1" ht="15" customHeight="1">
      <c r="B659" s="442"/>
      <c r="C659" s="443"/>
      <c r="D659" s="443"/>
      <c r="E659" s="443"/>
      <c r="F659" s="443"/>
      <c r="G659" s="443"/>
      <c r="H659" s="443"/>
      <c r="I659" s="444"/>
      <c r="J659" s="434" t="s">
        <v>356</v>
      </c>
      <c r="K659" s="435"/>
      <c r="L659" s="435"/>
      <c r="M659" s="435"/>
      <c r="N659" s="435"/>
      <c r="O659" s="435"/>
      <c r="P659" s="435"/>
      <c r="Q659" s="435"/>
      <c r="R659" s="435"/>
      <c r="S659" s="435"/>
      <c r="T659" s="420"/>
      <c r="U659" s="417">
        <v>533689</v>
      </c>
      <c r="V659" s="418"/>
      <c r="W659" s="418"/>
      <c r="X659" s="418"/>
      <c r="Y659" s="418"/>
      <c r="Z659" s="418"/>
      <c r="AA659" s="418"/>
      <c r="AB659" s="418"/>
      <c r="AC659" s="418"/>
      <c r="AD659" s="419"/>
      <c r="AE659" s="417">
        <v>334366</v>
      </c>
      <c r="AF659" s="418"/>
      <c r="AG659" s="418"/>
      <c r="AH659" s="418"/>
      <c r="AI659" s="418"/>
      <c r="AJ659" s="418"/>
      <c r="AK659" s="418"/>
      <c r="AL659" s="418"/>
      <c r="AM659" s="418"/>
      <c r="AN659" s="419"/>
      <c r="AO659" s="417">
        <v>540745</v>
      </c>
      <c r="AP659" s="418"/>
      <c r="AQ659" s="418"/>
      <c r="AR659" s="418"/>
      <c r="AS659" s="418"/>
      <c r="AT659" s="418"/>
      <c r="AU659" s="418"/>
      <c r="AV659" s="418"/>
      <c r="AW659" s="419"/>
      <c r="AX659" s="417">
        <v>1462</v>
      </c>
      <c r="AY659" s="418"/>
      <c r="AZ659" s="418"/>
      <c r="BA659" s="418"/>
      <c r="BB659" s="418"/>
      <c r="BC659" s="418"/>
      <c r="BD659" s="418"/>
      <c r="BE659" s="418"/>
      <c r="BF659" s="418"/>
      <c r="BG659" s="419"/>
      <c r="BH659" s="417">
        <v>1481</v>
      </c>
      <c r="BI659" s="418"/>
      <c r="BJ659" s="418"/>
      <c r="BK659" s="418"/>
      <c r="BL659" s="418"/>
      <c r="BM659" s="418"/>
      <c r="BN659" s="418"/>
      <c r="BO659" s="418"/>
      <c r="BP659" s="418"/>
      <c r="BQ659" s="419"/>
    </row>
    <row r="660" spans="2:69" s="67" customFormat="1" ht="15" customHeight="1">
      <c r="B660" s="442"/>
      <c r="C660" s="443"/>
      <c r="D660" s="443"/>
      <c r="E660" s="443"/>
      <c r="F660" s="443"/>
      <c r="G660" s="443"/>
      <c r="H660" s="443"/>
      <c r="I660" s="444"/>
      <c r="J660" s="434" t="s">
        <v>359</v>
      </c>
      <c r="K660" s="435"/>
      <c r="L660" s="435"/>
      <c r="M660" s="435"/>
      <c r="N660" s="435"/>
      <c r="O660" s="435"/>
      <c r="P660" s="435"/>
      <c r="Q660" s="435"/>
      <c r="R660" s="435"/>
      <c r="S660" s="435"/>
      <c r="T660" s="420"/>
      <c r="U660" s="417">
        <v>24958</v>
      </c>
      <c r="V660" s="418"/>
      <c r="W660" s="418"/>
      <c r="X660" s="418"/>
      <c r="Y660" s="418"/>
      <c r="Z660" s="418"/>
      <c r="AA660" s="418"/>
      <c r="AB660" s="418"/>
      <c r="AC660" s="418"/>
      <c r="AD660" s="419"/>
      <c r="AE660" s="417">
        <v>22576</v>
      </c>
      <c r="AF660" s="418"/>
      <c r="AG660" s="418"/>
      <c r="AH660" s="418"/>
      <c r="AI660" s="418"/>
      <c r="AJ660" s="418"/>
      <c r="AK660" s="418"/>
      <c r="AL660" s="418"/>
      <c r="AM660" s="418"/>
      <c r="AN660" s="419"/>
      <c r="AO660" s="417">
        <v>26403</v>
      </c>
      <c r="AP660" s="418"/>
      <c r="AQ660" s="418"/>
      <c r="AR660" s="418"/>
      <c r="AS660" s="418"/>
      <c r="AT660" s="418"/>
      <c r="AU660" s="418"/>
      <c r="AV660" s="418"/>
      <c r="AW660" s="419"/>
      <c r="AX660" s="417">
        <v>68</v>
      </c>
      <c r="AY660" s="418"/>
      <c r="AZ660" s="418"/>
      <c r="BA660" s="418"/>
      <c r="BB660" s="418"/>
      <c r="BC660" s="418"/>
      <c r="BD660" s="418"/>
      <c r="BE660" s="418"/>
      <c r="BF660" s="418"/>
      <c r="BG660" s="419"/>
      <c r="BH660" s="417">
        <v>72</v>
      </c>
      <c r="BI660" s="418"/>
      <c r="BJ660" s="418"/>
      <c r="BK660" s="418"/>
      <c r="BL660" s="418"/>
      <c r="BM660" s="418"/>
      <c r="BN660" s="418"/>
      <c r="BO660" s="418"/>
      <c r="BP660" s="418"/>
      <c r="BQ660" s="419"/>
    </row>
    <row r="661" spans="2:69" s="67" customFormat="1" ht="15" customHeight="1" thickBot="1">
      <c r="B661" s="405"/>
      <c r="C661" s="406"/>
      <c r="D661" s="406"/>
      <c r="E661" s="406"/>
      <c r="F661" s="406"/>
      <c r="G661" s="406"/>
      <c r="H661" s="406"/>
      <c r="I661" s="453"/>
      <c r="J661" s="434" t="s">
        <v>360</v>
      </c>
      <c r="K661" s="435"/>
      <c r="L661" s="435"/>
      <c r="M661" s="435"/>
      <c r="N661" s="435"/>
      <c r="O661" s="435"/>
      <c r="P661" s="435"/>
      <c r="Q661" s="435"/>
      <c r="R661" s="435"/>
      <c r="S661" s="435"/>
      <c r="T661" s="420"/>
      <c r="U661" s="417">
        <v>108092</v>
      </c>
      <c r="V661" s="418"/>
      <c r="W661" s="418"/>
      <c r="X661" s="418"/>
      <c r="Y661" s="418"/>
      <c r="Z661" s="418"/>
      <c r="AA661" s="418"/>
      <c r="AB661" s="418"/>
      <c r="AC661" s="418"/>
      <c r="AD661" s="419"/>
      <c r="AE661" s="417">
        <v>85631</v>
      </c>
      <c r="AF661" s="418"/>
      <c r="AG661" s="418"/>
      <c r="AH661" s="418"/>
      <c r="AI661" s="418"/>
      <c r="AJ661" s="418"/>
      <c r="AK661" s="418"/>
      <c r="AL661" s="418"/>
      <c r="AM661" s="418"/>
      <c r="AN661" s="419"/>
      <c r="AO661" s="417">
        <v>110850</v>
      </c>
      <c r="AP661" s="418"/>
      <c r="AQ661" s="418"/>
      <c r="AR661" s="418"/>
      <c r="AS661" s="418"/>
      <c r="AT661" s="418"/>
      <c r="AU661" s="418"/>
      <c r="AV661" s="418"/>
      <c r="AW661" s="419"/>
      <c r="AX661" s="417">
        <v>296</v>
      </c>
      <c r="AY661" s="418"/>
      <c r="AZ661" s="418"/>
      <c r="BA661" s="418"/>
      <c r="BB661" s="418"/>
      <c r="BC661" s="418"/>
      <c r="BD661" s="418"/>
      <c r="BE661" s="418"/>
      <c r="BF661" s="418"/>
      <c r="BG661" s="419"/>
      <c r="BH661" s="417">
        <v>304</v>
      </c>
      <c r="BI661" s="418"/>
      <c r="BJ661" s="418"/>
      <c r="BK661" s="418"/>
      <c r="BL661" s="418"/>
      <c r="BM661" s="418"/>
      <c r="BN661" s="418"/>
      <c r="BO661" s="418"/>
      <c r="BP661" s="418"/>
      <c r="BQ661" s="419"/>
    </row>
    <row r="662" spans="2:69" s="67" customFormat="1" ht="15" customHeight="1" thickTop="1">
      <c r="B662" s="439" t="s">
        <v>889</v>
      </c>
      <c r="C662" s="440"/>
      <c r="D662" s="440"/>
      <c r="E662" s="440"/>
      <c r="F662" s="440"/>
      <c r="G662" s="440"/>
      <c r="H662" s="440"/>
      <c r="I662" s="441"/>
      <c r="J662" s="448" t="s">
        <v>357</v>
      </c>
      <c r="K662" s="449"/>
      <c r="L662" s="449"/>
      <c r="M662" s="449"/>
      <c r="N662" s="449"/>
      <c r="O662" s="449"/>
      <c r="P662" s="449"/>
      <c r="Q662" s="449"/>
      <c r="R662" s="449"/>
      <c r="S662" s="449"/>
      <c r="T662" s="450"/>
      <c r="U662" s="436">
        <v>40381</v>
      </c>
      <c r="V662" s="437"/>
      <c r="W662" s="437"/>
      <c r="X662" s="437"/>
      <c r="Y662" s="437"/>
      <c r="Z662" s="437"/>
      <c r="AA662" s="437"/>
      <c r="AB662" s="437"/>
      <c r="AC662" s="437"/>
      <c r="AD662" s="438"/>
      <c r="AE662" s="436">
        <v>37983</v>
      </c>
      <c r="AF662" s="437"/>
      <c r="AG662" s="437"/>
      <c r="AH662" s="437"/>
      <c r="AI662" s="437"/>
      <c r="AJ662" s="437"/>
      <c r="AK662" s="437"/>
      <c r="AL662" s="437"/>
      <c r="AM662" s="437"/>
      <c r="AN662" s="438"/>
      <c r="AO662" s="436">
        <v>41105</v>
      </c>
      <c r="AP662" s="437"/>
      <c r="AQ662" s="437"/>
      <c r="AR662" s="437"/>
      <c r="AS662" s="437"/>
      <c r="AT662" s="437"/>
      <c r="AU662" s="437"/>
      <c r="AV662" s="437"/>
      <c r="AW662" s="438"/>
      <c r="AX662" s="436">
        <v>111</v>
      </c>
      <c r="AY662" s="437"/>
      <c r="AZ662" s="437"/>
      <c r="BA662" s="437"/>
      <c r="BB662" s="437"/>
      <c r="BC662" s="437"/>
      <c r="BD662" s="437"/>
      <c r="BE662" s="437"/>
      <c r="BF662" s="437"/>
      <c r="BG662" s="438"/>
      <c r="BH662" s="436">
        <v>113</v>
      </c>
      <c r="BI662" s="437"/>
      <c r="BJ662" s="437"/>
      <c r="BK662" s="437"/>
      <c r="BL662" s="437"/>
      <c r="BM662" s="437"/>
      <c r="BN662" s="437"/>
      <c r="BO662" s="437"/>
      <c r="BP662" s="437"/>
      <c r="BQ662" s="438"/>
    </row>
    <row r="663" spans="2:69" s="67" customFormat="1" ht="15" customHeight="1">
      <c r="B663" s="442"/>
      <c r="C663" s="443"/>
      <c r="D663" s="443"/>
      <c r="E663" s="443"/>
      <c r="F663" s="443"/>
      <c r="G663" s="443"/>
      <c r="H663" s="443"/>
      <c r="I663" s="444"/>
      <c r="J663" s="434" t="s">
        <v>358</v>
      </c>
      <c r="K663" s="435"/>
      <c r="L663" s="435"/>
      <c r="M663" s="435"/>
      <c r="N663" s="435"/>
      <c r="O663" s="435"/>
      <c r="P663" s="435"/>
      <c r="Q663" s="435"/>
      <c r="R663" s="435"/>
      <c r="S663" s="435"/>
      <c r="T663" s="420"/>
      <c r="U663" s="417">
        <v>57917</v>
      </c>
      <c r="V663" s="418"/>
      <c r="W663" s="418"/>
      <c r="X663" s="418"/>
      <c r="Y663" s="418"/>
      <c r="Z663" s="418"/>
      <c r="AA663" s="418"/>
      <c r="AB663" s="418"/>
      <c r="AC663" s="418"/>
      <c r="AD663" s="419"/>
      <c r="AE663" s="417">
        <v>44330</v>
      </c>
      <c r="AF663" s="418"/>
      <c r="AG663" s="418"/>
      <c r="AH663" s="418"/>
      <c r="AI663" s="418"/>
      <c r="AJ663" s="418"/>
      <c r="AK663" s="418"/>
      <c r="AL663" s="418"/>
      <c r="AM663" s="418"/>
      <c r="AN663" s="419"/>
      <c r="AO663" s="417">
        <v>58251</v>
      </c>
      <c r="AP663" s="418"/>
      <c r="AQ663" s="418"/>
      <c r="AR663" s="418"/>
      <c r="AS663" s="418"/>
      <c r="AT663" s="418"/>
      <c r="AU663" s="418"/>
      <c r="AV663" s="418"/>
      <c r="AW663" s="419"/>
      <c r="AX663" s="417">
        <v>159</v>
      </c>
      <c r="AY663" s="418"/>
      <c r="AZ663" s="418"/>
      <c r="BA663" s="418"/>
      <c r="BB663" s="418"/>
      <c r="BC663" s="418"/>
      <c r="BD663" s="418"/>
      <c r="BE663" s="418"/>
      <c r="BF663" s="418"/>
      <c r="BG663" s="419"/>
      <c r="BH663" s="417">
        <v>160</v>
      </c>
      <c r="BI663" s="418"/>
      <c r="BJ663" s="418"/>
      <c r="BK663" s="418"/>
      <c r="BL663" s="418"/>
      <c r="BM663" s="418"/>
      <c r="BN663" s="418"/>
      <c r="BO663" s="418"/>
      <c r="BP663" s="418"/>
      <c r="BQ663" s="419"/>
    </row>
    <row r="664" spans="2:69" s="67" customFormat="1" ht="15" customHeight="1">
      <c r="B664" s="442"/>
      <c r="C664" s="443"/>
      <c r="D664" s="443"/>
      <c r="E664" s="443"/>
      <c r="F664" s="443"/>
      <c r="G664" s="443"/>
      <c r="H664" s="443"/>
      <c r="I664" s="444"/>
      <c r="J664" s="434" t="s">
        <v>356</v>
      </c>
      <c r="K664" s="435"/>
      <c r="L664" s="435"/>
      <c r="M664" s="435"/>
      <c r="N664" s="435"/>
      <c r="O664" s="435"/>
      <c r="P664" s="435"/>
      <c r="Q664" s="435"/>
      <c r="R664" s="435"/>
      <c r="S664" s="435"/>
      <c r="T664" s="420"/>
      <c r="U664" s="417">
        <v>560635</v>
      </c>
      <c r="V664" s="418"/>
      <c r="W664" s="418"/>
      <c r="X664" s="418"/>
      <c r="Y664" s="418"/>
      <c r="Z664" s="418"/>
      <c r="AA664" s="418"/>
      <c r="AB664" s="418"/>
      <c r="AC664" s="418"/>
      <c r="AD664" s="419"/>
      <c r="AE664" s="417">
        <v>367477</v>
      </c>
      <c r="AF664" s="418"/>
      <c r="AG664" s="418"/>
      <c r="AH664" s="418"/>
      <c r="AI664" s="418"/>
      <c r="AJ664" s="418"/>
      <c r="AK664" s="418"/>
      <c r="AL664" s="418"/>
      <c r="AM664" s="418"/>
      <c r="AN664" s="419"/>
      <c r="AO664" s="417">
        <v>568383</v>
      </c>
      <c r="AP664" s="418"/>
      <c r="AQ664" s="418"/>
      <c r="AR664" s="418"/>
      <c r="AS664" s="418"/>
      <c r="AT664" s="418"/>
      <c r="AU664" s="418"/>
      <c r="AV664" s="418"/>
      <c r="AW664" s="419"/>
      <c r="AX664" s="417">
        <v>1536</v>
      </c>
      <c r="AY664" s="418"/>
      <c r="AZ664" s="418"/>
      <c r="BA664" s="418"/>
      <c r="BB664" s="418"/>
      <c r="BC664" s="418"/>
      <c r="BD664" s="418"/>
      <c r="BE664" s="418"/>
      <c r="BF664" s="418"/>
      <c r="BG664" s="419"/>
      <c r="BH664" s="417">
        <v>1557</v>
      </c>
      <c r="BI664" s="418"/>
      <c r="BJ664" s="418"/>
      <c r="BK664" s="418"/>
      <c r="BL664" s="418"/>
      <c r="BM664" s="418"/>
      <c r="BN664" s="418"/>
      <c r="BO664" s="418"/>
      <c r="BP664" s="418"/>
      <c r="BQ664" s="419"/>
    </row>
    <row r="665" spans="2:69" s="67" customFormat="1" ht="15" customHeight="1">
      <c r="B665" s="442"/>
      <c r="C665" s="443"/>
      <c r="D665" s="443"/>
      <c r="E665" s="443"/>
      <c r="F665" s="443"/>
      <c r="G665" s="443"/>
      <c r="H665" s="443"/>
      <c r="I665" s="444"/>
      <c r="J665" s="434" t="s">
        <v>359</v>
      </c>
      <c r="K665" s="435"/>
      <c r="L665" s="435"/>
      <c r="M665" s="435"/>
      <c r="N665" s="435"/>
      <c r="O665" s="435"/>
      <c r="P665" s="435"/>
      <c r="Q665" s="435"/>
      <c r="R665" s="435"/>
      <c r="S665" s="435"/>
      <c r="T665" s="420"/>
      <c r="U665" s="417">
        <v>24954</v>
      </c>
      <c r="V665" s="418"/>
      <c r="W665" s="418"/>
      <c r="X665" s="418"/>
      <c r="Y665" s="418"/>
      <c r="Z665" s="418"/>
      <c r="AA665" s="418"/>
      <c r="AB665" s="418"/>
      <c r="AC665" s="418"/>
      <c r="AD665" s="419"/>
      <c r="AE665" s="417">
        <v>22717</v>
      </c>
      <c r="AF665" s="418"/>
      <c r="AG665" s="418"/>
      <c r="AH665" s="418"/>
      <c r="AI665" s="418"/>
      <c r="AJ665" s="418"/>
      <c r="AK665" s="418"/>
      <c r="AL665" s="418"/>
      <c r="AM665" s="418"/>
      <c r="AN665" s="419"/>
      <c r="AO665" s="417">
        <v>26886</v>
      </c>
      <c r="AP665" s="418"/>
      <c r="AQ665" s="418"/>
      <c r="AR665" s="418"/>
      <c r="AS665" s="418"/>
      <c r="AT665" s="418"/>
      <c r="AU665" s="418"/>
      <c r="AV665" s="418"/>
      <c r="AW665" s="419"/>
      <c r="AX665" s="417">
        <v>68</v>
      </c>
      <c r="AY665" s="418"/>
      <c r="AZ665" s="418"/>
      <c r="BA665" s="418"/>
      <c r="BB665" s="418"/>
      <c r="BC665" s="418"/>
      <c r="BD665" s="418"/>
      <c r="BE665" s="418"/>
      <c r="BF665" s="418"/>
      <c r="BG665" s="419"/>
      <c r="BH665" s="417">
        <v>74</v>
      </c>
      <c r="BI665" s="418"/>
      <c r="BJ665" s="418"/>
      <c r="BK665" s="418"/>
      <c r="BL665" s="418"/>
      <c r="BM665" s="418"/>
      <c r="BN665" s="418"/>
      <c r="BO665" s="418"/>
      <c r="BP665" s="418"/>
      <c r="BQ665" s="419"/>
    </row>
    <row r="666" spans="2:69" s="67" customFormat="1" ht="15" customHeight="1" thickBot="1">
      <c r="B666" s="405"/>
      <c r="C666" s="406"/>
      <c r="D666" s="406"/>
      <c r="E666" s="406"/>
      <c r="F666" s="406"/>
      <c r="G666" s="406"/>
      <c r="H666" s="406"/>
      <c r="I666" s="453"/>
      <c r="J666" s="434" t="s">
        <v>360</v>
      </c>
      <c r="K666" s="435"/>
      <c r="L666" s="435"/>
      <c r="M666" s="435"/>
      <c r="N666" s="435"/>
      <c r="O666" s="435"/>
      <c r="P666" s="435"/>
      <c r="Q666" s="435"/>
      <c r="R666" s="435"/>
      <c r="S666" s="435"/>
      <c r="T666" s="420"/>
      <c r="U666" s="417">
        <v>117852</v>
      </c>
      <c r="V666" s="418"/>
      <c r="W666" s="418"/>
      <c r="X666" s="418"/>
      <c r="Y666" s="418"/>
      <c r="Z666" s="418"/>
      <c r="AA666" s="418"/>
      <c r="AB666" s="418"/>
      <c r="AC666" s="418"/>
      <c r="AD666" s="419"/>
      <c r="AE666" s="417">
        <v>94133</v>
      </c>
      <c r="AF666" s="418"/>
      <c r="AG666" s="418"/>
      <c r="AH666" s="418"/>
      <c r="AI666" s="418"/>
      <c r="AJ666" s="418"/>
      <c r="AK666" s="418"/>
      <c r="AL666" s="418"/>
      <c r="AM666" s="418"/>
      <c r="AN666" s="419"/>
      <c r="AO666" s="417">
        <v>119127</v>
      </c>
      <c r="AP666" s="418"/>
      <c r="AQ666" s="418"/>
      <c r="AR666" s="418"/>
      <c r="AS666" s="418"/>
      <c r="AT666" s="418"/>
      <c r="AU666" s="418"/>
      <c r="AV666" s="418"/>
      <c r="AW666" s="419"/>
      <c r="AX666" s="417">
        <v>323</v>
      </c>
      <c r="AY666" s="418"/>
      <c r="AZ666" s="418"/>
      <c r="BA666" s="418"/>
      <c r="BB666" s="418"/>
      <c r="BC666" s="418"/>
      <c r="BD666" s="418"/>
      <c r="BE666" s="418"/>
      <c r="BF666" s="418"/>
      <c r="BG666" s="419"/>
      <c r="BH666" s="417">
        <v>326</v>
      </c>
      <c r="BI666" s="418"/>
      <c r="BJ666" s="418"/>
      <c r="BK666" s="418"/>
      <c r="BL666" s="418"/>
      <c r="BM666" s="418"/>
      <c r="BN666" s="418"/>
      <c r="BO666" s="418"/>
      <c r="BP666" s="418"/>
      <c r="BQ666" s="419"/>
    </row>
    <row r="667" spans="2:69" s="67" customFormat="1" ht="15" customHeight="1" thickTop="1">
      <c r="B667" s="439" t="s">
        <v>922</v>
      </c>
      <c r="C667" s="440"/>
      <c r="D667" s="440"/>
      <c r="E667" s="440"/>
      <c r="F667" s="440"/>
      <c r="G667" s="440"/>
      <c r="H667" s="440"/>
      <c r="I667" s="441"/>
      <c r="J667" s="448" t="s">
        <v>357</v>
      </c>
      <c r="K667" s="449"/>
      <c r="L667" s="449"/>
      <c r="M667" s="449"/>
      <c r="N667" s="449"/>
      <c r="O667" s="449"/>
      <c r="P667" s="449"/>
      <c r="Q667" s="449"/>
      <c r="R667" s="449"/>
      <c r="S667" s="449"/>
      <c r="T667" s="450"/>
      <c r="U667" s="436">
        <v>38235</v>
      </c>
      <c r="V667" s="437"/>
      <c r="W667" s="437"/>
      <c r="X667" s="437"/>
      <c r="Y667" s="437"/>
      <c r="Z667" s="437"/>
      <c r="AA667" s="437"/>
      <c r="AB667" s="437"/>
      <c r="AC667" s="437"/>
      <c r="AD667" s="438"/>
      <c r="AE667" s="436">
        <v>36787</v>
      </c>
      <c r="AF667" s="437"/>
      <c r="AG667" s="437"/>
      <c r="AH667" s="437"/>
      <c r="AI667" s="437"/>
      <c r="AJ667" s="437"/>
      <c r="AK667" s="437"/>
      <c r="AL667" s="437"/>
      <c r="AM667" s="437"/>
      <c r="AN667" s="438"/>
      <c r="AO667" s="436">
        <v>40125</v>
      </c>
      <c r="AP667" s="437"/>
      <c r="AQ667" s="437"/>
      <c r="AR667" s="437"/>
      <c r="AS667" s="437"/>
      <c r="AT667" s="437"/>
      <c r="AU667" s="437"/>
      <c r="AV667" s="437"/>
      <c r="AW667" s="438"/>
      <c r="AX667" s="436">
        <v>105</v>
      </c>
      <c r="AY667" s="437"/>
      <c r="AZ667" s="437"/>
      <c r="BA667" s="437"/>
      <c r="BB667" s="437"/>
      <c r="BC667" s="437"/>
      <c r="BD667" s="437"/>
      <c r="BE667" s="437"/>
      <c r="BF667" s="437"/>
      <c r="BG667" s="438"/>
      <c r="BH667" s="436">
        <v>110</v>
      </c>
      <c r="BI667" s="437"/>
      <c r="BJ667" s="437"/>
      <c r="BK667" s="437"/>
      <c r="BL667" s="437"/>
      <c r="BM667" s="437"/>
      <c r="BN667" s="437"/>
      <c r="BO667" s="437"/>
      <c r="BP667" s="437"/>
      <c r="BQ667" s="438"/>
    </row>
    <row r="668" spans="2:69" s="67" customFormat="1" ht="15" customHeight="1">
      <c r="B668" s="442"/>
      <c r="C668" s="443"/>
      <c r="D668" s="443"/>
      <c r="E668" s="443"/>
      <c r="F668" s="443"/>
      <c r="G668" s="443"/>
      <c r="H668" s="443"/>
      <c r="I668" s="444"/>
      <c r="J668" s="434" t="s">
        <v>358</v>
      </c>
      <c r="K668" s="435"/>
      <c r="L668" s="435"/>
      <c r="M668" s="435"/>
      <c r="N668" s="435"/>
      <c r="O668" s="435"/>
      <c r="P668" s="435"/>
      <c r="Q668" s="435"/>
      <c r="R668" s="435"/>
      <c r="S668" s="435"/>
      <c r="T668" s="420"/>
      <c r="U668" s="417">
        <v>56465</v>
      </c>
      <c r="V668" s="418"/>
      <c r="W668" s="418"/>
      <c r="X668" s="418"/>
      <c r="Y668" s="418"/>
      <c r="Z668" s="418"/>
      <c r="AA668" s="418"/>
      <c r="AB668" s="418"/>
      <c r="AC668" s="418"/>
      <c r="AD668" s="419"/>
      <c r="AE668" s="417">
        <v>43183</v>
      </c>
      <c r="AF668" s="418"/>
      <c r="AG668" s="418"/>
      <c r="AH668" s="418"/>
      <c r="AI668" s="418"/>
      <c r="AJ668" s="418"/>
      <c r="AK668" s="418"/>
      <c r="AL668" s="418"/>
      <c r="AM668" s="418"/>
      <c r="AN668" s="419"/>
      <c r="AO668" s="417">
        <v>56370</v>
      </c>
      <c r="AP668" s="418"/>
      <c r="AQ668" s="418"/>
      <c r="AR668" s="418"/>
      <c r="AS668" s="418"/>
      <c r="AT668" s="418"/>
      <c r="AU668" s="418"/>
      <c r="AV668" s="418"/>
      <c r="AW668" s="419"/>
      <c r="AX668" s="417">
        <v>155</v>
      </c>
      <c r="AY668" s="418"/>
      <c r="AZ668" s="418"/>
      <c r="BA668" s="418"/>
      <c r="BB668" s="418"/>
      <c r="BC668" s="418"/>
      <c r="BD668" s="418"/>
      <c r="BE668" s="418"/>
      <c r="BF668" s="418"/>
      <c r="BG668" s="419"/>
      <c r="BH668" s="417">
        <v>154</v>
      </c>
      <c r="BI668" s="418"/>
      <c r="BJ668" s="418"/>
      <c r="BK668" s="418"/>
      <c r="BL668" s="418"/>
      <c r="BM668" s="418"/>
      <c r="BN668" s="418"/>
      <c r="BO668" s="418"/>
      <c r="BP668" s="418"/>
      <c r="BQ668" s="419"/>
    </row>
    <row r="669" spans="2:69" s="67" customFormat="1" ht="15" customHeight="1">
      <c r="B669" s="442"/>
      <c r="C669" s="443"/>
      <c r="D669" s="443"/>
      <c r="E669" s="443"/>
      <c r="F669" s="443"/>
      <c r="G669" s="443"/>
      <c r="H669" s="443"/>
      <c r="I669" s="444"/>
      <c r="J669" s="434" t="s">
        <v>356</v>
      </c>
      <c r="K669" s="435"/>
      <c r="L669" s="435"/>
      <c r="M669" s="435"/>
      <c r="N669" s="435"/>
      <c r="O669" s="435"/>
      <c r="P669" s="435"/>
      <c r="Q669" s="435"/>
      <c r="R669" s="435"/>
      <c r="S669" s="435"/>
      <c r="T669" s="420"/>
      <c r="U669" s="417">
        <v>566617</v>
      </c>
      <c r="V669" s="418"/>
      <c r="W669" s="418"/>
      <c r="X669" s="418"/>
      <c r="Y669" s="418"/>
      <c r="Z669" s="418"/>
      <c r="AA669" s="418"/>
      <c r="AB669" s="418"/>
      <c r="AC669" s="418"/>
      <c r="AD669" s="419"/>
      <c r="AE669" s="417">
        <v>386318</v>
      </c>
      <c r="AF669" s="418"/>
      <c r="AG669" s="418"/>
      <c r="AH669" s="418"/>
      <c r="AI669" s="418"/>
      <c r="AJ669" s="418"/>
      <c r="AK669" s="418"/>
      <c r="AL669" s="418"/>
      <c r="AM669" s="418"/>
      <c r="AN669" s="419"/>
      <c r="AO669" s="417">
        <v>572354</v>
      </c>
      <c r="AP669" s="418"/>
      <c r="AQ669" s="418"/>
      <c r="AR669" s="418"/>
      <c r="AS669" s="418"/>
      <c r="AT669" s="418"/>
      <c r="AU669" s="418"/>
      <c r="AV669" s="418"/>
      <c r="AW669" s="419"/>
      <c r="AX669" s="417">
        <v>1552</v>
      </c>
      <c r="AY669" s="418"/>
      <c r="AZ669" s="418"/>
      <c r="BA669" s="418"/>
      <c r="BB669" s="418"/>
      <c r="BC669" s="418"/>
      <c r="BD669" s="418"/>
      <c r="BE669" s="418"/>
      <c r="BF669" s="418"/>
      <c r="BG669" s="419"/>
      <c r="BH669" s="417">
        <v>1568</v>
      </c>
      <c r="BI669" s="418"/>
      <c r="BJ669" s="418"/>
      <c r="BK669" s="418"/>
      <c r="BL669" s="418"/>
      <c r="BM669" s="418"/>
      <c r="BN669" s="418"/>
      <c r="BO669" s="418"/>
      <c r="BP669" s="418"/>
      <c r="BQ669" s="419"/>
    </row>
    <row r="670" spans="2:69" s="67" customFormat="1" ht="15" customHeight="1">
      <c r="B670" s="442"/>
      <c r="C670" s="443"/>
      <c r="D670" s="443"/>
      <c r="E670" s="443"/>
      <c r="F670" s="443"/>
      <c r="G670" s="443"/>
      <c r="H670" s="443"/>
      <c r="I670" s="444"/>
      <c r="J670" s="434" t="s">
        <v>359</v>
      </c>
      <c r="K670" s="435"/>
      <c r="L670" s="435"/>
      <c r="M670" s="435"/>
      <c r="N670" s="435"/>
      <c r="O670" s="435"/>
      <c r="P670" s="435"/>
      <c r="Q670" s="435"/>
      <c r="R670" s="435"/>
      <c r="S670" s="435"/>
      <c r="T670" s="420"/>
      <c r="U670" s="417">
        <v>24586</v>
      </c>
      <c r="V670" s="418"/>
      <c r="W670" s="418"/>
      <c r="X670" s="418"/>
      <c r="Y670" s="418"/>
      <c r="Z670" s="418"/>
      <c r="AA670" s="418"/>
      <c r="AB670" s="418"/>
      <c r="AC670" s="418"/>
      <c r="AD670" s="419"/>
      <c r="AE670" s="417">
        <v>22388</v>
      </c>
      <c r="AF670" s="418"/>
      <c r="AG670" s="418"/>
      <c r="AH670" s="418"/>
      <c r="AI670" s="418"/>
      <c r="AJ670" s="418"/>
      <c r="AK670" s="418"/>
      <c r="AL670" s="418"/>
      <c r="AM670" s="418"/>
      <c r="AN670" s="419"/>
      <c r="AO670" s="417">
        <v>26191</v>
      </c>
      <c r="AP670" s="418"/>
      <c r="AQ670" s="418"/>
      <c r="AR670" s="418"/>
      <c r="AS670" s="418"/>
      <c r="AT670" s="418"/>
      <c r="AU670" s="418"/>
      <c r="AV670" s="418"/>
      <c r="AW670" s="419"/>
      <c r="AX670" s="417">
        <v>67</v>
      </c>
      <c r="AY670" s="418"/>
      <c r="AZ670" s="418"/>
      <c r="BA670" s="418"/>
      <c r="BB670" s="418"/>
      <c r="BC670" s="418"/>
      <c r="BD670" s="418"/>
      <c r="BE670" s="418"/>
      <c r="BF670" s="418"/>
      <c r="BG670" s="419"/>
      <c r="BH670" s="417">
        <v>72</v>
      </c>
      <c r="BI670" s="418"/>
      <c r="BJ670" s="418"/>
      <c r="BK670" s="418"/>
      <c r="BL670" s="418"/>
      <c r="BM670" s="418"/>
      <c r="BN670" s="418"/>
      <c r="BO670" s="418"/>
      <c r="BP670" s="418"/>
      <c r="BQ670" s="419"/>
    </row>
    <row r="671" spans="2:69" s="67" customFormat="1" ht="15" customHeight="1" thickBot="1">
      <c r="B671" s="445"/>
      <c r="C671" s="446"/>
      <c r="D671" s="446"/>
      <c r="E671" s="446"/>
      <c r="F671" s="446"/>
      <c r="G671" s="446"/>
      <c r="H671" s="446"/>
      <c r="I671" s="447"/>
      <c r="J671" s="428" t="s">
        <v>360</v>
      </c>
      <c r="K671" s="429"/>
      <c r="L671" s="429"/>
      <c r="M671" s="429"/>
      <c r="N671" s="429"/>
      <c r="O671" s="429"/>
      <c r="P671" s="429"/>
      <c r="Q671" s="429"/>
      <c r="R671" s="429"/>
      <c r="S671" s="429"/>
      <c r="T671" s="430"/>
      <c r="U671" s="431">
        <v>119398</v>
      </c>
      <c r="V671" s="432"/>
      <c r="W671" s="432"/>
      <c r="X671" s="432"/>
      <c r="Y671" s="432"/>
      <c r="Z671" s="432"/>
      <c r="AA671" s="432"/>
      <c r="AB671" s="432"/>
      <c r="AC671" s="432"/>
      <c r="AD671" s="433"/>
      <c r="AE671" s="431">
        <v>97255</v>
      </c>
      <c r="AF671" s="432"/>
      <c r="AG671" s="432"/>
      <c r="AH671" s="432"/>
      <c r="AI671" s="432"/>
      <c r="AJ671" s="432"/>
      <c r="AK671" s="432"/>
      <c r="AL671" s="432"/>
      <c r="AM671" s="432"/>
      <c r="AN671" s="433"/>
      <c r="AO671" s="431">
        <v>120643</v>
      </c>
      <c r="AP671" s="432"/>
      <c r="AQ671" s="432"/>
      <c r="AR671" s="432"/>
      <c r="AS671" s="432"/>
      <c r="AT671" s="432"/>
      <c r="AU671" s="432"/>
      <c r="AV671" s="432"/>
      <c r="AW671" s="433"/>
      <c r="AX671" s="431">
        <v>327</v>
      </c>
      <c r="AY671" s="432"/>
      <c r="AZ671" s="432"/>
      <c r="BA671" s="432"/>
      <c r="BB671" s="432"/>
      <c r="BC671" s="432"/>
      <c r="BD671" s="432"/>
      <c r="BE671" s="432"/>
      <c r="BF671" s="432"/>
      <c r="BG671" s="433"/>
      <c r="BH671" s="431">
        <v>331</v>
      </c>
      <c r="BI671" s="432"/>
      <c r="BJ671" s="432"/>
      <c r="BK671" s="432"/>
      <c r="BL671" s="432"/>
      <c r="BM671" s="432"/>
      <c r="BN671" s="432"/>
      <c r="BO671" s="432"/>
      <c r="BP671" s="432"/>
      <c r="BQ671" s="433"/>
    </row>
    <row r="672" spans="2:69" s="67" customFormat="1" ht="15" customHeight="1" thickTop="1">
      <c r="B672" s="439" t="s">
        <v>980</v>
      </c>
      <c r="C672" s="440"/>
      <c r="D672" s="440"/>
      <c r="E672" s="440"/>
      <c r="F672" s="440"/>
      <c r="G672" s="440"/>
      <c r="H672" s="440"/>
      <c r="I672" s="441"/>
      <c r="J672" s="448" t="s">
        <v>357</v>
      </c>
      <c r="K672" s="449"/>
      <c r="L672" s="449"/>
      <c r="M672" s="449"/>
      <c r="N672" s="449"/>
      <c r="O672" s="449"/>
      <c r="P672" s="449"/>
      <c r="Q672" s="449"/>
      <c r="R672" s="449"/>
      <c r="S672" s="449"/>
      <c r="T672" s="450"/>
      <c r="U672" s="436">
        <v>38348</v>
      </c>
      <c r="V672" s="437"/>
      <c r="W672" s="437"/>
      <c r="X672" s="437"/>
      <c r="Y672" s="437"/>
      <c r="Z672" s="437"/>
      <c r="AA672" s="437"/>
      <c r="AB672" s="437"/>
      <c r="AC672" s="437"/>
      <c r="AD672" s="438"/>
      <c r="AE672" s="436">
        <v>36849</v>
      </c>
      <c r="AF672" s="437"/>
      <c r="AG672" s="437"/>
      <c r="AH672" s="437"/>
      <c r="AI672" s="437"/>
      <c r="AJ672" s="437"/>
      <c r="AK672" s="437"/>
      <c r="AL672" s="437"/>
      <c r="AM672" s="437"/>
      <c r="AN672" s="438"/>
      <c r="AO672" s="436">
        <v>39806</v>
      </c>
      <c r="AP672" s="437"/>
      <c r="AQ672" s="437"/>
      <c r="AR672" s="437"/>
      <c r="AS672" s="437"/>
      <c r="AT672" s="437"/>
      <c r="AU672" s="437"/>
      <c r="AV672" s="437"/>
      <c r="AW672" s="438"/>
      <c r="AX672" s="436">
        <v>105.06301369863014</v>
      </c>
      <c r="AY672" s="437"/>
      <c r="AZ672" s="437"/>
      <c r="BA672" s="437"/>
      <c r="BB672" s="437"/>
      <c r="BC672" s="437"/>
      <c r="BD672" s="437"/>
      <c r="BE672" s="437"/>
      <c r="BF672" s="437"/>
      <c r="BG672" s="438"/>
      <c r="BH672" s="436">
        <v>109.05753424657534</v>
      </c>
      <c r="BI672" s="437"/>
      <c r="BJ672" s="437"/>
      <c r="BK672" s="437"/>
      <c r="BL672" s="437"/>
      <c r="BM672" s="437"/>
      <c r="BN672" s="437"/>
      <c r="BO672" s="437"/>
      <c r="BP672" s="437"/>
      <c r="BQ672" s="438"/>
    </row>
    <row r="673" spans="2:69" s="67" customFormat="1" ht="15" customHeight="1">
      <c r="B673" s="442"/>
      <c r="C673" s="443"/>
      <c r="D673" s="443"/>
      <c r="E673" s="443"/>
      <c r="F673" s="443"/>
      <c r="G673" s="443"/>
      <c r="H673" s="443"/>
      <c r="I673" s="444"/>
      <c r="J673" s="434" t="s">
        <v>358</v>
      </c>
      <c r="K673" s="435"/>
      <c r="L673" s="435"/>
      <c r="M673" s="435"/>
      <c r="N673" s="435"/>
      <c r="O673" s="435"/>
      <c r="P673" s="435"/>
      <c r="Q673" s="435"/>
      <c r="R673" s="435"/>
      <c r="S673" s="435"/>
      <c r="T673" s="420"/>
      <c r="U673" s="417">
        <v>57160</v>
      </c>
      <c r="V673" s="418"/>
      <c r="W673" s="418"/>
      <c r="X673" s="418"/>
      <c r="Y673" s="418"/>
      <c r="Z673" s="418"/>
      <c r="AA673" s="418"/>
      <c r="AB673" s="418"/>
      <c r="AC673" s="418"/>
      <c r="AD673" s="419"/>
      <c r="AE673" s="417">
        <v>44311</v>
      </c>
      <c r="AF673" s="418"/>
      <c r="AG673" s="418"/>
      <c r="AH673" s="418"/>
      <c r="AI673" s="418"/>
      <c r="AJ673" s="418"/>
      <c r="AK673" s="418"/>
      <c r="AL673" s="418"/>
      <c r="AM673" s="418"/>
      <c r="AN673" s="419"/>
      <c r="AO673" s="417">
        <v>56759</v>
      </c>
      <c r="AP673" s="418"/>
      <c r="AQ673" s="418"/>
      <c r="AR673" s="418"/>
      <c r="AS673" s="418"/>
      <c r="AT673" s="418"/>
      <c r="AU673" s="418"/>
      <c r="AV673" s="418"/>
      <c r="AW673" s="419"/>
      <c r="AX673" s="417">
        <v>156.6027397260274</v>
      </c>
      <c r="AY673" s="418"/>
      <c r="AZ673" s="418"/>
      <c r="BA673" s="418"/>
      <c r="BB673" s="418"/>
      <c r="BC673" s="418"/>
      <c r="BD673" s="418"/>
      <c r="BE673" s="418"/>
      <c r="BF673" s="418"/>
      <c r="BG673" s="419"/>
      <c r="BH673" s="417">
        <v>155.5041095890411</v>
      </c>
      <c r="BI673" s="418"/>
      <c r="BJ673" s="418"/>
      <c r="BK673" s="418"/>
      <c r="BL673" s="418"/>
      <c r="BM673" s="418"/>
      <c r="BN673" s="418"/>
      <c r="BO673" s="418"/>
      <c r="BP673" s="418"/>
      <c r="BQ673" s="419"/>
    </row>
    <row r="674" spans="2:69" s="67" customFormat="1" ht="15" customHeight="1">
      <c r="B674" s="442"/>
      <c r="C674" s="443"/>
      <c r="D674" s="443"/>
      <c r="E674" s="443"/>
      <c r="F674" s="443"/>
      <c r="G674" s="443"/>
      <c r="H674" s="443"/>
      <c r="I674" s="444"/>
      <c r="J674" s="434" t="s">
        <v>356</v>
      </c>
      <c r="K674" s="435"/>
      <c r="L674" s="435"/>
      <c r="M674" s="435"/>
      <c r="N674" s="435"/>
      <c r="O674" s="435"/>
      <c r="P674" s="435"/>
      <c r="Q674" s="435"/>
      <c r="R674" s="435"/>
      <c r="S674" s="435"/>
      <c r="T674" s="420"/>
      <c r="U674" s="417">
        <v>592072</v>
      </c>
      <c r="V674" s="418"/>
      <c r="W674" s="418"/>
      <c r="X674" s="418"/>
      <c r="Y674" s="418"/>
      <c r="Z674" s="418"/>
      <c r="AA674" s="418"/>
      <c r="AB674" s="418"/>
      <c r="AC674" s="418"/>
      <c r="AD674" s="419"/>
      <c r="AE674" s="417">
        <v>409682</v>
      </c>
      <c r="AF674" s="418"/>
      <c r="AG674" s="418"/>
      <c r="AH674" s="418"/>
      <c r="AI674" s="418"/>
      <c r="AJ674" s="418"/>
      <c r="AK674" s="418"/>
      <c r="AL674" s="418"/>
      <c r="AM674" s="418"/>
      <c r="AN674" s="419"/>
      <c r="AO674" s="417">
        <v>596602</v>
      </c>
      <c r="AP674" s="418"/>
      <c r="AQ674" s="418"/>
      <c r="AR674" s="418"/>
      <c r="AS674" s="418"/>
      <c r="AT674" s="418"/>
      <c r="AU674" s="418"/>
      <c r="AV674" s="418"/>
      <c r="AW674" s="419"/>
      <c r="AX674" s="417">
        <v>1622.1150684931506</v>
      </c>
      <c r="AY674" s="418"/>
      <c r="AZ674" s="418"/>
      <c r="BA674" s="418"/>
      <c r="BB674" s="418"/>
      <c r="BC674" s="418"/>
      <c r="BD674" s="418"/>
      <c r="BE674" s="418"/>
      <c r="BF674" s="418"/>
      <c r="BG674" s="419"/>
      <c r="BH674" s="417">
        <v>1634.5260273972603</v>
      </c>
      <c r="BI674" s="418"/>
      <c r="BJ674" s="418"/>
      <c r="BK674" s="418"/>
      <c r="BL674" s="418"/>
      <c r="BM674" s="418"/>
      <c r="BN674" s="418"/>
      <c r="BO674" s="418"/>
      <c r="BP674" s="418"/>
      <c r="BQ674" s="419"/>
    </row>
    <row r="675" spans="2:69" s="67" customFormat="1" ht="15" customHeight="1">
      <c r="B675" s="442"/>
      <c r="C675" s="443"/>
      <c r="D675" s="443"/>
      <c r="E675" s="443"/>
      <c r="F675" s="443"/>
      <c r="G675" s="443"/>
      <c r="H675" s="443"/>
      <c r="I675" s="444"/>
      <c r="J675" s="434" t="s">
        <v>359</v>
      </c>
      <c r="K675" s="435"/>
      <c r="L675" s="435"/>
      <c r="M675" s="435"/>
      <c r="N675" s="435"/>
      <c r="O675" s="435"/>
      <c r="P675" s="435"/>
      <c r="Q675" s="435"/>
      <c r="R675" s="435"/>
      <c r="S675" s="435"/>
      <c r="T675" s="420"/>
      <c r="U675" s="417">
        <v>22864</v>
      </c>
      <c r="V675" s="418"/>
      <c r="W675" s="418"/>
      <c r="X675" s="418"/>
      <c r="Y675" s="418"/>
      <c r="Z675" s="418"/>
      <c r="AA675" s="418"/>
      <c r="AB675" s="418"/>
      <c r="AC675" s="418"/>
      <c r="AD675" s="419"/>
      <c r="AE675" s="417">
        <v>20641</v>
      </c>
      <c r="AF675" s="418"/>
      <c r="AG675" s="418"/>
      <c r="AH675" s="418"/>
      <c r="AI675" s="418"/>
      <c r="AJ675" s="418"/>
      <c r="AK675" s="418"/>
      <c r="AL675" s="418"/>
      <c r="AM675" s="418"/>
      <c r="AN675" s="419"/>
      <c r="AO675" s="417">
        <v>24489</v>
      </c>
      <c r="AP675" s="418"/>
      <c r="AQ675" s="418"/>
      <c r="AR675" s="418"/>
      <c r="AS675" s="418"/>
      <c r="AT675" s="418"/>
      <c r="AU675" s="418"/>
      <c r="AV675" s="418"/>
      <c r="AW675" s="419"/>
      <c r="AX675" s="417">
        <v>62.64109589041096</v>
      </c>
      <c r="AY675" s="418"/>
      <c r="AZ675" s="418"/>
      <c r="BA675" s="418"/>
      <c r="BB675" s="418"/>
      <c r="BC675" s="418"/>
      <c r="BD675" s="418"/>
      <c r="BE675" s="418"/>
      <c r="BF675" s="418"/>
      <c r="BG675" s="419"/>
      <c r="BH675" s="417">
        <v>67.0931506849315</v>
      </c>
      <c r="BI675" s="418"/>
      <c r="BJ675" s="418"/>
      <c r="BK675" s="418"/>
      <c r="BL675" s="418"/>
      <c r="BM675" s="418"/>
      <c r="BN675" s="418"/>
      <c r="BO675" s="418"/>
      <c r="BP675" s="418"/>
      <c r="BQ675" s="419"/>
    </row>
    <row r="676" spans="2:69" s="67" customFormat="1" ht="15" customHeight="1" thickBot="1">
      <c r="B676" s="445"/>
      <c r="C676" s="446"/>
      <c r="D676" s="446"/>
      <c r="E676" s="446"/>
      <c r="F676" s="446"/>
      <c r="G676" s="446"/>
      <c r="H676" s="446"/>
      <c r="I676" s="447"/>
      <c r="J676" s="428" t="s">
        <v>360</v>
      </c>
      <c r="K676" s="429"/>
      <c r="L676" s="429"/>
      <c r="M676" s="429"/>
      <c r="N676" s="429"/>
      <c r="O676" s="429"/>
      <c r="P676" s="429"/>
      <c r="Q676" s="429"/>
      <c r="R676" s="429"/>
      <c r="S676" s="429"/>
      <c r="T676" s="430"/>
      <c r="U676" s="431">
        <v>116724</v>
      </c>
      <c r="V676" s="432"/>
      <c r="W676" s="432"/>
      <c r="X676" s="432"/>
      <c r="Y676" s="432"/>
      <c r="Z676" s="432"/>
      <c r="AA676" s="432"/>
      <c r="AB676" s="432"/>
      <c r="AC676" s="432"/>
      <c r="AD676" s="433"/>
      <c r="AE676" s="431">
        <v>96712</v>
      </c>
      <c r="AF676" s="432"/>
      <c r="AG676" s="432"/>
      <c r="AH676" s="432"/>
      <c r="AI676" s="432"/>
      <c r="AJ676" s="432"/>
      <c r="AK676" s="432"/>
      <c r="AL676" s="432"/>
      <c r="AM676" s="432"/>
      <c r="AN676" s="433"/>
      <c r="AO676" s="431">
        <v>121155</v>
      </c>
      <c r="AP676" s="432"/>
      <c r="AQ676" s="432"/>
      <c r="AR676" s="432"/>
      <c r="AS676" s="432"/>
      <c r="AT676" s="432"/>
      <c r="AU676" s="432"/>
      <c r="AV676" s="432"/>
      <c r="AW676" s="433"/>
      <c r="AX676" s="431">
        <v>319.7917808219178</v>
      </c>
      <c r="AY676" s="432"/>
      <c r="AZ676" s="432"/>
      <c r="BA676" s="432"/>
      <c r="BB676" s="432"/>
      <c r="BC676" s="432"/>
      <c r="BD676" s="432"/>
      <c r="BE676" s="432"/>
      <c r="BF676" s="432"/>
      <c r="BG676" s="433"/>
      <c r="BH676" s="431">
        <v>331.93150684931504</v>
      </c>
      <c r="BI676" s="432"/>
      <c r="BJ676" s="432"/>
      <c r="BK676" s="432"/>
      <c r="BL676" s="432"/>
      <c r="BM676" s="432"/>
      <c r="BN676" s="432"/>
      <c r="BO676" s="432"/>
      <c r="BP676" s="432"/>
      <c r="BQ676" s="433"/>
    </row>
    <row r="677" spans="2:69" s="67" customFormat="1" ht="15" customHeight="1" thickTop="1"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  <c r="AL677" s="74"/>
      <c r="AM677" s="74"/>
      <c r="AN677" s="74"/>
      <c r="AO677" s="74"/>
      <c r="AP677" s="74"/>
      <c r="AQ677" s="74"/>
      <c r="AR677" s="74"/>
      <c r="AT677" s="74"/>
      <c r="AU677" s="74"/>
      <c r="AV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5" t="s">
        <v>353</v>
      </c>
    </row>
    <row r="678" spans="2:69" s="67" customFormat="1" ht="15" customHeight="1"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  <c r="AL678" s="74"/>
      <c r="AM678" s="74"/>
      <c r="AN678" s="74"/>
      <c r="AO678" s="74"/>
      <c r="AP678" s="74"/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</row>
    <row r="679" spans="1:69" s="67" customFormat="1" ht="15" customHeight="1">
      <c r="A679" s="67" t="s">
        <v>365</v>
      </c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  <c r="AL679" s="74"/>
      <c r="AM679" s="74"/>
      <c r="AN679" s="74"/>
      <c r="AO679" s="74"/>
      <c r="AP679" s="74"/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D679" s="74"/>
      <c r="BE679" s="74"/>
      <c r="BF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5" t="s">
        <v>382</v>
      </c>
    </row>
    <row r="680" spans="2:69" s="67" customFormat="1" ht="3.75" customHeight="1"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  <c r="AL680" s="74"/>
      <c r="AM680" s="74"/>
      <c r="AN680" s="74"/>
      <c r="AO680" s="74"/>
      <c r="AP680" s="74"/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</row>
    <row r="681" spans="2:69" s="67" customFormat="1" ht="15" customHeight="1">
      <c r="B681" s="385" t="s">
        <v>618</v>
      </c>
      <c r="C681" s="385"/>
      <c r="D681" s="385"/>
      <c r="E681" s="385"/>
      <c r="F681" s="385"/>
      <c r="G681" s="385"/>
      <c r="H681" s="385"/>
      <c r="I681" s="385"/>
      <c r="J681" s="384" t="s">
        <v>366</v>
      </c>
      <c r="K681" s="384"/>
      <c r="L681" s="384"/>
      <c r="M681" s="384"/>
      <c r="N681" s="384"/>
      <c r="O681" s="384"/>
      <c r="P681" s="384" t="s">
        <v>369</v>
      </c>
      <c r="Q681" s="384"/>
      <c r="R681" s="384"/>
      <c r="S681" s="384"/>
      <c r="T681" s="384"/>
      <c r="U681" s="384"/>
      <c r="V681" s="384"/>
      <c r="W681" s="384"/>
      <c r="X681" s="384"/>
      <c r="Y681" s="384"/>
      <c r="Z681" s="384"/>
      <c r="AA681" s="384"/>
      <c r="AB681" s="384"/>
      <c r="AC681" s="384"/>
      <c r="AD681" s="384" t="s">
        <v>370</v>
      </c>
      <c r="AE681" s="384"/>
      <c r="AF681" s="384"/>
      <c r="AG681" s="384"/>
      <c r="AH681" s="384"/>
      <c r="AI681" s="384"/>
      <c r="AJ681" s="384"/>
      <c r="AK681" s="384"/>
      <c r="AL681" s="384"/>
      <c r="AM681" s="384"/>
      <c r="AN681" s="384"/>
      <c r="AO681" s="384"/>
      <c r="AP681" s="384"/>
      <c r="AQ681" s="384"/>
      <c r="AR681" s="384" t="s">
        <v>371</v>
      </c>
      <c r="AS681" s="384"/>
      <c r="AT681" s="384"/>
      <c r="AU681" s="384"/>
      <c r="AV681" s="384"/>
      <c r="AW681" s="384"/>
      <c r="AX681" s="384" t="s">
        <v>373</v>
      </c>
      <c r="AY681" s="384"/>
      <c r="AZ681" s="384"/>
      <c r="BA681" s="384"/>
      <c r="BB681" s="384"/>
      <c r="BC681" s="384"/>
      <c r="BD681" s="384" t="s">
        <v>742</v>
      </c>
      <c r="BE681" s="384"/>
      <c r="BF681" s="384"/>
      <c r="BG681" s="384"/>
      <c r="BH681" s="384"/>
      <c r="BI681" s="384"/>
      <c r="BJ681" s="452"/>
      <c r="BK681" s="454" t="s">
        <v>372</v>
      </c>
      <c r="BL681" s="384"/>
      <c r="BM681" s="384"/>
      <c r="BN681" s="384"/>
      <c r="BO681" s="384"/>
      <c r="BP681" s="384"/>
      <c r="BQ681" s="384"/>
    </row>
    <row r="682" spans="2:69" s="67" customFormat="1" ht="15" customHeight="1">
      <c r="B682" s="385"/>
      <c r="C682" s="385"/>
      <c r="D682" s="385"/>
      <c r="E682" s="385"/>
      <c r="F682" s="385"/>
      <c r="G682" s="385"/>
      <c r="H682" s="385"/>
      <c r="I682" s="385"/>
      <c r="J682" s="384"/>
      <c r="K682" s="384"/>
      <c r="L682" s="384"/>
      <c r="M682" s="384"/>
      <c r="N682" s="384"/>
      <c r="O682" s="384"/>
      <c r="P682" s="384" t="s">
        <v>367</v>
      </c>
      <c r="Q682" s="384"/>
      <c r="R682" s="384"/>
      <c r="S682" s="384"/>
      <c r="T682" s="384"/>
      <c r="U682" s="384"/>
      <c r="V682" s="384"/>
      <c r="W682" s="384" t="s">
        <v>368</v>
      </c>
      <c r="X682" s="384"/>
      <c r="Y682" s="384"/>
      <c r="Z682" s="384"/>
      <c r="AA682" s="384"/>
      <c r="AB682" s="384"/>
      <c r="AC682" s="384"/>
      <c r="AD682" s="384" t="s">
        <v>367</v>
      </c>
      <c r="AE682" s="384"/>
      <c r="AF682" s="384"/>
      <c r="AG682" s="384"/>
      <c r="AH682" s="384"/>
      <c r="AI682" s="384"/>
      <c r="AJ682" s="384"/>
      <c r="AK682" s="384" t="s">
        <v>368</v>
      </c>
      <c r="AL682" s="384"/>
      <c r="AM682" s="384"/>
      <c r="AN682" s="384"/>
      <c r="AO682" s="384"/>
      <c r="AP682" s="384"/>
      <c r="AQ682" s="384"/>
      <c r="AR682" s="384"/>
      <c r="AS682" s="384"/>
      <c r="AT682" s="384"/>
      <c r="AU682" s="384"/>
      <c r="AV682" s="384"/>
      <c r="AW682" s="384"/>
      <c r="AX682" s="384"/>
      <c r="AY682" s="384"/>
      <c r="AZ682" s="384"/>
      <c r="BA682" s="384"/>
      <c r="BB682" s="384"/>
      <c r="BC682" s="384"/>
      <c r="BD682" s="384"/>
      <c r="BE682" s="384"/>
      <c r="BF682" s="384"/>
      <c r="BG682" s="384"/>
      <c r="BH682" s="384"/>
      <c r="BI682" s="384"/>
      <c r="BJ682" s="452"/>
      <c r="BK682" s="454"/>
      <c r="BL682" s="384"/>
      <c r="BM682" s="384"/>
      <c r="BN682" s="384"/>
      <c r="BO682" s="384"/>
      <c r="BP682" s="384"/>
      <c r="BQ682" s="384"/>
    </row>
    <row r="683" spans="2:69" s="67" customFormat="1" ht="15" customHeight="1">
      <c r="B683" s="385" t="s">
        <v>349</v>
      </c>
      <c r="C683" s="385"/>
      <c r="D683" s="385"/>
      <c r="E683" s="385"/>
      <c r="F683" s="385"/>
      <c r="G683" s="385"/>
      <c r="H683" s="385"/>
      <c r="I683" s="385"/>
      <c r="J683" s="395">
        <v>104</v>
      </c>
      <c r="K683" s="395"/>
      <c r="L683" s="395"/>
      <c r="M683" s="395"/>
      <c r="N683" s="395"/>
      <c r="O683" s="395"/>
      <c r="P683" s="395">
        <v>16303</v>
      </c>
      <c r="Q683" s="395"/>
      <c r="R683" s="395"/>
      <c r="S683" s="395"/>
      <c r="T683" s="395"/>
      <c r="U683" s="395"/>
      <c r="V683" s="395"/>
      <c r="W683" s="395">
        <v>3172</v>
      </c>
      <c r="X683" s="395"/>
      <c r="Y683" s="395"/>
      <c r="Z683" s="395"/>
      <c r="AA683" s="395"/>
      <c r="AB683" s="395"/>
      <c r="AC683" s="395"/>
      <c r="AD683" s="395">
        <v>10253</v>
      </c>
      <c r="AE683" s="395"/>
      <c r="AF683" s="395"/>
      <c r="AG683" s="395"/>
      <c r="AH683" s="395"/>
      <c r="AI683" s="395"/>
      <c r="AJ683" s="395"/>
      <c r="AK683" s="395">
        <v>7915</v>
      </c>
      <c r="AL683" s="395"/>
      <c r="AM683" s="395"/>
      <c r="AN683" s="395"/>
      <c r="AO683" s="395"/>
      <c r="AP683" s="395"/>
      <c r="AQ683" s="395"/>
      <c r="AR683" s="395">
        <v>609</v>
      </c>
      <c r="AS683" s="395"/>
      <c r="AT683" s="395"/>
      <c r="AU683" s="395"/>
      <c r="AV683" s="395"/>
      <c r="AW683" s="395"/>
      <c r="AX683" s="395">
        <v>634</v>
      </c>
      <c r="AY683" s="395"/>
      <c r="AZ683" s="395"/>
      <c r="BA683" s="395"/>
      <c r="BB683" s="395"/>
      <c r="BC683" s="395"/>
      <c r="BD683" s="395">
        <v>38990</v>
      </c>
      <c r="BE683" s="395"/>
      <c r="BF683" s="395"/>
      <c r="BG683" s="395"/>
      <c r="BH683" s="395"/>
      <c r="BI683" s="395"/>
      <c r="BJ683" s="427"/>
      <c r="BK683" s="419">
        <v>3553</v>
      </c>
      <c r="BL683" s="395"/>
      <c r="BM683" s="395"/>
      <c r="BN683" s="395"/>
      <c r="BO683" s="395"/>
      <c r="BP683" s="395"/>
      <c r="BQ683" s="395"/>
    </row>
    <row r="684" spans="2:69" s="67" customFormat="1" ht="15" customHeight="1">
      <c r="B684" s="385" t="s">
        <v>298</v>
      </c>
      <c r="C684" s="385"/>
      <c r="D684" s="385"/>
      <c r="E684" s="385"/>
      <c r="F684" s="385"/>
      <c r="G684" s="385"/>
      <c r="H684" s="385"/>
      <c r="I684" s="385"/>
      <c r="J684" s="395">
        <v>102</v>
      </c>
      <c r="K684" s="395"/>
      <c r="L684" s="395"/>
      <c r="M684" s="395"/>
      <c r="N684" s="395"/>
      <c r="O684" s="395"/>
      <c r="P684" s="395">
        <v>16523</v>
      </c>
      <c r="Q684" s="395"/>
      <c r="R684" s="395"/>
      <c r="S684" s="395"/>
      <c r="T684" s="395"/>
      <c r="U684" s="395"/>
      <c r="V684" s="395"/>
      <c r="W684" s="395">
        <v>3143</v>
      </c>
      <c r="X684" s="395"/>
      <c r="Y684" s="395"/>
      <c r="Z684" s="395"/>
      <c r="AA684" s="395"/>
      <c r="AB684" s="395"/>
      <c r="AC684" s="395"/>
      <c r="AD684" s="395">
        <v>10824</v>
      </c>
      <c r="AE684" s="395"/>
      <c r="AF684" s="395"/>
      <c r="AG684" s="395"/>
      <c r="AH684" s="395"/>
      <c r="AI684" s="395"/>
      <c r="AJ684" s="395"/>
      <c r="AK684" s="395">
        <v>7798</v>
      </c>
      <c r="AL684" s="395"/>
      <c r="AM684" s="395"/>
      <c r="AN684" s="395"/>
      <c r="AO684" s="395"/>
      <c r="AP684" s="395"/>
      <c r="AQ684" s="395"/>
      <c r="AR684" s="395">
        <v>620</v>
      </c>
      <c r="AS684" s="395"/>
      <c r="AT684" s="395"/>
      <c r="AU684" s="395"/>
      <c r="AV684" s="395"/>
      <c r="AW684" s="395"/>
      <c r="AX684" s="395">
        <v>634</v>
      </c>
      <c r="AY684" s="395"/>
      <c r="AZ684" s="395"/>
      <c r="BA684" s="395"/>
      <c r="BB684" s="395"/>
      <c r="BC684" s="395"/>
      <c r="BD684" s="395">
        <v>39644</v>
      </c>
      <c r="BE684" s="395"/>
      <c r="BF684" s="395"/>
      <c r="BG684" s="395"/>
      <c r="BH684" s="395"/>
      <c r="BI684" s="395"/>
      <c r="BJ684" s="427"/>
      <c r="BK684" s="419">
        <v>3357</v>
      </c>
      <c r="BL684" s="395"/>
      <c r="BM684" s="395"/>
      <c r="BN684" s="395"/>
      <c r="BO684" s="395"/>
      <c r="BP684" s="395"/>
      <c r="BQ684" s="395"/>
    </row>
    <row r="685" spans="2:69" s="67" customFormat="1" ht="15" customHeight="1">
      <c r="B685" s="385" t="s">
        <v>675</v>
      </c>
      <c r="C685" s="385"/>
      <c r="D685" s="385"/>
      <c r="E685" s="385"/>
      <c r="F685" s="385"/>
      <c r="G685" s="385"/>
      <c r="H685" s="385"/>
      <c r="I685" s="385"/>
      <c r="J685" s="395">
        <v>105</v>
      </c>
      <c r="K685" s="395"/>
      <c r="L685" s="395"/>
      <c r="M685" s="395"/>
      <c r="N685" s="395"/>
      <c r="O685" s="395"/>
      <c r="P685" s="395">
        <v>16377</v>
      </c>
      <c r="Q685" s="395"/>
      <c r="R685" s="395"/>
      <c r="S685" s="395"/>
      <c r="T685" s="395"/>
      <c r="U685" s="395"/>
      <c r="V685" s="395"/>
      <c r="W685" s="395">
        <v>3090</v>
      </c>
      <c r="X685" s="395"/>
      <c r="Y685" s="395"/>
      <c r="Z685" s="395"/>
      <c r="AA685" s="395"/>
      <c r="AB685" s="395"/>
      <c r="AC685" s="395"/>
      <c r="AD685" s="395">
        <v>11554</v>
      </c>
      <c r="AE685" s="395"/>
      <c r="AF685" s="395"/>
      <c r="AG685" s="395"/>
      <c r="AH685" s="395"/>
      <c r="AI685" s="395"/>
      <c r="AJ685" s="395"/>
      <c r="AK685" s="395">
        <v>7811</v>
      </c>
      <c r="AL685" s="395"/>
      <c r="AM685" s="395"/>
      <c r="AN685" s="395"/>
      <c r="AO685" s="395"/>
      <c r="AP685" s="395"/>
      <c r="AQ685" s="395"/>
      <c r="AR685" s="395">
        <v>630</v>
      </c>
      <c r="AS685" s="395"/>
      <c r="AT685" s="395"/>
      <c r="AU685" s="395"/>
      <c r="AV685" s="395"/>
      <c r="AW685" s="395"/>
      <c r="AX685" s="395">
        <v>628</v>
      </c>
      <c r="AY685" s="395"/>
      <c r="AZ685" s="395"/>
      <c r="BA685" s="395"/>
      <c r="BB685" s="395"/>
      <c r="BC685" s="395"/>
      <c r="BD685" s="395">
        <v>40195</v>
      </c>
      <c r="BE685" s="395"/>
      <c r="BF685" s="395"/>
      <c r="BG685" s="395"/>
      <c r="BH685" s="395"/>
      <c r="BI685" s="395"/>
      <c r="BJ685" s="427"/>
      <c r="BK685" s="419">
        <v>3256</v>
      </c>
      <c r="BL685" s="395"/>
      <c r="BM685" s="395"/>
      <c r="BN685" s="395"/>
      <c r="BO685" s="395"/>
      <c r="BP685" s="395"/>
      <c r="BQ685" s="395"/>
    </row>
    <row r="686" spans="2:69" s="67" customFormat="1" ht="15" customHeight="1">
      <c r="B686" s="385" t="s">
        <v>676</v>
      </c>
      <c r="C686" s="385"/>
      <c r="D686" s="385"/>
      <c r="E686" s="385"/>
      <c r="F686" s="385"/>
      <c r="G686" s="385"/>
      <c r="H686" s="385"/>
      <c r="I686" s="385"/>
      <c r="J686" s="395">
        <v>104</v>
      </c>
      <c r="K686" s="395"/>
      <c r="L686" s="395"/>
      <c r="M686" s="395"/>
      <c r="N686" s="395"/>
      <c r="O686" s="395"/>
      <c r="P686" s="395">
        <v>15987</v>
      </c>
      <c r="Q686" s="395"/>
      <c r="R686" s="395"/>
      <c r="S686" s="395"/>
      <c r="T686" s="395"/>
      <c r="U686" s="395"/>
      <c r="V686" s="395"/>
      <c r="W686" s="395">
        <v>3001</v>
      </c>
      <c r="X686" s="395"/>
      <c r="Y686" s="395"/>
      <c r="Z686" s="395"/>
      <c r="AA686" s="395"/>
      <c r="AB686" s="395"/>
      <c r="AC686" s="395"/>
      <c r="AD686" s="395">
        <v>12251</v>
      </c>
      <c r="AE686" s="395"/>
      <c r="AF686" s="395"/>
      <c r="AG686" s="395"/>
      <c r="AH686" s="395"/>
      <c r="AI686" s="395"/>
      <c r="AJ686" s="395"/>
      <c r="AK686" s="395">
        <v>7622</v>
      </c>
      <c r="AL686" s="395"/>
      <c r="AM686" s="395"/>
      <c r="AN686" s="395"/>
      <c r="AO686" s="395"/>
      <c r="AP686" s="395"/>
      <c r="AQ686" s="395"/>
      <c r="AR686" s="395">
        <v>716</v>
      </c>
      <c r="AS686" s="395"/>
      <c r="AT686" s="395"/>
      <c r="AU686" s="395"/>
      <c r="AV686" s="395"/>
      <c r="AW686" s="395"/>
      <c r="AX686" s="395">
        <v>652</v>
      </c>
      <c r="AY686" s="395"/>
      <c r="AZ686" s="395"/>
      <c r="BA686" s="395"/>
      <c r="BB686" s="395"/>
      <c r="BC686" s="395"/>
      <c r="BD686" s="395">
        <v>40333</v>
      </c>
      <c r="BE686" s="395"/>
      <c r="BF686" s="395"/>
      <c r="BG686" s="395"/>
      <c r="BH686" s="395"/>
      <c r="BI686" s="395"/>
      <c r="BJ686" s="427"/>
      <c r="BK686" s="419">
        <v>3131</v>
      </c>
      <c r="BL686" s="395"/>
      <c r="BM686" s="395"/>
      <c r="BN686" s="395"/>
      <c r="BO686" s="395"/>
      <c r="BP686" s="395"/>
      <c r="BQ686" s="395"/>
    </row>
    <row r="687" spans="2:69" s="67" customFormat="1" ht="15" customHeight="1">
      <c r="B687" s="385" t="s">
        <v>677</v>
      </c>
      <c r="C687" s="385"/>
      <c r="D687" s="385"/>
      <c r="E687" s="385"/>
      <c r="F687" s="385"/>
      <c r="G687" s="385"/>
      <c r="H687" s="385"/>
      <c r="I687" s="385"/>
      <c r="J687" s="395">
        <v>102</v>
      </c>
      <c r="K687" s="395"/>
      <c r="L687" s="395"/>
      <c r="M687" s="395"/>
      <c r="N687" s="395"/>
      <c r="O687" s="395"/>
      <c r="P687" s="395">
        <v>15747</v>
      </c>
      <c r="Q687" s="395"/>
      <c r="R687" s="395"/>
      <c r="S687" s="395"/>
      <c r="T687" s="395"/>
      <c r="U687" s="395"/>
      <c r="V687" s="395"/>
      <c r="W687" s="395">
        <v>2896</v>
      </c>
      <c r="X687" s="395"/>
      <c r="Y687" s="395"/>
      <c r="Z687" s="395"/>
      <c r="AA687" s="395"/>
      <c r="AB687" s="395"/>
      <c r="AC687" s="395"/>
      <c r="AD687" s="395">
        <v>12401</v>
      </c>
      <c r="AE687" s="395"/>
      <c r="AF687" s="395"/>
      <c r="AG687" s="395"/>
      <c r="AH687" s="395"/>
      <c r="AI687" s="395"/>
      <c r="AJ687" s="395"/>
      <c r="AK687" s="395">
        <v>7387</v>
      </c>
      <c r="AL687" s="395"/>
      <c r="AM687" s="395"/>
      <c r="AN687" s="395"/>
      <c r="AO687" s="395"/>
      <c r="AP687" s="395"/>
      <c r="AQ687" s="395"/>
      <c r="AR687" s="395">
        <v>734</v>
      </c>
      <c r="AS687" s="395"/>
      <c r="AT687" s="395"/>
      <c r="AU687" s="395"/>
      <c r="AV687" s="395"/>
      <c r="AW687" s="395"/>
      <c r="AX687" s="395">
        <v>683</v>
      </c>
      <c r="AY687" s="395"/>
      <c r="AZ687" s="395"/>
      <c r="BA687" s="395"/>
      <c r="BB687" s="395"/>
      <c r="BC687" s="395"/>
      <c r="BD687" s="395">
        <v>39950</v>
      </c>
      <c r="BE687" s="395"/>
      <c r="BF687" s="395"/>
      <c r="BG687" s="395"/>
      <c r="BH687" s="395"/>
      <c r="BI687" s="395"/>
      <c r="BJ687" s="427"/>
      <c r="BK687" s="419">
        <v>3113</v>
      </c>
      <c r="BL687" s="395"/>
      <c r="BM687" s="395"/>
      <c r="BN687" s="395"/>
      <c r="BO687" s="395"/>
      <c r="BP687" s="395"/>
      <c r="BQ687" s="395"/>
    </row>
    <row r="688" spans="2:69" s="67" customFormat="1" ht="15" customHeight="1">
      <c r="B688" s="385" t="s">
        <v>656</v>
      </c>
      <c r="C688" s="385"/>
      <c r="D688" s="385"/>
      <c r="E688" s="385"/>
      <c r="F688" s="385"/>
      <c r="G688" s="385"/>
      <c r="H688" s="385"/>
      <c r="I688" s="385"/>
      <c r="J688" s="395">
        <v>97</v>
      </c>
      <c r="K688" s="395"/>
      <c r="L688" s="395"/>
      <c r="M688" s="395"/>
      <c r="N688" s="395"/>
      <c r="O688" s="395"/>
      <c r="P688" s="395">
        <v>15471</v>
      </c>
      <c r="Q688" s="395"/>
      <c r="R688" s="395"/>
      <c r="S688" s="395"/>
      <c r="T688" s="395"/>
      <c r="U688" s="395"/>
      <c r="V688" s="395"/>
      <c r="W688" s="395">
        <v>2867</v>
      </c>
      <c r="X688" s="395"/>
      <c r="Y688" s="395"/>
      <c r="Z688" s="395"/>
      <c r="AA688" s="395"/>
      <c r="AB688" s="395"/>
      <c r="AC688" s="395"/>
      <c r="AD688" s="395">
        <v>12947</v>
      </c>
      <c r="AE688" s="395"/>
      <c r="AF688" s="395"/>
      <c r="AG688" s="395"/>
      <c r="AH688" s="395"/>
      <c r="AI688" s="395"/>
      <c r="AJ688" s="395"/>
      <c r="AK688" s="395">
        <v>7298</v>
      </c>
      <c r="AL688" s="395"/>
      <c r="AM688" s="395"/>
      <c r="AN688" s="395"/>
      <c r="AO688" s="395"/>
      <c r="AP688" s="395"/>
      <c r="AQ688" s="395"/>
      <c r="AR688" s="395">
        <v>684</v>
      </c>
      <c r="AS688" s="395"/>
      <c r="AT688" s="395"/>
      <c r="AU688" s="395"/>
      <c r="AV688" s="395"/>
      <c r="AW688" s="395"/>
      <c r="AX688" s="395">
        <v>712</v>
      </c>
      <c r="AY688" s="395"/>
      <c r="AZ688" s="395"/>
      <c r="BA688" s="395"/>
      <c r="BB688" s="395"/>
      <c r="BC688" s="395"/>
      <c r="BD688" s="395">
        <f>SUM(J688:BC688)</f>
        <v>40076</v>
      </c>
      <c r="BE688" s="395"/>
      <c r="BF688" s="395"/>
      <c r="BG688" s="395"/>
      <c r="BH688" s="395"/>
      <c r="BI688" s="395"/>
      <c r="BJ688" s="427"/>
      <c r="BK688" s="419">
        <v>3026</v>
      </c>
      <c r="BL688" s="395"/>
      <c r="BM688" s="395"/>
      <c r="BN688" s="395"/>
      <c r="BO688" s="395"/>
      <c r="BP688" s="395"/>
      <c r="BQ688" s="395"/>
    </row>
    <row r="689" spans="2:69" s="67" customFormat="1" ht="15" customHeight="1">
      <c r="B689" s="385" t="s">
        <v>747</v>
      </c>
      <c r="C689" s="385"/>
      <c r="D689" s="385"/>
      <c r="E689" s="385"/>
      <c r="F689" s="385"/>
      <c r="G689" s="385"/>
      <c r="H689" s="385"/>
      <c r="I689" s="385"/>
      <c r="J689" s="395">
        <v>97</v>
      </c>
      <c r="K689" s="395"/>
      <c r="L689" s="395"/>
      <c r="M689" s="395"/>
      <c r="N689" s="395"/>
      <c r="O689" s="395"/>
      <c r="P689" s="395">
        <v>15321</v>
      </c>
      <c r="Q689" s="395"/>
      <c r="R689" s="395"/>
      <c r="S689" s="395"/>
      <c r="T689" s="395"/>
      <c r="U689" s="395"/>
      <c r="V689" s="395"/>
      <c r="W689" s="395">
        <v>2778</v>
      </c>
      <c r="X689" s="395"/>
      <c r="Y689" s="395"/>
      <c r="Z689" s="395"/>
      <c r="AA689" s="395"/>
      <c r="AB689" s="395"/>
      <c r="AC689" s="395"/>
      <c r="AD689" s="395">
        <v>13381</v>
      </c>
      <c r="AE689" s="395"/>
      <c r="AF689" s="395"/>
      <c r="AG689" s="395"/>
      <c r="AH689" s="395"/>
      <c r="AI689" s="395"/>
      <c r="AJ689" s="395"/>
      <c r="AK689" s="395">
        <v>7194</v>
      </c>
      <c r="AL689" s="395"/>
      <c r="AM689" s="395"/>
      <c r="AN689" s="395"/>
      <c r="AO689" s="395"/>
      <c r="AP689" s="395"/>
      <c r="AQ689" s="395"/>
      <c r="AR689" s="395">
        <v>688</v>
      </c>
      <c r="AS689" s="395"/>
      <c r="AT689" s="395"/>
      <c r="AU689" s="395"/>
      <c r="AV689" s="395"/>
      <c r="AW689" s="395"/>
      <c r="AX689" s="395">
        <v>773</v>
      </c>
      <c r="AY689" s="395"/>
      <c r="AZ689" s="395"/>
      <c r="BA689" s="395"/>
      <c r="BB689" s="395"/>
      <c r="BC689" s="395"/>
      <c r="BD689" s="395">
        <f>SUM(J689:BC689)</f>
        <v>40232</v>
      </c>
      <c r="BE689" s="395"/>
      <c r="BF689" s="395"/>
      <c r="BG689" s="395"/>
      <c r="BH689" s="395"/>
      <c r="BI689" s="395"/>
      <c r="BJ689" s="427"/>
      <c r="BK689" s="419">
        <v>2944</v>
      </c>
      <c r="BL689" s="395"/>
      <c r="BM689" s="395"/>
      <c r="BN689" s="395"/>
      <c r="BO689" s="395"/>
      <c r="BP689" s="395"/>
      <c r="BQ689" s="395"/>
    </row>
    <row r="690" spans="2:69" s="67" customFormat="1" ht="15" customHeight="1">
      <c r="B690" s="385" t="s">
        <v>606</v>
      </c>
      <c r="C690" s="385"/>
      <c r="D690" s="385"/>
      <c r="E690" s="385"/>
      <c r="F690" s="385"/>
      <c r="G690" s="385"/>
      <c r="H690" s="385"/>
      <c r="I690" s="385"/>
      <c r="J690" s="395">
        <v>96</v>
      </c>
      <c r="K690" s="395"/>
      <c r="L690" s="395"/>
      <c r="M690" s="395"/>
      <c r="N690" s="395"/>
      <c r="O690" s="395"/>
      <c r="P690" s="395">
        <f>5764+9526</f>
        <v>15290</v>
      </c>
      <c r="Q690" s="395"/>
      <c r="R690" s="395"/>
      <c r="S690" s="395"/>
      <c r="T690" s="395"/>
      <c r="U690" s="395"/>
      <c r="V690" s="395"/>
      <c r="W690" s="395">
        <f>1677+978</f>
        <v>2655</v>
      </c>
      <c r="X690" s="395"/>
      <c r="Y690" s="395"/>
      <c r="Z690" s="395"/>
      <c r="AA690" s="395"/>
      <c r="AB690" s="395"/>
      <c r="AC690" s="395"/>
      <c r="AD690" s="395">
        <v>13875</v>
      </c>
      <c r="AE690" s="395"/>
      <c r="AF690" s="395"/>
      <c r="AG690" s="395"/>
      <c r="AH690" s="395"/>
      <c r="AI690" s="395"/>
      <c r="AJ690" s="395"/>
      <c r="AK690" s="395">
        <v>7075</v>
      </c>
      <c r="AL690" s="395"/>
      <c r="AM690" s="395"/>
      <c r="AN690" s="395"/>
      <c r="AO690" s="395"/>
      <c r="AP690" s="395"/>
      <c r="AQ690" s="395"/>
      <c r="AR690" s="395">
        <v>568</v>
      </c>
      <c r="AS690" s="395"/>
      <c r="AT690" s="395"/>
      <c r="AU690" s="395"/>
      <c r="AV690" s="395"/>
      <c r="AW690" s="395"/>
      <c r="AX690" s="395">
        <v>809</v>
      </c>
      <c r="AY690" s="395"/>
      <c r="AZ690" s="395"/>
      <c r="BA690" s="395"/>
      <c r="BB690" s="395"/>
      <c r="BC690" s="395"/>
      <c r="BD690" s="395">
        <f>SUM(J690:BC690)</f>
        <v>40368</v>
      </c>
      <c r="BE690" s="395"/>
      <c r="BF690" s="395"/>
      <c r="BG690" s="395"/>
      <c r="BH690" s="395"/>
      <c r="BI690" s="395"/>
      <c r="BJ690" s="427"/>
      <c r="BK690" s="419">
        <f>2357+553</f>
        <v>2910</v>
      </c>
      <c r="BL690" s="395"/>
      <c r="BM690" s="395"/>
      <c r="BN690" s="395"/>
      <c r="BO690" s="395"/>
      <c r="BP690" s="395"/>
      <c r="BQ690" s="395"/>
    </row>
    <row r="691" spans="2:69" s="67" customFormat="1" ht="15" customHeight="1"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5" t="s">
        <v>353</v>
      </c>
    </row>
    <row r="692" spans="1:77" s="67" customFormat="1" ht="15" customHeight="1">
      <c r="A692" s="67" t="s">
        <v>374</v>
      </c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D692" s="74"/>
      <c r="BE692" s="74"/>
      <c r="BF692" s="74"/>
      <c r="BH692" s="74"/>
      <c r="BI692" s="74"/>
      <c r="BJ692" s="74"/>
      <c r="BK692" s="74"/>
      <c r="BL692" s="74"/>
      <c r="BN692" s="74"/>
      <c r="BO692" s="74"/>
      <c r="BP692" s="74"/>
      <c r="BQ692" s="74"/>
      <c r="BY692" s="75" t="s">
        <v>382</v>
      </c>
    </row>
    <row r="693" s="67" customFormat="1" ht="15" customHeight="1">
      <c r="A693" s="67" t="s">
        <v>375</v>
      </c>
    </row>
    <row r="694" spans="2:77" s="67" customFormat="1" ht="15" customHeight="1">
      <c r="B694" s="385" t="s">
        <v>618</v>
      </c>
      <c r="C694" s="385"/>
      <c r="D694" s="385"/>
      <c r="E694" s="385"/>
      <c r="F694" s="385"/>
      <c r="G694" s="385"/>
      <c r="H694" s="385"/>
      <c r="I694" s="385"/>
      <c r="J694" s="385"/>
      <c r="K694" s="385"/>
      <c r="L694" s="385" t="s">
        <v>370</v>
      </c>
      <c r="M694" s="385"/>
      <c r="N694" s="385"/>
      <c r="O694" s="385"/>
      <c r="P694" s="385"/>
      <c r="Q694" s="385"/>
      <c r="R694" s="385"/>
      <c r="S694" s="385"/>
      <c r="T694" s="385"/>
      <c r="U694" s="385"/>
      <c r="V694" s="385"/>
      <c r="W694" s="385" t="s">
        <v>378</v>
      </c>
      <c r="X694" s="385"/>
      <c r="Y694" s="385"/>
      <c r="Z694" s="385"/>
      <c r="AA694" s="385"/>
      <c r="AB694" s="385"/>
      <c r="AC694" s="385"/>
      <c r="AD694" s="385"/>
      <c r="AE694" s="385"/>
      <c r="AF694" s="385"/>
      <c r="AG694" s="385"/>
      <c r="AH694" s="385" t="s">
        <v>379</v>
      </c>
      <c r="AI694" s="385"/>
      <c r="AJ694" s="385"/>
      <c r="AK694" s="385"/>
      <c r="AL694" s="385"/>
      <c r="AM694" s="385"/>
      <c r="AN694" s="385"/>
      <c r="AO694" s="385"/>
      <c r="AP694" s="385"/>
      <c r="AQ694" s="385"/>
      <c r="AR694" s="385"/>
      <c r="AS694" s="385" t="s">
        <v>380</v>
      </c>
      <c r="AT694" s="385"/>
      <c r="AU694" s="385"/>
      <c r="AV694" s="385"/>
      <c r="AW694" s="385"/>
      <c r="AX694" s="385"/>
      <c r="AY694" s="385"/>
      <c r="AZ694" s="385"/>
      <c r="BA694" s="385"/>
      <c r="BB694" s="385"/>
      <c r="BC694" s="385"/>
      <c r="BD694" s="385" t="s">
        <v>381</v>
      </c>
      <c r="BE694" s="385"/>
      <c r="BF694" s="385"/>
      <c r="BG694" s="385"/>
      <c r="BH694" s="385"/>
      <c r="BI694" s="385"/>
      <c r="BJ694" s="385"/>
      <c r="BK694" s="385"/>
      <c r="BL694" s="385"/>
      <c r="BM694" s="385"/>
      <c r="BN694" s="385"/>
      <c r="BO694" s="385" t="s">
        <v>751</v>
      </c>
      <c r="BP694" s="385"/>
      <c r="BQ694" s="385"/>
      <c r="BR694" s="385"/>
      <c r="BS694" s="385"/>
      <c r="BT694" s="385"/>
      <c r="BU694" s="385"/>
      <c r="BV694" s="385"/>
      <c r="BW694" s="385"/>
      <c r="BX694" s="385"/>
      <c r="BY694" s="385"/>
    </row>
    <row r="695" spans="2:77" s="67" customFormat="1" ht="15" customHeight="1">
      <c r="B695" s="385" t="s">
        <v>376</v>
      </c>
      <c r="C695" s="385"/>
      <c r="D695" s="385"/>
      <c r="E695" s="385"/>
      <c r="F695" s="385"/>
      <c r="G695" s="385"/>
      <c r="H695" s="385"/>
      <c r="I695" s="385"/>
      <c r="J695" s="385"/>
      <c r="K695" s="385"/>
      <c r="L695" s="470">
        <v>150056</v>
      </c>
      <c r="M695" s="470"/>
      <c r="N695" s="470"/>
      <c r="O695" s="470"/>
      <c r="P695" s="470"/>
      <c r="Q695" s="470"/>
      <c r="R695" s="470"/>
      <c r="S695" s="470"/>
      <c r="T695" s="470"/>
      <c r="U695" s="470"/>
      <c r="V695" s="470"/>
      <c r="W695" s="470">
        <v>966693</v>
      </c>
      <c r="X695" s="470"/>
      <c r="Y695" s="470"/>
      <c r="Z695" s="470"/>
      <c r="AA695" s="470"/>
      <c r="AB695" s="470"/>
      <c r="AC695" s="470"/>
      <c r="AD695" s="470"/>
      <c r="AE695" s="470"/>
      <c r="AF695" s="470"/>
      <c r="AG695" s="470"/>
      <c r="AH695" s="470">
        <v>127179</v>
      </c>
      <c r="AI695" s="470"/>
      <c r="AJ695" s="470"/>
      <c r="AK695" s="470"/>
      <c r="AL695" s="470"/>
      <c r="AM695" s="470"/>
      <c r="AN695" s="470"/>
      <c r="AO695" s="470"/>
      <c r="AP695" s="470"/>
      <c r="AQ695" s="470"/>
      <c r="AR695" s="470"/>
      <c r="AS695" s="470">
        <v>121952</v>
      </c>
      <c r="AT695" s="470"/>
      <c r="AU695" s="470"/>
      <c r="AV695" s="470"/>
      <c r="AW695" s="470"/>
      <c r="AX695" s="470"/>
      <c r="AY695" s="470"/>
      <c r="AZ695" s="470"/>
      <c r="BA695" s="470"/>
      <c r="BB695" s="470"/>
      <c r="BC695" s="470"/>
      <c r="BD695" s="470">
        <v>17715</v>
      </c>
      <c r="BE695" s="470"/>
      <c r="BF695" s="470"/>
      <c r="BG695" s="470"/>
      <c r="BH695" s="470"/>
      <c r="BI695" s="470"/>
      <c r="BJ695" s="470"/>
      <c r="BK695" s="470"/>
      <c r="BL695" s="470"/>
      <c r="BM695" s="470"/>
      <c r="BN695" s="470"/>
      <c r="BO695" s="470">
        <f>L695+W695+AH695+AS695+BD695</f>
        <v>1383595</v>
      </c>
      <c r="BP695" s="470"/>
      <c r="BQ695" s="470"/>
      <c r="BR695" s="470"/>
      <c r="BS695" s="470"/>
      <c r="BT695" s="470"/>
      <c r="BU695" s="470"/>
      <c r="BV695" s="470"/>
      <c r="BW695" s="470"/>
      <c r="BX695" s="470"/>
      <c r="BY695" s="470"/>
    </row>
    <row r="696" spans="2:77" s="67" customFormat="1" ht="15" customHeight="1">
      <c r="B696" s="385" t="s">
        <v>386</v>
      </c>
      <c r="C696" s="385"/>
      <c r="D696" s="385"/>
      <c r="E696" s="385"/>
      <c r="F696" s="385"/>
      <c r="G696" s="385"/>
      <c r="H696" s="385"/>
      <c r="I696" s="385"/>
      <c r="J696" s="385"/>
      <c r="K696" s="385"/>
      <c r="L696" s="470">
        <v>165262</v>
      </c>
      <c r="M696" s="470"/>
      <c r="N696" s="470"/>
      <c r="O696" s="470"/>
      <c r="P696" s="470"/>
      <c r="Q696" s="470"/>
      <c r="R696" s="470"/>
      <c r="S696" s="470"/>
      <c r="T696" s="470"/>
      <c r="U696" s="470"/>
      <c r="V696" s="470"/>
      <c r="W696" s="470">
        <v>987656</v>
      </c>
      <c r="X696" s="470"/>
      <c r="Y696" s="470"/>
      <c r="Z696" s="470"/>
      <c r="AA696" s="470"/>
      <c r="AB696" s="470"/>
      <c r="AC696" s="470"/>
      <c r="AD696" s="470"/>
      <c r="AE696" s="470"/>
      <c r="AF696" s="470"/>
      <c r="AG696" s="470"/>
      <c r="AH696" s="470">
        <v>127537</v>
      </c>
      <c r="AI696" s="470"/>
      <c r="AJ696" s="470"/>
      <c r="AK696" s="470"/>
      <c r="AL696" s="470"/>
      <c r="AM696" s="470"/>
      <c r="AN696" s="470"/>
      <c r="AO696" s="470"/>
      <c r="AP696" s="470"/>
      <c r="AQ696" s="470"/>
      <c r="AR696" s="470"/>
      <c r="AS696" s="470">
        <v>124356</v>
      </c>
      <c r="AT696" s="470"/>
      <c r="AU696" s="470"/>
      <c r="AV696" s="470"/>
      <c r="AW696" s="470"/>
      <c r="AX696" s="470"/>
      <c r="AY696" s="470"/>
      <c r="AZ696" s="470"/>
      <c r="BA696" s="470"/>
      <c r="BB696" s="470"/>
      <c r="BC696" s="470"/>
      <c r="BD696" s="470">
        <v>17888</v>
      </c>
      <c r="BE696" s="470"/>
      <c r="BF696" s="470"/>
      <c r="BG696" s="470"/>
      <c r="BH696" s="470"/>
      <c r="BI696" s="470"/>
      <c r="BJ696" s="470"/>
      <c r="BK696" s="470"/>
      <c r="BL696" s="470"/>
      <c r="BM696" s="470"/>
      <c r="BN696" s="470"/>
      <c r="BO696" s="470">
        <f>L696+W696+AH696+AS696+BD696</f>
        <v>1422699</v>
      </c>
      <c r="BP696" s="470"/>
      <c r="BQ696" s="470"/>
      <c r="BR696" s="470"/>
      <c r="BS696" s="470"/>
      <c r="BT696" s="470"/>
      <c r="BU696" s="470"/>
      <c r="BV696" s="470"/>
      <c r="BW696" s="470"/>
      <c r="BX696" s="470"/>
      <c r="BY696" s="470"/>
    </row>
    <row r="697" spans="2:77" s="67" customFormat="1" ht="15" customHeight="1">
      <c r="B697" s="385" t="s">
        <v>480</v>
      </c>
      <c r="C697" s="385"/>
      <c r="D697" s="385"/>
      <c r="E697" s="385"/>
      <c r="F697" s="385"/>
      <c r="G697" s="385"/>
      <c r="H697" s="385"/>
      <c r="I697" s="385"/>
      <c r="J697" s="385"/>
      <c r="K697" s="385"/>
      <c r="L697" s="470">
        <v>172690</v>
      </c>
      <c r="M697" s="470"/>
      <c r="N697" s="470"/>
      <c r="O697" s="470"/>
      <c r="P697" s="470"/>
      <c r="Q697" s="470"/>
      <c r="R697" s="470"/>
      <c r="S697" s="470"/>
      <c r="T697" s="470"/>
      <c r="U697" s="470"/>
      <c r="V697" s="470"/>
      <c r="W697" s="470">
        <v>962820</v>
      </c>
      <c r="X697" s="470"/>
      <c r="Y697" s="470"/>
      <c r="Z697" s="470"/>
      <c r="AA697" s="470"/>
      <c r="AB697" s="470"/>
      <c r="AC697" s="470"/>
      <c r="AD697" s="470"/>
      <c r="AE697" s="470"/>
      <c r="AF697" s="470"/>
      <c r="AG697" s="470"/>
      <c r="AH697" s="470">
        <v>127049</v>
      </c>
      <c r="AI697" s="470"/>
      <c r="AJ697" s="470"/>
      <c r="AK697" s="470"/>
      <c r="AL697" s="470"/>
      <c r="AM697" s="470"/>
      <c r="AN697" s="470"/>
      <c r="AO697" s="470"/>
      <c r="AP697" s="470"/>
      <c r="AQ697" s="470"/>
      <c r="AR697" s="470"/>
      <c r="AS697" s="470">
        <v>126276</v>
      </c>
      <c r="AT697" s="470"/>
      <c r="AU697" s="470"/>
      <c r="AV697" s="470"/>
      <c r="AW697" s="470"/>
      <c r="AX697" s="470"/>
      <c r="AY697" s="470"/>
      <c r="AZ697" s="470"/>
      <c r="BA697" s="470"/>
      <c r="BB697" s="470"/>
      <c r="BC697" s="470"/>
      <c r="BD697" s="470">
        <v>17337</v>
      </c>
      <c r="BE697" s="470"/>
      <c r="BF697" s="470"/>
      <c r="BG697" s="470"/>
      <c r="BH697" s="470"/>
      <c r="BI697" s="470"/>
      <c r="BJ697" s="470"/>
      <c r="BK697" s="470"/>
      <c r="BL697" s="470"/>
      <c r="BM697" s="470"/>
      <c r="BN697" s="470"/>
      <c r="BO697" s="470">
        <f>L697+W697+AH697+AS697+BD697</f>
        <v>1406172</v>
      </c>
      <c r="BP697" s="470"/>
      <c r="BQ697" s="470"/>
      <c r="BR697" s="470"/>
      <c r="BS697" s="470"/>
      <c r="BT697" s="470"/>
      <c r="BU697" s="470"/>
      <c r="BV697" s="470"/>
      <c r="BW697" s="470"/>
      <c r="BX697" s="470"/>
      <c r="BY697" s="470"/>
    </row>
    <row r="698" spans="2:77" s="67" customFormat="1" ht="15" customHeight="1">
      <c r="B698" s="385" t="s">
        <v>605</v>
      </c>
      <c r="C698" s="385"/>
      <c r="D698" s="385"/>
      <c r="E698" s="385"/>
      <c r="F698" s="385"/>
      <c r="G698" s="385"/>
      <c r="H698" s="385"/>
      <c r="I698" s="385"/>
      <c r="J698" s="385"/>
      <c r="K698" s="385"/>
      <c r="L698" s="470">
        <v>183258</v>
      </c>
      <c r="M698" s="470"/>
      <c r="N698" s="470"/>
      <c r="O698" s="470"/>
      <c r="P698" s="470"/>
      <c r="Q698" s="470"/>
      <c r="R698" s="470"/>
      <c r="S698" s="470"/>
      <c r="T698" s="470"/>
      <c r="U698" s="470"/>
      <c r="V698" s="470"/>
      <c r="W698" s="470">
        <v>999690</v>
      </c>
      <c r="X698" s="470"/>
      <c r="Y698" s="470"/>
      <c r="Z698" s="470"/>
      <c r="AA698" s="470"/>
      <c r="AB698" s="470"/>
      <c r="AC698" s="470"/>
      <c r="AD698" s="470"/>
      <c r="AE698" s="470"/>
      <c r="AF698" s="470"/>
      <c r="AG698" s="470"/>
      <c r="AH698" s="470">
        <v>130210</v>
      </c>
      <c r="AI698" s="470"/>
      <c r="AJ698" s="470"/>
      <c r="AK698" s="470"/>
      <c r="AL698" s="470"/>
      <c r="AM698" s="470"/>
      <c r="AN698" s="470"/>
      <c r="AO698" s="470"/>
      <c r="AP698" s="470"/>
      <c r="AQ698" s="470"/>
      <c r="AR698" s="470"/>
      <c r="AS698" s="470">
        <v>121610</v>
      </c>
      <c r="AT698" s="470"/>
      <c r="AU698" s="470"/>
      <c r="AV698" s="470"/>
      <c r="AW698" s="470"/>
      <c r="AX698" s="470"/>
      <c r="AY698" s="470"/>
      <c r="AZ698" s="470"/>
      <c r="BA698" s="470"/>
      <c r="BB698" s="470"/>
      <c r="BC698" s="470"/>
      <c r="BD698" s="470">
        <v>16845</v>
      </c>
      <c r="BE698" s="470"/>
      <c r="BF698" s="470"/>
      <c r="BG698" s="470"/>
      <c r="BH698" s="470"/>
      <c r="BI698" s="470"/>
      <c r="BJ698" s="470"/>
      <c r="BK698" s="470"/>
      <c r="BL698" s="470"/>
      <c r="BM698" s="470"/>
      <c r="BN698" s="470"/>
      <c r="BO698" s="470">
        <f>L698+W698+AH698+AS698+BD698</f>
        <v>1451613</v>
      </c>
      <c r="BP698" s="470"/>
      <c r="BQ698" s="470"/>
      <c r="BR698" s="470"/>
      <c r="BS698" s="470"/>
      <c r="BT698" s="470"/>
      <c r="BU698" s="470"/>
      <c r="BV698" s="470"/>
      <c r="BW698" s="470"/>
      <c r="BX698" s="470"/>
      <c r="BY698" s="470"/>
    </row>
    <row r="699" spans="2:77" s="67" customFormat="1" ht="15" customHeight="1">
      <c r="B699" s="385" t="s">
        <v>897</v>
      </c>
      <c r="C699" s="385"/>
      <c r="D699" s="385"/>
      <c r="E699" s="385"/>
      <c r="F699" s="385"/>
      <c r="G699" s="385"/>
      <c r="H699" s="385"/>
      <c r="I699" s="385"/>
      <c r="J699" s="385"/>
      <c r="K699" s="385"/>
      <c r="L699" s="470">
        <v>195101</v>
      </c>
      <c r="M699" s="470"/>
      <c r="N699" s="470"/>
      <c r="O699" s="470"/>
      <c r="P699" s="470"/>
      <c r="Q699" s="470"/>
      <c r="R699" s="470"/>
      <c r="S699" s="470"/>
      <c r="T699" s="470"/>
      <c r="U699" s="470"/>
      <c r="V699" s="470"/>
      <c r="W699" s="470">
        <v>999447</v>
      </c>
      <c r="X699" s="470"/>
      <c r="Y699" s="470"/>
      <c r="Z699" s="470"/>
      <c r="AA699" s="470"/>
      <c r="AB699" s="470"/>
      <c r="AC699" s="470"/>
      <c r="AD699" s="470"/>
      <c r="AE699" s="470"/>
      <c r="AF699" s="470"/>
      <c r="AG699" s="470"/>
      <c r="AH699" s="470">
        <v>129152</v>
      </c>
      <c r="AI699" s="470"/>
      <c r="AJ699" s="470"/>
      <c r="AK699" s="470"/>
      <c r="AL699" s="470"/>
      <c r="AM699" s="470"/>
      <c r="AN699" s="470"/>
      <c r="AO699" s="470"/>
      <c r="AP699" s="470"/>
      <c r="AQ699" s="470"/>
      <c r="AR699" s="470"/>
      <c r="AS699" s="470">
        <v>113945</v>
      </c>
      <c r="AT699" s="470"/>
      <c r="AU699" s="470"/>
      <c r="AV699" s="470"/>
      <c r="AW699" s="470"/>
      <c r="AX699" s="470"/>
      <c r="AY699" s="470"/>
      <c r="AZ699" s="470"/>
      <c r="BA699" s="470"/>
      <c r="BB699" s="470"/>
      <c r="BC699" s="470"/>
      <c r="BD699" s="470">
        <v>17275</v>
      </c>
      <c r="BE699" s="470"/>
      <c r="BF699" s="470"/>
      <c r="BG699" s="470"/>
      <c r="BH699" s="470"/>
      <c r="BI699" s="470"/>
      <c r="BJ699" s="470"/>
      <c r="BK699" s="470"/>
      <c r="BL699" s="470"/>
      <c r="BM699" s="470"/>
      <c r="BN699" s="470"/>
      <c r="BO699" s="470">
        <v>1454920</v>
      </c>
      <c r="BP699" s="470"/>
      <c r="BQ699" s="470"/>
      <c r="BR699" s="470"/>
      <c r="BS699" s="470"/>
      <c r="BT699" s="470"/>
      <c r="BU699" s="470"/>
      <c r="BV699" s="470"/>
      <c r="BW699" s="470"/>
      <c r="BX699" s="470"/>
      <c r="BY699" s="470"/>
    </row>
    <row r="700" s="67" customFormat="1" ht="15" customHeight="1"/>
    <row r="701" s="67" customFormat="1" ht="15" customHeight="1">
      <c r="A701" s="67" t="s">
        <v>377</v>
      </c>
    </row>
    <row r="702" spans="2:77" s="67" customFormat="1" ht="15" customHeight="1">
      <c r="B702" s="385" t="s">
        <v>618</v>
      </c>
      <c r="C702" s="385"/>
      <c r="D702" s="385"/>
      <c r="E702" s="385"/>
      <c r="F702" s="385"/>
      <c r="G702" s="385"/>
      <c r="H702" s="385"/>
      <c r="I702" s="385"/>
      <c r="J702" s="385"/>
      <c r="K702" s="385"/>
      <c r="L702" s="385" t="s">
        <v>370</v>
      </c>
      <c r="M702" s="385"/>
      <c r="N702" s="385"/>
      <c r="O702" s="385"/>
      <c r="P702" s="385"/>
      <c r="Q702" s="385"/>
      <c r="R702" s="385"/>
      <c r="S702" s="385"/>
      <c r="T702" s="385"/>
      <c r="U702" s="385"/>
      <c r="V702" s="385"/>
      <c r="W702" s="385" t="s">
        <v>378</v>
      </c>
      <c r="X702" s="385"/>
      <c r="Y702" s="385"/>
      <c r="Z702" s="385"/>
      <c r="AA702" s="385"/>
      <c r="AB702" s="385"/>
      <c r="AC702" s="385"/>
      <c r="AD702" s="385"/>
      <c r="AE702" s="385"/>
      <c r="AF702" s="385"/>
      <c r="AG702" s="385"/>
      <c r="AH702" s="385" t="s">
        <v>379</v>
      </c>
      <c r="AI702" s="385"/>
      <c r="AJ702" s="385"/>
      <c r="AK702" s="385"/>
      <c r="AL702" s="385"/>
      <c r="AM702" s="385"/>
      <c r="AN702" s="385"/>
      <c r="AO702" s="385"/>
      <c r="AP702" s="385"/>
      <c r="AQ702" s="385"/>
      <c r="AR702" s="385"/>
      <c r="AS702" s="385" t="s">
        <v>380</v>
      </c>
      <c r="AT702" s="385"/>
      <c r="AU702" s="385"/>
      <c r="AV702" s="385"/>
      <c r="AW702" s="385"/>
      <c r="AX702" s="385"/>
      <c r="AY702" s="385"/>
      <c r="AZ702" s="385"/>
      <c r="BA702" s="385"/>
      <c r="BB702" s="385"/>
      <c r="BC702" s="385"/>
      <c r="BD702" s="385" t="s">
        <v>381</v>
      </c>
      <c r="BE702" s="385"/>
      <c r="BF702" s="385"/>
      <c r="BG702" s="385"/>
      <c r="BH702" s="385"/>
      <c r="BI702" s="385"/>
      <c r="BJ702" s="385"/>
      <c r="BK702" s="385"/>
      <c r="BL702" s="385"/>
      <c r="BM702" s="385"/>
      <c r="BN702" s="385"/>
      <c r="BO702" s="385" t="s">
        <v>751</v>
      </c>
      <c r="BP702" s="385"/>
      <c r="BQ702" s="385"/>
      <c r="BR702" s="385"/>
      <c r="BS702" s="385"/>
      <c r="BT702" s="385"/>
      <c r="BU702" s="385"/>
      <c r="BV702" s="385"/>
      <c r="BW702" s="385"/>
      <c r="BX702" s="385"/>
      <c r="BY702" s="385"/>
    </row>
    <row r="703" spans="2:77" s="67" customFormat="1" ht="15" customHeight="1">
      <c r="B703" s="385" t="s">
        <v>376</v>
      </c>
      <c r="C703" s="385"/>
      <c r="D703" s="385"/>
      <c r="E703" s="385"/>
      <c r="F703" s="385"/>
      <c r="G703" s="385"/>
      <c r="H703" s="385"/>
      <c r="I703" s="385"/>
      <c r="J703" s="385"/>
      <c r="K703" s="385"/>
      <c r="L703" s="470">
        <v>135411</v>
      </c>
      <c r="M703" s="470"/>
      <c r="N703" s="470"/>
      <c r="O703" s="470"/>
      <c r="P703" s="470"/>
      <c r="Q703" s="470"/>
      <c r="R703" s="470"/>
      <c r="S703" s="470"/>
      <c r="T703" s="470"/>
      <c r="U703" s="470"/>
      <c r="V703" s="470"/>
      <c r="W703" s="470">
        <v>921045</v>
      </c>
      <c r="X703" s="470"/>
      <c r="Y703" s="470"/>
      <c r="Z703" s="470"/>
      <c r="AA703" s="470"/>
      <c r="AB703" s="470"/>
      <c r="AC703" s="470"/>
      <c r="AD703" s="470"/>
      <c r="AE703" s="470"/>
      <c r="AF703" s="470"/>
      <c r="AG703" s="470"/>
      <c r="AH703" s="470">
        <v>117611</v>
      </c>
      <c r="AI703" s="470"/>
      <c r="AJ703" s="470"/>
      <c r="AK703" s="470"/>
      <c r="AL703" s="470"/>
      <c r="AM703" s="470"/>
      <c r="AN703" s="470"/>
      <c r="AO703" s="470"/>
      <c r="AP703" s="470"/>
      <c r="AQ703" s="470"/>
      <c r="AR703" s="470"/>
      <c r="AS703" s="470">
        <v>106997</v>
      </c>
      <c r="AT703" s="470"/>
      <c r="AU703" s="470"/>
      <c r="AV703" s="470"/>
      <c r="AW703" s="470"/>
      <c r="AX703" s="470"/>
      <c r="AY703" s="470"/>
      <c r="AZ703" s="470"/>
      <c r="BA703" s="470"/>
      <c r="BB703" s="470"/>
      <c r="BC703" s="470"/>
      <c r="BD703" s="470">
        <v>16144</v>
      </c>
      <c r="BE703" s="470"/>
      <c r="BF703" s="470"/>
      <c r="BG703" s="470"/>
      <c r="BH703" s="470"/>
      <c r="BI703" s="470"/>
      <c r="BJ703" s="470"/>
      <c r="BK703" s="470"/>
      <c r="BL703" s="470"/>
      <c r="BM703" s="470"/>
      <c r="BN703" s="470"/>
      <c r="BO703" s="470">
        <f>BD703+AS703+AH703+W703+L703</f>
        <v>1297208</v>
      </c>
      <c r="BP703" s="470"/>
      <c r="BQ703" s="470"/>
      <c r="BR703" s="470"/>
      <c r="BS703" s="470"/>
      <c r="BT703" s="470"/>
      <c r="BU703" s="470"/>
      <c r="BV703" s="470"/>
      <c r="BW703" s="470"/>
      <c r="BX703" s="470"/>
      <c r="BY703" s="470"/>
    </row>
    <row r="704" spans="2:77" s="67" customFormat="1" ht="15" customHeight="1">
      <c r="B704" s="385" t="s">
        <v>386</v>
      </c>
      <c r="C704" s="385"/>
      <c r="D704" s="385"/>
      <c r="E704" s="385"/>
      <c r="F704" s="385"/>
      <c r="G704" s="385"/>
      <c r="H704" s="385"/>
      <c r="I704" s="385"/>
      <c r="J704" s="385"/>
      <c r="K704" s="385"/>
      <c r="L704" s="470">
        <v>150037</v>
      </c>
      <c r="M704" s="470"/>
      <c r="N704" s="470"/>
      <c r="O704" s="470"/>
      <c r="P704" s="470"/>
      <c r="Q704" s="470"/>
      <c r="R704" s="470"/>
      <c r="S704" s="470"/>
      <c r="T704" s="470"/>
      <c r="U704" s="470"/>
      <c r="V704" s="470"/>
      <c r="W704" s="470">
        <v>945889</v>
      </c>
      <c r="X704" s="470"/>
      <c r="Y704" s="470"/>
      <c r="Z704" s="470"/>
      <c r="AA704" s="470"/>
      <c r="AB704" s="470"/>
      <c r="AC704" s="470"/>
      <c r="AD704" s="470"/>
      <c r="AE704" s="470"/>
      <c r="AF704" s="470"/>
      <c r="AG704" s="470"/>
      <c r="AH704" s="470">
        <v>119810</v>
      </c>
      <c r="AI704" s="470"/>
      <c r="AJ704" s="470"/>
      <c r="AK704" s="470"/>
      <c r="AL704" s="470"/>
      <c r="AM704" s="470"/>
      <c r="AN704" s="470"/>
      <c r="AO704" s="470"/>
      <c r="AP704" s="470"/>
      <c r="AQ704" s="470"/>
      <c r="AR704" s="470"/>
      <c r="AS704" s="470">
        <v>112256</v>
      </c>
      <c r="AT704" s="470"/>
      <c r="AU704" s="470"/>
      <c r="AV704" s="470"/>
      <c r="AW704" s="470"/>
      <c r="AX704" s="470"/>
      <c r="AY704" s="470"/>
      <c r="AZ704" s="470"/>
      <c r="BA704" s="470"/>
      <c r="BB704" s="470"/>
      <c r="BC704" s="470"/>
      <c r="BD704" s="470">
        <v>15886</v>
      </c>
      <c r="BE704" s="470"/>
      <c r="BF704" s="470"/>
      <c r="BG704" s="470"/>
      <c r="BH704" s="470"/>
      <c r="BI704" s="470"/>
      <c r="BJ704" s="470"/>
      <c r="BK704" s="470"/>
      <c r="BL704" s="470"/>
      <c r="BM704" s="470"/>
      <c r="BN704" s="470"/>
      <c r="BO704" s="470">
        <f>BD704+AS704+AH704+W704+L704</f>
        <v>1343878</v>
      </c>
      <c r="BP704" s="470"/>
      <c r="BQ704" s="470"/>
      <c r="BR704" s="470"/>
      <c r="BS704" s="470"/>
      <c r="BT704" s="470"/>
      <c r="BU704" s="470"/>
      <c r="BV704" s="470"/>
      <c r="BW704" s="470"/>
      <c r="BX704" s="470"/>
      <c r="BY704" s="470"/>
    </row>
    <row r="705" spans="2:77" s="67" customFormat="1" ht="15" customHeight="1">
      <c r="B705" s="385" t="s">
        <v>480</v>
      </c>
      <c r="C705" s="385"/>
      <c r="D705" s="385"/>
      <c r="E705" s="385"/>
      <c r="F705" s="385"/>
      <c r="G705" s="385"/>
      <c r="H705" s="385"/>
      <c r="I705" s="385"/>
      <c r="J705" s="385"/>
      <c r="K705" s="385"/>
      <c r="L705" s="470">
        <v>156713</v>
      </c>
      <c r="M705" s="470"/>
      <c r="N705" s="470"/>
      <c r="O705" s="470"/>
      <c r="P705" s="470"/>
      <c r="Q705" s="470"/>
      <c r="R705" s="470"/>
      <c r="S705" s="470"/>
      <c r="T705" s="470"/>
      <c r="U705" s="470"/>
      <c r="V705" s="470"/>
      <c r="W705" s="470">
        <v>926136</v>
      </c>
      <c r="X705" s="470"/>
      <c r="Y705" s="470"/>
      <c r="Z705" s="470"/>
      <c r="AA705" s="470"/>
      <c r="AB705" s="470"/>
      <c r="AC705" s="470"/>
      <c r="AD705" s="470"/>
      <c r="AE705" s="470"/>
      <c r="AF705" s="470"/>
      <c r="AG705" s="470"/>
      <c r="AH705" s="470">
        <v>115348</v>
      </c>
      <c r="AI705" s="470"/>
      <c r="AJ705" s="470"/>
      <c r="AK705" s="470"/>
      <c r="AL705" s="470"/>
      <c r="AM705" s="470"/>
      <c r="AN705" s="470"/>
      <c r="AO705" s="470"/>
      <c r="AP705" s="470"/>
      <c r="AQ705" s="470"/>
      <c r="AR705" s="470"/>
      <c r="AS705" s="470">
        <v>111504</v>
      </c>
      <c r="AT705" s="470"/>
      <c r="AU705" s="470"/>
      <c r="AV705" s="470"/>
      <c r="AW705" s="470"/>
      <c r="AX705" s="470"/>
      <c r="AY705" s="470"/>
      <c r="AZ705" s="470"/>
      <c r="BA705" s="470"/>
      <c r="BB705" s="470"/>
      <c r="BC705" s="470"/>
      <c r="BD705" s="470">
        <v>14516</v>
      </c>
      <c r="BE705" s="470"/>
      <c r="BF705" s="470"/>
      <c r="BG705" s="470"/>
      <c r="BH705" s="470"/>
      <c r="BI705" s="470"/>
      <c r="BJ705" s="470"/>
      <c r="BK705" s="470"/>
      <c r="BL705" s="470"/>
      <c r="BM705" s="470"/>
      <c r="BN705" s="470"/>
      <c r="BO705" s="470">
        <f>BD705+AS705+AH705+W705+L705</f>
        <v>1324217</v>
      </c>
      <c r="BP705" s="470"/>
      <c r="BQ705" s="470"/>
      <c r="BR705" s="470"/>
      <c r="BS705" s="470"/>
      <c r="BT705" s="470"/>
      <c r="BU705" s="470"/>
      <c r="BV705" s="470"/>
      <c r="BW705" s="470"/>
      <c r="BX705" s="470"/>
      <c r="BY705" s="470"/>
    </row>
    <row r="706" spans="2:77" s="67" customFormat="1" ht="15" customHeight="1">
      <c r="B706" s="385" t="s">
        <v>605</v>
      </c>
      <c r="C706" s="385"/>
      <c r="D706" s="385"/>
      <c r="E706" s="385"/>
      <c r="F706" s="385"/>
      <c r="G706" s="385"/>
      <c r="H706" s="385"/>
      <c r="I706" s="385"/>
      <c r="J706" s="385"/>
      <c r="K706" s="385"/>
      <c r="L706" s="470">
        <v>169183</v>
      </c>
      <c r="M706" s="470"/>
      <c r="N706" s="470"/>
      <c r="O706" s="470"/>
      <c r="P706" s="470"/>
      <c r="Q706" s="470"/>
      <c r="R706" s="470"/>
      <c r="S706" s="470"/>
      <c r="T706" s="470"/>
      <c r="U706" s="470"/>
      <c r="V706" s="470"/>
      <c r="W706" s="470">
        <v>959095</v>
      </c>
      <c r="X706" s="470"/>
      <c r="Y706" s="470"/>
      <c r="Z706" s="470"/>
      <c r="AA706" s="470"/>
      <c r="AB706" s="470"/>
      <c r="AC706" s="470"/>
      <c r="AD706" s="470"/>
      <c r="AE706" s="470"/>
      <c r="AF706" s="470"/>
      <c r="AG706" s="470"/>
      <c r="AH706" s="470">
        <v>114816</v>
      </c>
      <c r="AI706" s="470"/>
      <c r="AJ706" s="470"/>
      <c r="AK706" s="470"/>
      <c r="AL706" s="470"/>
      <c r="AM706" s="470"/>
      <c r="AN706" s="470"/>
      <c r="AO706" s="470"/>
      <c r="AP706" s="470"/>
      <c r="AQ706" s="470"/>
      <c r="AR706" s="470"/>
      <c r="AS706" s="470">
        <v>106951</v>
      </c>
      <c r="AT706" s="470"/>
      <c r="AU706" s="470"/>
      <c r="AV706" s="470"/>
      <c r="AW706" s="470"/>
      <c r="AX706" s="470"/>
      <c r="AY706" s="470"/>
      <c r="AZ706" s="470"/>
      <c r="BA706" s="470"/>
      <c r="BB706" s="470"/>
      <c r="BC706" s="470"/>
      <c r="BD706" s="470">
        <v>13404</v>
      </c>
      <c r="BE706" s="470"/>
      <c r="BF706" s="470"/>
      <c r="BG706" s="470"/>
      <c r="BH706" s="470"/>
      <c r="BI706" s="470"/>
      <c r="BJ706" s="470"/>
      <c r="BK706" s="470"/>
      <c r="BL706" s="470"/>
      <c r="BM706" s="470"/>
      <c r="BN706" s="470"/>
      <c r="BO706" s="470">
        <f>BD706+AS706+AH706+W706+L706</f>
        <v>1363449</v>
      </c>
      <c r="BP706" s="470"/>
      <c r="BQ706" s="470"/>
      <c r="BR706" s="470"/>
      <c r="BS706" s="470"/>
      <c r="BT706" s="470"/>
      <c r="BU706" s="470"/>
      <c r="BV706" s="470"/>
      <c r="BW706" s="470"/>
      <c r="BX706" s="470"/>
      <c r="BY706" s="470"/>
    </row>
    <row r="707" spans="2:77" s="67" customFormat="1" ht="15" customHeight="1">
      <c r="B707" s="385" t="s">
        <v>897</v>
      </c>
      <c r="C707" s="385"/>
      <c r="D707" s="385"/>
      <c r="E707" s="385"/>
      <c r="F707" s="385"/>
      <c r="G707" s="385"/>
      <c r="H707" s="385"/>
      <c r="I707" s="385"/>
      <c r="J707" s="385"/>
      <c r="K707" s="385"/>
      <c r="L707" s="470">
        <v>1184365</v>
      </c>
      <c r="M707" s="470"/>
      <c r="N707" s="470"/>
      <c r="O707" s="470"/>
      <c r="P707" s="470"/>
      <c r="Q707" s="470"/>
      <c r="R707" s="470"/>
      <c r="S707" s="470"/>
      <c r="T707" s="470"/>
      <c r="U707" s="470"/>
      <c r="V707" s="470"/>
      <c r="W707" s="470">
        <v>969487</v>
      </c>
      <c r="X707" s="470"/>
      <c r="Y707" s="470"/>
      <c r="Z707" s="470"/>
      <c r="AA707" s="470"/>
      <c r="AB707" s="470"/>
      <c r="AC707" s="470"/>
      <c r="AD707" s="470"/>
      <c r="AE707" s="470"/>
      <c r="AF707" s="470"/>
      <c r="AG707" s="470"/>
      <c r="AH707" s="470">
        <v>114161</v>
      </c>
      <c r="AI707" s="470"/>
      <c r="AJ707" s="470"/>
      <c r="AK707" s="470"/>
      <c r="AL707" s="470"/>
      <c r="AM707" s="470"/>
      <c r="AN707" s="470"/>
      <c r="AO707" s="470"/>
      <c r="AP707" s="470"/>
      <c r="AQ707" s="470"/>
      <c r="AR707" s="470"/>
      <c r="AS707" s="470">
        <v>99884</v>
      </c>
      <c r="AT707" s="470"/>
      <c r="AU707" s="470"/>
      <c r="AV707" s="470"/>
      <c r="AW707" s="470"/>
      <c r="AX707" s="470"/>
      <c r="AY707" s="470"/>
      <c r="AZ707" s="470"/>
      <c r="BA707" s="470"/>
      <c r="BB707" s="470"/>
      <c r="BC707" s="470"/>
      <c r="BD707" s="470">
        <v>14537</v>
      </c>
      <c r="BE707" s="470"/>
      <c r="BF707" s="470"/>
      <c r="BG707" s="470"/>
      <c r="BH707" s="470"/>
      <c r="BI707" s="470"/>
      <c r="BJ707" s="470"/>
      <c r="BK707" s="470"/>
      <c r="BL707" s="470"/>
      <c r="BM707" s="470"/>
      <c r="BN707" s="470"/>
      <c r="BO707" s="470">
        <v>1382434</v>
      </c>
      <c r="BP707" s="470"/>
      <c r="BQ707" s="470"/>
      <c r="BR707" s="470"/>
      <c r="BS707" s="470"/>
      <c r="BT707" s="470"/>
      <c r="BU707" s="470"/>
      <c r="BV707" s="470"/>
      <c r="BW707" s="470"/>
      <c r="BX707" s="470"/>
      <c r="BY707" s="470"/>
    </row>
    <row r="708" s="67" customFormat="1" ht="15" customHeight="1">
      <c r="BY708" s="68" t="s">
        <v>383</v>
      </c>
    </row>
    <row r="709" s="76" customFormat="1" ht="18.75" customHeight="1">
      <c r="A709" s="76" t="s">
        <v>384</v>
      </c>
    </row>
    <row r="710" s="67" customFormat="1" ht="15" customHeight="1"/>
    <row r="711" spans="1:77" s="67" customFormat="1" ht="15" customHeight="1">
      <c r="A711" s="67" t="s">
        <v>385</v>
      </c>
      <c r="BY711" s="68" t="s">
        <v>391</v>
      </c>
    </row>
    <row r="712" s="67" customFormat="1" ht="3.75" customHeight="1"/>
    <row r="713" spans="2:77" s="67" customFormat="1" ht="15" customHeight="1">
      <c r="B713" s="385" t="s">
        <v>618</v>
      </c>
      <c r="C713" s="385"/>
      <c r="D713" s="385"/>
      <c r="E713" s="385"/>
      <c r="F713" s="385"/>
      <c r="G713" s="385"/>
      <c r="H713" s="385"/>
      <c r="I713" s="385"/>
      <c r="J713" s="385"/>
      <c r="K713" s="385" t="s">
        <v>891</v>
      </c>
      <c r="L713" s="385"/>
      <c r="M713" s="385"/>
      <c r="N713" s="385"/>
      <c r="O713" s="385"/>
      <c r="P713" s="385"/>
      <c r="Q713" s="385"/>
      <c r="R713" s="385"/>
      <c r="S713" s="385"/>
      <c r="T713" s="385"/>
      <c r="U713" s="385"/>
      <c r="V713" s="385"/>
      <c r="W713" s="385"/>
      <c r="X713" s="385"/>
      <c r="Y713" s="385"/>
      <c r="Z713" s="385" t="s">
        <v>387</v>
      </c>
      <c r="AA713" s="385"/>
      <c r="AB713" s="385"/>
      <c r="AC713" s="385"/>
      <c r="AD713" s="385"/>
      <c r="AE713" s="385"/>
      <c r="AF713" s="385"/>
      <c r="AG713" s="385"/>
      <c r="AH713" s="385"/>
      <c r="AI713" s="385"/>
      <c r="AJ713" s="385" t="s">
        <v>895</v>
      </c>
      <c r="AK713" s="385"/>
      <c r="AL713" s="385"/>
      <c r="AM713" s="385"/>
      <c r="AN713" s="385"/>
      <c r="AO713" s="385"/>
      <c r="AP713" s="385"/>
      <c r="AQ713" s="385"/>
      <c r="AR713" s="385"/>
      <c r="AS713" s="385"/>
      <c r="AT713" s="385"/>
      <c r="AU713" s="385"/>
      <c r="AV713" s="385"/>
      <c r="AW713" s="385"/>
      <c r="AX713" s="385"/>
      <c r="AY713" s="385"/>
      <c r="AZ713" s="385"/>
      <c r="BA713" s="385"/>
      <c r="BB713" s="385"/>
      <c r="BC713" s="385"/>
      <c r="BD713" s="385"/>
      <c r="BE713" s="385"/>
      <c r="BF713" s="385"/>
      <c r="BG713" s="385"/>
      <c r="BH713" s="385"/>
      <c r="BI713" s="385"/>
      <c r="BJ713" s="385"/>
      <c r="BK713" s="385"/>
      <c r="BL713" s="385"/>
      <c r="BM713" s="385"/>
      <c r="BN713" s="385"/>
      <c r="BO713" s="385"/>
      <c r="BP713" s="385"/>
      <c r="BQ713" s="385"/>
      <c r="BR713" s="385"/>
      <c r="BS713" s="385"/>
      <c r="BT713" s="385"/>
      <c r="BU713" s="385"/>
      <c r="BV713" s="385"/>
      <c r="BW713" s="385"/>
      <c r="BX713" s="385"/>
      <c r="BY713" s="385"/>
    </row>
    <row r="714" spans="2:99" s="67" customFormat="1" ht="15" customHeight="1">
      <c r="B714" s="385"/>
      <c r="C714" s="385"/>
      <c r="D714" s="385"/>
      <c r="E714" s="385"/>
      <c r="F714" s="385"/>
      <c r="G714" s="385"/>
      <c r="H714" s="385"/>
      <c r="I714" s="385"/>
      <c r="J714" s="385"/>
      <c r="K714" s="385"/>
      <c r="L714" s="385"/>
      <c r="M714" s="385"/>
      <c r="N714" s="385"/>
      <c r="O714" s="385"/>
      <c r="P714" s="385"/>
      <c r="Q714" s="385"/>
      <c r="R714" s="385"/>
      <c r="S714" s="385"/>
      <c r="T714" s="385"/>
      <c r="U714" s="385"/>
      <c r="V714" s="385"/>
      <c r="W714" s="385"/>
      <c r="X714" s="385"/>
      <c r="Y714" s="385"/>
      <c r="Z714" s="385"/>
      <c r="AA714" s="385"/>
      <c r="AB714" s="385"/>
      <c r="AC714" s="385"/>
      <c r="AD714" s="385"/>
      <c r="AE714" s="385"/>
      <c r="AF714" s="385"/>
      <c r="AG714" s="385"/>
      <c r="AH714" s="385"/>
      <c r="AI714" s="385"/>
      <c r="AJ714" s="385" t="s">
        <v>894</v>
      </c>
      <c r="AK714" s="385"/>
      <c r="AL714" s="385"/>
      <c r="AM714" s="385"/>
      <c r="AN714" s="385"/>
      <c r="AO714" s="385"/>
      <c r="AP714" s="385"/>
      <c r="AQ714" s="385"/>
      <c r="AR714" s="385"/>
      <c r="AS714" s="385"/>
      <c r="AT714" s="385"/>
      <c r="AU714" s="385"/>
      <c r="AV714" s="385"/>
      <c r="AW714" s="385"/>
      <c r="AX714" s="385"/>
      <c r="AY714" s="385"/>
      <c r="AZ714" s="385"/>
      <c r="BA714" s="385"/>
      <c r="BB714" s="385"/>
      <c r="BC714" s="385" t="s">
        <v>389</v>
      </c>
      <c r="BD714" s="385"/>
      <c r="BE714" s="385"/>
      <c r="BF714" s="385"/>
      <c r="BG714" s="385"/>
      <c r="BH714" s="385"/>
      <c r="BI714" s="385"/>
      <c r="BJ714" s="385"/>
      <c r="BK714" s="385"/>
      <c r="BL714" s="385"/>
      <c r="BM714" s="385"/>
      <c r="BN714" s="385"/>
      <c r="BO714" s="384" t="s">
        <v>390</v>
      </c>
      <c r="BP714" s="384"/>
      <c r="BQ714" s="384"/>
      <c r="BR714" s="384"/>
      <c r="BS714" s="384"/>
      <c r="BT714" s="384"/>
      <c r="BU714" s="384"/>
      <c r="BV714" s="384"/>
      <c r="BW714" s="384"/>
      <c r="BX714" s="384"/>
      <c r="BY714" s="384"/>
      <c r="CQ714" s="76"/>
      <c r="CR714" s="76"/>
      <c r="CS714" s="76"/>
      <c r="CT714" s="76"/>
      <c r="CU714" s="76"/>
    </row>
    <row r="715" spans="2:77" s="67" customFormat="1" ht="15" customHeight="1">
      <c r="B715" s="385"/>
      <c r="C715" s="385"/>
      <c r="D715" s="385"/>
      <c r="E715" s="385"/>
      <c r="F715" s="385"/>
      <c r="G715" s="385"/>
      <c r="H715" s="385"/>
      <c r="I715" s="385"/>
      <c r="J715" s="385"/>
      <c r="K715" s="385" t="s">
        <v>892</v>
      </c>
      <c r="L715" s="385"/>
      <c r="M715" s="385"/>
      <c r="N715" s="385"/>
      <c r="O715" s="385"/>
      <c r="P715" s="385"/>
      <c r="Q715" s="385"/>
      <c r="R715" s="385" t="s">
        <v>893</v>
      </c>
      <c r="S715" s="385"/>
      <c r="T715" s="385"/>
      <c r="U715" s="385"/>
      <c r="V715" s="385"/>
      <c r="W715" s="385"/>
      <c r="X715" s="385"/>
      <c r="Y715" s="385"/>
      <c r="Z715" s="385"/>
      <c r="AA715" s="385"/>
      <c r="AB715" s="385"/>
      <c r="AC715" s="385"/>
      <c r="AD715" s="385"/>
      <c r="AE715" s="385"/>
      <c r="AF715" s="385"/>
      <c r="AG715" s="385"/>
      <c r="AH715" s="385"/>
      <c r="AI715" s="385"/>
      <c r="AJ715" s="385" t="s">
        <v>284</v>
      </c>
      <c r="AK715" s="385"/>
      <c r="AL715" s="385"/>
      <c r="AM715" s="385"/>
      <c r="AN715" s="385"/>
      <c r="AO715" s="385"/>
      <c r="AP715" s="385"/>
      <c r="AQ715" s="385"/>
      <c r="AR715" s="385"/>
      <c r="AS715" s="476" t="s">
        <v>388</v>
      </c>
      <c r="AT715" s="476"/>
      <c r="AU715" s="476"/>
      <c r="AV715" s="476"/>
      <c r="AW715" s="476"/>
      <c r="AX715" s="476"/>
      <c r="AY715" s="476"/>
      <c r="AZ715" s="476"/>
      <c r="BA715" s="476"/>
      <c r="BB715" s="476"/>
      <c r="BC715" s="476" t="s">
        <v>284</v>
      </c>
      <c r="BD715" s="476"/>
      <c r="BE715" s="476"/>
      <c r="BF715" s="476"/>
      <c r="BG715" s="385" t="s">
        <v>388</v>
      </c>
      <c r="BH715" s="385"/>
      <c r="BI715" s="385"/>
      <c r="BJ715" s="385"/>
      <c r="BK715" s="385"/>
      <c r="BL715" s="385"/>
      <c r="BM715" s="385"/>
      <c r="BN715" s="385"/>
      <c r="BO715" s="384" t="s">
        <v>284</v>
      </c>
      <c r="BP715" s="384"/>
      <c r="BQ715" s="384"/>
      <c r="BR715" s="384"/>
      <c r="BS715" s="384"/>
      <c r="BT715" s="385" t="s">
        <v>388</v>
      </c>
      <c r="BU715" s="385"/>
      <c r="BV715" s="385"/>
      <c r="BW715" s="385"/>
      <c r="BX715" s="385"/>
      <c r="BY715" s="385"/>
    </row>
    <row r="716" spans="2:77" s="67" customFormat="1" ht="15" customHeight="1">
      <c r="B716" s="469" t="s">
        <v>445</v>
      </c>
      <c r="C716" s="469"/>
      <c r="D716" s="469"/>
      <c r="E716" s="469"/>
      <c r="F716" s="469"/>
      <c r="G716" s="469"/>
      <c r="H716" s="469"/>
      <c r="I716" s="469"/>
      <c r="J716" s="469"/>
      <c r="K716" s="468">
        <v>7332</v>
      </c>
      <c r="L716" s="468"/>
      <c r="M716" s="468"/>
      <c r="N716" s="468"/>
      <c r="O716" s="468"/>
      <c r="P716" s="468"/>
      <c r="Q716" s="468"/>
      <c r="R716" s="468">
        <v>13946</v>
      </c>
      <c r="S716" s="468"/>
      <c r="T716" s="468"/>
      <c r="U716" s="468"/>
      <c r="V716" s="468"/>
      <c r="W716" s="468"/>
      <c r="X716" s="468"/>
      <c r="Y716" s="468"/>
      <c r="Z716" s="468">
        <v>1200992</v>
      </c>
      <c r="AA716" s="468"/>
      <c r="AB716" s="468"/>
      <c r="AC716" s="468"/>
      <c r="AD716" s="468"/>
      <c r="AE716" s="468"/>
      <c r="AF716" s="468"/>
      <c r="AG716" s="468"/>
      <c r="AH716" s="468"/>
      <c r="AI716" s="468"/>
      <c r="AJ716" s="468">
        <v>240679</v>
      </c>
      <c r="AK716" s="468"/>
      <c r="AL716" s="468"/>
      <c r="AM716" s="468"/>
      <c r="AN716" s="468"/>
      <c r="AO716" s="468"/>
      <c r="AP716" s="468"/>
      <c r="AQ716" s="468"/>
      <c r="AR716" s="468"/>
      <c r="AS716" s="468">
        <v>3840755</v>
      </c>
      <c r="AT716" s="468"/>
      <c r="AU716" s="468"/>
      <c r="AV716" s="468"/>
      <c r="AW716" s="468"/>
      <c r="AX716" s="468"/>
      <c r="AY716" s="468"/>
      <c r="AZ716" s="468"/>
      <c r="BA716" s="468"/>
      <c r="BB716" s="468"/>
      <c r="BC716" s="468">
        <v>67</v>
      </c>
      <c r="BD716" s="468"/>
      <c r="BE716" s="468"/>
      <c r="BF716" s="468"/>
      <c r="BG716" s="468">
        <v>24050</v>
      </c>
      <c r="BH716" s="468"/>
      <c r="BI716" s="468"/>
      <c r="BJ716" s="468"/>
      <c r="BK716" s="468"/>
      <c r="BL716" s="468"/>
      <c r="BM716" s="468"/>
      <c r="BN716" s="468"/>
      <c r="BO716" s="468">
        <v>127</v>
      </c>
      <c r="BP716" s="468"/>
      <c r="BQ716" s="468"/>
      <c r="BR716" s="468"/>
      <c r="BS716" s="468"/>
      <c r="BT716" s="468">
        <v>3175</v>
      </c>
      <c r="BU716" s="468"/>
      <c r="BV716" s="468"/>
      <c r="BW716" s="468"/>
      <c r="BX716" s="468"/>
      <c r="BY716" s="468"/>
    </row>
    <row r="717" spans="2:77" s="67" customFormat="1" ht="15" customHeight="1">
      <c r="B717" s="469" t="s">
        <v>890</v>
      </c>
      <c r="C717" s="469"/>
      <c r="D717" s="469"/>
      <c r="E717" s="469"/>
      <c r="F717" s="469"/>
      <c r="G717" s="469"/>
      <c r="H717" s="469"/>
      <c r="I717" s="469"/>
      <c r="J717" s="469"/>
      <c r="K717" s="468">
        <v>7224</v>
      </c>
      <c r="L717" s="468"/>
      <c r="M717" s="468"/>
      <c r="N717" s="468"/>
      <c r="O717" s="468"/>
      <c r="P717" s="468"/>
      <c r="Q717" s="468"/>
      <c r="R717" s="468">
        <v>13684</v>
      </c>
      <c r="S717" s="468"/>
      <c r="T717" s="468"/>
      <c r="U717" s="468"/>
      <c r="V717" s="468"/>
      <c r="W717" s="468"/>
      <c r="X717" s="468"/>
      <c r="Y717" s="468"/>
      <c r="Z717" s="468">
        <v>1174000</v>
      </c>
      <c r="AA717" s="468"/>
      <c r="AB717" s="468"/>
      <c r="AC717" s="468"/>
      <c r="AD717" s="468"/>
      <c r="AE717" s="468"/>
      <c r="AF717" s="468"/>
      <c r="AG717" s="468"/>
      <c r="AH717" s="468"/>
      <c r="AI717" s="468"/>
      <c r="AJ717" s="468">
        <v>240984</v>
      </c>
      <c r="AK717" s="468"/>
      <c r="AL717" s="468"/>
      <c r="AM717" s="468"/>
      <c r="AN717" s="468"/>
      <c r="AO717" s="468"/>
      <c r="AP717" s="468"/>
      <c r="AQ717" s="468"/>
      <c r="AR717" s="468"/>
      <c r="AS717" s="468">
        <v>3996229</v>
      </c>
      <c r="AT717" s="468"/>
      <c r="AU717" s="468"/>
      <c r="AV717" s="468"/>
      <c r="AW717" s="468"/>
      <c r="AX717" s="468"/>
      <c r="AY717" s="468"/>
      <c r="AZ717" s="468"/>
      <c r="BA717" s="468"/>
      <c r="BB717" s="468"/>
      <c r="BC717" s="468">
        <v>55</v>
      </c>
      <c r="BD717" s="468"/>
      <c r="BE717" s="468"/>
      <c r="BF717" s="468"/>
      <c r="BG717" s="468">
        <v>22053</v>
      </c>
      <c r="BH717" s="468"/>
      <c r="BI717" s="468"/>
      <c r="BJ717" s="468"/>
      <c r="BK717" s="468"/>
      <c r="BL717" s="468"/>
      <c r="BM717" s="468"/>
      <c r="BN717" s="468"/>
      <c r="BO717" s="468">
        <v>70</v>
      </c>
      <c r="BP717" s="468"/>
      <c r="BQ717" s="468"/>
      <c r="BR717" s="468"/>
      <c r="BS717" s="468"/>
      <c r="BT717" s="468">
        <v>1750</v>
      </c>
      <c r="BU717" s="468"/>
      <c r="BV717" s="468"/>
      <c r="BW717" s="468"/>
      <c r="BX717" s="468"/>
      <c r="BY717" s="468"/>
    </row>
    <row r="718" spans="2:77" s="67" customFormat="1" ht="15" customHeight="1">
      <c r="B718" s="469" t="s">
        <v>908</v>
      </c>
      <c r="C718" s="469"/>
      <c r="D718" s="469"/>
      <c r="E718" s="469"/>
      <c r="F718" s="469"/>
      <c r="G718" s="469"/>
      <c r="H718" s="469"/>
      <c r="I718" s="469"/>
      <c r="J718" s="469"/>
      <c r="K718" s="468">
        <v>7247</v>
      </c>
      <c r="L718" s="468"/>
      <c r="M718" s="468"/>
      <c r="N718" s="468"/>
      <c r="O718" s="468"/>
      <c r="P718" s="468"/>
      <c r="Q718" s="468"/>
      <c r="R718" s="468">
        <v>13488</v>
      </c>
      <c r="S718" s="468"/>
      <c r="T718" s="468"/>
      <c r="U718" s="468"/>
      <c r="V718" s="468"/>
      <c r="W718" s="468"/>
      <c r="X718" s="468"/>
      <c r="Y718" s="468"/>
      <c r="Z718" s="468">
        <v>1110433</v>
      </c>
      <c r="AA718" s="468"/>
      <c r="AB718" s="468"/>
      <c r="AC718" s="468"/>
      <c r="AD718" s="468"/>
      <c r="AE718" s="468"/>
      <c r="AF718" s="468"/>
      <c r="AG718" s="468"/>
      <c r="AH718" s="468"/>
      <c r="AI718" s="468"/>
      <c r="AJ718" s="468">
        <v>238393</v>
      </c>
      <c r="AK718" s="468"/>
      <c r="AL718" s="468"/>
      <c r="AM718" s="468"/>
      <c r="AN718" s="468"/>
      <c r="AO718" s="468"/>
      <c r="AP718" s="468"/>
      <c r="AQ718" s="468"/>
      <c r="AR718" s="468"/>
      <c r="AS718" s="468">
        <v>4193039</v>
      </c>
      <c r="AT718" s="468"/>
      <c r="AU718" s="468"/>
      <c r="AV718" s="468"/>
      <c r="AW718" s="468"/>
      <c r="AX718" s="468"/>
      <c r="AY718" s="468"/>
      <c r="AZ718" s="468"/>
      <c r="BA718" s="468"/>
      <c r="BB718" s="468"/>
      <c r="BC718" s="468">
        <v>73</v>
      </c>
      <c r="BD718" s="468"/>
      <c r="BE718" s="468"/>
      <c r="BF718" s="468"/>
      <c r="BG718" s="468">
        <v>30927</v>
      </c>
      <c r="BH718" s="468"/>
      <c r="BI718" s="468"/>
      <c r="BJ718" s="468"/>
      <c r="BK718" s="468"/>
      <c r="BL718" s="468"/>
      <c r="BM718" s="468"/>
      <c r="BN718" s="468"/>
      <c r="BO718" s="468">
        <v>81</v>
      </c>
      <c r="BP718" s="468"/>
      <c r="BQ718" s="468"/>
      <c r="BR718" s="468"/>
      <c r="BS718" s="468"/>
      <c r="BT718" s="468">
        <v>2025</v>
      </c>
      <c r="BU718" s="468"/>
      <c r="BV718" s="468"/>
      <c r="BW718" s="468"/>
      <c r="BX718" s="468"/>
      <c r="BY718" s="468"/>
    </row>
    <row r="719" spans="2:77" s="67" customFormat="1" ht="15" customHeight="1">
      <c r="B719" s="469" t="s">
        <v>941</v>
      </c>
      <c r="C719" s="469"/>
      <c r="D719" s="469"/>
      <c r="E719" s="469"/>
      <c r="F719" s="469"/>
      <c r="G719" s="469"/>
      <c r="H719" s="469"/>
      <c r="I719" s="469"/>
      <c r="J719" s="469"/>
      <c r="K719" s="468">
        <v>7203</v>
      </c>
      <c r="L719" s="468"/>
      <c r="M719" s="468"/>
      <c r="N719" s="468"/>
      <c r="O719" s="468"/>
      <c r="P719" s="468"/>
      <c r="Q719" s="468"/>
      <c r="R719" s="468">
        <v>13343</v>
      </c>
      <c r="S719" s="468"/>
      <c r="T719" s="468"/>
      <c r="U719" s="468"/>
      <c r="V719" s="468"/>
      <c r="W719" s="468"/>
      <c r="X719" s="468"/>
      <c r="Y719" s="468"/>
      <c r="Z719" s="468">
        <v>1145177</v>
      </c>
      <c r="AA719" s="468"/>
      <c r="AB719" s="468"/>
      <c r="AC719" s="468"/>
      <c r="AD719" s="468"/>
      <c r="AE719" s="468"/>
      <c r="AF719" s="468"/>
      <c r="AG719" s="468"/>
      <c r="AH719" s="468"/>
      <c r="AI719" s="468"/>
      <c r="AJ719" s="468">
        <v>235222</v>
      </c>
      <c r="AK719" s="468"/>
      <c r="AL719" s="468"/>
      <c r="AM719" s="468"/>
      <c r="AN719" s="468"/>
      <c r="AO719" s="468"/>
      <c r="AP719" s="468"/>
      <c r="AQ719" s="468"/>
      <c r="AR719" s="468"/>
      <c r="AS719" s="468">
        <v>4305659</v>
      </c>
      <c r="AT719" s="468"/>
      <c r="AU719" s="468"/>
      <c r="AV719" s="468"/>
      <c r="AW719" s="468"/>
      <c r="AX719" s="468"/>
      <c r="AY719" s="468"/>
      <c r="AZ719" s="468"/>
      <c r="BA719" s="468"/>
      <c r="BB719" s="468"/>
      <c r="BC719" s="468">
        <v>72</v>
      </c>
      <c r="BD719" s="468"/>
      <c r="BE719" s="468"/>
      <c r="BF719" s="468"/>
      <c r="BG719" s="468">
        <v>29837</v>
      </c>
      <c r="BH719" s="468"/>
      <c r="BI719" s="468"/>
      <c r="BJ719" s="468"/>
      <c r="BK719" s="468"/>
      <c r="BL719" s="468"/>
      <c r="BM719" s="468"/>
      <c r="BN719" s="468"/>
      <c r="BO719" s="468">
        <v>1</v>
      </c>
      <c r="BP719" s="468"/>
      <c r="BQ719" s="468"/>
      <c r="BR719" s="468"/>
      <c r="BS719" s="468"/>
      <c r="BT719" s="468">
        <v>2525</v>
      </c>
      <c r="BU719" s="468"/>
      <c r="BV719" s="468"/>
      <c r="BW719" s="468"/>
      <c r="BX719" s="468"/>
      <c r="BY719" s="468"/>
    </row>
    <row r="720" spans="2:77" s="67" customFormat="1" ht="15" customHeight="1">
      <c r="B720" s="469" t="s">
        <v>1046</v>
      </c>
      <c r="C720" s="469"/>
      <c r="D720" s="469"/>
      <c r="E720" s="469"/>
      <c r="F720" s="469"/>
      <c r="G720" s="469"/>
      <c r="H720" s="469"/>
      <c r="I720" s="469"/>
      <c r="J720" s="469"/>
      <c r="K720" s="468">
        <v>7222</v>
      </c>
      <c r="L720" s="468"/>
      <c r="M720" s="468"/>
      <c r="N720" s="468"/>
      <c r="O720" s="468"/>
      <c r="P720" s="468"/>
      <c r="Q720" s="468"/>
      <c r="R720" s="468">
        <v>13259</v>
      </c>
      <c r="S720" s="468"/>
      <c r="T720" s="468"/>
      <c r="U720" s="468"/>
      <c r="V720" s="468"/>
      <c r="W720" s="468"/>
      <c r="X720" s="468"/>
      <c r="Y720" s="468"/>
      <c r="Z720" s="468">
        <v>1161039</v>
      </c>
      <c r="AA720" s="468"/>
      <c r="AB720" s="468"/>
      <c r="AC720" s="468"/>
      <c r="AD720" s="468"/>
      <c r="AE720" s="468"/>
      <c r="AF720" s="468"/>
      <c r="AG720" s="468"/>
      <c r="AH720" s="468"/>
      <c r="AI720" s="468"/>
      <c r="AJ720" s="468">
        <v>215499</v>
      </c>
      <c r="AK720" s="468"/>
      <c r="AL720" s="468"/>
      <c r="AM720" s="468"/>
      <c r="AN720" s="468"/>
      <c r="AO720" s="468"/>
      <c r="AP720" s="468"/>
      <c r="AQ720" s="468"/>
      <c r="AR720" s="468"/>
      <c r="AS720" s="468">
        <v>3789384</v>
      </c>
      <c r="AT720" s="468"/>
      <c r="AU720" s="468"/>
      <c r="AV720" s="468"/>
      <c r="AW720" s="468"/>
      <c r="AX720" s="468"/>
      <c r="AY720" s="468"/>
      <c r="AZ720" s="468"/>
      <c r="BA720" s="468"/>
      <c r="BB720" s="468"/>
      <c r="BC720" s="468">
        <v>69</v>
      </c>
      <c r="BD720" s="468"/>
      <c r="BE720" s="468"/>
      <c r="BF720" s="468"/>
      <c r="BG720" s="468">
        <v>28920</v>
      </c>
      <c r="BH720" s="468"/>
      <c r="BI720" s="468"/>
      <c r="BJ720" s="468"/>
      <c r="BK720" s="468"/>
      <c r="BL720" s="468"/>
      <c r="BM720" s="468"/>
      <c r="BN720" s="468"/>
      <c r="BO720" s="468">
        <v>73</v>
      </c>
      <c r="BP720" s="468"/>
      <c r="BQ720" s="468"/>
      <c r="BR720" s="468"/>
      <c r="BS720" s="468"/>
      <c r="BT720" s="468">
        <v>1825</v>
      </c>
      <c r="BU720" s="468"/>
      <c r="BV720" s="468"/>
      <c r="BW720" s="468"/>
      <c r="BX720" s="468"/>
      <c r="BY720" s="468"/>
    </row>
    <row r="721" spans="1:77" s="67" customFormat="1" ht="1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BY721" s="68" t="s">
        <v>392</v>
      </c>
    </row>
    <row r="722" spans="1:69" s="67" customFormat="1" ht="15" customHeight="1">
      <c r="A722" s="74"/>
      <c r="B722" s="77"/>
      <c r="C722" s="77"/>
      <c r="D722" s="77"/>
      <c r="E722" s="77"/>
      <c r="F722" s="77"/>
      <c r="G722" s="77"/>
      <c r="H722" s="77"/>
      <c r="I722" s="77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  <c r="AL722" s="74"/>
      <c r="AM722" s="74"/>
      <c r="AN722" s="74"/>
      <c r="AO722" s="74"/>
      <c r="AP722" s="74"/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</row>
    <row r="723" spans="1:99" s="67" customFormat="1" ht="15" customHeight="1">
      <c r="A723" s="67" t="s">
        <v>393</v>
      </c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  <c r="AL723" s="74"/>
      <c r="AM723" s="74"/>
      <c r="AN723" s="74"/>
      <c r="AO723" s="74"/>
      <c r="AP723" s="74"/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X723" s="75"/>
      <c r="BY723" s="75" t="s">
        <v>1047</v>
      </c>
      <c r="BZ723" s="75" t="s">
        <v>251</v>
      </c>
      <c r="CA723" s="75" t="s">
        <v>252</v>
      </c>
      <c r="CB723" s="75" t="s">
        <v>253</v>
      </c>
      <c r="CC723" s="75" t="s">
        <v>254</v>
      </c>
      <c r="CD723" s="75" t="s">
        <v>255</v>
      </c>
      <c r="CQ723" s="78"/>
      <c r="CR723" s="78"/>
      <c r="CS723" s="78"/>
      <c r="CT723" s="78"/>
      <c r="CU723" s="78"/>
    </row>
    <row r="724" spans="2:99" s="67" customFormat="1" ht="3.75" customHeight="1"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  <c r="AL724" s="74"/>
      <c r="AM724" s="74"/>
      <c r="AN724" s="74"/>
      <c r="AO724" s="74"/>
      <c r="AP724" s="74"/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CQ724" s="78"/>
      <c r="CR724" s="78"/>
      <c r="CS724" s="78"/>
      <c r="CT724" s="78"/>
      <c r="CU724" s="78"/>
    </row>
    <row r="725" spans="2:77" s="67" customFormat="1" ht="15" customHeight="1">
      <c r="B725" s="385" t="s">
        <v>618</v>
      </c>
      <c r="C725" s="385"/>
      <c r="D725" s="385"/>
      <c r="E725" s="385"/>
      <c r="F725" s="385"/>
      <c r="G725" s="385"/>
      <c r="H725" s="385"/>
      <c r="I725" s="385"/>
      <c r="J725" s="385"/>
      <c r="K725" s="385"/>
      <c r="L725" s="385"/>
      <c r="M725" s="385" t="s">
        <v>399</v>
      </c>
      <c r="N725" s="385"/>
      <c r="O725" s="385"/>
      <c r="P725" s="385"/>
      <c r="Q725" s="385"/>
      <c r="R725" s="385"/>
      <c r="S725" s="385"/>
      <c r="T725" s="385"/>
      <c r="U725" s="385"/>
      <c r="V725" s="385"/>
      <c r="W725" s="385"/>
      <c r="X725" s="385"/>
      <c r="Y725" s="385"/>
      <c r="Z725" s="385"/>
      <c r="AA725" s="385"/>
      <c r="AB725" s="385"/>
      <c r="AC725" s="385"/>
      <c r="AD725" s="385"/>
      <c r="AE725" s="385" t="s">
        <v>398</v>
      </c>
      <c r="AF725" s="385"/>
      <c r="AG725" s="385"/>
      <c r="AH725" s="385"/>
      <c r="AI725" s="385"/>
      <c r="AJ725" s="385"/>
      <c r="AK725" s="385"/>
      <c r="AL725" s="385"/>
      <c r="AM725" s="385"/>
      <c r="AN725" s="385"/>
      <c r="AO725" s="385"/>
      <c r="AP725" s="385"/>
      <c r="AQ725" s="385"/>
      <c r="AR725" s="385"/>
      <c r="AS725" s="385"/>
      <c r="AT725" s="385"/>
      <c r="AU725" s="385"/>
      <c r="AV725" s="385"/>
      <c r="AW725" s="385" t="s">
        <v>16</v>
      </c>
      <c r="AX725" s="385"/>
      <c r="AY725" s="385"/>
      <c r="AZ725" s="385"/>
      <c r="BA725" s="385"/>
      <c r="BB725" s="385"/>
      <c r="BC725" s="385"/>
      <c r="BD725" s="385"/>
      <c r="BE725" s="385"/>
      <c r="BF725" s="385"/>
      <c r="BG725" s="385"/>
      <c r="BH725" s="385"/>
      <c r="BI725" s="385"/>
      <c r="BJ725" s="385"/>
      <c r="BK725" s="385"/>
      <c r="BL725" s="385"/>
      <c r="BM725" s="385"/>
      <c r="BN725" s="385"/>
      <c r="BO725" s="385" t="s">
        <v>397</v>
      </c>
      <c r="BP725" s="385"/>
      <c r="BQ725" s="385"/>
      <c r="BR725" s="385"/>
      <c r="BS725" s="385"/>
      <c r="BT725" s="385"/>
      <c r="BU725" s="385"/>
      <c r="BV725" s="385"/>
      <c r="BW725" s="385"/>
      <c r="BX725" s="385"/>
      <c r="BY725" s="385"/>
    </row>
    <row r="726" spans="2:81" s="67" customFormat="1" ht="15" customHeight="1">
      <c r="B726" s="385"/>
      <c r="C726" s="385"/>
      <c r="D726" s="385"/>
      <c r="E726" s="385"/>
      <c r="F726" s="385"/>
      <c r="G726" s="385"/>
      <c r="H726" s="385"/>
      <c r="I726" s="385"/>
      <c r="J726" s="385"/>
      <c r="K726" s="385"/>
      <c r="L726" s="385"/>
      <c r="M726" s="385" t="s">
        <v>394</v>
      </c>
      <c r="N726" s="385"/>
      <c r="O726" s="385"/>
      <c r="P726" s="385"/>
      <c r="Q726" s="385"/>
      <c r="R726" s="385"/>
      <c r="S726" s="385"/>
      <c r="T726" s="385"/>
      <c r="U726" s="385"/>
      <c r="V726" s="385" t="s">
        <v>396</v>
      </c>
      <c r="W726" s="385"/>
      <c r="X726" s="385"/>
      <c r="Y726" s="385"/>
      <c r="Z726" s="385"/>
      <c r="AA726" s="385"/>
      <c r="AB726" s="385"/>
      <c r="AC726" s="385"/>
      <c r="AD726" s="385"/>
      <c r="AE726" s="385" t="s">
        <v>394</v>
      </c>
      <c r="AF726" s="385"/>
      <c r="AG726" s="385"/>
      <c r="AH726" s="385"/>
      <c r="AI726" s="385"/>
      <c r="AJ726" s="385"/>
      <c r="AK726" s="385"/>
      <c r="AL726" s="385"/>
      <c r="AM726" s="385"/>
      <c r="AN726" s="385" t="s">
        <v>396</v>
      </c>
      <c r="AO726" s="385"/>
      <c r="AP726" s="385"/>
      <c r="AQ726" s="385"/>
      <c r="AR726" s="385"/>
      <c r="AS726" s="385"/>
      <c r="AT726" s="385"/>
      <c r="AU726" s="385"/>
      <c r="AV726" s="385"/>
      <c r="AW726" s="385" t="s">
        <v>394</v>
      </c>
      <c r="AX726" s="385"/>
      <c r="AY726" s="385"/>
      <c r="AZ726" s="385"/>
      <c r="BA726" s="385"/>
      <c r="BB726" s="385"/>
      <c r="BC726" s="385"/>
      <c r="BD726" s="385"/>
      <c r="BE726" s="385"/>
      <c r="BF726" s="385" t="s">
        <v>396</v>
      </c>
      <c r="BG726" s="385"/>
      <c r="BH726" s="385"/>
      <c r="BI726" s="385"/>
      <c r="BJ726" s="385"/>
      <c r="BK726" s="385"/>
      <c r="BL726" s="385"/>
      <c r="BM726" s="385"/>
      <c r="BN726" s="385"/>
      <c r="BO726" s="385"/>
      <c r="BP726" s="385"/>
      <c r="BQ726" s="385"/>
      <c r="BR726" s="385"/>
      <c r="BS726" s="385"/>
      <c r="BT726" s="385"/>
      <c r="BU726" s="385"/>
      <c r="BV726" s="385"/>
      <c r="BW726" s="385"/>
      <c r="BX726" s="385"/>
      <c r="BY726" s="385"/>
      <c r="BZ726" s="79"/>
      <c r="CA726" s="79"/>
      <c r="CB726" s="79"/>
      <c r="CC726" s="79"/>
    </row>
    <row r="727" spans="2:77" s="67" customFormat="1" ht="15" customHeight="1">
      <c r="B727" s="385" t="s">
        <v>989</v>
      </c>
      <c r="C727" s="385"/>
      <c r="D727" s="385"/>
      <c r="E727" s="385"/>
      <c r="F727" s="385"/>
      <c r="G727" s="385"/>
      <c r="H727" s="385"/>
      <c r="I727" s="385"/>
      <c r="J727" s="385"/>
      <c r="K727" s="385"/>
      <c r="L727" s="385"/>
      <c r="M727" s="471">
        <v>5</v>
      </c>
      <c r="N727" s="471"/>
      <c r="O727" s="471"/>
      <c r="P727" s="471"/>
      <c r="Q727" s="471"/>
      <c r="R727" s="471"/>
      <c r="S727" s="471"/>
      <c r="T727" s="471"/>
      <c r="U727" s="471"/>
      <c r="V727" s="471">
        <v>643</v>
      </c>
      <c r="W727" s="471"/>
      <c r="X727" s="471"/>
      <c r="Y727" s="471"/>
      <c r="Z727" s="471"/>
      <c r="AA727" s="471"/>
      <c r="AB727" s="471"/>
      <c r="AC727" s="471"/>
      <c r="AD727" s="471"/>
      <c r="AE727" s="471">
        <v>49</v>
      </c>
      <c r="AF727" s="471"/>
      <c r="AG727" s="471"/>
      <c r="AH727" s="471"/>
      <c r="AI727" s="471"/>
      <c r="AJ727" s="471"/>
      <c r="AK727" s="471"/>
      <c r="AL727" s="471"/>
      <c r="AM727" s="471"/>
      <c r="AN727" s="471">
        <v>252</v>
      </c>
      <c r="AO727" s="471"/>
      <c r="AP727" s="471"/>
      <c r="AQ727" s="471"/>
      <c r="AR727" s="471"/>
      <c r="AS727" s="471"/>
      <c r="AT727" s="471"/>
      <c r="AU727" s="471"/>
      <c r="AV727" s="471"/>
      <c r="AW727" s="471">
        <f>M727+AE727</f>
        <v>54</v>
      </c>
      <c r="AX727" s="471"/>
      <c r="AY727" s="471"/>
      <c r="AZ727" s="471"/>
      <c r="BA727" s="471"/>
      <c r="BB727" s="471"/>
      <c r="BC727" s="471"/>
      <c r="BD727" s="471"/>
      <c r="BE727" s="471"/>
      <c r="BF727" s="471">
        <f>V727+AN727</f>
        <v>895</v>
      </c>
      <c r="BG727" s="471"/>
      <c r="BH727" s="471"/>
      <c r="BI727" s="471"/>
      <c r="BJ727" s="471"/>
      <c r="BK727" s="471"/>
      <c r="BL727" s="471"/>
      <c r="BM727" s="471"/>
      <c r="BN727" s="471"/>
      <c r="BO727" s="471">
        <v>23</v>
      </c>
      <c r="BP727" s="471"/>
      <c r="BQ727" s="471"/>
      <c r="BR727" s="471"/>
      <c r="BS727" s="471"/>
      <c r="BT727" s="471"/>
      <c r="BU727" s="471"/>
      <c r="BV727" s="471"/>
      <c r="BW727" s="471"/>
      <c r="BX727" s="471"/>
      <c r="BY727" s="471"/>
    </row>
    <row r="728" spans="2:77" s="67" customFormat="1" ht="15" customHeight="1"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  <c r="AL728" s="74"/>
      <c r="AM728" s="74"/>
      <c r="AN728" s="74"/>
      <c r="AO728" s="74"/>
      <c r="AP728" s="74"/>
      <c r="AQ728" s="74"/>
      <c r="AR728" s="74"/>
      <c r="AS728" s="74"/>
      <c r="AT728" s="74"/>
      <c r="AU728" s="74"/>
      <c r="AV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L728" s="74"/>
      <c r="BN728" s="74"/>
      <c r="BO728" s="74"/>
      <c r="BP728" s="74"/>
      <c r="BQ728" s="74"/>
      <c r="BY728" s="75" t="s">
        <v>446</v>
      </c>
    </row>
    <row r="729" spans="2:69" s="67" customFormat="1" ht="15" customHeight="1">
      <c r="B729" s="3"/>
      <c r="C729" s="3"/>
      <c r="D729" s="3"/>
      <c r="E729" s="3"/>
      <c r="F729" s="3"/>
      <c r="G729" s="3"/>
      <c r="H729" s="3"/>
      <c r="I729" s="80"/>
      <c r="J729" s="80"/>
      <c r="K729" s="80"/>
      <c r="L729" s="80"/>
      <c r="M729" s="80"/>
      <c r="N729" s="80"/>
      <c r="O729" s="80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</row>
    <row r="730" spans="1:77" s="67" customFormat="1" ht="15" customHeight="1">
      <c r="A730" s="67" t="s">
        <v>400</v>
      </c>
      <c r="B730" s="3"/>
      <c r="C730" s="3"/>
      <c r="D730" s="3"/>
      <c r="E730" s="3"/>
      <c r="F730" s="3"/>
      <c r="G730" s="3"/>
      <c r="H730" s="3"/>
      <c r="I730" s="3"/>
      <c r="J730" s="3"/>
      <c r="K730" s="80"/>
      <c r="L730" s="80"/>
      <c r="M730" s="80"/>
      <c r="N730" s="80"/>
      <c r="O730" s="80"/>
      <c r="P730" s="80"/>
      <c r="Q730" s="3"/>
      <c r="R730" s="3"/>
      <c r="S730" s="3"/>
      <c r="T730" s="3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3"/>
      <c r="AJ730" s="3"/>
      <c r="AK730" s="3"/>
      <c r="AL730" s="3"/>
      <c r="AM730" s="3"/>
      <c r="AN730" s="3"/>
      <c r="AO730" s="3"/>
      <c r="AP730" s="81"/>
      <c r="AQ730" s="81"/>
      <c r="AR730" s="81"/>
      <c r="AT730" s="81"/>
      <c r="AV730" s="81"/>
      <c r="AW730" s="81"/>
      <c r="AX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Y730" s="82" t="s">
        <v>1048</v>
      </c>
    </row>
    <row r="731" spans="2:69" s="67" customFormat="1" ht="4.5" customHeight="1"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  <c r="AL731" s="74"/>
      <c r="AM731" s="74"/>
      <c r="AN731" s="74"/>
      <c r="AO731" s="74"/>
      <c r="AP731" s="74"/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</row>
    <row r="732" spans="2:165" s="78" customFormat="1" ht="15" customHeight="1">
      <c r="B732" s="384" t="s">
        <v>401</v>
      </c>
      <c r="C732" s="384"/>
      <c r="D732" s="384"/>
      <c r="E732" s="384"/>
      <c r="F732" s="384" t="s">
        <v>678</v>
      </c>
      <c r="G732" s="384"/>
      <c r="H732" s="384"/>
      <c r="I732" s="384"/>
      <c r="J732" s="384"/>
      <c r="K732" s="452"/>
      <c r="L732" s="454" t="s">
        <v>402</v>
      </c>
      <c r="M732" s="384"/>
      <c r="N732" s="384"/>
      <c r="O732" s="384"/>
      <c r="P732" s="384"/>
      <c r="Q732" s="384"/>
      <c r="R732" s="384" t="s">
        <v>411</v>
      </c>
      <c r="S732" s="384"/>
      <c r="T732" s="384"/>
      <c r="U732" s="384"/>
      <c r="V732" s="384"/>
      <c r="W732" s="384"/>
      <c r="X732" s="384" t="s">
        <v>403</v>
      </c>
      <c r="Y732" s="384"/>
      <c r="Z732" s="384"/>
      <c r="AA732" s="384"/>
      <c r="AB732" s="384"/>
      <c r="AC732" s="384"/>
      <c r="AD732" s="384" t="s">
        <v>404</v>
      </c>
      <c r="AE732" s="384"/>
      <c r="AF732" s="384"/>
      <c r="AG732" s="384"/>
      <c r="AH732" s="384"/>
      <c r="AI732" s="384"/>
      <c r="AJ732" s="475" t="s">
        <v>410</v>
      </c>
      <c r="AK732" s="475"/>
      <c r="AL732" s="475"/>
      <c r="AM732" s="475"/>
      <c r="AN732" s="475"/>
      <c r="AO732" s="475"/>
      <c r="AP732" s="384" t="s">
        <v>405</v>
      </c>
      <c r="AQ732" s="384"/>
      <c r="AR732" s="384"/>
      <c r="AS732" s="384"/>
      <c r="AT732" s="384"/>
      <c r="AU732" s="384"/>
      <c r="AV732" s="384" t="s">
        <v>406</v>
      </c>
      <c r="AW732" s="384"/>
      <c r="AX732" s="384"/>
      <c r="AY732" s="384"/>
      <c r="AZ732" s="384"/>
      <c r="BA732" s="384"/>
      <c r="BB732" s="384" t="s">
        <v>407</v>
      </c>
      <c r="BC732" s="384"/>
      <c r="BD732" s="384"/>
      <c r="BE732" s="384"/>
      <c r="BF732" s="384"/>
      <c r="BG732" s="384"/>
      <c r="BH732" s="384" t="s">
        <v>408</v>
      </c>
      <c r="BI732" s="384"/>
      <c r="BJ732" s="384"/>
      <c r="BK732" s="384"/>
      <c r="BL732" s="384"/>
      <c r="BM732" s="384"/>
      <c r="BN732" s="384" t="s">
        <v>409</v>
      </c>
      <c r="BO732" s="384"/>
      <c r="BP732" s="384"/>
      <c r="BQ732" s="384"/>
      <c r="BR732" s="384"/>
      <c r="BS732" s="384"/>
      <c r="BT732" s="384" t="s">
        <v>641</v>
      </c>
      <c r="BU732" s="384"/>
      <c r="BV732" s="384"/>
      <c r="BW732" s="384"/>
      <c r="BX732" s="384"/>
      <c r="BY732" s="384"/>
      <c r="CQ732" s="67"/>
      <c r="CR732" s="67"/>
      <c r="CS732" s="67"/>
      <c r="CT732" s="67"/>
      <c r="CU732" s="67"/>
      <c r="CV732" s="67"/>
      <c r="CW732" s="67"/>
      <c r="CX732" s="67"/>
      <c r="CY732" s="67"/>
      <c r="CZ732" s="67"/>
      <c r="DA732" s="67"/>
      <c r="DB732" s="67"/>
      <c r="DC732" s="67"/>
      <c r="DD732" s="67"/>
      <c r="DE732" s="67"/>
      <c r="DF732" s="67"/>
      <c r="DG732" s="67"/>
      <c r="DH732" s="67"/>
      <c r="DI732" s="67"/>
      <c r="DJ732" s="67"/>
      <c r="DK732" s="67"/>
      <c r="DL732" s="67"/>
      <c r="DM732" s="67"/>
      <c r="DN732" s="67"/>
      <c r="DO732" s="67"/>
      <c r="DP732" s="67"/>
      <c r="DQ732" s="67"/>
      <c r="DR732" s="67"/>
      <c r="DS732" s="67"/>
      <c r="DT732" s="67"/>
      <c r="DU732" s="67"/>
      <c r="DV732" s="67"/>
      <c r="DW732" s="67"/>
      <c r="DX732" s="67"/>
      <c r="DY732" s="67"/>
      <c r="DZ732" s="67"/>
      <c r="EA732" s="67"/>
      <c r="EB732" s="67"/>
      <c r="EC732" s="67"/>
      <c r="ED732" s="67"/>
      <c r="EE732" s="67"/>
      <c r="EF732" s="67"/>
      <c r="EG732" s="67"/>
      <c r="EH732" s="67"/>
      <c r="EI732" s="67"/>
      <c r="EJ732" s="67"/>
      <c r="EK732" s="67"/>
      <c r="EL732" s="67"/>
      <c r="EM732" s="67"/>
      <c r="EN732" s="67"/>
      <c r="EO732" s="67"/>
      <c r="EP732" s="67"/>
      <c r="EQ732" s="67"/>
      <c r="ER732" s="67"/>
      <c r="ES732" s="67"/>
      <c r="ET732" s="67"/>
      <c r="EU732" s="67"/>
      <c r="EV732" s="67"/>
      <c r="EW732" s="67"/>
      <c r="EX732" s="67"/>
      <c r="EY732" s="67"/>
      <c r="EZ732" s="67"/>
      <c r="FA732" s="67"/>
      <c r="FB732" s="67"/>
      <c r="FC732" s="67"/>
      <c r="FD732" s="67"/>
      <c r="FE732" s="67"/>
      <c r="FF732" s="67"/>
      <c r="FG732" s="67"/>
      <c r="FH732" s="67"/>
      <c r="FI732" s="67"/>
    </row>
    <row r="733" spans="2:165" s="78" customFormat="1" ht="15" customHeight="1">
      <c r="B733" s="384"/>
      <c r="C733" s="384"/>
      <c r="D733" s="384"/>
      <c r="E733" s="384"/>
      <c r="F733" s="384"/>
      <c r="G733" s="384"/>
      <c r="H733" s="384"/>
      <c r="I733" s="384"/>
      <c r="J733" s="384"/>
      <c r="K733" s="452"/>
      <c r="L733" s="454"/>
      <c r="M733" s="384"/>
      <c r="N733" s="384"/>
      <c r="O733" s="384"/>
      <c r="P733" s="384"/>
      <c r="Q733" s="384"/>
      <c r="R733" s="384"/>
      <c r="S733" s="384"/>
      <c r="T733" s="384"/>
      <c r="U733" s="384"/>
      <c r="V733" s="384"/>
      <c r="W733" s="384"/>
      <c r="X733" s="384"/>
      <c r="Y733" s="384"/>
      <c r="Z733" s="384"/>
      <c r="AA733" s="384"/>
      <c r="AB733" s="384"/>
      <c r="AC733" s="384"/>
      <c r="AD733" s="384"/>
      <c r="AE733" s="384"/>
      <c r="AF733" s="384"/>
      <c r="AG733" s="384"/>
      <c r="AH733" s="384"/>
      <c r="AI733" s="384"/>
      <c r="AJ733" s="475"/>
      <c r="AK733" s="475"/>
      <c r="AL733" s="475"/>
      <c r="AM733" s="475"/>
      <c r="AN733" s="475"/>
      <c r="AO733" s="475"/>
      <c r="AP733" s="384"/>
      <c r="AQ733" s="384"/>
      <c r="AR733" s="384"/>
      <c r="AS733" s="384"/>
      <c r="AT733" s="384"/>
      <c r="AU733" s="384"/>
      <c r="AV733" s="384"/>
      <c r="AW733" s="384"/>
      <c r="AX733" s="384"/>
      <c r="AY733" s="384"/>
      <c r="AZ733" s="384"/>
      <c r="BA733" s="384"/>
      <c r="BB733" s="384"/>
      <c r="BC733" s="384"/>
      <c r="BD733" s="384"/>
      <c r="BE733" s="384"/>
      <c r="BF733" s="384"/>
      <c r="BG733" s="384"/>
      <c r="BH733" s="384"/>
      <c r="BI733" s="384"/>
      <c r="BJ733" s="384"/>
      <c r="BK733" s="384"/>
      <c r="BL733" s="384"/>
      <c r="BM733" s="384"/>
      <c r="BN733" s="384"/>
      <c r="BO733" s="384"/>
      <c r="BP733" s="384"/>
      <c r="BQ733" s="384"/>
      <c r="BR733" s="384"/>
      <c r="BS733" s="384"/>
      <c r="BT733" s="384"/>
      <c r="BU733" s="384"/>
      <c r="BV733" s="384"/>
      <c r="BW733" s="384"/>
      <c r="BX733" s="384"/>
      <c r="BY733" s="384"/>
      <c r="CQ733" s="67"/>
      <c r="CR733" s="67"/>
      <c r="CS733" s="67"/>
      <c r="CT733" s="67"/>
      <c r="CU733" s="67"/>
      <c r="CV733" s="67"/>
      <c r="CW733" s="67"/>
      <c r="CX733" s="67"/>
      <c r="CY733" s="67"/>
      <c r="CZ733" s="67"/>
      <c r="DA733" s="67"/>
      <c r="DB733" s="67"/>
      <c r="DC733" s="67"/>
      <c r="DD733" s="67"/>
      <c r="DE733" s="67"/>
      <c r="DF733" s="67"/>
      <c r="DG733" s="67"/>
      <c r="DH733" s="67"/>
      <c r="DI733" s="67"/>
      <c r="DJ733" s="67"/>
      <c r="DK733" s="67"/>
      <c r="DL733" s="67"/>
      <c r="DM733" s="67"/>
      <c r="DN733" s="67"/>
      <c r="DO733" s="67"/>
      <c r="DP733" s="67"/>
      <c r="DQ733" s="67"/>
      <c r="DR733" s="67"/>
      <c r="DS733" s="67"/>
      <c r="DT733" s="67"/>
      <c r="DU733" s="67"/>
      <c r="DV733" s="67"/>
      <c r="DW733" s="67"/>
      <c r="DX733" s="67"/>
      <c r="DY733" s="67"/>
      <c r="DZ733" s="67"/>
      <c r="EA733" s="67"/>
      <c r="EB733" s="67"/>
      <c r="EC733" s="67"/>
      <c r="ED733" s="67"/>
      <c r="EE733" s="67"/>
      <c r="EF733" s="67"/>
      <c r="EG733" s="67"/>
      <c r="EH733" s="67"/>
      <c r="EI733" s="67"/>
      <c r="EJ733" s="67"/>
      <c r="EK733" s="67"/>
      <c r="EL733" s="67"/>
      <c r="EM733" s="67"/>
      <c r="EN733" s="67"/>
      <c r="EO733" s="67"/>
      <c r="EP733" s="67"/>
      <c r="EQ733" s="67"/>
      <c r="ER733" s="67"/>
      <c r="ES733" s="67"/>
      <c r="ET733" s="67"/>
      <c r="EU733" s="67"/>
      <c r="EV733" s="67"/>
      <c r="EW733" s="67"/>
      <c r="EX733" s="67"/>
      <c r="EY733" s="67"/>
      <c r="EZ733" s="67"/>
      <c r="FA733" s="67"/>
      <c r="FB733" s="67"/>
      <c r="FC733" s="67"/>
      <c r="FD733" s="67"/>
      <c r="FE733" s="67"/>
      <c r="FF733" s="67"/>
      <c r="FG733" s="67"/>
      <c r="FH733" s="67"/>
      <c r="FI733" s="67"/>
    </row>
    <row r="734" spans="2:77" s="67" customFormat="1" ht="15" customHeight="1">
      <c r="B734" s="385" t="s">
        <v>679</v>
      </c>
      <c r="C734" s="385"/>
      <c r="D734" s="385"/>
      <c r="E734" s="385"/>
      <c r="F734" s="471">
        <f>SUM(L734:BY734)</f>
        <v>294</v>
      </c>
      <c r="G734" s="471"/>
      <c r="H734" s="471"/>
      <c r="I734" s="471"/>
      <c r="J734" s="471"/>
      <c r="K734" s="473"/>
      <c r="L734" s="474">
        <v>31</v>
      </c>
      <c r="M734" s="471"/>
      <c r="N734" s="471"/>
      <c r="O734" s="471"/>
      <c r="P734" s="471"/>
      <c r="Q734" s="471"/>
      <c r="R734" s="471">
        <v>92</v>
      </c>
      <c r="S734" s="471"/>
      <c r="T734" s="471"/>
      <c r="U734" s="471"/>
      <c r="V734" s="471"/>
      <c r="W734" s="471"/>
      <c r="X734" s="471">
        <v>37</v>
      </c>
      <c r="Y734" s="471"/>
      <c r="Z734" s="471"/>
      <c r="AA734" s="471"/>
      <c r="AB734" s="471"/>
      <c r="AC734" s="471"/>
      <c r="AD734" s="471">
        <v>11</v>
      </c>
      <c r="AE734" s="471"/>
      <c r="AF734" s="471"/>
      <c r="AG734" s="471"/>
      <c r="AH734" s="471"/>
      <c r="AI734" s="471"/>
      <c r="AJ734" s="471">
        <v>35</v>
      </c>
      <c r="AK734" s="471"/>
      <c r="AL734" s="471"/>
      <c r="AM734" s="471"/>
      <c r="AN734" s="471"/>
      <c r="AO734" s="471"/>
      <c r="AP734" s="471">
        <v>2</v>
      </c>
      <c r="AQ734" s="471"/>
      <c r="AR734" s="471"/>
      <c r="AS734" s="471"/>
      <c r="AT734" s="471"/>
      <c r="AU734" s="471"/>
      <c r="AV734" s="471">
        <v>0</v>
      </c>
      <c r="AW734" s="471"/>
      <c r="AX734" s="471"/>
      <c r="AY734" s="471"/>
      <c r="AZ734" s="471"/>
      <c r="BA734" s="471"/>
      <c r="BB734" s="471">
        <v>4</v>
      </c>
      <c r="BC734" s="471"/>
      <c r="BD734" s="471"/>
      <c r="BE734" s="471"/>
      <c r="BF734" s="471"/>
      <c r="BG734" s="471"/>
      <c r="BH734" s="471">
        <v>2</v>
      </c>
      <c r="BI734" s="471"/>
      <c r="BJ734" s="471"/>
      <c r="BK734" s="471"/>
      <c r="BL734" s="471"/>
      <c r="BM734" s="471"/>
      <c r="BN734" s="471">
        <v>8</v>
      </c>
      <c r="BO734" s="471"/>
      <c r="BP734" s="471"/>
      <c r="BQ734" s="471"/>
      <c r="BR734" s="471"/>
      <c r="BS734" s="471"/>
      <c r="BT734" s="471">
        <v>72</v>
      </c>
      <c r="BU734" s="471"/>
      <c r="BV734" s="471"/>
      <c r="BW734" s="471"/>
      <c r="BX734" s="471"/>
      <c r="BY734" s="471"/>
    </row>
    <row r="735" spans="2:77" s="67" customFormat="1" ht="15" customHeight="1">
      <c r="B735" s="385" t="s">
        <v>680</v>
      </c>
      <c r="C735" s="385"/>
      <c r="D735" s="385"/>
      <c r="E735" s="385"/>
      <c r="F735" s="471">
        <f>SUM(L735:BY735)</f>
        <v>327</v>
      </c>
      <c r="G735" s="471"/>
      <c r="H735" s="471"/>
      <c r="I735" s="471"/>
      <c r="J735" s="471"/>
      <c r="K735" s="473"/>
      <c r="L735" s="474">
        <v>28</v>
      </c>
      <c r="M735" s="471"/>
      <c r="N735" s="471"/>
      <c r="O735" s="471"/>
      <c r="P735" s="471"/>
      <c r="Q735" s="471"/>
      <c r="R735" s="471">
        <v>86</v>
      </c>
      <c r="S735" s="471"/>
      <c r="T735" s="471"/>
      <c r="U735" s="471"/>
      <c r="V735" s="471"/>
      <c r="W735" s="471"/>
      <c r="X735" s="471">
        <v>58</v>
      </c>
      <c r="Y735" s="471"/>
      <c r="Z735" s="471"/>
      <c r="AA735" s="471"/>
      <c r="AB735" s="471"/>
      <c r="AC735" s="471"/>
      <c r="AD735" s="471">
        <v>10</v>
      </c>
      <c r="AE735" s="471"/>
      <c r="AF735" s="471"/>
      <c r="AG735" s="471"/>
      <c r="AH735" s="471"/>
      <c r="AI735" s="471"/>
      <c r="AJ735" s="471">
        <v>46</v>
      </c>
      <c r="AK735" s="471"/>
      <c r="AL735" s="471"/>
      <c r="AM735" s="471"/>
      <c r="AN735" s="471"/>
      <c r="AO735" s="471"/>
      <c r="AP735" s="471">
        <v>3</v>
      </c>
      <c r="AQ735" s="471"/>
      <c r="AR735" s="471"/>
      <c r="AS735" s="471"/>
      <c r="AT735" s="471"/>
      <c r="AU735" s="471"/>
      <c r="AV735" s="471">
        <v>6</v>
      </c>
      <c r="AW735" s="471"/>
      <c r="AX735" s="471"/>
      <c r="AY735" s="471"/>
      <c r="AZ735" s="471"/>
      <c r="BA735" s="471"/>
      <c r="BB735" s="471">
        <v>4</v>
      </c>
      <c r="BC735" s="471"/>
      <c r="BD735" s="471"/>
      <c r="BE735" s="471"/>
      <c r="BF735" s="471"/>
      <c r="BG735" s="471"/>
      <c r="BH735" s="471">
        <v>0</v>
      </c>
      <c r="BI735" s="471"/>
      <c r="BJ735" s="471"/>
      <c r="BK735" s="471"/>
      <c r="BL735" s="471"/>
      <c r="BM735" s="471"/>
      <c r="BN735" s="471">
        <v>3</v>
      </c>
      <c r="BO735" s="471"/>
      <c r="BP735" s="471"/>
      <c r="BQ735" s="471"/>
      <c r="BR735" s="471"/>
      <c r="BS735" s="471"/>
      <c r="BT735" s="471">
        <v>83</v>
      </c>
      <c r="BU735" s="471"/>
      <c r="BV735" s="471"/>
      <c r="BW735" s="471"/>
      <c r="BX735" s="471"/>
      <c r="BY735" s="471"/>
    </row>
    <row r="736" spans="2:77" s="67" customFormat="1" ht="15" customHeight="1">
      <c r="B736" s="385" t="s">
        <v>751</v>
      </c>
      <c r="C736" s="385"/>
      <c r="D736" s="385"/>
      <c r="E736" s="385"/>
      <c r="F736" s="471">
        <f>SUM(F734:K735)</f>
        <v>621</v>
      </c>
      <c r="G736" s="471"/>
      <c r="H736" s="471"/>
      <c r="I736" s="471"/>
      <c r="J736" s="471"/>
      <c r="K736" s="473"/>
      <c r="L736" s="474">
        <f>SUM(L734:Q735)</f>
        <v>59</v>
      </c>
      <c r="M736" s="471"/>
      <c r="N736" s="471"/>
      <c r="O736" s="471"/>
      <c r="P736" s="471"/>
      <c r="Q736" s="471"/>
      <c r="R736" s="471">
        <f>SUM(R734:W735)</f>
        <v>178</v>
      </c>
      <c r="S736" s="471"/>
      <c r="T736" s="471"/>
      <c r="U736" s="471"/>
      <c r="V736" s="471"/>
      <c r="W736" s="471"/>
      <c r="X736" s="471">
        <f>SUM(X734:AC735)</f>
        <v>95</v>
      </c>
      <c r="Y736" s="471"/>
      <c r="Z736" s="471"/>
      <c r="AA736" s="471"/>
      <c r="AB736" s="471"/>
      <c r="AC736" s="471"/>
      <c r="AD736" s="471">
        <f>SUM(AD734:AI735)</f>
        <v>21</v>
      </c>
      <c r="AE736" s="471"/>
      <c r="AF736" s="471"/>
      <c r="AG736" s="471"/>
      <c r="AH736" s="471"/>
      <c r="AI736" s="471"/>
      <c r="AJ736" s="471">
        <f>SUM(AJ734:AO735)</f>
        <v>81</v>
      </c>
      <c r="AK736" s="471"/>
      <c r="AL736" s="471"/>
      <c r="AM736" s="471"/>
      <c r="AN736" s="471"/>
      <c r="AO736" s="471"/>
      <c r="AP736" s="471">
        <f>SUM(AP734:AU735)</f>
        <v>5</v>
      </c>
      <c r="AQ736" s="471"/>
      <c r="AR736" s="471"/>
      <c r="AS736" s="471"/>
      <c r="AT736" s="471"/>
      <c r="AU736" s="471"/>
      <c r="AV736" s="471">
        <f>SUM(AV734:BA735)</f>
        <v>6</v>
      </c>
      <c r="AW736" s="471"/>
      <c r="AX736" s="471"/>
      <c r="AY736" s="471"/>
      <c r="AZ736" s="471"/>
      <c r="BA736" s="471"/>
      <c r="BB736" s="471">
        <f>SUM(BB734:BG735)</f>
        <v>8</v>
      </c>
      <c r="BC736" s="471"/>
      <c r="BD736" s="471"/>
      <c r="BE736" s="471"/>
      <c r="BF736" s="471"/>
      <c r="BG736" s="471"/>
      <c r="BH736" s="471">
        <f>SUM(BH734:BM735)</f>
        <v>2</v>
      </c>
      <c r="BI736" s="471"/>
      <c r="BJ736" s="471"/>
      <c r="BK736" s="471"/>
      <c r="BL736" s="471"/>
      <c r="BM736" s="471"/>
      <c r="BN736" s="471">
        <f>SUM(BN734:BS735)</f>
        <v>11</v>
      </c>
      <c r="BO736" s="471"/>
      <c r="BP736" s="471"/>
      <c r="BQ736" s="471"/>
      <c r="BR736" s="471"/>
      <c r="BS736" s="471"/>
      <c r="BT736" s="471">
        <f>SUM(BT734:BY735)</f>
        <v>155</v>
      </c>
      <c r="BU736" s="471"/>
      <c r="BV736" s="471"/>
      <c r="BW736" s="471"/>
      <c r="BX736" s="471"/>
      <c r="BY736" s="471"/>
    </row>
    <row r="737" spans="2:77" s="67" customFormat="1" ht="15" customHeight="1"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  <c r="AL737" s="74"/>
      <c r="AM737" s="74"/>
      <c r="AN737" s="74"/>
      <c r="AO737" s="74"/>
      <c r="AQ737" s="74"/>
      <c r="AR737" s="74"/>
      <c r="AS737" s="74"/>
      <c r="AT737" s="74"/>
      <c r="AU737" s="74"/>
      <c r="AV737" s="74"/>
      <c r="AW737" s="74"/>
      <c r="AX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L737" s="74"/>
      <c r="BM737" s="74"/>
      <c r="BN737" s="74"/>
      <c r="BO737" s="74"/>
      <c r="BP737" s="74"/>
      <c r="BQ737" s="74"/>
      <c r="BY737" s="75" t="s">
        <v>446</v>
      </c>
    </row>
    <row r="738" spans="2:69" s="67" customFormat="1" ht="15" customHeight="1"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  <c r="AL738" s="74"/>
      <c r="AM738" s="74"/>
      <c r="AN738" s="74"/>
      <c r="AO738" s="74"/>
      <c r="AP738" s="74"/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</row>
    <row r="739" spans="1:77" s="67" customFormat="1" ht="15" customHeight="1">
      <c r="A739" s="67" t="s">
        <v>412</v>
      </c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  <c r="AL739" s="74"/>
      <c r="AM739" s="74"/>
      <c r="AN739" s="74"/>
      <c r="AO739" s="74"/>
      <c r="AP739" s="74"/>
      <c r="AQ739" s="74"/>
      <c r="AR739" s="74"/>
      <c r="AS739" s="74"/>
      <c r="AU739" s="74"/>
      <c r="AV739" s="74"/>
      <c r="AX739" s="74"/>
      <c r="AY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Y739" s="75" t="s">
        <v>418</v>
      </c>
    </row>
    <row r="740" spans="2:69" s="67" customFormat="1" ht="3.75" customHeight="1"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  <c r="AL740" s="74"/>
      <c r="AM740" s="74"/>
      <c r="AN740" s="74"/>
      <c r="AO740" s="74"/>
      <c r="AP740" s="74"/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</row>
    <row r="741" spans="2:77" s="67" customFormat="1" ht="15" customHeight="1">
      <c r="B741" s="385" t="s">
        <v>618</v>
      </c>
      <c r="C741" s="385"/>
      <c r="D741" s="385"/>
      <c r="E741" s="385"/>
      <c r="F741" s="385"/>
      <c r="G741" s="385"/>
      <c r="H741" s="385"/>
      <c r="I741" s="385"/>
      <c r="J741" s="385"/>
      <c r="K741" s="385"/>
      <c r="L741" s="385" t="s">
        <v>742</v>
      </c>
      <c r="M741" s="385"/>
      <c r="N741" s="385"/>
      <c r="O741" s="385"/>
      <c r="P741" s="385"/>
      <c r="Q741" s="385"/>
      <c r="R741" s="385"/>
      <c r="S741" s="385"/>
      <c r="T741" s="385"/>
      <c r="U741" s="385"/>
      <c r="V741" s="472"/>
      <c r="W741" s="420" t="s">
        <v>413</v>
      </c>
      <c r="X741" s="385"/>
      <c r="Y741" s="385"/>
      <c r="Z741" s="385"/>
      <c r="AA741" s="385"/>
      <c r="AB741" s="385"/>
      <c r="AC741" s="385"/>
      <c r="AD741" s="385"/>
      <c r="AE741" s="385"/>
      <c r="AF741" s="385"/>
      <c r="AG741" s="385"/>
      <c r="AH741" s="385" t="s">
        <v>414</v>
      </c>
      <c r="AI741" s="385"/>
      <c r="AJ741" s="385"/>
      <c r="AK741" s="385"/>
      <c r="AL741" s="385"/>
      <c r="AM741" s="385"/>
      <c r="AN741" s="385"/>
      <c r="AO741" s="385"/>
      <c r="AP741" s="385"/>
      <c r="AQ741" s="385"/>
      <c r="AR741" s="385"/>
      <c r="AS741" s="385" t="s">
        <v>415</v>
      </c>
      <c r="AT741" s="385"/>
      <c r="AU741" s="385"/>
      <c r="AV741" s="385"/>
      <c r="AW741" s="385"/>
      <c r="AX741" s="385"/>
      <c r="AY741" s="385"/>
      <c r="AZ741" s="385"/>
      <c r="BA741" s="385"/>
      <c r="BB741" s="385"/>
      <c r="BC741" s="385"/>
      <c r="BD741" s="385" t="s">
        <v>416</v>
      </c>
      <c r="BE741" s="385"/>
      <c r="BF741" s="385"/>
      <c r="BG741" s="385"/>
      <c r="BH741" s="385"/>
      <c r="BI741" s="385"/>
      <c r="BJ741" s="385"/>
      <c r="BK741" s="385"/>
      <c r="BL741" s="385"/>
      <c r="BM741" s="385"/>
      <c r="BN741" s="385"/>
      <c r="BO741" s="385" t="s">
        <v>417</v>
      </c>
      <c r="BP741" s="385"/>
      <c r="BQ741" s="385"/>
      <c r="BR741" s="385"/>
      <c r="BS741" s="385"/>
      <c r="BT741" s="385"/>
      <c r="BU741" s="385"/>
      <c r="BV741" s="385"/>
      <c r="BW741" s="385"/>
      <c r="BX741" s="385"/>
      <c r="BY741" s="385"/>
    </row>
    <row r="742" spans="2:77" s="67" customFormat="1" ht="15" customHeight="1">
      <c r="B742" s="385" t="s">
        <v>13</v>
      </c>
      <c r="C742" s="385"/>
      <c r="D742" s="385"/>
      <c r="E742" s="385"/>
      <c r="F742" s="385"/>
      <c r="G742" s="385"/>
      <c r="H742" s="385"/>
      <c r="I742" s="385"/>
      <c r="J742" s="385"/>
      <c r="K742" s="385"/>
      <c r="L742" s="395">
        <v>15147</v>
      </c>
      <c r="M742" s="395"/>
      <c r="N742" s="395"/>
      <c r="O742" s="395"/>
      <c r="P742" s="395"/>
      <c r="Q742" s="395"/>
      <c r="R742" s="395"/>
      <c r="S742" s="395"/>
      <c r="T742" s="395"/>
      <c r="U742" s="395"/>
      <c r="V742" s="427"/>
      <c r="W742" s="419">
        <v>11916</v>
      </c>
      <c r="X742" s="395"/>
      <c r="Y742" s="395"/>
      <c r="Z742" s="395"/>
      <c r="AA742" s="395"/>
      <c r="AB742" s="395"/>
      <c r="AC742" s="395"/>
      <c r="AD742" s="395"/>
      <c r="AE742" s="395"/>
      <c r="AF742" s="395"/>
      <c r="AG742" s="395"/>
      <c r="AH742" s="395">
        <v>1000</v>
      </c>
      <c r="AI742" s="395"/>
      <c r="AJ742" s="395"/>
      <c r="AK742" s="395"/>
      <c r="AL742" s="395"/>
      <c r="AM742" s="395"/>
      <c r="AN742" s="395"/>
      <c r="AO742" s="395"/>
      <c r="AP742" s="395"/>
      <c r="AQ742" s="395"/>
      <c r="AR742" s="395"/>
      <c r="AS742" s="395">
        <v>1734</v>
      </c>
      <c r="AT742" s="395"/>
      <c r="AU742" s="395"/>
      <c r="AV742" s="395"/>
      <c r="AW742" s="395"/>
      <c r="AX742" s="395"/>
      <c r="AY742" s="395"/>
      <c r="AZ742" s="395"/>
      <c r="BA742" s="395"/>
      <c r="BB742" s="395"/>
      <c r="BC742" s="395"/>
      <c r="BD742" s="395">
        <v>432</v>
      </c>
      <c r="BE742" s="395"/>
      <c r="BF742" s="395"/>
      <c r="BG742" s="395"/>
      <c r="BH742" s="395"/>
      <c r="BI742" s="395"/>
      <c r="BJ742" s="395"/>
      <c r="BK742" s="395"/>
      <c r="BL742" s="395"/>
      <c r="BM742" s="395"/>
      <c r="BN742" s="395"/>
      <c r="BO742" s="395">
        <v>65</v>
      </c>
      <c r="BP742" s="395"/>
      <c r="BQ742" s="395"/>
      <c r="BR742" s="395"/>
      <c r="BS742" s="395"/>
      <c r="BT742" s="395"/>
      <c r="BU742" s="395"/>
      <c r="BV742" s="395"/>
      <c r="BW742" s="395"/>
      <c r="BX742" s="395"/>
      <c r="BY742" s="395"/>
    </row>
    <row r="743" spans="2:77" s="67" customFormat="1" ht="15" customHeight="1">
      <c r="B743" s="385" t="s">
        <v>695</v>
      </c>
      <c r="C743" s="385"/>
      <c r="D743" s="385"/>
      <c r="E743" s="385"/>
      <c r="F743" s="385"/>
      <c r="G743" s="385"/>
      <c r="H743" s="385"/>
      <c r="I743" s="385"/>
      <c r="J743" s="385"/>
      <c r="K743" s="385"/>
      <c r="L743" s="395">
        <v>15628</v>
      </c>
      <c r="M743" s="395"/>
      <c r="N743" s="395"/>
      <c r="O743" s="395"/>
      <c r="P743" s="395"/>
      <c r="Q743" s="395"/>
      <c r="R743" s="395"/>
      <c r="S743" s="395"/>
      <c r="T743" s="395"/>
      <c r="U743" s="395"/>
      <c r="V743" s="427"/>
      <c r="W743" s="419">
        <v>12154</v>
      </c>
      <c r="X743" s="395"/>
      <c r="Y743" s="395"/>
      <c r="Z743" s="395"/>
      <c r="AA743" s="395"/>
      <c r="AB743" s="395"/>
      <c r="AC743" s="395"/>
      <c r="AD743" s="395"/>
      <c r="AE743" s="395"/>
      <c r="AF743" s="395"/>
      <c r="AG743" s="395"/>
      <c r="AH743" s="395">
        <v>1039</v>
      </c>
      <c r="AI743" s="395"/>
      <c r="AJ743" s="395"/>
      <c r="AK743" s="395"/>
      <c r="AL743" s="395"/>
      <c r="AM743" s="395"/>
      <c r="AN743" s="395"/>
      <c r="AO743" s="395"/>
      <c r="AP743" s="395"/>
      <c r="AQ743" s="395"/>
      <c r="AR743" s="395"/>
      <c r="AS743" s="395">
        <v>1961</v>
      </c>
      <c r="AT743" s="395"/>
      <c r="AU743" s="395"/>
      <c r="AV743" s="395"/>
      <c r="AW743" s="395"/>
      <c r="AX743" s="395"/>
      <c r="AY743" s="395"/>
      <c r="AZ743" s="395"/>
      <c r="BA743" s="395"/>
      <c r="BB743" s="395"/>
      <c r="BC743" s="395"/>
      <c r="BD743" s="395">
        <v>356</v>
      </c>
      <c r="BE743" s="395"/>
      <c r="BF743" s="395"/>
      <c r="BG743" s="395"/>
      <c r="BH743" s="395"/>
      <c r="BI743" s="395"/>
      <c r="BJ743" s="395"/>
      <c r="BK743" s="395"/>
      <c r="BL743" s="395"/>
      <c r="BM743" s="395"/>
      <c r="BN743" s="395"/>
      <c r="BO743" s="395">
        <v>118</v>
      </c>
      <c r="BP743" s="395"/>
      <c r="BQ743" s="395"/>
      <c r="BR743" s="395"/>
      <c r="BS743" s="395"/>
      <c r="BT743" s="395"/>
      <c r="BU743" s="395"/>
      <c r="BV743" s="395"/>
      <c r="BW743" s="395"/>
      <c r="BX743" s="395"/>
      <c r="BY743" s="395"/>
    </row>
    <row r="744" spans="2:77" s="67" customFormat="1" ht="15" customHeight="1">
      <c r="B744" s="385" t="s">
        <v>675</v>
      </c>
      <c r="C744" s="385"/>
      <c r="D744" s="385"/>
      <c r="E744" s="385"/>
      <c r="F744" s="385"/>
      <c r="G744" s="385"/>
      <c r="H744" s="385"/>
      <c r="I744" s="385"/>
      <c r="J744" s="385"/>
      <c r="K744" s="385"/>
      <c r="L744" s="395">
        <v>15815</v>
      </c>
      <c r="M744" s="395"/>
      <c r="N744" s="395"/>
      <c r="O744" s="395"/>
      <c r="P744" s="395"/>
      <c r="Q744" s="395"/>
      <c r="R744" s="395"/>
      <c r="S744" s="395"/>
      <c r="T744" s="395"/>
      <c r="U744" s="395"/>
      <c r="V744" s="427"/>
      <c r="W744" s="419">
        <v>12180</v>
      </c>
      <c r="X744" s="395"/>
      <c r="Y744" s="395"/>
      <c r="Z744" s="395"/>
      <c r="AA744" s="395"/>
      <c r="AB744" s="395"/>
      <c r="AC744" s="395"/>
      <c r="AD744" s="395"/>
      <c r="AE744" s="395"/>
      <c r="AF744" s="395"/>
      <c r="AG744" s="395"/>
      <c r="AH744" s="395">
        <v>1047</v>
      </c>
      <c r="AI744" s="395"/>
      <c r="AJ744" s="395"/>
      <c r="AK744" s="395"/>
      <c r="AL744" s="395"/>
      <c r="AM744" s="395"/>
      <c r="AN744" s="395"/>
      <c r="AO744" s="395"/>
      <c r="AP744" s="395"/>
      <c r="AQ744" s="395"/>
      <c r="AR744" s="395"/>
      <c r="AS744" s="395">
        <v>2228</v>
      </c>
      <c r="AT744" s="395"/>
      <c r="AU744" s="395"/>
      <c r="AV744" s="395"/>
      <c r="AW744" s="395"/>
      <c r="AX744" s="395"/>
      <c r="AY744" s="395"/>
      <c r="AZ744" s="395"/>
      <c r="BA744" s="395"/>
      <c r="BB744" s="395"/>
      <c r="BC744" s="395"/>
      <c r="BD744" s="395">
        <v>290</v>
      </c>
      <c r="BE744" s="395"/>
      <c r="BF744" s="395"/>
      <c r="BG744" s="395"/>
      <c r="BH744" s="395"/>
      <c r="BI744" s="395"/>
      <c r="BJ744" s="395"/>
      <c r="BK744" s="395"/>
      <c r="BL744" s="395"/>
      <c r="BM744" s="395"/>
      <c r="BN744" s="395"/>
      <c r="BO744" s="395">
        <v>70</v>
      </c>
      <c r="BP744" s="395"/>
      <c r="BQ744" s="395"/>
      <c r="BR744" s="395"/>
      <c r="BS744" s="395"/>
      <c r="BT744" s="395"/>
      <c r="BU744" s="395"/>
      <c r="BV744" s="395"/>
      <c r="BW744" s="395"/>
      <c r="BX744" s="395"/>
      <c r="BY744" s="395"/>
    </row>
    <row r="745" spans="2:77" s="67" customFormat="1" ht="15" customHeight="1">
      <c r="B745" s="385" t="s">
        <v>606</v>
      </c>
      <c r="C745" s="385"/>
      <c r="D745" s="385"/>
      <c r="E745" s="385"/>
      <c r="F745" s="385"/>
      <c r="G745" s="385"/>
      <c r="H745" s="385"/>
      <c r="I745" s="385"/>
      <c r="J745" s="385"/>
      <c r="K745" s="385"/>
      <c r="L745" s="395">
        <v>16633</v>
      </c>
      <c r="M745" s="395"/>
      <c r="N745" s="395"/>
      <c r="O745" s="395"/>
      <c r="P745" s="395"/>
      <c r="Q745" s="395"/>
      <c r="R745" s="395"/>
      <c r="S745" s="395"/>
      <c r="T745" s="395"/>
      <c r="U745" s="395"/>
      <c r="V745" s="427"/>
      <c r="W745" s="419">
        <v>12263</v>
      </c>
      <c r="X745" s="395"/>
      <c r="Y745" s="395"/>
      <c r="Z745" s="395"/>
      <c r="AA745" s="395"/>
      <c r="AB745" s="395"/>
      <c r="AC745" s="395"/>
      <c r="AD745" s="395"/>
      <c r="AE745" s="395"/>
      <c r="AF745" s="395"/>
      <c r="AG745" s="395"/>
      <c r="AH745" s="395">
        <v>1031</v>
      </c>
      <c r="AI745" s="395"/>
      <c r="AJ745" s="395"/>
      <c r="AK745" s="395"/>
      <c r="AL745" s="395"/>
      <c r="AM745" s="395"/>
      <c r="AN745" s="395"/>
      <c r="AO745" s="395"/>
      <c r="AP745" s="395"/>
      <c r="AQ745" s="395"/>
      <c r="AR745" s="395"/>
      <c r="AS745" s="395">
        <v>2572</v>
      </c>
      <c r="AT745" s="395"/>
      <c r="AU745" s="395"/>
      <c r="AV745" s="395"/>
      <c r="AW745" s="395"/>
      <c r="AX745" s="395"/>
      <c r="AY745" s="395"/>
      <c r="AZ745" s="395"/>
      <c r="BA745" s="395"/>
      <c r="BB745" s="395"/>
      <c r="BC745" s="395"/>
      <c r="BD745" s="395">
        <v>336</v>
      </c>
      <c r="BE745" s="395"/>
      <c r="BF745" s="395"/>
      <c r="BG745" s="395"/>
      <c r="BH745" s="395"/>
      <c r="BI745" s="395"/>
      <c r="BJ745" s="395"/>
      <c r="BK745" s="395"/>
      <c r="BL745" s="395"/>
      <c r="BM745" s="395"/>
      <c r="BN745" s="395"/>
      <c r="BO745" s="395">
        <v>84</v>
      </c>
      <c r="BP745" s="395"/>
      <c r="BQ745" s="395"/>
      <c r="BR745" s="395"/>
      <c r="BS745" s="395"/>
      <c r="BT745" s="395"/>
      <c r="BU745" s="395"/>
      <c r="BV745" s="395"/>
      <c r="BW745" s="395"/>
      <c r="BX745" s="395"/>
      <c r="BY745" s="395"/>
    </row>
    <row r="746" s="67" customFormat="1" ht="15" customHeight="1">
      <c r="BY746" s="68" t="s">
        <v>35</v>
      </c>
    </row>
    <row r="747" spans="1:77" s="67" customFormat="1" ht="15" customHeight="1">
      <c r="A747" s="67" t="s">
        <v>419</v>
      </c>
      <c r="BY747" s="68" t="s">
        <v>1049</v>
      </c>
    </row>
    <row r="748" s="67" customFormat="1" ht="3.75" customHeight="1"/>
    <row r="749" spans="2:77" s="78" customFormat="1" ht="15" customHeight="1">
      <c r="B749" s="384" t="s">
        <v>678</v>
      </c>
      <c r="C749" s="384"/>
      <c r="D749" s="384"/>
      <c r="E749" s="384"/>
      <c r="F749" s="384"/>
      <c r="G749" s="384"/>
      <c r="H749" s="384"/>
      <c r="I749" s="384"/>
      <c r="J749" s="384"/>
      <c r="K749" s="384" t="s">
        <v>424</v>
      </c>
      <c r="L749" s="384"/>
      <c r="M749" s="384"/>
      <c r="N749" s="384"/>
      <c r="O749" s="384"/>
      <c r="P749" s="384"/>
      <c r="Q749" s="384"/>
      <c r="R749" s="384"/>
      <c r="S749" s="384"/>
      <c r="T749" s="384" t="s">
        <v>420</v>
      </c>
      <c r="U749" s="384"/>
      <c r="V749" s="384"/>
      <c r="W749" s="384"/>
      <c r="X749" s="384"/>
      <c r="Y749" s="384"/>
      <c r="Z749" s="384"/>
      <c r="AA749" s="384"/>
      <c r="AB749" s="384"/>
      <c r="AC749" s="384" t="s">
        <v>425</v>
      </c>
      <c r="AD749" s="384"/>
      <c r="AE749" s="384"/>
      <c r="AF749" s="384"/>
      <c r="AG749" s="384"/>
      <c r="AH749" s="384"/>
      <c r="AI749" s="384"/>
      <c r="AJ749" s="384"/>
      <c r="AK749" s="384"/>
      <c r="AL749" s="384" t="s">
        <v>426</v>
      </c>
      <c r="AM749" s="384"/>
      <c r="AN749" s="384"/>
      <c r="AO749" s="384"/>
      <c r="AP749" s="384"/>
      <c r="AQ749" s="384"/>
      <c r="AR749" s="384"/>
      <c r="AS749" s="384"/>
      <c r="AT749" s="384"/>
      <c r="AU749" s="384"/>
      <c r="AV749" s="384" t="s">
        <v>427</v>
      </c>
      <c r="AW749" s="384"/>
      <c r="AX749" s="384"/>
      <c r="AY749" s="384"/>
      <c r="AZ749" s="384"/>
      <c r="BA749" s="384"/>
      <c r="BB749" s="384"/>
      <c r="BC749" s="384"/>
      <c r="BD749" s="384"/>
      <c r="BE749" s="384"/>
      <c r="BF749" s="384" t="s">
        <v>421</v>
      </c>
      <c r="BG749" s="384"/>
      <c r="BH749" s="384"/>
      <c r="BI749" s="384"/>
      <c r="BJ749" s="384"/>
      <c r="BK749" s="384"/>
      <c r="BL749" s="384"/>
      <c r="BM749" s="384"/>
      <c r="BN749" s="384"/>
      <c r="BO749" s="384"/>
      <c r="BP749" s="384" t="s">
        <v>422</v>
      </c>
      <c r="BQ749" s="384"/>
      <c r="BR749" s="384"/>
      <c r="BS749" s="384"/>
      <c r="BT749" s="384"/>
      <c r="BU749" s="384"/>
      <c r="BV749" s="384"/>
      <c r="BW749" s="384"/>
      <c r="BX749" s="384"/>
      <c r="BY749" s="384"/>
    </row>
    <row r="750" spans="2:77" s="78" customFormat="1" ht="15" customHeight="1">
      <c r="B750" s="384"/>
      <c r="C750" s="384"/>
      <c r="D750" s="384"/>
      <c r="E750" s="384"/>
      <c r="F750" s="384"/>
      <c r="G750" s="384"/>
      <c r="H750" s="384"/>
      <c r="I750" s="384"/>
      <c r="J750" s="384"/>
      <c r="K750" s="384"/>
      <c r="L750" s="384"/>
      <c r="M750" s="384"/>
      <c r="N750" s="384"/>
      <c r="O750" s="384"/>
      <c r="P750" s="384"/>
      <c r="Q750" s="384"/>
      <c r="R750" s="384"/>
      <c r="S750" s="384"/>
      <c r="T750" s="384"/>
      <c r="U750" s="384"/>
      <c r="V750" s="384"/>
      <c r="W750" s="384"/>
      <c r="X750" s="384"/>
      <c r="Y750" s="384"/>
      <c r="Z750" s="384"/>
      <c r="AA750" s="384"/>
      <c r="AB750" s="384"/>
      <c r="AC750" s="384"/>
      <c r="AD750" s="384"/>
      <c r="AE750" s="384"/>
      <c r="AF750" s="384"/>
      <c r="AG750" s="384"/>
      <c r="AH750" s="384"/>
      <c r="AI750" s="384"/>
      <c r="AJ750" s="384"/>
      <c r="AK750" s="384"/>
      <c r="AL750" s="384"/>
      <c r="AM750" s="384"/>
      <c r="AN750" s="384"/>
      <c r="AO750" s="384"/>
      <c r="AP750" s="384"/>
      <c r="AQ750" s="384"/>
      <c r="AR750" s="384"/>
      <c r="AS750" s="384"/>
      <c r="AT750" s="384"/>
      <c r="AU750" s="384"/>
      <c r="AV750" s="384"/>
      <c r="AW750" s="384"/>
      <c r="AX750" s="384"/>
      <c r="AY750" s="384"/>
      <c r="AZ750" s="384"/>
      <c r="BA750" s="384"/>
      <c r="BB750" s="384"/>
      <c r="BC750" s="384"/>
      <c r="BD750" s="384"/>
      <c r="BE750" s="384"/>
      <c r="BF750" s="384"/>
      <c r="BG750" s="384"/>
      <c r="BH750" s="384"/>
      <c r="BI750" s="384"/>
      <c r="BJ750" s="384"/>
      <c r="BK750" s="384"/>
      <c r="BL750" s="384"/>
      <c r="BM750" s="384"/>
      <c r="BN750" s="384"/>
      <c r="BO750" s="384"/>
      <c r="BP750" s="384"/>
      <c r="BQ750" s="384"/>
      <c r="BR750" s="384"/>
      <c r="BS750" s="384"/>
      <c r="BT750" s="384"/>
      <c r="BU750" s="384"/>
      <c r="BV750" s="384"/>
      <c r="BW750" s="384"/>
      <c r="BX750" s="384"/>
      <c r="BY750" s="384"/>
    </row>
    <row r="751" spans="2:77" s="67" customFormat="1" ht="15" customHeight="1">
      <c r="B751" s="471">
        <v>854</v>
      </c>
      <c r="C751" s="471"/>
      <c r="D751" s="471"/>
      <c r="E751" s="471"/>
      <c r="F751" s="471"/>
      <c r="G751" s="471"/>
      <c r="H751" s="471"/>
      <c r="I751" s="471"/>
      <c r="J751" s="471"/>
      <c r="K751" s="471">
        <v>28</v>
      </c>
      <c r="L751" s="471"/>
      <c r="M751" s="471"/>
      <c r="N751" s="471"/>
      <c r="O751" s="471"/>
      <c r="P751" s="471"/>
      <c r="Q751" s="471"/>
      <c r="R751" s="471"/>
      <c r="S751" s="471"/>
      <c r="T751" s="471">
        <v>109</v>
      </c>
      <c r="U751" s="471"/>
      <c r="V751" s="471"/>
      <c r="W751" s="471"/>
      <c r="X751" s="471"/>
      <c r="Y751" s="471"/>
      <c r="Z751" s="471"/>
      <c r="AA751" s="471"/>
      <c r="AB751" s="471"/>
      <c r="AC751" s="471">
        <v>32</v>
      </c>
      <c r="AD751" s="471"/>
      <c r="AE751" s="471"/>
      <c r="AF751" s="471"/>
      <c r="AG751" s="471"/>
      <c r="AH751" s="471"/>
      <c r="AI751" s="471"/>
      <c r="AJ751" s="471"/>
      <c r="AK751" s="471"/>
      <c r="AL751" s="471">
        <v>163</v>
      </c>
      <c r="AM751" s="471"/>
      <c r="AN751" s="471"/>
      <c r="AO751" s="471"/>
      <c r="AP751" s="471"/>
      <c r="AQ751" s="471"/>
      <c r="AR751" s="471"/>
      <c r="AS751" s="471"/>
      <c r="AT751" s="471"/>
      <c r="AU751" s="471"/>
      <c r="AV751" s="471">
        <v>242</v>
      </c>
      <c r="AW751" s="471"/>
      <c r="AX751" s="471"/>
      <c r="AY751" s="471"/>
      <c r="AZ751" s="471"/>
      <c r="BA751" s="471"/>
      <c r="BB751" s="471"/>
      <c r="BC751" s="471"/>
      <c r="BD751" s="471"/>
      <c r="BE751" s="471"/>
      <c r="BF751" s="471">
        <v>102</v>
      </c>
      <c r="BG751" s="471"/>
      <c r="BH751" s="471"/>
      <c r="BI751" s="471"/>
      <c r="BJ751" s="471"/>
      <c r="BK751" s="471"/>
      <c r="BL751" s="471"/>
      <c r="BM751" s="471"/>
      <c r="BN751" s="471"/>
      <c r="BO751" s="471"/>
      <c r="BP751" s="471">
        <v>178</v>
      </c>
      <c r="BQ751" s="471"/>
      <c r="BR751" s="471"/>
      <c r="BS751" s="471"/>
      <c r="BT751" s="471"/>
      <c r="BU751" s="471"/>
      <c r="BV751" s="471"/>
      <c r="BW751" s="471"/>
      <c r="BX751" s="471"/>
      <c r="BY751" s="471"/>
    </row>
    <row r="752" s="67" customFormat="1" ht="15" customHeight="1">
      <c r="BY752" s="68" t="s">
        <v>299</v>
      </c>
    </row>
    <row r="753" s="67" customFormat="1" ht="15" customHeight="1"/>
    <row r="754" spans="1:77" s="67" customFormat="1" ht="15" customHeight="1">
      <c r="A754" s="67" t="s">
        <v>428</v>
      </c>
      <c r="BY754" s="68" t="s">
        <v>432</v>
      </c>
    </row>
    <row r="755" s="67" customFormat="1" ht="3.75" customHeight="1"/>
    <row r="756" spans="2:77" s="67" customFormat="1" ht="18.75" customHeight="1">
      <c r="B756" s="434" t="s">
        <v>618</v>
      </c>
      <c r="C756" s="435"/>
      <c r="D756" s="435"/>
      <c r="E756" s="435"/>
      <c r="F756" s="435"/>
      <c r="G756" s="435"/>
      <c r="H756" s="435"/>
      <c r="I756" s="435"/>
      <c r="J756" s="420"/>
      <c r="K756" s="434" t="s">
        <v>429</v>
      </c>
      <c r="L756" s="435"/>
      <c r="M756" s="435"/>
      <c r="N756" s="435"/>
      <c r="O756" s="435"/>
      <c r="P756" s="435"/>
      <c r="Q756" s="420"/>
      <c r="R756" s="434" t="s">
        <v>430</v>
      </c>
      <c r="S756" s="435"/>
      <c r="T756" s="435"/>
      <c r="U756" s="435"/>
      <c r="V756" s="435"/>
      <c r="W756" s="435"/>
      <c r="X756" s="420"/>
      <c r="Y756" s="434" t="s">
        <v>431</v>
      </c>
      <c r="Z756" s="435"/>
      <c r="AA756" s="435"/>
      <c r="AB756" s="435"/>
      <c r="AC756" s="435"/>
      <c r="AD756" s="435"/>
      <c r="AE756" s="420"/>
      <c r="AF756" s="434" t="s">
        <v>751</v>
      </c>
      <c r="AG756" s="435"/>
      <c r="AH756" s="435"/>
      <c r="AI756" s="435"/>
      <c r="AJ756" s="435"/>
      <c r="AK756" s="435"/>
      <c r="AL756" s="435"/>
      <c r="AM756" s="435"/>
      <c r="AN756" s="522"/>
      <c r="AO756" s="523" t="s">
        <v>602</v>
      </c>
      <c r="AP756" s="435"/>
      <c r="AQ756" s="435"/>
      <c r="AR756" s="435"/>
      <c r="AS756" s="435"/>
      <c r="AT756" s="435"/>
      <c r="AU756" s="420"/>
      <c r="AV756" s="434" t="s">
        <v>603</v>
      </c>
      <c r="AW756" s="435"/>
      <c r="AX756" s="435"/>
      <c r="AY756" s="435"/>
      <c r="AZ756" s="435"/>
      <c r="BA756" s="435"/>
      <c r="BB756" s="420"/>
      <c r="BC756" s="519" t="s">
        <v>604</v>
      </c>
      <c r="BD756" s="520"/>
      <c r="BE756" s="520"/>
      <c r="BF756" s="520"/>
      <c r="BG756" s="520"/>
      <c r="BH756" s="520"/>
      <c r="BI756" s="521"/>
      <c r="BJ756" s="516" t="s">
        <v>861</v>
      </c>
      <c r="BK756" s="517"/>
      <c r="BL756" s="517"/>
      <c r="BM756" s="517"/>
      <c r="BN756" s="517"/>
      <c r="BO756" s="517"/>
      <c r="BP756" s="518"/>
      <c r="BQ756" s="434" t="s">
        <v>751</v>
      </c>
      <c r="BR756" s="435"/>
      <c r="BS756" s="435"/>
      <c r="BT756" s="435"/>
      <c r="BU756" s="435"/>
      <c r="BV756" s="435"/>
      <c r="BW756" s="435"/>
      <c r="BX756" s="435"/>
      <c r="BY756" s="420"/>
    </row>
    <row r="757" spans="2:77" s="67" customFormat="1" ht="15" customHeight="1">
      <c r="B757" s="477" t="s">
        <v>445</v>
      </c>
      <c r="C757" s="478"/>
      <c r="D757" s="478"/>
      <c r="E757" s="478"/>
      <c r="F757" s="478"/>
      <c r="G757" s="478"/>
      <c r="H757" s="478"/>
      <c r="I757" s="478"/>
      <c r="J757" s="479"/>
      <c r="K757" s="524">
        <v>9922</v>
      </c>
      <c r="L757" s="541"/>
      <c r="M757" s="541"/>
      <c r="N757" s="541"/>
      <c r="O757" s="541"/>
      <c r="P757" s="541"/>
      <c r="Q757" s="543"/>
      <c r="R757" s="508">
        <v>517</v>
      </c>
      <c r="S757" s="509"/>
      <c r="T757" s="509"/>
      <c r="U757" s="509"/>
      <c r="V757" s="509"/>
      <c r="W757" s="509"/>
      <c r="X757" s="510"/>
      <c r="Y757" s="508">
        <v>453</v>
      </c>
      <c r="Z757" s="509"/>
      <c r="AA757" s="509"/>
      <c r="AB757" s="509"/>
      <c r="AC757" s="509"/>
      <c r="AD757" s="509"/>
      <c r="AE757" s="510"/>
      <c r="AF757" s="524">
        <v>10892</v>
      </c>
      <c r="AG757" s="541"/>
      <c r="AH757" s="541"/>
      <c r="AI757" s="541"/>
      <c r="AJ757" s="541"/>
      <c r="AK757" s="541"/>
      <c r="AL757" s="541"/>
      <c r="AM757" s="541"/>
      <c r="AN757" s="542"/>
      <c r="AO757" s="526" t="s">
        <v>257</v>
      </c>
      <c r="AP757" s="506"/>
      <c r="AQ757" s="506"/>
      <c r="AR757" s="506"/>
      <c r="AS757" s="506"/>
      <c r="AT757" s="506"/>
      <c r="AU757" s="507"/>
      <c r="AV757" s="505" t="s">
        <v>258</v>
      </c>
      <c r="AW757" s="506"/>
      <c r="AX757" s="506"/>
      <c r="AY757" s="506"/>
      <c r="AZ757" s="506"/>
      <c r="BA757" s="506"/>
      <c r="BB757" s="507"/>
      <c r="BC757" s="505" t="s">
        <v>259</v>
      </c>
      <c r="BD757" s="506"/>
      <c r="BE757" s="506"/>
      <c r="BF757" s="506"/>
      <c r="BG757" s="506"/>
      <c r="BH757" s="506"/>
      <c r="BI757" s="507"/>
      <c r="BJ757" s="508">
        <v>185.83</v>
      </c>
      <c r="BK757" s="509"/>
      <c r="BL757" s="509"/>
      <c r="BM757" s="509"/>
      <c r="BN757" s="509"/>
      <c r="BO757" s="509"/>
      <c r="BP757" s="510"/>
      <c r="BQ757" s="496" t="s">
        <v>260</v>
      </c>
      <c r="BR757" s="497"/>
      <c r="BS757" s="497"/>
      <c r="BT757" s="497"/>
      <c r="BU757" s="497"/>
      <c r="BV757" s="497"/>
      <c r="BW757" s="497"/>
      <c r="BX757" s="497"/>
      <c r="BY757" s="498"/>
    </row>
    <row r="758" spans="2:77" s="67" customFormat="1" ht="15" customHeight="1">
      <c r="B758" s="477" t="s">
        <v>890</v>
      </c>
      <c r="C758" s="478"/>
      <c r="D758" s="478"/>
      <c r="E758" s="478"/>
      <c r="F758" s="478"/>
      <c r="G758" s="478"/>
      <c r="H758" s="478"/>
      <c r="I758" s="478"/>
      <c r="J758" s="479"/>
      <c r="K758" s="524">
        <v>10061</v>
      </c>
      <c r="L758" s="506"/>
      <c r="M758" s="506"/>
      <c r="N758" s="506"/>
      <c r="O758" s="506"/>
      <c r="P758" s="506"/>
      <c r="Q758" s="507"/>
      <c r="R758" s="508">
        <v>535</v>
      </c>
      <c r="S758" s="509"/>
      <c r="T758" s="509"/>
      <c r="U758" s="509"/>
      <c r="V758" s="509"/>
      <c r="W758" s="509"/>
      <c r="X758" s="510"/>
      <c r="Y758" s="508">
        <v>497</v>
      </c>
      <c r="Z758" s="509"/>
      <c r="AA758" s="509"/>
      <c r="AB758" s="509"/>
      <c r="AC758" s="509"/>
      <c r="AD758" s="509"/>
      <c r="AE758" s="510"/>
      <c r="AF758" s="524">
        <f>SUM(K758:AE758)</f>
        <v>11093</v>
      </c>
      <c r="AG758" s="509"/>
      <c r="AH758" s="509"/>
      <c r="AI758" s="509"/>
      <c r="AJ758" s="509"/>
      <c r="AK758" s="509"/>
      <c r="AL758" s="509"/>
      <c r="AM758" s="509"/>
      <c r="AN758" s="525"/>
      <c r="AO758" s="526">
        <v>358.15</v>
      </c>
      <c r="AP758" s="506"/>
      <c r="AQ758" s="506"/>
      <c r="AR758" s="506"/>
      <c r="AS758" s="506"/>
      <c r="AT758" s="506"/>
      <c r="AU758" s="507"/>
      <c r="AV758" s="508">
        <v>112.08</v>
      </c>
      <c r="AW758" s="509"/>
      <c r="AX758" s="509"/>
      <c r="AY758" s="509"/>
      <c r="AZ758" s="509"/>
      <c r="BA758" s="509"/>
      <c r="BB758" s="510"/>
      <c r="BC758" s="508">
        <v>109.06</v>
      </c>
      <c r="BD758" s="509"/>
      <c r="BE758" s="509"/>
      <c r="BF758" s="509"/>
      <c r="BG758" s="509"/>
      <c r="BH758" s="509"/>
      <c r="BI758" s="510"/>
      <c r="BJ758" s="508">
        <v>199.54</v>
      </c>
      <c r="BK758" s="509"/>
      <c r="BL758" s="509"/>
      <c r="BM758" s="509"/>
      <c r="BN758" s="509"/>
      <c r="BO758" s="509"/>
      <c r="BP758" s="510"/>
      <c r="BQ758" s="496" t="s">
        <v>896</v>
      </c>
      <c r="BR758" s="497"/>
      <c r="BS758" s="497"/>
      <c r="BT758" s="497"/>
      <c r="BU758" s="497"/>
      <c r="BV758" s="497"/>
      <c r="BW758" s="497"/>
      <c r="BX758" s="497"/>
      <c r="BY758" s="498"/>
    </row>
    <row r="759" spans="2:77" s="67" customFormat="1" ht="15" customHeight="1">
      <c r="B759" s="477" t="s">
        <v>908</v>
      </c>
      <c r="C759" s="478"/>
      <c r="D759" s="478"/>
      <c r="E759" s="478"/>
      <c r="F759" s="478"/>
      <c r="G759" s="478"/>
      <c r="H759" s="478"/>
      <c r="I759" s="478"/>
      <c r="J759" s="479"/>
      <c r="K759" s="524">
        <v>10019</v>
      </c>
      <c r="L759" s="541"/>
      <c r="M759" s="541"/>
      <c r="N759" s="541"/>
      <c r="O759" s="541"/>
      <c r="P759" s="541"/>
      <c r="Q759" s="543"/>
      <c r="R759" s="508">
        <v>531</v>
      </c>
      <c r="S759" s="509"/>
      <c r="T759" s="509"/>
      <c r="U759" s="509"/>
      <c r="V759" s="509"/>
      <c r="W759" s="509"/>
      <c r="X759" s="510"/>
      <c r="Y759" s="508">
        <v>529</v>
      </c>
      <c r="Z759" s="509"/>
      <c r="AA759" s="509"/>
      <c r="AB759" s="509"/>
      <c r="AC759" s="509"/>
      <c r="AD759" s="509"/>
      <c r="AE759" s="510"/>
      <c r="AF759" s="524">
        <v>11079</v>
      </c>
      <c r="AG759" s="541"/>
      <c r="AH759" s="541"/>
      <c r="AI759" s="541"/>
      <c r="AJ759" s="541"/>
      <c r="AK759" s="541"/>
      <c r="AL759" s="541"/>
      <c r="AM759" s="541"/>
      <c r="AN759" s="542"/>
      <c r="AO759" s="528" t="s">
        <v>909</v>
      </c>
      <c r="AP759" s="497"/>
      <c r="AQ759" s="497"/>
      <c r="AR759" s="497"/>
      <c r="AS759" s="497"/>
      <c r="AT759" s="497"/>
      <c r="AU759" s="498"/>
      <c r="AV759" s="496" t="s">
        <v>910</v>
      </c>
      <c r="AW759" s="497"/>
      <c r="AX759" s="497"/>
      <c r="AY759" s="497"/>
      <c r="AZ759" s="497"/>
      <c r="BA759" s="497"/>
      <c r="BB759" s="498"/>
      <c r="BC759" s="496" t="s">
        <v>911</v>
      </c>
      <c r="BD759" s="497"/>
      <c r="BE759" s="497"/>
      <c r="BF759" s="497"/>
      <c r="BG759" s="497"/>
      <c r="BH759" s="497"/>
      <c r="BI759" s="498"/>
      <c r="BJ759" s="496" t="s">
        <v>912</v>
      </c>
      <c r="BK759" s="497"/>
      <c r="BL759" s="497"/>
      <c r="BM759" s="497"/>
      <c r="BN759" s="497"/>
      <c r="BO759" s="497"/>
      <c r="BP759" s="498"/>
      <c r="BQ759" s="496" t="s">
        <v>913</v>
      </c>
      <c r="BR759" s="497"/>
      <c r="BS759" s="497"/>
      <c r="BT759" s="497"/>
      <c r="BU759" s="497"/>
      <c r="BV759" s="497"/>
      <c r="BW759" s="497"/>
      <c r="BX759" s="497"/>
      <c r="BY759" s="498"/>
    </row>
    <row r="760" spans="2:77" s="67" customFormat="1" ht="15" customHeight="1">
      <c r="B760" s="477" t="s">
        <v>941</v>
      </c>
      <c r="C760" s="478"/>
      <c r="D760" s="478"/>
      <c r="E760" s="478"/>
      <c r="F760" s="478"/>
      <c r="G760" s="478"/>
      <c r="H760" s="478"/>
      <c r="I760" s="478"/>
      <c r="J760" s="479"/>
      <c r="K760" s="524">
        <v>10290</v>
      </c>
      <c r="L760" s="509"/>
      <c r="M760" s="509"/>
      <c r="N760" s="509"/>
      <c r="O760" s="509"/>
      <c r="P760" s="509"/>
      <c r="Q760" s="510"/>
      <c r="R760" s="508">
        <v>555</v>
      </c>
      <c r="S760" s="509"/>
      <c r="T760" s="509"/>
      <c r="U760" s="509"/>
      <c r="V760" s="509"/>
      <c r="W760" s="509"/>
      <c r="X760" s="510"/>
      <c r="Y760" s="508">
        <v>562</v>
      </c>
      <c r="Z760" s="509"/>
      <c r="AA760" s="509"/>
      <c r="AB760" s="509"/>
      <c r="AC760" s="509"/>
      <c r="AD760" s="509"/>
      <c r="AE760" s="510"/>
      <c r="AF760" s="524">
        <f>SUM(K760:AE760)</f>
        <v>11407</v>
      </c>
      <c r="AG760" s="541"/>
      <c r="AH760" s="541"/>
      <c r="AI760" s="541"/>
      <c r="AJ760" s="541"/>
      <c r="AK760" s="541"/>
      <c r="AL760" s="541"/>
      <c r="AM760" s="541"/>
      <c r="AN760" s="542"/>
      <c r="AO760" s="513">
        <v>357</v>
      </c>
      <c r="AP760" s="514"/>
      <c r="AQ760" s="514"/>
      <c r="AR760" s="514"/>
      <c r="AS760" s="514"/>
      <c r="AT760" s="514"/>
      <c r="AU760" s="515"/>
      <c r="AV760" s="513">
        <v>100</v>
      </c>
      <c r="AW760" s="514"/>
      <c r="AX760" s="514"/>
      <c r="AY760" s="514"/>
      <c r="AZ760" s="514"/>
      <c r="BA760" s="514"/>
      <c r="BB760" s="515"/>
      <c r="BC760" s="513">
        <v>106</v>
      </c>
      <c r="BD760" s="514"/>
      <c r="BE760" s="514"/>
      <c r="BF760" s="514"/>
      <c r="BG760" s="514"/>
      <c r="BH760" s="514"/>
      <c r="BI760" s="515"/>
      <c r="BJ760" s="513">
        <v>191</v>
      </c>
      <c r="BK760" s="514"/>
      <c r="BL760" s="514"/>
      <c r="BM760" s="514"/>
      <c r="BN760" s="514"/>
      <c r="BO760" s="514"/>
      <c r="BP760" s="515"/>
      <c r="BQ760" s="544">
        <f>SUM(AO760:BP760)</f>
        <v>754</v>
      </c>
      <c r="BR760" s="544"/>
      <c r="BS760" s="544"/>
      <c r="BT760" s="544"/>
      <c r="BU760" s="544"/>
      <c r="BV760" s="544"/>
      <c r="BW760" s="544"/>
      <c r="BX760" s="544"/>
      <c r="BY760" s="544"/>
    </row>
    <row r="761" spans="2:77" s="1" customFormat="1" ht="15" customHeight="1">
      <c r="B761" s="477" t="s">
        <v>1046</v>
      </c>
      <c r="C761" s="478"/>
      <c r="D761" s="478"/>
      <c r="E761" s="478"/>
      <c r="F761" s="478"/>
      <c r="G761" s="478"/>
      <c r="H761" s="478"/>
      <c r="I761" s="478"/>
      <c r="J761" s="479"/>
      <c r="K761" s="524">
        <v>10437</v>
      </c>
      <c r="L761" s="509"/>
      <c r="M761" s="509"/>
      <c r="N761" s="509"/>
      <c r="O761" s="509"/>
      <c r="P761" s="509"/>
      <c r="Q761" s="510"/>
      <c r="R761" s="508">
        <v>517</v>
      </c>
      <c r="S761" s="509"/>
      <c r="T761" s="509"/>
      <c r="U761" s="509"/>
      <c r="V761" s="509"/>
      <c r="W761" s="509"/>
      <c r="X761" s="510"/>
      <c r="Y761" s="508">
        <v>607</v>
      </c>
      <c r="Z761" s="509"/>
      <c r="AA761" s="509"/>
      <c r="AB761" s="509"/>
      <c r="AC761" s="509"/>
      <c r="AD761" s="509"/>
      <c r="AE761" s="510"/>
      <c r="AF761" s="524">
        <f>SUM(K761:AE761)</f>
        <v>11561</v>
      </c>
      <c r="AG761" s="541"/>
      <c r="AH761" s="541"/>
      <c r="AI761" s="541"/>
      <c r="AJ761" s="541"/>
      <c r="AK761" s="541"/>
      <c r="AL761" s="541"/>
      <c r="AM761" s="541"/>
      <c r="AN761" s="542"/>
      <c r="AO761" s="513">
        <v>362</v>
      </c>
      <c r="AP761" s="514"/>
      <c r="AQ761" s="514"/>
      <c r="AR761" s="514"/>
      <c r="AS761" s="514"/>
      <c r="AT761" s="514"/>
      <c r="AU761" s="515"/>
      <c r="AV761" s="513">
        <v>86</v>
      </c>
      <c r="AW761" s="514"/>
      <c r="AX761" s="514"/>
      <c r="AY761" s="514"/>
      <c r="AZ761" s="514"/>
      <c r="BA761" s="514"/>
      <c r="BB761" s="515"/>
      <c r="BC761" s="513">
        <v>107</v>
      </c>
      <c r="BD761" s="514"/>
      <c r="BE761" s="514"/>
      <c r="BF761" s="514"/>
      <c r="BG761" s="514"/>
      <c r="BH761" s="514"/>
      <c r="BI761" s="515"/>
      <c r="BJ761" s="513">
        <v>182</v>
      </c>
      <c r="BK761" s="514"/>
      <c r="BL761" s="514"/>
      <c r="BM761" s="514"/>
      <c r="BN761" s="514"/>
      <c r="BO761" s="514"/>
      <c r="BP761" s="515"/>
      <c r="BQ761" s="544">
        <f>SUM(AO761:BP761)</f>
        <v>737</v>
      </c>
      <c r="BR761" s="544"/>
      <c r="BS761" s="544"/>
      <c r="BT761" s="544"/>
      <c r="BU761" s="544"/>
      <c r="BV761" s="544"/>
      <c r="BW761" s="544"/>
      <c r="BX761" s="544"/>
      <c r="BY761" s="544"/>
    </row>
    <row r="762" spans="2:77" s="67" customFormat="1" ht="15" customHeight="1">
      <c r="B762" s="3"/>
      <c r="C762" s="3"/>
      <c r="D762" s="3"/>
      <c r="E762" s="3"/>
      <c r="F762" s="3"/>
      <c r="G762" s="3"/>
      <c r="H762" s="3"/>
      <c r="I762" s="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83"/>
      <c r="AJ762" s="83"/>
      <c r="AK762" s="83"/>
      <c r="AL762" s="83"/>
      <c r="AM762" s="83"/>
      <c r="AN762" s="83"/>
      <c r="AO762" s="83"/>
      <c r="AP762" s="84"/>
      <c r="AQ762" s="84"/>
      <c r="AR762" s="84"/>
      <c r="AS762" s="84"/>
      <c r="AT762" s="84"/>
      <c r="AU762" s="84"/>
      <c r="AV762" s="84"/>
      <c r="AW762" s="84"/>
      <c r="AX762" s="84"/>
      <c r="AY762" s="84"/>
      <c r="AZ762" s="84"/>
      <c r="BA762" s="84"/>
      <c r="BB762" s="84"/>
      <c r="BC762" s="84"/>
      <c r="BD762" s="84"/>
      <c r="BE762" s="84"/>
      <c r="BF762" s="84"/>
      <c r="BG762" s="84"/>
      <c r="BH762" s="84"/>
      <c r="BI762" s="84"/>
      <c r="BJ762" s="84"/>
      <c r="BK762" s="84"/>
      <c r="BL762" s="84"/>
      <c r="BM762" s="84"/>
      <c r="BN762" s="84"/>
      <c r="BO762" s="84"/>
      <c r="BP762" s="84"/>
      <c r="BQ762" s="84"/>
      <c r="BR762" s="84"/>
      <c r="BS762" s="84"/>
      <c r="BT762" s="84"/>
      <c r="BU762" s="84"/>
      <c r="BV762" s="84"/>
      <c r="BW762" s="84"/>
      <c r="BX762" s="84"/>
      <c r="BY762" s="68" t="s">
        <v>433</v>
      </c>
    </row>
    <row r="763" s="76" customFormat="1" ht="17.25" customHeight="1">
      <c r="A763" s="76" t="s">
        <v>434</v>
      </c>
    </row>
    <row r="764" s="67" customFormat="1" ht="15" customHeight="1">
      <c r="AT764" s="74"/>
    </row>
    <row r="765" spans="1:77" s="67" customFormat="1" ht="15" customHeight="1">
      <c r="A765" s="67" t="s">
        <v>273</v>
      </c>
      <c r="BY765" s="68" t="s">
        <v>856</v>
      </c>
    </row>
    <row r="766" s="67" customFormat="1" ht="3.75" customHeight="1"/>
    <row r="767" spans="2:77" s="67" customFormat="1" ht="15" customHeight="1">
      <c r="B767" s="385" t="s">
        <v>618</v>
      </c>
      <c r="C767" s="385"/>
      <c r="D767" s="385"/>
      <c r="E767" s="385"/>
      <c r="F767" s="385"/>
      <c r="G767" s="385"/>
      <c r="H767" s="385"/>
      <c r="I767" s="385"/>
      <c r="J767" s="385"/>
      <c r="K767" s="384" t="s">
        <v>437</v>
      </c>
      <c r="L767" s="384"/>
      <c r="M767" s="384"/>
      <c r="N767" s="384"/>
      <c r="O767" s="384"/>
      <c r="P767" s="384"/>
      <c r="Q767" s="384"/>
      <c r="R767" s="384"/>
      <c r="S767" s="384" t="s">
        <v>461</v>
      </c>
      <c r="T767" s="384"/>
      <c r="U767" s="384"/>
      <c r="V767" s="384"/>
      <c r="W767" s="384"/>
      <c r="X767" s="384"/>
      <c r="Y767" s="384"/>
      <c r="Z767" s="384" t="s">
        <v>435</v>
      </c>
      <c r="AA767" s="384"/>
      <c r="AB767" s="384"/>
      <c r="AC767" s="384"/>
      <c r="AD767" s="384"/>
      <c r="AE767" s="384"/>
      <c r="AF767" s="384"/>
      <c r="AG767" s="384" t="s">
        <v>438</v>
      </c>
      <c r="AH767" s="384"/>
      <c r="AI767" s="384"/>
      <c r="AJ767" s="384"/>
      <c r="AK767" s="384"/>
      <c r="AL767" s="384"/>
      <c r="AM767" s="384"/>
      <c r="AN767" s="384" t="s">
        <v>436</v>
      </c>
      <c r="AO767" s="384"/>
      <c r="AP767" s="384"/>
      <c r="AQ767" s="384"/>
      <c r="AR767" s="384"/>
      <c r="AS767" s="384"/>
      <c r="AT767" s="384"/>
      <c r="AU767" s="384" t="s">
        <v>670</v>
      </c>
      <c r="AV767" s="384"/>
      <c r="AW767" s="384"/>
      <c r="AX767" s="384"/>
      <c r="AY767" s="384"/>
      <c r="AZ767" s="384"/>
      <c r="BA767" s="384"/>
      <c r="BB767" s="384" t="s">
        <v>439</v>
      </c>
      <c r="BC767" s="384"/>
      <c r="BD767" s="384"/>
      <c r="BE767" s="384"/>
      <c r="BF767" s="384"/>
      <c r="BG767" s="384"/>
      <c r="BH767" s="384"/>
      <c r="BI767" s="384" t="s">
        <v>641</v>
      </c>
      <c r="BJ767" s="384"/>
      <c r="BK767" s="384"/>
      <c r="BL767" s="384"/>
      <c r="BM767" s="384"/>
      <c r="BN767" s="384"/>
      <c r="BO767" s="384"/>
      <c r="BP767" s="452"/>
      <c r="BQ767" s="420" t="s">
        <v>742</v>
      </c>
      <c r="BR767" s="385"/>
      <c r="BS767" s="385"/>
      <c r="BT767" s="385"/>
      <c r="BU767" s="385"/>
      <c r="BV767" s="385"/>
      <c r="BW767" s="385"/>
      <c r="BX767" s="385"/>
      <c r="BY767" s="385"/>
    </row>
    <row r="768" spans="2:77" s="67" customFormat="1" ht="15" customHeight="1">
      <c r="B768" s="385"/>
      <c r="C768" s="385"/>
      <c r="D768" s="385"/>
      <c r="E768" s="385"/>
      <c r="F768" s="385"/>
      <c r="G768" s="385"/>
      <c r="H768" s="385"/>
      <c r="I768" s="385"/>
      <c r="J768" s="385"/>
      <c r="K768" s="384"/>
      <c r="L768" s="384"/>
      <c r="M768" s="384"/>
      <c r="N768" s="384"/>
      <c r="O768" s="384"/>
      <c r="P768" s="384"/>
      <c r="Q768" s="384"/>
      <c r="R768" s="384"/>
      <c r="S768" s="384"/>
      <c r="T768" s="384"/>
      <c r="U768" s="384"/>
      <c r="V768" s="384"/>
      <c r="W768" s="384"/>
      <c r="X768" s="384"/>
      <c r="Y768" s="384"/>
      <c r="Z768" s="384"/>
      <c r="AA768" s="384"/>
      <c r="AB768" s="384"/>
      <c r="AC768" s="384"/>
      <c r="AD768" s="384"/>
      <c r="AE768" s="384"/>
      <c r="AF768" s="384"/>
      <c r="AG768" s="384"/>
      <c r="AH768" s="384"/>
      <c r="AI768" s="384"/>
      <c r="AJ768" s="384"/>
      <c r="AK768" s="384"/>
      <c r="AL768" s="384"/>
      <c r="AM768" s="384"/>
      <c r="AN768" s="384"/>
      <c r="AO768" s="384"/>
      <c r="AP768" s="384"/>
      <c r="AQ768" s="384"/>
      <c r="AR768" s="384"/>
      <c r="AS768" s="384"/>
      <c r="AT768" s="384"/>
      <c r="AU768" s="384"/>
      <c r="AV768" s="384"/>
      <c r="AW768" s="384"/>
      <c r="AX768" s="384"/>
      <c r="AY768" s="384"/>
      <c r="AZ768" s="384"/>
      <c r="BA768" s="384"/>
      <c r="BB768" s="384"/>
      <c r="BC768" s="384"/>
      <c r="BD768" s="384"/>
      <c r="BE768" s="384"/>
      <c r="BF768" s="384"/>
      <c r="BG768" s="384"/>
      <c r="BH768" s="384"/>
      <c r="BI768" s="384"/>
      <c r="BJ768" s="384"/>
      <c r="BK768" s="384"/>
      <c r="BL768" s="384"/>
      <c r="BM768" s="384"/>
      <c r="BN768" s="384"/>
      <c r="BO768" s="384"/>
      <c r="BP768" s="452"/>
      <c r="BQ768" s="420"/>
      <c r="BR768" s="385"/>
      <c r="BS768" s="385"/>
      <c r="BT768" s="385"/>
      <c r="BU768" s="385"/>
      <c r="BV768" s="385"/>
      <c r="BW768" s="385"/>
      <c r="BX768" s="385"/>
      <c r="BY768" s="385"/>
    </row>
    <row r="769" spans="2:77" s="67" customFormat="1" ht="15" customHeight="1">
      <c r="B769" s="385" t="s">
        <v>992</v>
      </c>
      <c r="C769" s="385"/>
      <c r="D769" s="385"/>
      <c r="E769" s="385"/>
      <c r="F769" s="385"/>
      <c r="G769" s="385"/>
      <c r="H769" s="385"/>
      <c r="I769" s="385"/>
      <c r="J769" s="385"/>
      <c r="K769" s="484">
        <v>246</v>
      </c>
      <c r="L769" s="485"/>
      <c r="M769" s="485"/>
      <c r="N769" s="485"/>
      <c r="O769" s="485"/>
      <c r="P769" s="485"/>
      <c r="Q769" s="485"/>
      <c r="R769" s="486"/>
      <c r="S769" s="484">
        <v>59</v>
      </c>
      <c r="T769" s="485"/>
      <c r="U769" s="485"/>
      <c r="V769" s="485"/>
      <c r="W769" s="485"/>
      <c r="X769" s="485"/>
      <c r="Y769" s="486"/>
      <c r="Z769" s="484">
        <v>56</v>
      </c>
      <c r="AA769" s="485"/>
      <c r="AB769" s="485"/>
      <c r="AC769" s="485"/>
      <c r="AD769" s="485"/>
      <c r="AE769" s="485"/>
      <c r="AF769" s="486"/>
      <c r="AG769" s="484">
        <v>48</v>
      </c>
      <c r="AH769" s="485"/>
      <c r="AI769" s="485"/>
      <c r="AJ769" s="485"/>
      <c r="AK769" s="485"/>
      <c r="AL769" s="485"/>
      <c r="AM769" s="486"/>
      <c r="AN769" s="484">
        <v>0</v>
      </c>
      <c r="AO769" s="485"/>
      <c r="AP769" s="485"/>
      <c r="AQ769" s="485"/>
      <c r="AR769" s="485"/>
      <c r="AS769" s="485"/>
      <c r="AT769" s="486"/>
      <c r="AU769" s="484">
        <v>6</v>
      </c>
      <c r="AV769" s="485"/>
      <c r="AW769" s="485"/>
      <c r="AX769" s="485"/>
      <c r="AY769" s="485"/>
      <c r="AZ769" s="485"/>
      <c r="BA769" s="486"/>
      <c r="BB769" s="484">
        <v>37</v>
      </c>
      <c r="BC769" s="485"/>
      <c r="BD769" s="485"/>
      <c r="BE769" s="485"/>
      <c r="BF769" s="485"/>
      <c r="BG769" s="485"/>
      <c r="BH769" s="486"/>
      <c r="BI769" s="484">
        <v>185</v>
      </c>
      <c r="BJ769" s="485"/>
      <c r="BK769" s="485"/>
      <c r="BL769" s="485"/>
      <c r="BM769" s="485"/>
      <c r="BN769" s="485"/>
      <c r="BO769" s="485"/>
      <c r="BP769" s="499"/>
      <c r="BQ769" s="500">
        <f>SUM(K769:BP769)</f>
        <v>637</v>
      </c>
      <c r="BR769" s="501"/>
      <c r="BS769" s="501"/>
      <c r="BT769" s="501"/>
      <c r="BU769" s="501"/>
      <c r="BV769" s="501"/>
      <c r="BW769" s="501"/>
      <c r="BX769" s="501"/>
      <c r="BY769" s="474"/>
    </row>
    <row r="770" spans="2:77" s="67" customFormat="1" ht="15" customHeight="1">
      <c r="B770" s="85"/>
      <c r="C770" s="85"/>
      <c r="D770" s="85"/>
      <c r="BY770" s="68" t="s">
        <v>440</v>
      </c>
    </row>
    <row r="771" spans="2:4" s="67" customFormat="1" ht="15" customHeight="1">
      <c r="B771" s="85"/>
      <c r="C771" s="85"/>
      <c r="D771" s="85"/>
    </row>
    <row r="772" spans="1:77" s="67" customFormat="1" ht="15" customHeight="1">
      <c r="A772" s="67" t="s">
        <v>441</v>
      </c>
      <c r="B772" s="85"/>
      <c r="C772" s="85"/>
      <c r="D772" s="85"/>
      <c r="BY772" s="68" t="s">
        <v>856</v>
      </c>
    </row>
    <row r="773" spans="2:4" s="67" customFormat="1" ht="3.75" customHeight="1">
      <c r="B773" s="85"/>
      <c r="C773" s="85"/>
      <c r="D773" s="85"/>
    </row>
    <row r="774" spans="2:77" s="67" customFormat="1" ht="15" customHeight="1">
      <c r="B774" s="455" t="s">
        <v>618</v>
      </c>
      <c r="C774" s="456"/>
      <c r="D774" s="456"/>
      <c r="E774" s="456"/>
      <c r="F774" s="456"/>
      <c r="G774" s="456"/>
      <c r="H774" s="457"/>
      <c r="I774" s="403" t="s">
        <v>981</v>
      </c>
      <c r="J774" s="404"/>
      <c r="K774" s="404"/>
      <c r="L774" s="404"/>
      <c r="M774" s="404"/>
      <c r="N774" s="480"/>
      <c r="O774" s="403" t="s">
        <v>983</v>
      </c>
      <c r="P774" s="404"/>
      <c r="Q774" s="404"/>
      <c r="R774" s="404"/>
      <c r="S774" s="404"/>
      <c r="T774" s="480"/>
      <c r="U774" s="403" t="s">
        <v>984</v>
      </c>
      <c r="V774" s="404"/>
      <c r="W774" s="404"/>
      <c r="X774" s="404"/>
      <c r="Y774" s="404"/>
      <c r="Z774" s="480"/>
      <c r="AA774" s="403" t="s">
        <v>1050</v>
      </c>
      <c r="AB774" s="404"/>
      <c r="AC774" s="404"/>
      <c r="AD774" s="404"/>
      <c r="AE774" s="404"/>
      <c r="AF774" s="480"/>
      <c r="AG774" s="403" t="s">
        <v>1051</v>
      </c>
      <c r="AH774" s="404"/>
      <c r="AI774" s="404"/>
      <c r="AJ774" s="404"/>
      <c r="AK774" s="404"/>
      <c r="AL774" s="404"/>
      <c r="AM774" s="480"/>
      <c r="AN774" s="403" t="s">
        <v>985</v>
      </c>
      <c r="AO774" s="404"/>
      <c r="AP774" s="404"/>
      <c r="AQ774" s="404"/>
      <c r="AR774" s="404"/>
      <c r="AS774" s="404"/>
      <c r="AT774" s="480"/>
      <c r="AU774" s="403" t="s">
        <v>986</v>
      </c>
      <c r="AV774" s="404"/>
      <c r="AW774" s="404"/>
      <c r="AX774" s="404"/>
      <c r="AY774" s="404"/>
      <c r="AZ774" s="480"/>
      <c r="BA774" s="403" t="s">
        <v>1052</v>
      </c>
      <c r="BB774" s="404"/>
      <c r="BC774" s="404"/>
      <c r="BD774" s="404"/>
      <c r="BE774" s="404"/>
      <c r="BF774" s="404"/>
      <c r="BG774" s="480"/>
      <c r="BH774" s="403" t="s">
        <v>987</v>
      </c>
      <c r="BI774" s="404"/>
      <c r="BJ774" s="404"/>
      <c r="BK774" s="404"/>
      <c r="BL774" s="404"/>
      <c r="BM774" s="480"/>
      <c r="BN774" s="403" t="s">
        <v>988</v>
      </c>
      <c r="BO774" s="404"/>
      <c r="BP774" s="404"/>
      <c r="BQ774" s="404"/>
      <c r="BR774" s="404"/>
      <c r="BS774" s="511"/>
      <c r="BT774" s="420" t="s">
        <v>982</v>
      </c>
      <c r="BU774" s="385"/>
      <c r="BV774" s="385"/>
      <c r="BW774" s="385"/>
      <c r="BX774" s="385"/>
      <c r="BY774" s="385"/>
    </row>
    <row r="775" spans="2:77" s="67" customFormat="1" ht="15" customHeight="1">
      <c r="B775" s="458"/>
      <c r="C775" s="459"/>
      <c r="D775" s="459"/>
      <c r="E775" s="459"/>
      <c r="F775" s="459"/>
      <c r="G775" s="459"/>
      <c r="H775" s="460"/>
      <c r="I775" s="405"/>
      <c r="J775" s="406"/>
      <c r="K775" s="406"/>
      <c r="L775" s="406"/>
      <c r="M775" s="406"/>
      <c r="N775" s="453"/>
      <c r="O775" s="405"/>
      <c r="P775" s="406"/>
      <c r="Q775" s="406"/>
      <c r="R775" s="406"/>
      <c r="S775" s="406"/>
      <c r="T775" s="453"/>
      <c r="U775" s="405"/>
      <c r="V775" s="406"/>
      <c r="W775" s="406"/>
      <c r="X775" s="406"/>
      <c r="Y775" s="406"/>
      <c r="Z775" s="453"/>
      <c r="AA775" s="405"/>
      <c r="AB775" s="406"/>
      <c r="AC775" s="406"/>
      <c r="AD775" s="406"/>
      <c r="AE775" s="406"/>
      <c r="AF775" s="453"/>
      <c r="AG775" s="405"/>
      <c r="AH775" s="406"/>
      <c r="AI775" s="406"/>
      <c r="AJ775" s="406"/>
      <c r="AK775" s="406"/>
      <c r="AL775" s="406"/>
      <c r="AM775" s="453"/>
      <c r="AN775" s="405"/>
      <c r="AO775" s="406"/>
      <c r="AP775" s="406"/>
      <c r="AQ775" s="406"/>
      <c r="AR775" s="406"/>
      <c r="AS775" s="406"/>
      <c r="AT775" s="453"/>
      <c r="AU775" s="405"/>
      <c r="AV775" s="406"/>
      <c r="AW775" s="406"/>
      <c r="AX775" s="406"/>
      <c r="AY775" s="406"/>
      <c r="AZ775" s="453"/>
      <c r="BA775" s="405"/>
      <c r="BB775" s="406"/>
      <c r="BC775" s="406"/>
      <c r="BD775" s="406"/>
      <c r="BE775" s="406"/>
      <c r="BF775" s="406"/>
      <c r="BG775" s="453"/>
      <c r="BH775" s="405"/>
      <c r="BI775" s="406"/>
      <c r="BJ775" s="406"/>
      <c r="BK775" s="406"/>
      <c r="BL775" s="406"/>
      <c r="BM775" s="453"/>
      <c r="BN775" s="405"/>
      <c r="BO775" s="406"/>
      <c r="BP775" s="406"/>
      <c r="BQ775" s="406"/>
      <c r="BR775" s="406"/>
      <c r="BS775" s="512"/>
      <c r="BT775" s="420"/>
      <c r="BU775" s="385"/>
      <c r="BV775" s="385"/>
      <c r="BW775" s="385"/>
      <c r="BX775" s="385"/>
      <c r="BY775" s="385"/>
    </row>
    <row r="776" spans="2:77" s="67" customFormat="1" ht="15" customHeight="1">
      <c r="B776" s="477" t="s">
        <v>992</v>
      </c>
      <c r="C776" s="478"/>
      <c r="D776" s="478"/>
      <c r="E776" s="478"/>
      <c r="F776" s="478"/>
      <c r="G776" s="478"/>
      <c r="H776" s="479"/>
      <c r="I776" s="484">
        <v>0</v>
      </c>
      <c r="J776" s="485"/>
      <c r="K776" s="485"/>
      <c r="L776" s="485"/>
      <c r="M776" s="485"/>
      <c r="N776" s="486"/>
      <c r="O776" s="484">
        <v>2</v>
      </c>
      <c r="P776" s="485"/>
      <c r="Q776" s="485"/>
      <c r="R776" s="485"/>
      <c r="S776" s="485"/>
      <c r="T776" s="486"/>
      <c r="U776" s="484">
        <v>0</v>
      </c>
      <c r="V776" s="485"/>
      <c r="W776" s="485"/>
      <c r="X776" s="485"/>
      <c r="Y776" s="485"/>
      <c r="Z776" s="486"/>
      <c r="AA776" s="484">
        <v>3</v>
      </c>
      <c r="AB776" s="485"/>
      <c r="AC776" s="485"/>
      <c r="AD776" s="485"/>
      <c r="AE776" s="485"/>
      <c r="AF776" s="486"/>
      <c r="AG776" s="484">
        <v>1</v>
      </c>
      <c r="AH776" s="485"/>
      <c r="AI776" s="485"/>
      <c r="AJ776" s="485"/>
      <c r="AK776" s="485"/>
      <c r="AL776" s="485"/>
      <c r="AM776" s="486"/>
      <c r="AN776" s="484">
        <v>0</v>
      </c>
      <c r="AO776" s="485"/>
      <c r="AP776" s="485"/>
      <c r="AQ776" s="485"/>
      <c r="AR776" s="485"/>
      <c r="AS776" s="485"/>
      <c r="AT776" s="486"/>
      <c r="AU776" s="484">
        <v>0</v>
      </c>
      <c r="AV776" s="485"/>
      <c r="AW776" s="485"/>
      <c r="AX776" s="485"/>
      <c r="AY776" s="485"/>
      <c r="AZ776" s="486"/>
      <c r="BA776" s="481">
        <v>1</v>
      </c>
      <c r="BB776" s="482"/>
      <c r="BC776" s="482"/>
      <c r="BD776" s="482"/>
      <c r="BE776" s="482"/>
      <c r="BF776" s="482"/>
      <c r="BG776" s="483"/>
      <c r="BH776" s="484">
        <v>3</v>
      </c>
      <c r="BI776" s="485"/>
      <c r="BJ776" s="485"/>
      <c r="BK776" s="485"/>
      <c r="BL776" s="485"/>
      <c r="BM776" s="486"/>
      <c r="BN776" s="484">
        <v>7</v>
      </c>
      <c r="BO776" s="485"/>
      <c r="BP776" s="485"/>
      <c r="BQ776" s="485"/>
      <c r="BR776" s="485"/>
      <c r="BS776" s="499"/>
      <c r="BT776" s="539">
        <f>SUM(I776:BS776)</f>
        <v>17</v>
      </c>
      <c r="BU776" s="540"/>
      <c r="BV776" s="540"/>
      <c r="BW776" s="540"/>
      <c r="BX776" s="540"/>
      <c r="BY776" s="540"/>
    </row>
    <row r="777" spans="2:77" s="67" customFormat="1" ht="15" customHeight="1">
      <c r="B777" s="85"/>
      <c r="C777" s="85"/>
      <c r="D777" s="85"/>
      <c r="BY777" s="68" t="s">
        <v>423</v>
      </c>
    </row>
    <row r="778" spans="2:4" s="67" customFormat="1" ht="15" customHeight="1">
      <c r="B778" s="85"/>
      <c r="C778" s="85"/>
      <c r="D778" s="85"/>
    </row>
    <row r="779" spans="1:77" s="67" customFormat="1" ht="15" customHeight="1">
      <c r="A779" s="67" t="s">
        <v>449</v>
      </c>
      <c r="B779" s="85"/>
      <c r="C779" s="85"/>
      <c r="D779" s="85"/>
      <c r="BY779" s="68" t="s">
        <v>857</v>
      </c>
    </row>
    <row r="780" spans="2:4" s="67" customFormat="1" ht="3.75" customHeight="1">
      <c r="B780" s="85"/>
      <c r="C780" s="85"/>
      <c r="D780" s="85"/>
    </row>
    <row r="781" spans="2:77" s="67" customFormat="1" ht="15" customHeight="1">
      <c r="B781" s="385" t="s">
        <v>618</v>
      </c>
      <c r="C781" s="385"/>
      <c r="D781" s="385"/>
      <c r="E781" s="385"/>
      <c r="F781" s="385"/>
      <c r="G781" s="385"/>
      <c r="H781" s="385"/>
      <c r="I781" s="385"/>
      <c r="J781" s="385"/>
      <c r="K781" s="401" t="s">
        <v>450</v>
      </c>
      <c r="L781" s="401"/>
      <c r="M781" s="401"/>
      <c r="N781" s="401"/>
      <c r="O781" s="401" t="s">
        <v>451</v>
      </c>
      <c r="P781" s="401"/>
      <c r="Q781" s="401"/>
      <c r="R781" s="401"/>
      <c r="S781" s="401" t="s">
        <v>452</v>
      </c>
      <c r="T781" s="401"/>
      <c r="U781" s="401"/>
      <c r="V781" s="401"/>
      <c r="W781" s="401" t="s">
        <v>453</v>
      </c>
      <c r="X781" s="401"/>
      <c r="Y781" s="401"/>
      <c r="Z781" s="401"/>
      <c r="AA781" s="401" t="s">
        <v>454</v>
      </c>
      <c r="AB781" s="401"/>
      <c r="AC781" s="401"/>
      <c r="AD781" s="401"/>
      <c r="AE781" s="401" t="s">
        <v>455</v>
      </c>
      <c r="AF781" s="401"/>
      <c r="AG781" s="401"/>
      <c r="AH781" s="401"/>
      <c r="AI781" s="401" t="s">
        <v>456</v>
      </c>
      <c r="AJ781" s="401"/>
      <c r="AK781" s="401"/>
      <c r="AL781" s="401"/>
      <c r="AM781" s="401" t="s">
        <v>457</v>
      </c>
      <c r="AN781" s="401"/>
      <c r="AO781" s="401"/>
      <c r="AP781" s="401"/>
      <c r="AQ781" s="401" t="s">
        <v>458</v>
      </c>
      <c r="AR781" s="401"/>
      <c r="AS781" s="401"/>
      <c r="AT781" s="401"/>
      <c r="AU781" s="401" t="s">
        <v>459</v>
      </c>
      <c r="AV781" s="401"/>
      <c r="AW781" s="401"/>
      <c r="AX781" s="401"/>
      <c r="AY781" s="401" t="s">
        <v>641</v>
      </c>
      <c r="AZ781" s="401"/>
      <c r="BA781" s="401"/>
      <c r="BB781" s="401"/>
      <c r="BC781" s="401"/>
      <c r="BD781" s="503" t="s">
        <v>751</v>
      </c>
      <c r="BE781" s="503"/>
      <c r="BF781" s="503"/>
      <c r="BG781" s="503"/>
      <c r="BH781" s="503"/>
      <c r="BI781" s="503"/>
      <c r="BJ781" s="504"/>
      <c r="BK781" s="487" t="s">
        <v>858</v>
      </c>
      <c r="BL781" s="404"/>
      <c r="BM781" s="404"/>
      <c r="BN781" s="404"/>
      <c r="BO781" s="404"/>
      <c r="BP781" s="404"/>
      <c r="BQ781" s="404"/>
      <c r="BR781" s="404"/>
      <c r="BS781" s="404"/>
      <c r="BT781" s="480"/>
      <c r="BU781" s="384" t="s">
        <v>460</v>
      </c>
      <c r="BV781" s="384"/>
      <c r="BW781" s="384"/>
      <c r="BX781" s="384"/>
      <c r="BY781" s="384"/>
    </row>
    <row r="782" spans="2:77" s="67" customFormat="1" ht="15" customHeight="1">
      <c r="B782" s="385"/>
      <c r="C782" s="385"/>
      <c r="D782" s="385"/>
      <c r="E782" s="385"/>
      <c r="F782" s="385"/>
      <c r="G782" s="385"/>
      <c r="H782" s="385"/>
      <c r="I782" s="385"/>
      <c r="J782" s="385"/>
      <c r="K782" s="401"/>
      <c r="L782" s="401"/>
      <c r="M782" s="401"/>
      <c r="N782" s="401"/>
      <c r="O782" s="401"/>
      <c r="P782" s="401"/>
      <c r="Q782" s="401"/>
      <c r="R782" s="401"/>
      <c r="S782" s="401"/>
      <c r="T782" s="401"/>
      <c r="U782" s="401"/>
      <c r="V782" s="401"/>
      <c r="W782" s="401"/>
      <c r="X782" s="401"/>
      <c r="Y782" s="401"/>
      <c r="Z782" s="401"/>
      <c r="AA782" s="401"/>
      <c r="AB782" s="401"/>
      <c r="AC782" s="401"/>
      <c r="AD782" s="401"/>
      <c r="AE782" s="401"/>
      <c r="AF782" s="401"/>
      <c r="AG782" s="401"/>
      <c r="AH782" s="401"/>
      <c r="AI782" s="401"/>
      <c r="AJ782" s="401"/>
      <c r="AK782" s="401"/>
      <c r="AL782" s="401"/>
      <c r="AM782" s="401"/>
      <c r="AN782" s="401"/>
      <c r="AO782" s="401"/>
      <c r="AP782" s="401"/>
      <c r="AQ782" s="401"/>
      <c r="AR782" s="401"/>
      <c r="AS782" s="401"/>
      <c r="AT782" s="401"/>
      <c r="AU782" s="401"/>
      <c r="AV782" s="401"/>
      <c r="AW782" s="401"/>
      <c r="AX782" s="401"/>
      <c r="AY782" s="401"/>
      <c r="AZ782" s="401"/>
      <c r="BA782" s="401"/>
      <c r="BB782" s="401"/>
      <c r="BC782" s="401"/>
      <c r="BD782" s="503"/>
      <c r="BE782" s="503"/>
      <c r="BF782" s="503"/>
      <c r="BG782" s="503"/>
      <c r="BH782" s="503"/>
      <c r="BI782" s="503"/>
      <c r="BJ782" s="504"/>
      <c r="BK782" s="492" t="s">
        <v>859</v>
      </c>
      <c r="BL782" s="493"/>
      <c r="BM782" s="493"/>
      <c r="BN782" s="493"/>
      <c r="BO782" s="494"/>
      <c r="BP782" s="495" t="s">
        <v>860</v>
      </c>
      <c r="BQ782" s="493"/>
      <c r="BR782" s="493"/>
      <c r="BS782" s="493"/>
      <c r="BT782" s="494"/>
      <c r="BU782" s="384"/>
      <c r="BV782" s="384"/>
      <c r="BW782" s="384"/>
      <c r="BX782" s="384"/>
      <c r="BY782" s="384"/>
    </row>
    <row r="783" spans="2:77" s="67" customFormat="1" ht="15" customHeight="1">
      <c r="B783" s="385" t="s">
        <v>992</v>
      </c>
      <c r="C783" s="385"/>
      <c r="D783" s="385"/>
      <c r="E783" s="385"/>
      <c r="F783" s="385"/>
      <c r="G783" s="385"/>
      <c r="H783" s="385"/>
      <c r="I783" s="385"/>
      <c r="J783" s="385"/>
      <c r="K783" s="491">
        <v>0</v>
      </c>
      <c r="L783" s="491"/>
      <c r="M783" s="491"/>
      <c r="N783" s="491"/>
      <c r="O783" s="491">
        <v>0</v>
      </c>
      <c r="P783" s="491"/>
      <c r="Q783" s="491"/>
      <c r="R783" s="491"/>
      <c r="S783" s="491">
        <v>3</v>
      </c>
      <c r="T783" s="491"/>
      <c r="U783" s="491"/>
      <c r="V783" s="491"/>
      <c r="W783" s="491">
        <v>253</v>
      </c>
      <c r="X783" s="491"/>
      <c r="Y783" s="491"/>
      <c r="Z783" s="491"/>
      <c r="AA783" s="491">
        <v>15</v>
      </c>
      <c r="AB783" s="491"/>
      <c r="AC783" s="491"/>
      <c r="AD783" s="491"/>
      <c r="AE783" s="491">
        <v>38</v>
      </c>
      <c r="AF783" s="491"/>
      <c r="AG783" s="491"/>
      <c r="AH783" s="491"/>
      <c r="AI783" s="491">
        <v>317</v>
      </c>
      <c r="AJ783" s="491"/>
      <c r="AK783" s="491"/>
      <c r="AL783" s="491"/>
      <c r="AM783" s="491">
        <v>9</v>
      </c>
      <c r="AN783" s="491"/>
      <c r="AO783" s="491"/>
      <c r="AP783" s="491"/>
      <c r="AQ783" s="491">
        <v>25</v>
      </c>
      <c r="AR783" s="491"/>
      <c r="AS783" s="491"/>
      <c r="AT783" s="491"/>
      <c r="AU783" s="537">
        <v>1136</v>
      </c>
      <c r="AV783" s="538"/>
      <c r="AW783" s="538"/>
      <c r="AX783" s="538"/>
      <c r="AY783" s="532">
        <v>294</v>
      </c>
      <c r="AZ783" s="532"/>
      <c r="BA783" s="532"/>
      <c r="BB783" s="532"/>
      <c r="BC783" s="532"/>
      <c r="BD783" s="532">
        <f>SUM(K783:BC783)</f>
        <v>2090</v>
      </c>
      <c r="BE783" s="532"/>
      <c r="BF783" s="532"/>
      <c r="BG783" s="532"/>
      <c r="BH783" s="532"/>
      <c r="BI783" s="532"/>
      <c r="BJ783" s="533"/>
      <c r="BK783" s="534">
        <v>1942</v>
      </c>
      <c r="BL783" s="535"/>
      <c r="BM783" s="535"/>
      <c r="BN783" s="535"/>
      <c r="BO783" s="535"/>
      <c r="BP783" s="536">
        <v>183</v>
      </c>
      <c r="BQ783" s="536"/>
      <c r="BR783" s="536"/>
      <c r="BS783" s="536"/>
      <c r="BT783" s="536"/>
      <c r="BU783" s="527">
        <f>BP783/BD783</f>
        <v>0.08755980861244018</v>
      </c>
      <c r="BV783" s="527"/>
      <c r="BW783" s="527"/>
      <c r="BX783" s="527"/>
      <c r="BY783" s="527"/>
    </row>
    <row r="784" spans="2:77" s="67" customFormat="1" ht="15" customHeight="1"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  <c r="AL784" s="74"/>
      <c r="AM784" s="74"/>
      <c r="AN784" s="74"/>
      <c r="AO784" s="74"/>
      <c r="AP784" s="74"/>
      <c r="AQ784" s="74"/>
      <c r="AR784" s="74"/>
      <c r="AS784" s="74"/>
      <c r="AT784" s="74"/>
      <c r="AU784" s="74"/>
      <c r="AW784" s="74"/>
      <c r="AX784" s="74"/>
      <c r="AY784" s="74"/>
      <c r="BC784" s="74"/>
      <c r="BD784" s="74"/>
      <c r="BE784" s="74"/>
      <c r="BF784" s="74"/>
      <c r="BH784" s="74"/>
      <c r="BJ784" s="74"/>
      <c r="BK784" s="74"/>
      <c r="BL784" s="74"/>
      <c r="BM784" s="74"/>
      <c r="BN784" s="74"/>
      <c r="BO784" s="74"/>
      <c r="BP784" s="74"/>
      <c r="BQ784" s="74"/>
      <c r="BY784" s="75" t="s">
        <v>423</v>
      </c>
    </row>
    <row r="785" s="76" customFormat="1" ht="18.75" customHeight="1">
      <c r="A785" s="76" t="s">
        <v>462</v>
      </c>
    </row>
    <row r="786" spans="2:69" s="67" customFormat="1" ht="15" customHeight="1"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  <c r="AL786" s="74"/>
      <c r="AM786" s="74"/>
      <c r="AN786" s="74"/>
      <c r="AO786" s="74"/>
      <c r="AP786" s="74"/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O786" s="74"/>
      <c r="BP786" s="74"/>
      <c r="BQ786" s="74"/>
    </row>
    <row r="787" spans="1:69" s="67" customFormat="1" ht="15" customHeight="1">
      <c r="A787" s="67" t="s">
        <v>274</v>
      </c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  <c r="AL787" s="74"/>
      <c r="AM787" s="74"/>
      <c r="AN787" s="74"/>
      <c r="AO787" s="74"/>
      <c r="AP787" s="74"/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</row>
    <row r="788" spans="2:69" s="67" customFormat="1" ht="3.75" customHeight="1"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  <c r="AL788" s="74"/>
      <c r="AM788" s="74"/>
      <c r="AN788" s="74"/>
      <c r="AO788" s="74"/>
      <c r="AP788" s="74"/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</row>
    <row r="789" spans="2:77" s="67" customFormat="1" ht="15" customHeight="1">
      <c r="B789" s="385" t="s">
        <v>618</v>
      </c>
      <c r="C789" s="385"/>
      <c r="D789" s="385"/>
      <c r="E789" s="385"/>
      <c r="F789" s="385"/>
      <c r="G789" s="385"/>
      <c r="H789" s="385"/>
      <c r="I789" s="385"/>
      <c r="J789" s="385"/>
      <c r="K789" s="384" t="s">
        <v>463</v>
      </c>
      <c r="L789" s="384"/>
      <c r="M789" s="384"/>
      <c r="N789" s="384"/>
      <c r="O789" s="384"/>
      <c r="P789" s="384"/>
      <c r="Q789" s="384"/>
      <c r="R789" s="384"/>
      <c r="S789" s="384"/>
      <c r="T789" s="384" t="s">
        <v>464</v>
      </c>
      <c r="U789" s="384"/>
      <c r="V789" s="384"/>
      <c r="W789" s="384"/>
      <c r="X789" s="384"/>
      <c r="Y789" s="384"/>
      <c r="Z789" s="384"/>
      <c r="AA789" s="384"/>
      <c r="AB789" s="384"/>
      <c r="AC789" s="384" t="s">
        <v>465</v>
      </c>
      <c r="AD789" s="384"/>
      <c r="AE789" s="384"/>
      <c r="AF789" s="384"/>
      <c r="AG789" s="384"/>
      <c r="AH789" s="384"/>
      <c r="AI789" s="384"/>
      <c r="AJ789" s="384"/>
      <c r="AK789" s="384"/>
      <c r="AL789" s="384" t="s">
        <v>466</v>
      </c>
      <c r="AM789" s="384"/>
      <c r="AN789" s="384"/>
      <c r="AO789" s="384"/>
      <c r="AP789" s="384"/>
      <c r="AQ789" s="384"/>
      <c r="AR789" s="384"/>
      <c r="AS789" s="384"/>
      <c r="AT789" s="384"/>
      <c r="AU789" s="384"/>
      <c r="AV789" s="475" t="s">
        <v>467</v>
      </c>
      <c r="AW789" s="475"/>
      <c r="AX789" s="475"/>
      <c r="AY789" s="475"/>
      <c r="AZ789" s="475"/>
      <c r="BA789" s="475"/>
      <c r="BB789" s="475"/>
      <c r="BC789" s="475"/>
      <c r="BD789" s="475"/>
      <c r="BE789" s="475"/>
      <c r="BF789" s="502" t="s">
        <v>468</v>
      </c>
      <c r="BG789" s="502"/>
      <c r="BH789" s="502"/>
      <c r="BI789" s="502"/>
      <c r="BJ789" s="502"/>
      <c r="BK789" s="502"/>
      <c r="BL789" s="502"/>
      <c r="BM789" s="502"/>
      <c r="BN789" s="502"/>
      <c r="BO789" s="502"/>
      <c r="BP789" s="384" t="s">
        <v>469</v>
      </c>
      <c r="BQ789" s="384"/>
      <c r="BR789" s="384"/>
      <c r="BS789" s="384"/>
      <c r="BT789" s="384"/>
      <c r="BU789" s="384"/>
      <c r="BV789" s="384"/>
      <c r="BW789" s="384"/>
      <c r="BX789" s="384"/>
      <c r="BY789" s="384"/>
    </row>
    <row r="790" spans="2:77" s="67" customFormat="1" ht="15" customHeight="1">
      <c r="B790" s="385"/>
      <c r="C790" s="385"/>
      <c r="D790" s="385"/>
      <c r="E790" s="385"/>
      <c r="F790" s="385"/>
      <c r="G790" s="385"/>
      <c r="H790" s="385"/>
      <c r="I790" s="385"/>
      <c r="J790" s="385"/>
      <c r="K790" s="384"/>
      <c r="L790" s="384"/>
      <c r="M790" s="384"/>
      <c r="N790" s="384"/>
      <c r="O790" s="384"/>
      <c r="P790" s="384"/>
      <c r="Q790" s="384"/>
      <c r="R790" s="384"/>
      <c r="S790" s="384"/>
      <c r="T790" s="384"/>
      <c r="U790" s="384"/>
      <c r="V790" s="384"/>
      <c r="W790" s="384"/>
      <c r="X790" s="384"/>
      <c r="Y790" s="384"/>
      <c r="Z790" s="384"/>
      <c r="AA790" s="384"/>
      <c r="AB790" s="384"/>
      <c r="AC790" s="384"/>
      <c r="AD790" s="384"/>
      <c r="AE790" s="384"/>
      <c r="AF790" s="384"/>
      <c r="AG790" s="384"/>
      <c r="AH790" s="384"/>
      <c r="AI790" s="384"/>
      <c r="AJ790" s="384"/>
      <c r="AK790" s="384"/>
      <c r="AL790" s="384"/>
      <c r="AM790" s="384"/>
      <c r="AN790" s="384"/>
      <c r="AO790" s="384"/>
      <c r="AP790" s="384"/>
      <c r="AQ790" s="384"/>
      <c r="AR790" s="384"/>
      <c r="AS790" s="384"/>
      <c r="AT790" s="384"/>
      <c r="AU790" s="384"/>
      <c r="AV790" s="475"/>
      <c r="AW790" s="475"/>
      <c r="AX790" s="475"/>
      <c r="AY790" s="475"/>
      <c r="AZ790" s="475"/>
      <c r="BA790" s="475"/>
      <c r="BB790" s="475"/>
      <c r="BC790" s="475"/>
      <c r="BD790" s="475"/>
      <c r="BE790" s="475"/>
      <c r="BF790" s="502"/>
      <c r="BG790" s="502"/>
      <c r="BH790" s="502"/>
      <c r="BI790" s="502"/>
      <c r="BJ790" s="502"/>
      <c r="BK790" s="502"/>
      <c r="BL790" s="502"/>
      <c r="BM790" s="502"/>
      <c r="BN790" s="502"/>
      <c r="BO790" s="502"/>
      <c r="BP790" s="384"/>
      <c r="BQ790" s="384"/>
      <c r="BR790" s="384"/>
      <c r="BS790" s="384"/>
      <c r="BT790" s="384"/>
      <c r="BU790" s="384"/>
      <c r="BV790" s="384"/>
      <c r="BW790" s="384"/>
      <c r="BX790" s="384"/>
      <c r="BY790" s="384"/>
    </row>
    <row r="791" spans="2:77" s="67" customFormat="1" ht="15" customHeight="1">
      <c r="B791" s="469" t="s">
        <v>989</v>
      </c>
      <c r="C791" s="469"/>
      <c r="D791" s="469"/>
      <c r="E791" s="469"/>
      <c r="F791" s="469"/>
      <c r="G791" s="469"/>
      <c r="H791" s="469"/>
      <c r="I791" s="469"/>
      <c r="J791" s="469"/>
      <c r="K791" s="488">
        <v>18749</v>
      </c>
      <c r="L791" s="489"/>
      <c r="M791" s="489"/>
      <c r="N791" s="489"/>
      <c r="O791" s="489"/>
      <c r="P791" s="489"/>
      <c r="Q791" s="489"/>
      <c r="R791" s="489"/>
      <c r="S791" s="490"/>
      <c r="T791" s="488">
        <v>50593</v>
      </c>
      <c r="U791" s="489"/>
      <c r="V791" s="489"/>
      <c r="W791" s="489"/>
      <c r="X791" s="489"/>
      <c r="Y791" s="489"/>
      <c r="Z791" s="489"/>
      <c r="AA791" s="489"/>
      <c r="AB791" s="490"/>
      <c r="AC791" s="529">
        <v>99.6</v>
      </c>
      <c r="AD791" s="530"/>
      <c r="AE791" s="530"/>
      <c r="AF791" s="530"/>
      <c r="AG791" s="530"/>
      <c r="AH791" s="530"/>
      <c r="AI791" s="530">
        <v>5755784</v>
      </c>
      <c r="AJ791" s="530"/>
      <c r="AK791" s="531"/>
      <c r="AL791" s="488">
        <v>5921884</v>
      </c>
      <c r="AM791" s="489"/>
      <c r="AN791" s="489"/>
      <c r="AO791" s="489"/>
      <c r="AP791" s="489"/>
      <c r="AQ791" s="489"/>
      <c r="AR791" s="489"/>
      <c r="AS791" s="489"/>
      <c r="AT791" s="489"/>
      <c r="AU791" s="490"/>
      <c r="AV791" s="488">
        <v>16224</v>
      </c>
      <c r="AW791" s="489"/>
      <c r="AX791" s="489"/>
      <c r="AY791" s="489"/>
      <c r="AZ791" s="489"/>
      <c r="BA791" s="489"/>
      <c r="BB791" s="489"/>
      <c r="BC791" s="489"/>
      <c r="BD791" s="489"/>
      <c r="BE791" s="490"/>
      <c r="BF791" s="488">
        <v>321</v>
      </c>
      <c r="BG791" s="489"/>
      <c r="BH791" s="489"/>
      <c r="BI791" s="489"/>
      <c r="BJ791" s="489"/>
      <c r="BK791" s="489"/>
      <c r="BL791" s="489"/>
      <c r="BM791" s="489"/>
      <c r="BN791" s="489"/>
      <c r="BO791" s="490"/>
      <c r="BP791" s="488">
        <v>453</v>
      </c>
      <c r="BQ791" s="489"/>
      <c r="BR791" s="489"/>
      <c r="BS791" s="489"/>
      <c r="BT791" s="489"/>
      <c r="BU791" s="489"/>
      <c r="BV791" s="489"/>
      <c r="BW791" s="489"/>
      <c r="BX791" s="489"/>
      <c r="BY791" s="490"/>
    </row>
    <row r="792" spans="2:77" s="67" customFormat="1" ht="15" customHeight="1"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  <c r="AL792" s="74"/>
      <c r="AM792" s="74"/>
      <c r="AN792" s="74"/>
      <c r="AO792" s="74"/>
      <c r="AP792" s="74"/>
      <c r="AQ792" s="74"/>
      <c r="AR792" s="74"/>
      <c r="AS792" s="74"/>
      <c r="AT792" s="74"/>
      <c r="AU792" s="74"/>
      <c r="AV792" s="74"/>
      <c r="AW792" s="74"/>
      <c r="AX792" s="74"/>
      <c r="AY792" s="74"/>
      <c r="BA792" s="74"/>
      <c r="BC792" s="74"/>
      <c r="BE792" s="74"/>
      <c r="BF792" s="74"/>
      <c r="BG792" s="74"/>
      <c r="BH792" s="74"/>
      <c r="BI792" s="74"/>
      <c r="BL792" s="74"/>
      <c r="BM792" s="74"/>
      <c r="BN792" s="74"/>
      <c r="BO792" s="74"/>
      <c r="BP792" s="74"/>
      <c r="BQ792" s="74"/>
      <c r="BY792" s="75" t="s">
        <v>477</v>
      </c>
    </row>
    <row r="793" spans="2:69" s="67" customFormat="1" ht="15" customHeight="1"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  <c r="AL793" s="74"/>
      <c r="AM793" s="74"/>
      <c r="AN793" s="74"/>
      <c r="AO793" s="74"/>
      <c r="AP793" s="74"/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</row>
    <row r="794" spans="1:69" s="67" customFormat="1" ht="15" customHeight="1">
      <c r="A794" s="67" t="s">
        <v>470</v>
      </c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  <c r="AL794" s="74"/>
      <c r="AM794" s="74"/>
      <c r="AN794" s="74"/>
      <c r="AO794" s="74"/>
      <c r="AP794" s="74"/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D794" s="74"/>
      <c r="BE794" s="74"/>
      <c r="BF794" s="74"/>
      <c r="BH794" s="74"/>
      <c r="BI794" s="74"/>
      <c r="BJ794" s="74"/>
      <c r="BK794" s="74"/>
      <c r="BL794" s="74"/>
      <c r="BM794" s="74"/>
      <c r="BN794" s="74" t="s">
        <v>476</v>
      </c>
      <c r="BO794" s="74"/>
      <c r="BP794" s="74"/>
      <c r="BQ794" s="74"/>
    </row>
    <row r="795" spans="2:69" s="67" customFormat="1" ht="3.75" customHeight="1"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  <c r="AL795" s="74"/>
      <c r="AM795" s="74"/>
      <c r="AN795" s="74"/>
      <c r="AO795" s="74"/>
      <c r="AP795" s="74"/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</row>
    <row r="796" spans="2:77" s="67" customFormat="1" ht="15" customHeight="1">
      <c r="B796" s="385" t="s">
        <v>618</v>
      </c>
      <c r="C796" s="385"/>
      <c r="D796" s="385"/>
      <c r="E796" s="385"/>
      <c r="F796" s="385"/>
      <c r="G796" s="385"/>
      <c r="H796" s="385"/>
      <c r="I796" s="385"/>
      <c r="J796" s="385"/>
      <c r="K796" s="385" t="s">
        <v>742</v>
      </c>
      <c r="L796" s="385"/>
      <c r="M796" s="385"/>
      <c r="N796" s="385"/>
      <c r="O796" s="385"/>
      <c r="P796" s="385"/>
      <c r="Q796" s="385"/>
      <c r="R796" s="385"/>
      <c r="S796" s="385"/>
      <c r="T796" s="385"/>
      <c r="U796" s="385"/>
      <c r="V796" s="385"/>
      <c r="W796" s="385" t="s">
        <v>471</v>
      </c>
      <c r="X796" s="385"/>
      <c r="Y796" s="385"/>
      <c r="Z796" s="385"/>
      <c r="AA796" s="385"/>
      <c r="AB796" s="385"/>
      <c r="AC796" s="385"/>
      <c r="AD796" s="385"/>
      <c r="AE796" s="385"/>
      <c r="AF796" s="385"/>
      <c r="AG796" s="385"/>
      <c r="AH796" s="385" t="s">
        <v>472</v>
      </c>
      <c r="AI796" s="385"/>
      <c r="AJ796" s="385"/>
      <c r="AK796" s="385"/>
      <c r="AL796" s="385"/>
      <c r="AM796" s="385"/>
      <c r="AN796" s="385"/>
      <c r="AO796" s="385"/>
      <c r="AP796" s="385"/>
      <c r="AQ796" s="385"/>
      <c r="AR796" s="385"/>
      <c r="AS796" s="385" t="s">
        <v>473</v>
      </c>
      <c r="AT796" s="385"/>
      <c r="AU796" s="385"/>
      <c r="AV796" s="385"/>
      <c r="AW796" s="385"/>
      <c r="AX796" s="385"/>
      <c r="AY796" s="385"/>
      <c r="AZ796" s="385"/>
      <c r="BA796" s="385"/>
      <c r="BB796" s="385"/>
      <c r="BC796" s="385"/>
      <c r="BD796" s="385" t="s">
        <v>474</v>
      </c>
      <c r="BE796" s="385"/>
      <c r="BF796" s="385"/>
      <c r="BG796" s="385"/>
      <c r="BH796" s="385"/>
      <c r="BI796" s="385"/>
      <c r="BJ796" s="385"/>
      <c r="BK796" s="385"/>
      <c r="BL796" s="385"/>
      <c r="BM796" s="385"/>
      <c r="BN796" s="385"/>
      <c r="BO796" s="385" t="s">
        <v>475</v>
      </c>
      <c r="BP796" s="385"/>
      <c r="BQ796" s="385"/>
      <c r="BR796" s="385"/>
      <c r="BS796" s="385"/>
      <c r="BT796" s="385"/>
      <c r="BU796" s="385"/>
      <c r="BV796" s="385"/>
      <c r="BW796" s="385"/>
      <c r="BX796" s="385"/>
      <c r="BY796" s="385"/>
    </row>
    <row r="797" spans="2:77" s="67" customFormat="1" ht="15" customHeight="1">
      <c r="B797" s="469" t="s">
        <v>989</v>
      </c>
      <c r="C797" s="469"/>
      <c r="D797" s="469"/>
      <c r="E797" s="469"/>
      <c r="F797" s="469"/>
      <c r="G797" s="469"/>
      <c r="H797" s="469"/>
      <c r="I797" s="469"/>
      <c r="J797" s="469"/>
      <c r="K797" s="417">
        <v>4415816</v>
      </c>
      <c r="L797" s="418"/>
      <c r="M797" s="418"/>
      <c r="N797" s="418"/>
      <c r="O797" s="418"/>
      <c r="P797" s="418"/>
      <c r="Q797" s="418"/>
      <c r="R797" s="418"/>
      <c r="S797" s="418"/>
      <c r="T797" s="418"/>
      <c r="U797" s="418"/>
      <c r="V797" s="419"/>
      <c r="W797" s="417">
        <v>3109506</v>
      </c>
      <c r="X797" s="418"/>
      <c r="Y797" s="418"/>
      <c r="Z797" s="418"/>
      <c r="AA797" s="418"/>
      <c r="AB797" s="418"/>
      <c r="AC797" s="418"/>
      <c r="AD797" s="418"/>
      <c r="AE797" s="418"/>
      <c r="AF797" s="418"/>
      <c r="AG797" s="419"/>
      <c r="AH797" s="417">
        <v>1037913</v>
      </c>
      <c r="AI797" s="418"/>
      <c r="AJ797" s="418"/>
      <c r="AK797" s="418"/>
      <c r="AL797" s="418"/>
      <c r="AM797" s="418"/>
      <c r="AN797" s="418"/>
      <c r="AO797" s="418"/>
      <c r="AP797" s="418"/>
      <c r="AQ797" s="418"/>
      <c r="AR797" s="419"/>
      <c r="AS797" s="417">
        <v>185554</v>
      </c>
      <c r="AT797" s="418"/>
      <c r="AU797" s="418"/>
      <c r="AV797" s="418"/>
      <c r="AW797" s="418"/>
      <c r="AX797" s="418"/>
      <c r="AY797" s="418"/>
      <c r="AZ797" s="418"/>
      <c r="BA797" s="418"/>
      <c r="BB797" s="418"/>
      <c r="BC797" s="419"/>
      <c r="BD797" s="417">
        <v>68434</v>
      </c>
      <c r="BE797" s="418"/>
      <c r="BF797" s="418"/>
      <c r="BG797" s="418"/>
      <c r="BH797" s="418"/>
      <c r="BI797" s="418"/>
      <c r="BJ797" s="418"/>
      <c r="BK797" s="418"/>
      <c r="BL797" s="418"/>
      <c r="BM797" s="418"/>
      <c r="BN797" s="419"/>
      <c r="BO797" s="417">
        <v>14409</v>
      </c>
      <c r="BP797" s="418"/>
      <c r="BQ797" s="418"/>
      <c r="BR797" s="418"/>
      <c r="BS797" s="418"/>
      <c r="BT797" s="418"/>
      <c r="BU797" s="418"/>
      <c r="BV797" s="418"/>
      <c r="BW797" s="418"/>
      <c r="BX797" s="418"/>
      <c r="BY797" s="419"/>
    </row>
    <row r="798" spans="2:77" s="67" customFormat="1" ht="15" customHeight="1"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  <c r="AL798" s="74"/>
      <c r="AM798" s="74"/>
      <c r="AN798" s="74"/>
      <c r="AO798" s="74"/>
      <c r="AP798" s="74"/>
      <c r="AQ798" s="74"/>
      <c r="AR798" s="74"/>
      <c r="BC798" s="74"/>
      <c r="BE798" s="74"/>
      <c r="BG798" s="74"/>
      <c r="BH798" s="74"/>
      <c r="BI798" s="74"/>
      <c r="BJ798" s="74"/>
      <c r="BM798" s="74"/>
      <c r="BN798" s="74"/>
      <c r="BO798" s="74"/>
      <c r="BP798" s="74"/>
      <c r="BQ798" s="74"/>
      <c r="BY798" s="75" t="s">
        <v>477</v>
      </c>
    </row>
    <row r="799" s="2" customFormat="1" ht="17.25" customHeight="1">
      <c r="A799" s="2" t="s">
        <v>478</v>
      </c>
    </row>
    <row r="800" s="67" customFormat="1" ht="13.5" customHeight="1">
      <c r="A800" s="67" t="s">
        <v>479</v>
      </c>
    </row>
    <row r="801" s="67" customFormat="1" ht="3.75" customHeight="1"/>
    <row r="802" spans="2:69" s="67" customFormat="1" ht="12" customHeight="1">
      <c r="B802" s="385" t="s">
        <v>618</v>
      </c>
      <c r="C802" s="385"/>
      <c r="D802" s="385"/>
      <c r="E802" s="385"/>
      <c r="F802" s="385"/>
      <c r="G802" s="385"/>
      <c r="H802" s="385"/>
      <c r="I802" s="385"/>
      <c r="J802" s="385" t="s">
        <v>481</v>
      </c>
      <c r="K802" s="385"/>
      <c r="L802" s="385"/>
      <c r="M802" s="385"/>
      <c r="N802" s="385"/>
      <c r="O802" s="385"/>
      <c r="P802" s="385" t="s">
        <v>482</v>
      </c>
      <c r="Q802" s="385"/>
      <c r="R802" s="385"/>
      <c r="S802" s="385"/>
      <c r="T802" s="385"/>
      <c r="U802" s="385"/>
      <c r="V802" s="385" t="s">
        <v>487</v>
      </c>
      <c r="W802" s="385"/>
      <c r="X802" s="385"/>
      <c r="Y802" s="385"/>
      <c r="Z802" s="385"/>
      <c r="AA802" s="385"/>
      <c r="AB802" s="385"/>
      <c r="AC802" s="385"/>
      <c r="AD802" s="385"/>
      <c r="AE802" s="385"/>
      <c r="AF802" s="385"/>
      <c r="AG802" s="385"/>
      <c r="AH802" s="385"/>
      <c r="AI802" s="385"/>
      <c r="AJ802" s="385"/>
      <c r="AK802" s="385"/>
      <c r="AL802" s="385"/>
      <c r="AM802" s="385"/>
      <c r="AN802" s="385"/>
      <c r="AO802" s="385"/>
      <c r="AP802" s="385"/>
      <c r="AQ802" s="385"/>
      <c r="AR802" s="385"/>
      <c r="AS802" s="385"/>
      <c r="AT802" s="385" t="s">
        <v>488</v>
      </c>
      <c r="AU802" s="385"/>
      <c r="AV802" s="385"/>
      <c r="AW802" s="385"/>
      <c r="AX802" s="385"/>
      <c r="AY802" s="385"/>
      <c r="AZ802" s="385"/>
      <c r="BA802" s="385"/>
      <c r="BB802" s="385"/>
      <c r="BC802" s="385"/>
      <c r="BD802" s="385"/>
      <c r="BE802" s="385"/>
      <c r="BF802" s="385"/>
      <c r="BG802" s="385"/>
      <c r="BH802" s="385"/>
      <c r="BI802" s="385"/>
      <c r="BJ802" s="385"/>
      <c r="BK802" s="385"/>
      <c r="BL802" s="385" t="s">
        <v>486</v>
      </c>
      <c r="BM802" s="385"/>
      <c r="BN802" s="385"/>
      <c r="BO802" s="385"/>
      <c r="BP802" s="385"/>
      <c r="BQ802" s="385"/>
    </row>
    <row r="803" spans="2:69" s="67" customFormat="1" ht="12" customHeight="1">
      <c r="B803" s="385"/>
      <c r="C803" s="385"/>
      <c r="D803" s="385"/>
      <c r="E803" s="385"/>
      <c r="F803" s="385"/>
      <c r="G803" s="385"/>
      <c r="H803" s="385"/>
      <c r="I803" s="385"/>
      <c r="J803" s="385"/>
      <c r="K803" s="385"/>
      <c r="L803" s="385"/>
      <c r="M803" s="385"/>
      <c r="N803" s="385"/>
      <c r="O803" s="385"/>
      <c r="P803" s="385"/>
      <c r="Q803" s="385"/>
      <c r="R803" s="385"/>
      <c r="S803" s="385"/>
      <c r="T803" s="385"/>
      <c r="U803" s="385"/>
      <c r="V803" s="385" t="s">
        <v>678</v>
      </c>
      <c r="W803" s="385"/>
      <c r="X803" s="385"/>
      <c r="Y803" s="385"/>
      <c r="Z803" s="385"/>
      <c r="AA803" s="385"/>
      <c r="AB803" s="385" t="s">
        <v>483</v>
      </c>
      <c r="AC803" s="385"/>
      <c r="AD803" s="385"/>
      <c r="AE803" s="385"/>
      <c r="AF803" s="385"/>
      <c r="AG803" s="385"/>
      <c r="AH803" s="385" t="s">
        <v>484</v>
      </c>
      <c r="AI803" s="385"/>
      <c r="AJ803" s="385"/>
      <c r="AK803" s="385"/>
      <c r="AL803" s="385"/>
      <c r="AM803" s="385"/>
      <c r="AN803" s="385" t="s">
        <v>485</v>
      </c>
      <c r="AO803" s="385"/>
      <c r="AP803" s="385"/>
      <c r="AQ803" s="385"/>
      <c r="AR803" s="385"/>
      <c r="AS803" s="385"/>
      <c r="AT803" s="385" t="s">
        <v>678</v>
      </c>
      <c r="AU803" s="385"/>
      <c r="AV803" s="385"/>
      <c r="AW803" s="385"/>
      <c r="AX803" s="385"/>
      <c r="AY803" s="385"/>
      <c r="AZ803" s="385" t="s">
        <v>679</v>
      </c>
      <c r="BA803" s="385"/>
      <c r="BB803" s="385"/>
      <c r="BC803" s="385"/>
      <c r="BD803" s="385"/>
      <c r="BE803" s="385"/>
      <c r="BF803" s="385" t="s">
        <v>680</v>
      </c>
      <c r="BG803" s="385"/>
      <c r="BH803" s="385"/>
      <c r="BI803" s="385"/>
      <c r="BJ803" s="385"/>
      <c r="BK803" s="385"/>
      <c r="BL803" s="385"/>
      <c r="BM803" s="385"/>
      <c r="BN803" s="385"/>
      <c r="BO803" s="385"/>
      <c r="BP803" s="385"/>
      <c r="BQ803" s="385"/>
    </row>
    <row r="804" spans="2:69" s="67" customFormat="1" ht="15" customHeight="1">
      <c r="B804" s="477" t="s">
        <v>605</v>
      </c>
      <c r="C804" s="478"/>
      <c r="D804" s="478"/>
      <c r="E804" s="478"/>
      <c r="F804" s="478"/>
      <c r="G804" s="478"/>
      <c r="H804" s="478"/>
      <c r="I804" s="479"/>
      <c r="J804" s="545">
        <v>6</v>
      </c>
      <c r="K804" s="546"/>
      <c r="L804" s="546"/>
      <c r="M804" s="546"/>
      <c r="N804" s="546"/>
      <c r="O804" s="547"/>
      <c r="P804" s="545">
        <v>19</v>
      </c>
      <c r="Q804" s="546"/>
      <c r="R804" s="546"/>
      <c r="S804" s="546"/>
      <c r="T804" s="546"/>
      <c r="U804" s="547"/>
      <c r="V804" s="545">
        <v>300</v>
      </c>
      <c r="W804" s="546"/>
      <c r="X804" s="546"/>
      <c r="Y804" s="546"/>
      <c r="Z804" s="546"/>
      <c r="AA804" s="547"/>
      <c r="AB804" s="545">
        <v>64</v>
      </c>
      <c r="AC804" s="546"/>
      <c r="AD804" s="546"/>
      <c r="AE804" s="546"/>
      <c r="AF804" s="546"/>
      <c r="AG804" s="547"/>
      <c r="AH804" s="545">
        <v>114</v>
      </c>
      <c r="AI804" s="546"/>
      <c r="AJ804" s="546"/>
      <c r="AK804" s="546"/>
      <c r="AL804" s="546"/>
      <c r="AM804" s="547"/>
      <c r="AN804" s="545">
        <v>122</v>
      </c>
      <c r="AO804" s="546"/>
      <c r="AP804" s="546"/>
      <c r="AQ804" s="546"/>
      <c r="AR804" s="546"/>
      <c r="AS804" s="547"/>
      <c r="AT804" s="545">
        <v>32</v>
      </c>
      <c r="AU804" s="546"/>
      <c r="AV804" s="546"/>
      <c r="AW804" s="546"/>
      <c r="AX804" s="546"/>
      <c r="AY804" s="547"/>
      <c r="AZ804" s="545">
        <v>7</v>
      </c>
      <c r="BA804" s="546"/>
      <c r="BB804" s="546"/>
      <c r="BC804" s="546"/>
      <c r="BD804" s="546"/>
      <c r="BE804" s="547"/>
      <c r="BF804" s="545">
        <v>25</v>
      </c>
      <c r="BG804" s="546"/>
      <c r="BH804" s="546"/>
      <c r="BI804" s="546"/>
      <c r="BJ804" s="546"/>
      <c r="BK804" s="547"/>
      <c r="BL804" s="545">
        <v>5</v>
      </c>
      <c r="BM804" s="546"/>
      <c r="BN804" s="546"/>
      <c r="BO804" s="546"/>
      <c r="BP804" s="546"/>
      <c r="BQ804" s="547"/>
    </row>
    <row r="805" spans="2:69" s="67" customFormat="1" ht="15" customHeight="1">
      <c r="B805" s="469" t="s">
        <v>897</v>
      </c>
      <c r="C805" s="469"/>
      <c r="D805" s="469"/>
      <c r="E805" s="469"/>
      <c r="F805" s="469"/>
      <c r="G805" s="469"/>
      <c r="H805" s="469"/>
      <c r="I805" s="469"/>
      <c r="J805" s="399">
        <v>6</v>
      </c>
      <c r="K805" s="399"/>
      <c r="L805" s="399"/>
      <c r="M805" s="399"/>
      <c r="N805" s="399"/>
      <c r="O805" s="399"/>
      <c r="P805" s="399">
        <v>18</v>
      </c>
      <c r="Q805" s="399"/>
      <c r="R805" s="399"/>
      <c r="S805" s="399"/>
      <c r="T805" s="399"/>
      <c r="U805" s="399"/>
      <c r="V805" s="399">
        <v>282</v>
      </c>
      <c r="W805" s="399"/>
      <c r="X805" s="399"/>
      <c r="Y805" s="399"/>
      <c r="Z805" s="399"/>
      <c r="AA805" s="399"/>
      <c r="AB805" s="399">
        <v>77</v>
      </c>
      <c r="AC805" s="399"/>
      <c r="AD805" s="399"/>
      <c r="AE805" s="399"/>
      <c r="AF805" s="399"/>
      <c r="AG805" s="399"/>
      <c r="AH805" s="399">
        <v>93</v>
      </c>
      <c r="AI805" s="399"/>
      <c r="AJ805" s="399"/>
      <c r="AK805" s="399"/>
      <c r="AL805" s="399"/>
      <c r="AM805" s="399"/>
      <c r="AN805" s="399">
        <v>112</v>
      </c>
      <c r="AO805" s="399"/>
      <c r="AP805" s="399"/>
      <c r="AQ805" s="399"/>
      <c r="AR805" s="399"/>
      <c r="AS805" s="399"/>
      <c r="AT805" s="399">
        <v>30</v>
      </c>
      <c r="AU805" s="399"/>
      <c r="AV805" s="399"/>
      <c r="AW805" s="399"/>
      <c r="AX805" s="399"/>
      <c r="AY805" s="399"/>
      <c r="AZ805" s="399">
        <v>5</v>
      </c>
      <c r="BA805" s="399"/>
      <c r="BB805" s="399"/>
      <c r="BC805" s="399"/>
      <c r="BD805" s="399"/>
      <c r="BE805" s="399"/>
      <c r="BF805" s="399">
        <v>25</v>
      </c>
      <c r="BG805" s="399"/>
      <c r="BH805" s="399"/>
      <c r="BI805" s="399"/>
      <c r="BJ805" s="399"/>
      <c r="BK805" s="399"/>
      <c r="BL805" s="399">
        <v>7</v>
      </c>
      <c r="BM805" s="399"/>
      <c r="BN805" s="399"/>
      <c r="BO805" s="399"/>
      <c r="BP805" s="399"/>
      <c r="BQ805" s="399"/>
    </row>
    <row r="806" spans="2:69" s="67" customFormat="1" ht="15" customHeight="1">
      <c r="B806" s="469" t="s">
        <v>921</v>
      </c>
      <c r="C806" s="469"/>
      <c r="D806" s="469"/>
      <c r="E806" s="469"/>
      <c r="F806" s="469"/>
      <c r="G806" s="469"/>
      <c r="H806" s="469"/>
      <c r="I806" s="469"/>
      <c r="J806" s="399">
        <v>6</v>
      </c>
      <c r="K806" s="399"/>
      <c r="L806" s="399"/>
      <c r="M806" s="399"/>
      <c r="N806" s="399"/>
      <c r="O806" s="399"/>
      <c r="P806" s="399">
        <v>18</v>
      </c>
      <c r="Q806" s="399"/>
      <c r="R806" s="399"/>
      <c r="S806" s="399"/>
      <c r="T806" s="399"/>
      <c r="U806" s="399"/>
      <c r="V806" s="399">
        <f>SUM(AB806:AS806)</f>
        <v>307</v>
      </c>
      <c r="W806" s="399"/>
      <c r="X806" s="399"/>
      <c r="Y806" s="399"/>
      <c r="Z806" s="399"/>
      <c r="AA806" s="399"/>
      <c r="AB806" s="399">
        <v>89</v>
      </c>
      <c r="AC806" s="399"/>
      <c r="AD806" s="399"/>
      <c r="AE806" s="399"/>
      <c r="AF806" s="399"/>
      <c r="AG806" s="399"/>
      <c r="AH806" s="399">
        <v>123</v>
      </c>
      <c r="AI806" s="399"/>
      <c r="AJ806" s="399"/>
      <c r="AK806" s="399"/>
      <c r="AL806" s="399"/>
      <c r="AM806" s="399"/>
      <c r="AN806" s="399">
        <v>95</v>
      </c>
      <c r="AO806" s="399"/>
      <c r="AP806" s="399"/>
      <c r="AQ806" s="399"/>
      <c r="AR806" s="399"/>
      <c r="AS806" s="399"/>
      <c r="AT806" s="399">
        <v>33</v>
      </c>
      <c r="AU806" s="399"/>
      <c r="AV806" s="399"/>
      <c r="AW806" s="399"/>
      <c r="AX806" s="399"/>
      <c r="AY806" s="399"/>
      <c r="AZ806" s="399">
        <v>7</v>
      </c>
      <c r="BA806" s="399"/>
      <c r="BB806" s="399"/>
      <c r="BC806" s="399"/>
      <c r="BD806" s="399"/>
      <c r="BE806" s="399"/>
      <c r="BF806" s="399">
        <v>26</v>
      </c>
      <c r="BG806" s="399"/>
      <c r="BH806" s="399"/>
      <c r="BI806" s="399"/>
      <c r="BJ806" s="399"/>
      <c r="BK806" s="399"/>
      <c r="BL806" s="399">
        <v>4</v>
      </c>
      <c r="BM806" s="399"/>
      <c r="BN806" s="399"/>
      <c r="BO806" s="399"/>
      <c r="BP806" s="399"/>
      <c r="BQ806" s="399"/>
    </row>
    <row r="807" spans="2:69" s="67" customFormat="1" ht="15" customHeight="1">
      <c r="B807" s="469" t="s">
        <v>989</v>
      </c>
      <c r="C807" s="469"/>
      <c r="D807" s="469"/>
      <c r="E807" s="469"/>
      <c r="F807" s="469"/>
      <c r="G807" s="469"/>
      <c r="H807" s="469"/>
      <c r="I807" s="469"/>
      <c r="J807" s="399">
        <v>6</v>
      </c>
      <c r="K807" s="399"/>
      <c r="L807" s="399"/>
      <c r="M807" s="399"/>
      <c r="N807" s="399"/>
      <c r="O807" s="399"/>
      <c r="P807" s="399">
        <v>19</v>
      </c>
      <c r="Q807" s="399"/>
      <c r="R807" s="399"/>
      <c r="S807" s="399"/>
      <c r="T807" s="399"/>
      <c r="U807" s="399"/>
      <c r="V807" s="399">
        <f>SUM(AB807:AS807)</f>
        <v>304</v>
      </c>
      <c r="W807" s="399"/>
      <c r="X807" s="399"/>
      <c r="Y807" s="399"/>
      <c r="Z807" s="399"/>
      <c r="AA807" s="399"/>
      <c r="AB807" s="399">
        <v>64</v>
      </c>
      <c r="AC807" s="399"/>
      <c r="AD807" s="399"/>
      <c r="AE807" s="399"/>
      <c r="AF807" s="399"/>
      <c r="AG807" s="399"/>
      <c r="AH807" s="399">
        <v>118</v>
      </c>
      <c r="AI807" s="399"/>
      <c r="AJ807" s="399"/>
      <c r="AK807" s="399"/>
      <c r="AL807" s="399"/>
      <c r="AM807" s="399"/>
      <c r="AN807" s="399">
        <v>122</v>
      </c>
      <c r="AO807" s="399"/>
      <c r="AP807" s="399"/>
      <c r="AQ807" s="399"/>
      <c r="AR807" s="399"/>
      <c r="AS807" s="399"/>
      <c r="AT807" s="399">
        <f>SUM(AZ807:BK807)</f>
        <v>32</v>
      </c>
      <c r="AU807" s="399"/>
      <c r="AV807" s="399"/>
      <c r="AW807" s="399"/>
      <c r="AX807" s="399"/>
      <c r="AY807" s="399"/>
      <c r="AZ807" s="399">
        <v>5</v>
      </c>
      <c r="BA807" s="399"/>
      <c r="BB807" s="399"/>
      <c r="BC807" s="399"/>
      <c r="BD807" s="399"/>
      <c r="BE807" s="399"/>
      <c r="BF807" s="399">
        <v>27</v>
      </c>
      <c r="BG807" s="399"/>
      <c r="BH807" s="399"/>
      <c r="BI807" s="399"/>
      <c r="BJ807" s="399"/>
      <c r="BK807" s="399"/>
      <c r="BL807" s="399">
        <v>4</v>
      </c>
      <c r="BM807" s="399"/>
      <c r="BN807" s="399"/>
      <c r="BO807" s="399"/>
      <c r="BP807" s="399"/>
      <c r="BQ807" s="399"/>
    </row>
    <row r="808" spans="2:69" s="67" customFormat="1" ht="15" customHeight="1">
      <c r="B808" s="469" t="s">
        <v>1054</v>
      </c>
      <c r="C808" s="469"/>
      <c r="D808" s="469"/>
      <c r="E808" s="469"/>
      <c r="F808" s="469"/>
      <c r="G808" s="469"/>
      <c r="H808" s="469"/>
      <c r="I808" s="469"/>
      <c r="J808" s="399">
        <v>6</v>
      </c>
      <c r="K808" s="399"/>
      <c r="L808" s="399"/>
      <c r="M808" s="399"/>
      <c r="N808" s="399"/>
      <c r="O808" s="399"/>
      <c r="P808" s="399">
        <v>18</v>
      </c>
      <c r="Q808" s="399"/>
      <c r="R808" s="399"/>
      <c r="S808" s="399"/>
      <c r="T808" s="399"/>
      <c r="U808" s="399"/>
      <c r="V808" s="399">
        <v>288</v>
      </c>
      <c r="W808" s="399"/>
      <c r="X808" s="399"/>
      <c r="Y808" s="399"/>
      <c r="Z808" s="399"/>
      <c r="AA808" s="399"/>
      <c r="AB808" s="399">
        <v>78</v>
      </c>
      <c r="AC808" s="399"/>
      <c r="AD808" s="399"/>
      <c r="AE808" s="399"/>
      <c r="AF808" s="399"/>
      <c r="AG808" s="399"/>
      <c r="AH808" s="399">
        <v>89</v>
      </c>
      <c r="AI808" s="399"/>
      <c r="AJ808" s="399"/>
      <c r="AK808" s="399"/>
      <c r="AL808" s="399"/>
      <c r="AM808" s="399"/>
      <c r="AN808" s="399">
        <v>121</v>
      </c>
      <c r="AO808" s="399"/>
      <c r="AP808" s="399"/>
      <c r="AQ808" s="399"/>
      <c r="AR808" s="399"/>
      <c r="AS808" s="399"/>
      <c r="AT808" s="399">
        <v>30</v>
      </c>
      <c r="AU808" s="399"/>
      <c r="AV808" s="399"/>
      <c r="AW808" s="399"/>
      <c r="AX808" s="399"/>
      <c r="AY808" s="399"/>
      <c r="AZ808" s="399">
        <v>5</v>
      </c>
      <c r="BA808" s="399"/>
      <c r="BB808" s="399"/>
      <c r="BC808" s="399"/>
      <c r="BD808" s="399"/>
      <c r="BE808" s="399"/>
      <c r="BF808" s="399">
        <v>25</v>
      </c>
      <c r="BG808" s="399"/>
      <c r="BH808" s="399"/>
      <c r="BI808" s="399"/>
      <c r="BJ808" s="399"/>
      <c r="BK808" s="399"/>
      <c r="BL808" s="399">
        <v>4</v>
      </c>
      <c r="BM808" s="399"/>
      <c r="BN808" s="399"/>
      <c r="BO808" s="399"/>
      <c r="BP808" s="399"/>
      <c r="BQ808" s="399"/>
    </row>
    <row r="809" spans="2:69" s="67" customFormat="1" ht="10.5" customHeight="1"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  <c r="AL809" s="74"/>
      <c r="AM809" s="74"/>
      <c r="AN809" s="74"/>
      <c r="AO809" s="74"/>
      <c r="AP809" s="74"/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</row>
    <row r="810" spans="1:4" s="67" customFormat="1" ht="13.5" customHeight="1">
      <c r="A810" s="67" t="s">
        <v>489</v>
      </c>
      <c r="B810" s="85"/>
      <c r="C810" s="85"/>
      <c r="D810" s="85"/>
    </row>
    <row r="811" spans="2:4" s="67" customFormat="1" ht="3.75" customHeight="1">
      <c r="B811" s="85"/>
      <c r="C811" s="85"/>
      <c r="D811" s="85"/>
    </row>
    <row r="812" spans="2:69" s="67" customFormat="1" ht="12" customHeight="1">
      <c r="B812" s="385" t="s">
        <v>618</v>
      </c>
      <c r="C812" s="385"/>
      <c r="D812" s="385"/>
      <c r="E812" s="385"/>
      <c r="F812" s="385"/>
      <c r="G812" s="385"/>
      <c r="H812" s="385"/>
      <c r="I812" s="385"/>
      <c r="J812" s="385" t="s">
        <v>490</v>
      </c>
      <c r="K812" s="385"/>
      <c r="L812" s="385"/>
      <c r="M812" s="385"/>
      <c r="N812" s="385"/>
      <c r="O812" s="385"/>
      <c r="P812" s="385"/>
      <c r="Q812" s="385" t="s">
        <v>482</v>
      </c>
      <c r="R812" s="385"/>
      <c r="S812" s="385"/>
      <c r="T812" s="385"/>
      <c r="U812" s="385"/>
      <c r="V812" s="385"/>
      <c r="W812" s="385"/>
      <c r="X812" s="385" t="s">
        <v>491</v>
      </c>
      <c r="Y812" s="385"/>
      <c r="Z812" s="385"/>
      <c r="AA812" s="385"/>
      <c r="AB812" s="385"/>
      <c r="AC812" s="385"/>
      <c r="AD812" s="385"/>
      <c r="AE812" s="385"/>
      <c r="AF812" s="385"/>
      <c r="AG812" s="385"/>
      <c r="AH812" s="385"/>
      <c r="AI812" s="385"/>
      <c r="AJ812" s="385"/>
      <c r="AK812" s="385"/>
      <c r="AL812" s="385"/>
      <c r="AM812" s="385"/>
      <c r="AN812" s="385"/>
      <c r="AO812" s="385"/>
      <c r="AP812" s="385"/>
      <c r="AQ812" s="385"/>
      <c r="AR812" s="385"/>
      <c r="AS812" s="385"/>
      <c r="AT812" s="385" t="s">
        <v>488</v>
      </c>
      <c r="AU812" s="385"/>
      <c r="AV812" s="385"/>
      <c r="AW812" s="385"/>
      <c r="AX812" s="385"/>
      <c r="AY812" s="385"/>
      <c r="AZ812" s="385"/>
      <c r="BA812" s="385"/>
      <c r="BB812" s="385"/>
      <c r="BC812" s="385"/>
      <c r="BD812" s="385"/>
      <c r="BE812" s="385"/>
      <c r="BF812" s="385"/>
      <c r="BG812" s="385"/>
      <c r="BH812" s="385"/>
      <c r="BI812" s="385"/>
      <c r="BJ812" s="385"/>
      <c r="BK812" s="385"/>
      <c r="BL812" s="385" t="s">
        <v>486</v>
      </c>
      <c r="BM812" s="385"/>
      <c r="BN812" s="385"/>
      <c r="BO812" s="385"/>
      <c r="BP812" s="385"/>
      <c r="BQ812" s="385"/>
    </row>
    <row r="813" spans="2:69" s="67" customFormat="1" ht="12" customHeight="1">
      <c r="B813" s="385"/>
      <c r="C813" s="385"/>
      <c r="D813" s="385"/>
      <c r="E813" s="385"/>
      <c r="F813" s="385"/>
      <c r="G813" s="385"/>
      <c r="H813" s="385"/>
      <c r="I813" s="385"/>
      <c r="J813" s="385"/>
      <c r="K813" s="385"/>
      <c r="L813" s="385"/>
      <c r="M813" s="385"/>
      <c r="N813" s="385"/>
      <c r="O813" s="385"/>
      <c r="P813" s="385"/>
      <c r="Q813" s="385"/>
      <c r="R813" s="385"/>
      <c r="S813" s="385"/>
      <c r="T813" s="385"/>
      <c r="U813" s="385"/>
      <c r="V813" s="385"/>
      <c r="W813" s="385"/>
      <c r="X813" s="385" t="s">
        <v>742</v>
      </c>
      <c r="Y813" s="385"/>
      <c r="Z813" s="385"/>
      <c r="AA813" s="385"/>
      <c r="AB813" s="385"/>
      <c r="AC813" s="385"/>
      <c r="AD813" s="385"/>
      <c r="AE813" s="385"/>
      <c r="AF813" s="385" t="s">
        <v>679</v>
      </c>
      <c r="AG813" s="385"/>
      <c r="AH813" s="385"/>
      <c r="AI813" s="385"/>
      <c r="AJ813" s="385"/>
      <c r="AK813" s="385"/>
      <c r="AL813" s="385"/>
      <c r="AM813" s="385" t="s">
        <v>680</v>
      </c>
      <c r="AN813" s="385"/>
      <c r="AO813" s="385"/>
      <c r="AP813" s="385"/>
      <c r="AQ813" s="385"/>
      <c r="AR813" s="385"/>
      <c r="AS813" s="385"/>
      <c r="AT813" s="385" t="s">
        <v>678</v>
      </c>
      <c r="AU813" s="385"/>
      <c r="AV813" s="385"/>
      <c r="AW813" s="385"/>
      <c r="AX813" s="385"/>
      <c r="AY813" s="385"/>
      <c r="AZ813" s="385" t="s">
        <v>679</v>
      </c>
      <c r="BA813" s="385"/>
      <c r="BB813" s="385"/>
      <c r="BC813" s="385"/>
      <c r="BD813" s="385"/>
      <c r="BE813" s="385"/>
      <c r="BF813" s="385" t="s">
        <v>680</v>
      </c>
      <c r="BG813" s="385"/>
      <c r="BH813" s="385"/>
      <c r="BI813" s="385"/>
      <c r="BJ813" s="385"/>
      <c r="BK813" s="385"/>
      <c r="BL813" s="385"/>
      <c r="BM813" s="385"/>
      <c r="BN813" s="385"/>
      <c r="BO813" s="385"/>
      <c r="BP813" s="385"/>
      <c r="BQ813" s="385"/>
    </row>
    <row r="814" spans="2:69" s="67" customFormat="1" ht="15" customHeight="1">
      <c r="B814" s="469" t="s">
        <v>605</v>
      </c>
      <c r="C814" s="469"/>
      <c r="D814" s="469"/>
      <c r="E814" s="469"/>
      <c r="F814" s="469"/>
      <c r="G814" s="469"/>
      <c r="H814" s="469"/>
      <c r="I814" s="469"/>
      <c r="J814" s="399">
        <v>14</v>
      </c>
      <c r="K814" s="399"/>
      <c r="L814" s="399"/>
      <c r="M814" s="399"/>
      <c r="N814" s="399"/>
      <c r="O814" s="399"/>
      <c r="P814" s="399"/>
      <c r="Q814" s="399">
        <v>125</v>
      </c>
      <c r="R814" s="399"/>
      <c r="S814" s="399"/>
      <c r="T814" s="399"/>
      <c r="U814" s="399"/>
      <c r="V814" s="399"/>
      <c r="W814" s="399"/>
      <c r="X814" s="400">
        <v>3134</v>
      </c>
      <c r="Y814" s="400"/>
      <c r="Z814" s="400"/>
      <c r="AA814" s="400"/>
      <c r="AB814" s="400"/>
      <c r="AC814" s="400"/>
      <c r="AD814" s="400"/>
      <c r="AE814" s="400"/>
      <c r="AF814" s="400">
        <v>1617</v>
      </c>
      <c r="AG814" s="400"/>
      <c r="AH814" s="400"/>
      <c r="AI814" s="400"/>
      <c r="AJ814" s="400"/>
      <c r="AK814" s="400"/>
      <c r="AL814" s="400"/>
      <c r="AM814" s="400">
        <v>1517</v>
      </c>
      <c r="AN814" s="400"/>
      <c r="AO814" s="400"/>
      <c r="AP814" s="400"/>
      <c r="AQ814" s="400"/>
      <c r="AR814" s="400"/>
      <c r="AS814" s="400"/>
      <c r="AT814" s="399">
        <v>212</v>
      </c>
      <c r="AU814" s="399"/>
      <c r="AV814" s="399"/>
      <c r="AW814" s="399"/>
      <c r="AX814" s="399"/>
      <c r="AY814" s="399"/>
      <c r="AZ814" s="399">
        <v>72</v>
      </c>
      <c r="BA814" s="399"/>
      <c r="BB814" s="399"/>
      <c r="BC814" s="399"/>
      <c r="BD814" s="399"/>
      <c r="BE814" s="399"/>
      <c r="BF814" s="399">
        <v>140</v>
      </c>
      <c r="BG814" s="399"/>
      <c r="BH814" s="399"/>
      <c r="BI814" s="399"/>
      <c r="BJ814" s="399"/>
      <c r="BK814" s="399"/>
      <c r="BL814" s="399">
        <v>30</v>
      </c>
      <c r="BM814" s="399"/>
      <c r="BN814" s="399"/>
      <c r="BO814" s="399"/>
      <c r="BP814" s="399"/>
      <c r="BQ814" s="399"/>
    </row>
    <row r="815" spans="2:69" s="67" customFormat="1" ht="15" customHeight="1">
      <c r="B815" s="469" t="s">
        <v>897</v>
      </c>
      <c r="C815" s="469"/>
      <c r="D815" s="469"/>
      <c r="E815" s="469"/>
      <c r="F815" s="469"/>
      <c r="G815" s="469"/>
      <c r="H815" s="469"/>
      <c r="I815" s="469"/>
      <c r="J815" s="399">
        <v>14</v>
      </c>
      <c r="K815" s="399"/>
      <c r="L815" s="399"/>
      <c r="M815" s="399"/>
      <c r="N815" s="399"/>
      <c r="O815" s="399"/>
      <c r="P815" s="399"/>
      <c r="Q815" s="399">
        <v>127</v>
      </c>
      <c r="R815" s="399"/>
      <c r="S815" s="399"/>
      <c r="T815" s="399"/>
      <c r="U815" s="399"/>
      <c r="V815" s="399"/>
      <c r="W815" s="399"/>
      <c r="X815" s="400">
        <v>3096</v>
      </c>
      <c r="Y815" s="400"/>
      <c r="Z815" s="400"/>
      <c r="AA815" s="400"/>
      <c r="AB815" s="400"/>
      <c r="AC815" s="400"/>
      <c r="AD815" s="400"/>
      <c r="AE815" s="400"/>
      <c r="AF815" s="400">
        <v>1565</v>
      </c>
      <c r="AG815" s="400"/>
      <c r="AH815" s="400"/>
      <c r="AI815" s="400"/>
      <c r="AJ815" s="400"/>
      <c r="AK815" s="400"/>
      <c r="AL815" s="400"/>
      <c r="AM815" s="400">
        <v>1531</v>
      </c>
      <c r="AN815" s="400"/>
      <c r="AO815" s="400"/>
      <c r="AP815" s="400"/>
      <c r="AQ815" s="400"/>
      <c r="AR815" s="400"/>
      <c r="AS815" s="400"/>
      <c r="AT815" s="399">
        <v>217</v>
      </c>
      <c r="AU815" s="399"/>
      <c r="AV815" s="399"/>
      <c r="AW815" s="399"/>
      <c r="AX815" s="399"/>
      <c r="AY815" s="399"/>
      <c r="AZ815" s="399">
        <v>70</v>
      </c>
      <c r="BA815" s="399"/>
      <c r="BB815" s="399"/>
      <c r="BC815" s="399"/>
      <c r="BD815" s="399"/>
      <c r="BE815" s="399"/>
      <c r="BF815" s="399">
        <v>147</v>
      </c>
      <c r="BG815" s="399"/>
      <c r="BH815" s="399"/>
      <c r="BI815" s="399"/>
      <c r="BJ815" s="399"/>
      <c r="BK815" s="399"/>
      <c r="BL815" s="399">
        <v>32</v>
      </c>
      <c r="BM815" s="399"/>
      <c r="BN815" s="399"/>
      <c r="BO815" s="399"/>
      <c r="BP815" s="399"/>
      <c r="BQ815" s="399"/>
    </row>
    <row r="816" spans="2:69" s="67" customFormat="1" ht="15" customHeight="1">
      <c r="B816" s="469" t="s">
        <v>921</v>
      </c>
      <c r="C816" s="469"/>
      <c r="D816" s="469"/>
      <c r="E816" s="469"/>
      <c r="F816" s="469"/>
      <c r="G816" s="469"/>
      <c r="H816" s="469"/>
      <c r="I816" s="469"/>
      <c r="J816" s="399">
        <v>14</v>
      </c>
      <c r="K816" s="399"/>
      <c r="L816" s="399"/>
      <c r="M816" s="399"/>
      <c r="N816" s="399"/>
      <c r="O816" s="399"/>
      <c r="P816" s="399"/>
      <c r="Q816" s="399">
        <v>127</v>
      </c>
      <c r="R816" s="399"/>
      <c r="S816" s="399"/>
      <c r="T816" s="399"/>
      <c r="U816" s="399"/>
      <c r="V816" s="399"/>
      <c r="W816" s="399"/>
      <c r="X816" s="400">
        <v>2984</v>
      </c>
      <c r="Y816" s="400"/>
      <c r="Z816" s="400"/>
      <c r="AA816" s="400"/>
      <c r="AB816" s="400"/>
      <c r="AC816" s="400"/>
      <c r="AD816" s="400"/>
      <c r="AE816" s="400"/>
      <c r="AF816" s="400">
        <v>1484</v>
      </c>
      <c r="AG816" s="400"/>
      <c r="AH816" s="400"/>
      <c r="AI816" s="400"/>
      <c r="AJ816" s="400"/>
      <c r="AK816" s="400"/>
      <c r="AL816" s="400"/>
      <c r="AM816" s="400">
        <v>1500</v>
      </c>
      <c r="AN816" s="400"/>
      <c r="AO816" s="400"/>
      <c r="AP816" s="400"/>
      <c r="AQ816" s="400"/>
      <c r="AR816" s="400"/>
      <c r="AS816" s="400"/>
      <c r="AT816" s="399">
        <v>214</v>
      </c>
      <c r="AU816" s="399"/>
      <c r="AV816" s="399"/>
      <c r="AW816" s="399"/>
      <c r="AX816" s="399"/>
      <c r="AY816" s="399"/>
      <c r="AZ816" s="399">
        <v>73</v>
      </c>
      <c r="BA816" s="399"/>
      <c r="BB816" s="399"/>
      <c r="BC816" s="399"/>
      <c r="BD816" s="399"/>
      <c r="BE816" s="399"/>
      <c r="BF816" s="399">
        <v>141</v>
      </c>
      <c r="BG816" s="399"/>
      <c r="BH816" s="399"/>
      <c r="BI816" s="399"/>
      <c r="BJ816" s="399"/>
      <c r="BK816" s="399"/>
      <c r="BL816" s="399">
        <v>27</v>
      </c>
      <c r="BM816" s="399"/>
      <c r="BN816" s="399"/>
      <c r="BO816" s="399"/>
      <c r="BP816" s="399"/>
      <c r="BQ816" s="399"/>
    </row>
    <row r="817" spans="2:69" s="67" customFormat="1" ht="15" customHeight="1">
      <c r="B817" s="469" t="s">
        <v>989</v>
      </c>
      <c r="C817" s="469"/>
      <c r="D817" s="469"/>
      <c r="E817" s="469"/>
      <c r="F817" s="469"/>
      <c r="G817" s="469"/>
      <c r="H817" s="469"/>
      <c r="I817" s="469"/>
      <c r="J817" s="399">
        <v>14</v>
      </c>
      <c r="K817" s="399"/>
      <c r="L817" s="399"/>
      <c r="M817" s="399"/>
      <c r="N817" s="399"/>
      <c r="O817" s="399"/>
      <c r="P817" s="399"/>
      <c r="Q817" s="399">
        <v>126</v>
      </c>
      <c r="R817" s="399"/>
      <c r="S817" s="399"/>
      <c r="T817" s="399"/>
      <c r="U817" s="399"/>
      <c r="V817" s="399"/>
      <c r="W817" s="399"/>
      <c r="X817" s="400">
        <f>SUM(AF817:AS817)</f>
        <v>2900</v>
      </c>
      <c r="Y817" s="400"/>
      <c r="Z817" s="400"/>
      <c r="AA817" s="400"/>
      <c r="AB817" s="400"/>
      <c r="AC817" s="400"/>
      <c r="AD817" s="400"/>
      <c r="AE817" s="400"/>
      <c r="AF817" s="400">
        <v>1458</v>
      </c>
      <c r="AG817" s="400"/>
      <c r="AH817" s="400"/>
      <c r="AI817" s="400"/>
      <c r="AJ817" s="400"/>
      <c r="AK817" s="400"/>
      <c r="AL817" s="400"/>
      <c r="AM817" s="400">
        <v>1442</v>
      </c>
      <c r="AN817" s="400"/>
      <c r="AO817" s="400"/>
      <c r="AP817" s="400"/>
      <c r="AQ817" s="400"/>
      <c r="AR817" s="400"/>
      <c r="AS817" s="400"/>
      <c r="AT817" s="399">
        <f>SUM(AZ817:BK817)</f>
        <v>218</v>
      </c>
      <c r="AU817" s="399"/>
      <c r="AV817" s="399"/>
      <c r="AW817" s="399"/>
      <c r="AX817" s="399"/>
      <c r="AY817" s="399"/>
      <c r="AZ817" s="399">
        <v>74</v>
      </c>
      <c r="BA817" s="399"/>
      <c r="BB817" s="399"/>
      <c r="BC817" s="399"/>
      <c r="BD817" s="399"/>
      <c r="BE817" s="399"/>
      <c r="BF817" s="399">
        <v>144</v>
      </c>
      <c r="BG817" s="399"/>
      <c r="BH817" s="399"/>
      <c r="BI817" s="399"/>
      <c r="BJ817" s="399"/>
      <c r="BK817" s="399"/>
      <c r="BL817" s="399">
        <v>27</v>
      </c>
      <c r="BM817" s="399"/>
      <c r="BN817" s="399"/>
      <c r="BO817" s="399"/>
      <c r="BP817" s="399"/>
      <c r="BQ817" s="399"/>
    </row>
    <row r="818" spans="2:69" s="67" customFormat="1" ht="15" customHeight="1">
      <c r="B818" s="469" t="s">
        <v>1054</v>
      </c>
      <c r="C818" s="469"/>
      <c r="D818" s="469"/>
      <c r="E818" s="469"/>
      <c r="F818" s="469"/>
      <c r="G818" s="469"/>
      <c r="H818" s="469"/>
      <c r="I818" s="469"/>
      <c r="J818" s="399">
        <v>14</v>
      </c>
      <c r="K818" s="399"/>
      <c r="L818" s="399"/>
      <c r="M818" s="399"/>
      <c r="N818" s="399"/>
      <c r="O818" s="399"/>
      <c r="P818" s="399"/>
      <c r="Q818" s="399">
        <v>129</v>
      </c>
      <c r="R818" s="399"/>
      <c r="S818" s="399"/>
      <c r="T818" s="399"/>
      <c r="U818" s="399"/>
      <c r="V818" s="399"/>
      <c r="W818" s="399"/>
      <c r="X818" s="400">
        <v>2885</v>
      </c>
      <c r="Y818" s="400"/>
      <c r="Z818" s="400"/>
      <c r="AA818" s="400"/>
      <c r="AB818" s="400"/>
      <c r="AC818" s="400"/>
      <c r="AD818" s="400"/>
      <c r="AE818" s="400"/>
      <c r="AF818" s="400">
        <v>1488</v>
      </c>
      <c r="AG818" s="400"/>
      <c r="AH818" s="400"/>
      <c r="AI818" s="400"/>
      <c r="AJ818" s="400"/>
      <c r="AK818" s="400"/>
      <c r="AL818" s="400"/>
      <c r="AM818" s="400">
        <v>1397</v>
      </c>
      <c r="AN818" s="400"/>
      <c r="AO818" s="400"/>
      <c r="AP818" s="400"/>
      <c r="AQ818" s="400"/>
      <c r="AR818" s="400"/>
      <c r="AS818" s="400"/>
      <c r="AT818" s="399">
        <v>191</v>
      </c>
      <c r="AU818" s="399"/>
      <c r="AV818" s="399"/>
      <c r="AW818" s="399"/>
      <c r="AX818" s="399"/>
      <c r="AY818" s="399"/>
      <c r="AZ818" s="399">
        <v>74</v>
      </c>
      <c r="BA818" s="399"/>
      <c r="BB818" s="399"/>
      <c r="BC818" s="399"/>
      <c r="BD818" s="399"/>
      <c r="BE818" s="399"/>
      <c r="BF818" s="399">
        <v>117</v>
      </c>
      <c r="BG818" s="399"/>
      <c r="BH818" s="399"/>
      <c r="BI818" s="399"/>
      <c r="BJ818" s="399"/>
      <c r="BK818" s="399"/>
      <c r="BL818" s="399">
        <v>28</v>
      </c>
      <c r="BM818" s="399"/>
      <c r="BN818" s="399"/>
      <c r="BO818" s="399"/>
      <c r="BP818" s="399"/>
      <c r="BQ818" s="399"/>
    </row>
    <row r="819" spans="2:69" s="67" customFormat="1" ht="10.5" customHeight="1"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  <c r="AL819" s="74"/>
      <c r="AM819" s="74"/>
      <c r="AN819" s="74"/>
      <c r="AO819" s="74"/>
      <c r="AP819" s="74"/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</row>
    <row r="820" spans="1:69" s="67" customFormat="1" ht="15" customHeight="1">
      <c r="A820" s="67" t="s">
        <v>492</v>
      </c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  <c r="AL820" s="74"/>
      <c r="AM820" s="74"/>
      <c r="AN820" s="74"/>
      <c r="AO820" s="74"/>
      <c r="AP820" s="74"/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</row>
    <row r="821" spans="2:69" s="67" customFormat="1" ht="3.75" customHeight="1"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  <c r="AL821" s="74"/>
      <c r="AM821" s="74"/>
      <c r="AN821" s="74"/>
      <c r="AO821" s="74"/>
      <c r="AP821" s="74"/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</row>
    <row r="822" spans="2:69" s="67" customFormat="1" ht="12" customHeight="1">
      <c r="B822" s="385" t="s">
        <v>618</v>
      </c>
      <c r="C822" s="385"/>
      <c r="D822" s="385"/>
      <c r="E822" s="385"/>
      <c r="F822" s="385"/>
      <c r="G822" s="385"/>
      <c r="H822" s="385"/>
      <c r="I822" s="385"/>
      <c r="J822" s="385" t="s">
        <v>490</v>
      </c>
      <c r="K822" s="385"/>
      <c r="L822" s="385"/>
      <c r="M822" s="385"/>
      <c r="N822" s="385"/>
      <c r="O822" s="385"/>
      <c r="P822" s="385"/>
      <c r="Q822" s="385" t="s">
        <v>482</v>
      </c>
      <c r="R822" s="385"/>
      <c r="S822" s="385"/>
      <c r="T822" s="385"/>
      <c r="U822" s="385"/>
      <c r="V822" s="385"/>
      <c r="W822" s="385"/>
      <c r="X822" s="385" t="s">
        <v>448</v>
      </c>
      <c r="Y822" s="385"/>
      <c r="Z822" s="385"/>
      <c r="AA822" s="385"/>
      <c r="AB822" s="385"/>
      <c r="AC822" s="385"/>
      <c r="AD822" s="385"/>
      <c r="AE822" s="385"/>
      <c r="AF822" s="385"/>
      <c r="AG822" s="385"/>
      <c r="AH822" s="385"/>
      <c r="AI822" s="385"/>
      <c r="AJ822" s="385"/>
      <c r="AK822" s="385"/>
      <c r="AL822" s="385"/>
      <c r="AM822" s="385"/>
      <c r="AN822" s="385"/>
      <c r="AO822" s="385"/>
      <c r="AP822" s="385"/>
      <c r="AQ822" s="385"/>
      <c r="AR822" s="385"/>
      <c r="AS822" s="385"/>
      <c r="AT822" s="385" t="s">
        <v>488</v>
      </c>
      <c r="AU822" s="385"/>
      <c r="AV822" s="385"/>
      <c r="AW822" s="385"/>
      <c r="AX822" s="385"/>
      <c r="AY822" s="385"/>
      <c r="AZ822" s="385"/>
      <c r="BA822" s="385"/>
      <c r="BB822" s="385"/>
      <c r="BC822" s="385"/>
      <c r="BD822" s="385"/>
      <c r="BE822" s="385"/>
      <c r="BF822" s="385"/>
      <c r="BG822" s="385"/>
      <c r="BH822" s="385"/>
      <c r="BI822" s="385"/>
      <c r="BJ822" s="385"/>
      <c r="BK822" s="385"/>
      <c r="BL822" s="385" t="s">
        <v>486</v>
      </c>
      <c r="BM822" s="385"/>
      <c r="BN822" s="385"/>
      <c r="BO822" s="385"/>
      <c r="BP822" s="385"/>
      <c r="BQ822" s="385"/>
    </row>
    <row r="823" spans="2:69" s="67" customFormat="1" ht="12" customHeight="1">
      <c r="B823" s="385"/>
      <c r="C823" s="385"/>
      <c r="D823" s="385"/>
      <c r="E823" s="385"/>
      <c r="F823" s="385"/>
      <c r="G823" s="385"/>
      <c r="H823" s="385"/>
      <c r="I823" s="385"/>
      <c r="J823" s="385"/>
      <c r="K823" s="385"/>
      <c r="L823" s="385"/>
      <c r="M823" s="385"/>
      <c r="N823" s="385"/>
      <c r="O823" s="385"/>
      <c r="P823" s="385"/>
      <c r="Q823" s="385"/>
      <c r="R823" s="385"/>
      <c r="S823" s="385"/>
      <c r="T823" s="385"/>
      <c r="U823" s="385"/>
      <c r="V823" s="385"/>
      <c r="W823" s="385"/>
      <c r="X823" s="385" t="s">
        <v>742</v>
      </c>
      <c r="Y823" s="385"/>
      <c r="Z823" s="385"/>
      <c r="AA823" s="385"/>
      <c r="AB823" s="385"/>
      <c r="AC823" s="385"/>
      <c r="AD823" s="385"/>
      <c r="AE823" s="385"/>
      <c r="AF823" s="385" t="s">
        <v>679</v>
      </c>
      <c r="AG823" s="385"/>
      <c r="AH823" s="385"/>
      <c r="AI823" s="385"/>
      <c r="AJ823" s="385"/>
      <c r="AK823" s="385"/>
      <c r="AL823" s="385"/>
      <c r="AM823" s="385" t="s">
        <v>680</v>
      </c>
      <c r="AN823" s="385"/>
      <c r="AO823" s="385"/>
      <c r="AP823" s="385"/>
      <c r="AQ823" s="385"/>
      <c r="AR823" s="385"/>
      <c r="AS823" s="385"/>
      <c r="AT823" s="385" t="s">
        <v>678</v>
      </c>
      <c r="AU823" s="385"/>
      <c r="AV823" s="385"/>
      <c r="AW823" s="385"/>
      <c r="AX823" s="385"/>
      <c r="AY823" s="385"/>
      <c r="AZ823" s="385" t="s">
        <v>679</v>
      </c>
      <c r="BA823" s="385"/>
      <c r="BB823" s="385"/>
      <c r="BC823" s="385"/>
      <c r="BD823" s="385"/>
      <c r="BE823" s="385"/>
      <c r="BF823" s="385" t="s">
        <v>680</v>
      </c>
      <c r="BG823" s="385"/>
      <c r="BH823" s="385"/>
      <c r="BI823" s="385"/>
      <c r="BJ823" s="385"/>
      <c r="BK823" s="385"/>
      <c r="BL823" s="385"/>
      <c r="BM823" s="385"/>
      <c r="BN823" s="385"/>
      <c r="BO823" s="385"/>
      <c r="BP823" s="385"/>
      <c r="BQ823" s="385"/>
    </row>
    <row r="824" spans="2:69" s="67" customFormat="1" ht="15" customHeight="1">
      <c r="B824" s="469" t="s">
        <v>480</v>
      </c>
      <c r="C824" s="469"/>
      <c r="D824" s="469"/>
      <c r="E824" s="469"/>
      <c r="F824" s="469"/>
      <c r="G824" s="469"/>
      <c r="H824" s="469"/>
      <c r="I824" s="469"/>
      <c r="J824" s="399">
        <v>6</v>
      </c>
      <c r="K824" s="399"/>
      <c r="L824" s="399"/>
      <c r="M824" s="399"/>
      <c r="N824" s="399"/>
      <c r="O824" s="399"/>
      <c r="P824" s="399"/>
      <c r="Q824" s="399">
        <v>61</v>
      </c>
      <c r="R824" s="399"/>
      <c r="S824" s="399"/>
      <c r="T824" s="399"/>
      <c r="U824" s="399"/>
      <c r="V824" s="399"/>
      <c r="W824" s="399"/>
      <c r="X824" s="400">
        <v>1879</v>
      </c>
      <c r="Y824" s="400"/>
      <c r="Z824" s="400"/>
      <c r="AA824" s="400"/>
      <c r="AB824" s="400"/>
      <c r="AC824" s="400"/>
      <c r="AD824" s="400"/>
      <c r="AE824" s="400"/>
      <c r="AF824" s="400">
        <v>993</v>
      </c>
      <c r="AG824" s="400"/>
      <c r="AH824" s="400"/>
      <c r="AI824" s="400"/>
      <c r="AJ824" s="400"/>
      <c r="AK824" s="400"/>
      <c r="AL824" s="400"/>
      <c r="AM824" s="400">
        <v>886</v>
      </c>
      <c r="AN824" s="400"/>
      <c r="AO824" s="400"/>
      <c r="AP824" s="400"/>
      <c r="AQ824" s="400"/>
      <c r="AR824" s="400"/>
      <c r="AS824" s="400"/>
      <c r="AT824" s="399">
        <v>140</v>
      </c>
      <c r="AU824" s="399"/>
      <c r="AV824" s="399"/>
      <c r="AW824" s="399"/>
      <c r="AX824" s="399"/>
      <c r="AY824" s="399"/>
      <c r="AZ824" s="399">
        <v>65</v>
      </c>
      <c r="BA824" s="399"/>
      <c r="BB824" s="399"/>
      <c r="BC824" s="399"/>
      <c r="BD824" s="399"/>
      <c r="BE824" s="399"/>
      <c r="BF824" s="399">
        <v>75</v>
      </c>
      <c r="BG824" s="399"/>
      <c r="BH824" s="399"/>
      <c r="BI824" s="399"/>
      <c r="BJ824" s="399"/>
      <c r="BK824" s="399"/>
      <c r="BL824" s="399">
        <v>16</v>
      </c>
      <c r="BM824" s="399"/>
      <c r="BN824" s="399"/>
      <c r="BO824" s="399"/>
      <c r="BP824" s="399"/>
      <c r="BQ824" s="399"/>
    </row>
    <row r="825" spans="2:69" s="67" customFormat="1" ht="15" customHeight="1">
      <c r="B825" s="469" t="s">
        <v>605</v>
      </c>
      <c r="C825" s="469"/>
      <c r="D825" s="469"/>
      <c r="E825" s="469"/>
      <c r="F825" s="469"/>
      <c r="G825" s="469"/>
      <c r="H825" s="469"/>
      <c r="I825" s="469"/>
      <c r="J825" s="399">
        <v>6</v>
      </c>
      <c r="K825" s="399"/>
      <c r="L825" s="399"/>
      <c r="M825" s="399"/>
      <c r="N825" s="399"/>
      <c r="O825" s="399"/>
      <c r="P825" s="399"/>
      <c r="Q825" s="399">
        <v>64</v>
      </c>
      <c r="R825" s="399"/>
      <c r="S825" s="399"/>
      <c r="T825" s="399"/>
      <c r="U825" s="399"/>
      <c r="V825" s="399"/>
      <c r="W825" s="399"/>
      <c r="X825" s="400">
        <v>1930</v>
      </c>
      <c r="Y825" s="400"/>
      <c r="Z825" s="400"/>
      <c r="AA825" s="400"/>
      <c r="AB825" s="400"/>
      <c r="AC825" s="400"/>
      <c r="AD825" s="400"/>
      <c r="AE825" s="400"/>
      <c r="AF825" s="400">
        <v>988</v>
      </c>
      <c r="AG825" s="400"/>
      <c r="AH825" s="400"/>
      <c r="AI825" s="400"/>
      <c r="AJ825" s="400"/>
      <c r="AK825" s="400"/>
      <c r="AL825" s="400"/>
      <c r="AM825" s="400">
        <v>942</v>
      </c>
      <c r="AN825" s="400"/>
      <c r="AO825" s="400"/>
      <c r="AP825" s="400"/>
      <c r="AQ825" s="400"/>
      <c r="AR825" s="400"/>
      <c r="AS825" s="400"/>
      <c r="AT825" s="399">
        <v>165</v>
      </c>
      <c r="AU825" s="399"/>
      <c r="AV825" s="399"/>
      <c r="AW825" s="399"/>
      <c r="AX825" s="399"/>
      <c r="AY825" s="399"/>
      <c r="AZ825" s="399">
        <v>73</v>
      </c>
      <c r="BA825" s="399"/>
      <c r="BB825" s="399"/>
      <c r="BC825" s="399"/>
      <c r="BD825" s="399"/>
      <c r="BE825" s="399"/>
      <c r="BF825" s="399">
        <v>92</v>
      </c>
      <c r="BG825" s="399"/>
      <c r="BH825" s="399"/>
      <c r="BI825" s="399"/>
      <c r="BJ825" s="399"/>
      <c r="BK825" s="399"/>
      <c r="BL825" s="399">
        <v>20</v>
      </c>
      <c r="BM825" s="399"/>
      <c r="BN825" s="399"/>
      <c r="BO825" s="399"/>
      <c r="BP825" s="399"/>
      <c r="BQ825" s="399"/>
    </row>
    <row r="826" spans="2:69" s="67" customFormat="1" ht="15" customHeight="1">
      <c r="B826" s="469" t="s">
        <v>897</v>
      </c>
      <c r="C826" s="469"/>
      <c r="D826" s="469"/>
      <c r="E826" s="469"/>
      <c r="F826" s="469"/>
      <c r="G826" s="469"/>
      <c r="H826" s="469"/>
      <c r="I826" s="469"/>
      <c r="J826" s="399">
        <v>6</v>
      </c>
      <c r="K826" s="399"/>
      <c r="L826" s="399"/>
      <c r="M826" s="399"/>
      <c r="N826" s="399"/>
      <c r="O826" s="399"/>
      <c r="P826" s="399"/>
      <c r="Q826" s="399">
        <v>60</v>
      </c>
      <c r="R826" s="399"/>
      <c r="S826" s="399"/>
      <c r="T826" s="399"/>
      <c r="U826" s="399"/>
      <c r="V826" s="399"/>
      <c r="W826" s="399"/>
      <c r="X826" s="400">
        <v>1852</v>
      </c>
      <c r="Y826" s="400"/>
      <c r="Z826" s="400"/>
      <c r="AA826" s="400"/>
      <c r="AB826" s="400"/>
      <c r="AC826" s="400"/>
      <c r="AD826" s="400"/>
      <c r="AE826" s="400"/>
      <c r="AF826" s="400">
        <v>966</v>
      </c>
      <c r="AG826" s="400"/>
      <c r="AH826" s="400"/>
      <c r="AI826" s="400"/>
      <c r="AJ826" s="400"/>
      <c r="AK826" s="400"/>
      <c r="AL826" s="400"/>
      <c r="AM826" s="400">
        <v>886</v>
      </c>
      <c r="AN826" s="400"/>
      <c r="AO826" s="400"/>
      <c r="AP826" s="400"/>
      <c r="AQ826" s="400"/>
      <c r="AR826" s="400"/>
      <c r="AS826" s="400"/>
      <c r="AT826" s="399">
        <v>147</v>
      </c>
      <c r="AU826" s="399"/>
      <c r="AV826" s="399"/>
      <c r="AW826" s="399"/>
      <c r="AX826" s="399"/>
      <c r="AY826" s="399"/>
      <c r="AZ826" s="399">
        <v>73</v>
      </c>
      <c r="BA826" s="399"/>
      <c r="BB826" s="399"/>
      <c r="BC826" s="399"/>
      <c r="BD826" s="399"/>
      <c r="BE826" s="399"/>
      <c r="BF826" s="399">
        <v>74</v>
      </c>
      <c r="BG826" s="399"/>
      <c r="BH826" s="399"/>
      <c r="BI826" s="399"/>
      <c r="BJ826" s="399"/>
      <c r="BK826" s="399"/>
      <c r="BL826" s="399">
        <f>AX851</f>
        <v>3</v>
      </c>
      <c r="BM826" s="399"/>
      <c r="BN826" s="399"/>
      <c r="BO826" s="399"/>
      <c r="BP826" s="399"/>
      <c r="BQ826" s="399"/>
    </row>
    <row r="827" spans="2:69" s="67" customFormat="1" ht="15" customHeight="1">
      <c r="B827" s="469" t="s">
        <v>921</v>
      </c>
      <c r="C827" s="469"/>
      <c r="D827" s="469"/>
      <c r="E827" s="469"/>
      <c r="F827" s="469"/>
      <c r="G827" s="469"/>
      <c r="H827" s="469"/>
      <c r="I827" s="469"/>
      <c r="J827" s="399">
        <v>6</v>
      </c>
      <c r="K827" s="399"/>
      <c r="L827" s="399"/>
      <c r="M827" s="399"/>
      <c r="N827" s="399"/>
      <c r="O827" s="399"/>
      <c r="P827" s="399"/>
      <c r="Q827" s="399">
        <v>61</v>
      </c>
      <c r="R827" s="399"/>
      <c r="S827" s="399"/>
      <c r="T827" s="399"/>
      <c r="U827" s="399"/>
      <c r="V827" s="399"/>
      <c r="W827" s="399"/>
      <c r="X827" s="400">
        <f>SUM(AF827:AS827)</f>
        <v>1856</v>
      </c>
      <c r="Y827" s="400"/>
      <c r="Z827" s="400"/>
      <c r="AA827" s="400"/>
      <c r="AB827" s="400"/>
      <c r="AC827" s="400"/>
      <c r="AD827" s="400"/>
      <c r="AE827" s="400"/>
      <c r="AF827" s="400">
        <v>977</v>
      </c>
      <c r="AG827" s="400"/>
      <c r="AH827" s="400"/>
      <c r="AI827" s="400"/>
      <c r="AJ827" s="400"/>
      <c r="AK827" s="400"/>
      <c r="AL827" s="400"/>
      <c r="AM827" s="400">
        <v>879</v>
      </c>
      <c r="AN827" s="400"/>
      <c r="AO827" s="400"/>
      <c r="AP827" s="400"/>
      <c r="AQ827" s="400"/>
      <c r="AR827" s="400"/>
      <c r="AS827" s="400"/>
      <c r="AT827" s="399">
        <v>144</v>
      </c>
      <c r="AU827" s="399"/>
      <c r="AV827" s="399"/>
      <c r="AW827" s="399"/>
      <c r="AX827" s="399"/>
      <c r="AY827" s="399"/>
      <c r="AZ827" s="399">
        <v>71</v>
      </c>
      <c r="BA827" s="399"/>
      <c r="BB827" s="399"/>
      <c r="BC827" s="399"/>
      <c r="BD827" s="399"/>
      <c r="BE827" s="399"/>
      <c r="BF827" s="399">
        <v>73</v>
      </c>
      <c r="BG827" s="399"/>
      <c r="BH827" s="399"/>
      <c r="BI827" s="399"/>
      <c r="BJ827" s="399"/>
      <c r="BK827" s="399"/>
      <c r="BL827" s="399">
        <v>21</v>
      </c>
      <c r="BM827" s="399"/>
      <c r="BN827" s="399"/>
      <c r="BO827" s="399"/>
      <c r="BP827" s="399"/>
      <c r="BQ827" s="399"/>
    </row>
    <row r="828" spans="2:69" s="67" customFormat="1" ht="15" customHeight="1">
      <c r="B828" s="469" t="s">
        <v>989</v>
      </c>
      <c r="C828" s="469"/>
      <c r="D828" s="469"/>
      <c r="E828" s="469"/>
      <c r="F828" s="469"/>
      <c r="G828" s="469"/>
      <c r="H828" s="469"/>
      <c r="I828" s="469"/>
      <c r="J828" s="399">
        <v>6</v>
      </c>
      <c r="K828" s="399"/>
      <c r="L828" s="399"/>
      <c r="M828" s="399"/>
      <c r="N828" s="399"/>
      <c r="O828" s="399"/>
      <c r="P828" s="399"/>
      <c r="Q828" s="399">
        <v>60</v>
      </c>
      <c r="R828" s="399"/>
      <c r="S828" s="399"/>
      <c r="T828" s="399"/>
      <c r="U828" s="399"/>
      <c r="V828" s="399"/>
      <c r="W828" s="399"/>
      <c r="X828" s="400">
        <f>SUM(AF828:AS828)</f>
        <v>1834</v>
      </c>
      <c r="Y828" s="400"/>
      <c r="Z828" s="400"/>
      <c r="AA828" s="400"/>
      <c r="AB828" s="400"/>
      <c r="AC828" s="400"/>
      <c r="AD828" s="400"/>
      <c r="AE828" s="400"/>
      <c r="AF828" s="400">
        <v>953</v>
      </c>
      <c r="AG828" s="400"/>
      <c r="AH828" s="400"/>
      <c r="AI828" s="400"/>
      <c r="AJ828" s="400"/>
      <c r="AK828" s="400"/>
      <c r="AL828" s="400"/>
      <c r="AM828" s="400">
        <v>881</v>
      </c>
      <c r="AN828" s="400"/>
      <c r="AO828" s="400"/>
      <c r="AP828" s="400"/>
      <c r="AQ828" s="400"/>
      <c r="AR828" s="400"/>
      <c r="AS828" s="400"/>
      <c r="AT828" s="399">
        <f>SUM(AZ828:BK828)</f>
        <v>144</v>
      </c>
      <c r="AU828" s="399"/>
      <c r="AV828" s="399"/>
      <c r="AW828" s="399"/>
      <c r="AX828" s="399"/>
      <c r="AY828" s="399"/>
      <c r="AZ828" s="399">
        <v>76</v>
      </c>
      <c r="BA828" s="399"/>
      <c r="BB828" s="399"/>
      <c r="BC828" s="399"/>
      <c r="BD828" s="399"/>
      <c r="BE828" s="399"/>
      <c r="BF828" s="399">
        <v>68</v>
      </c>
      <c r="BG828" s="399"/>
      <c r="BH828" s="399"/>
      <c r="BI828" s="399"/>
      <c r="BJ828" s="399"/>
      <c r="BK828" s="399"/>
      <c r="BL828" s="399">
        <v>21</v>
      </c>
      <c r="BM828" s="399"/>
      <c r="BN828" s="399"/>
      <c r="BO828" s="399"/>
      <c r="BP828" s="399"/>
      <c r="BQ828" s="399"/>
    </row>
    <row r="829" spans="2:69" s="67" customFormat="1" ht="15" customHeight="1">
      <c r="B829" s="469" t="s">
        <v>1054</v>
      </c>
      <c r="C829" s="469"/>
      <c r="D829" s="469"/>
      <c r="E829" s="469"/>
      <c r="F829" s="469"/>
      <c r="G829" s="469"/>
      <c r="H829" s="469"/>
      <c r="I829" s="469"/>
      <c r="J829" s="399">
        <v>6</v>
      </c>
      <c r="K829" s="399"/>
      <c r="L829" s="399"/>
      <c r="M829" s="399"/>
      <c r="N829" s="399"/>
      <c r="O829" s="399"/>
      <c r="P829" s="399"/>
      <c r="Q829" s="399">
        <v>48</v>
      </c>
      <c r="R829" s="399"/>
      <c r="S829" s="399"/>
      <c r="T829" s="399"/>
      <c r="U829" s="399"/>
      <c r="V829" s="399"/>
      <c r="W829" s="399"/>
      <c r="X829" s="400">
        <v>1356</v>
      </c>
      <c r="Y829" s="400"/>
      <c r="Z829" s="400"/>
      <c r="AA829" s="400"/>
      <c r="AB829" s="400"/>
      <c r="AC829" s="400"/>
      <c r="AD829" s="400"/>
      <c r="AE829" s="400"/>
      <c r="AF829" s="400">
        <v>683</v>
      </c>
      <c r="AG829" s="400"/>
      <c r="AH829" s="400"/>
      <c r="AI829" s="400"/>
      <c r="AJ829" s="400"/>
      <c r="AK829" s="400"/>
      <c r="AL829" s="400"/>
      <c r="AM829" s="400">
        <v>673</v>
      </c>
      <c r="AN829" s="400"/>
      <c r="AO829" s="400"/>
      <c r="AP829" s="400"/>
      <c r="AQ829" s="400"/>
      <c r="AR829" s="400"/>
      <c r="AS829" s="400"/>
      <c r="AT829" s="399">
        <v>105</v>
      </c>
      <c r="AU829" s="399"/>
      <c r="AV829" s="399"/>
      <c r="AW829" s="399"/>
      <c r="AX829" s="399"/>
      <c r="AY829" s="399"/>
      <c r="AZ829" s="399">
        <v>53</v>
      </c>
      <c r="BA829" s="399"/>
      <c r="BB829" s="399"/>
      <c r="BC829" s="399"/>
      <c r="BD829" s="399"/>
      <c r="BE829" s="399"/>
      <c r="BF829" s="399">
        <v>52</v>
      </c>
      <c r="BG829" s="399"/>
      <c r="BH829" s="399"/>
      <c r="BI829" s="399"/>
      <c r="BJ829" s="399"/>
      <c r="BK829" s="399"/>
      <c r="BL829" s="399">
        <v>14</v>
      </c>
      <c r="BM829" s="399"/>
      <c r="BN829" s="399"/>
      <c r="BO829" s="399"/>
      <c r="BP829" s="399"/>
      <c r="BQ829" s="399"/>
    </row>
    <row r="830" spans="2:69" s="67" customFormat="1" ht="10.5" customHeight="1"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7"/>
      <c r="AI830" s="87"/>
      <c r="AJ830" s="87"/>
      <c r="AK830" s="87"/>
      <c r="AL830" s="87"/>
      <c r="AM830" s="87"/>
      <c r="AN830" s="87"/>
      <c r="AO830" s="87"/>
      <c r="AP830" s="87"/>
      <c r="AQ830" s="87"/>
      <c r="AR830" s="87"/>
      <c r="AS830" s="87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</row>
    <row r="831" spans="1:69" s="67" customFormat="1" ht="15" customHeight="1">
      <c r="A831" s="67" t="s">
        <v>515</v>
      </c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  <c r="AL831" s="74"/>
      <c r="AM831" s="74"/>
      <c r="AN831" s="74"/>
      <c r="AO831" s="74"/>
      <c r="AP831" s="74"/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68" t="s">
        <v>993</v>
      </c>
    </row>
    <row r="832" spans="2:111" s="67" customFormat="1" ht="3.75" customHeight="1"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G832" s="74"/>
      <c r="AH832" s="74"/>
      <c r="AI832" s="74"/>
      <c r="AJ832" s="74"/>
      <c r="AK832" s="74"/>
      <c r="AL832" s="74"/>
      <c r="AM832" s="74"/>
      <c r="AN832" s="74"/>
      <c r="AO832" s="74"/>
      <c r="AP832" s="74"/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V832" s="3"/>
      <c r="BW832" s="3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</row>
    <row r="833" spans="2:110" s="67" customFormat="1" ht="12" customHeight="1">
      <c r="B833" s="385" t="s">
        <v>618</v>
      </c>
      <c r="C833" s="385"/>
      <c r="D833" s="385"/>
      <c r="E833" s="385"/>
      <c r="F833" s="385"/>
      <c r="G833" s="385"/>
      <c r="H833" s="385"/>
      <c r="I833" s="385"/>
      <c r="J833" s="385"/>
      <c r="K833" s="385"/>
      <c r="L833" s="574" t="s">
        <v>482</v>
      </c>
      <c r="M833" s="575"/>
      <c r="N833" s="575"/>
      <c r="O833" s="575"/>
      <c r="P833" s="575"/>
      <c r="Q833" s="575"/>
      <c r="R833" s="575"/>
      <c r="S833" s="575"/>
      <c r="T833" s="575"/>
      <c r="U833" s="575"/>
      <c r="V833" s="576"/>
      <c r="W833" s="574" t="s">
        <v>493</v>
      </c>
      <c r="X833" s="575"/>
      <c r="Y833" s="575"/>
      <c r="Z833" s="575"/>
      <c r="AA833" s="575"/>
      <c r="AB833" s="575"/>
      <c r="AC833" s="575"/>
      <c r="AD833" s="575"/>
      <c r="AE833" s="575"/>
      <c r="AF833" s="575"/>
      <c r="AG833" s="575"/>
      <c r="AH833" s="575"/>
      <c r="AI833" s="575"/>
      <c r="AJ833" s="575"/>
      <c r="AK833" s="575"/>
      <c r="AL833" s="575"/>
      <c r="AM833" s="576"/>
      <c r="AN833" s="574" t="s">
        <v>488</v>
      </c>
      <c r="AO833" s="575"/>
      <c r="AP833" s="575"/>
      <c r="AQ833" s="575"/>
      <c r="AR833" s="575"/>
      <c r="AS833" s="575"/>
      <c r="AT833" s="575"/>
      <c r="AU833" s="575"/>
      <c r="AV833" s="575"/>
      <c r="AW833" s="576"/>
      <c r="AX833" s="552" t="s">
        <v>486</v>
      </c>
      <c r="AY833" s="553"/>
      <c r="AZ833" s="553"/>
      <c r="BA833" s="554"/>
      <c r="BB833" s="574" t="s">
        <v>494</v>
      </c>
      <c r="BC833" s="575"/>
      <c r="BD833" s="575"/>
      <c r="BE833" s="575"/>
      <c r="BF833" s="575"/>
      <c r="BG833" s="575"/>
      <c r="BH833" s="575"/>
      <c r="BI833" s="575"/>
      <c r="BJ833" s="576"/>
      <c r="BK833" s="469" t="s">
        <v>495</v>
      </c>
      <c r="BL833" s="469"/>
      <c r="BM833" s="469"/>
      <c r="BN833" s="469"/>
      <c r="BO833" s="469"/>
      <c r="BP833" s="469"/>
      <c r="BQ833" s="469"/>
      <c r="BU833" s="3"/>
      <c r="BV833" s="3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</row>
    <row r="834" spans="2:110" s="67" customFormat="1" ht="7.5" customHeight="1">
      <c r="B834" s="385"/>
      <c r="C834" s="385"/>
      <c r="D834" s="385"/>
      <c r="E834" s="385"/>
      <c r="F834" s="385"/>
      <c r="G834" s="385"/>
      <c r="H834" s="385"/>
      <c r="I834" s="385"/>
      <c r="J834" s="385"/>
      <c r="K834" s="385"/>
      <c r="L834" s="577"/>
      <c r="M834" s="578"/>
      <c r="N834" s="578"/>
      <c r="O834" s="578"/>
      <c r="P834" s="578"/>
      <c r="Q834" s="578"/>
      <c r="R834" s="578"/>
      <c r="S834" s="578"/>
      <c r="T834" s="578"/>
      <c r="U834" s="578"/>
      <c r="V834" s="579"/>
      <c r="W834" s="577"/>
      <c r="X834" s="578"/>
      <c r="Y834" s="578"/>
      <c r="Z834" s="578"/>
      <c r="AA834" s="578"/>
      <c r="AB834" s="578"/>
      <c r="AC834" s="578"/>
      <c r="AD834" s="578"/>
      <c r="AE834" s="578"/>
      <c r="AF834" s="578"/>
      <c r="AG834" s="578"/>
      <c r="AH834" s="578"/>
      <c r="AI834" s="578"/>
      <c r="AJ834" s="578"/>
      <c r="AK834" s="578"/>
      <c r="AL834" s="578"/>
      <c r="AM834" s="579"/>
      <c r="AN834" s="577"/>
      <c r="AO834" s="578"/>
      <c r="AP834" s="578"/>
      <c r="AQ834" s="578"/>
      <c r="AR834" s="578"/>
      <c r="AS834" s="578"/>
      <c r="AT834" s="578"/>
      <c r="AU834" s="578"/>
      <c r="AV834" s="578"/>
      <c r="AW834" s="579"/>
      <c r="AX834" s="555"/>
      <c r="AY834" s="556"/>
      <c r="AZ834" s="556"/>
      <c r="BA834" s="557"/>
      <c r="BB834" s="586"/>
      <c r="BC834" s="587"/>
      <c r="BD834" s="587"/>
      <c r="BE834" s="587"/>
      <c r="BF834" s="587"/>
      <c r="BG834" s="587"/>
      <c r="BH834" s="587"/>
      <c r="BI834" s="587"/>
      <c r="BJ834" s="588"/>
      <c r="BK834" s="469"/>
      <c r="BL834" s="469"/>
      <c r="BM834" s="469"/>
      <c r="BN834" s="469"/>
      <c r="BO834" s="469"/>
      <c r="BP834" s="469"/>
      <c r="BQ834" s="469"/>
      <c r="BU834" s="3"/>
      <c r="BV834" s="3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</row>
    <row r="835" spans="2:110" s="67" customFormat="1" ht="7.5" customHeight="1">
      <c r="B835" s="385"/>
      <c r="C835" s="385"/>
      <c r="D835" s="385"/>
      <c r="E835" s="385"/>
      <c r="F835" s="385"/>
      <c r="G835" s="385"/>
      <c r="H835" s="385"/>
      <c r="I835" s="385"/>
      <c r="J835" s="385"/>
      <c r="K835" s="385"/>
      <c r="L835" s="574" t="s">
        <v>678</v>
      </c>
      <c r="M835" s="575"/>
      <c r="N835" s="575"/>
      <c r="O835" s="575"/>
      <c r="P835" s="576"/>
      <c r="Q835" s="574" t="s">
        <v>496</v>
      </c>
      <c r="R835" s="575"/>
      <c r="S835" s="576"/>
      <c r="T835" s="574" t="s">
        <v>939</v>
      </c>
      <c r="U835" s="575"/>
      <c r="V835" s="576"/>
      <c r="W835" s="574" t="s">
        <v>678</v>
      </c>
      <c r="X835" s="575"/>
      <c r="Y835" s="575"/>
      <c r="Z835" s="575"/>
      <c r="AA835" s="575"/>
      <c r="AB835" s="575"/>
      <c r="AC835" s="576"/>
      <c r="AD835" s="574" t="s">
        <v>496</v>
      </c>
      <c r="AE835" s="575"/>
      <c r="AF835" s="575"/>
      <c r="AG835" s="575"/>
      <c r="AH835" s="575"/>
      <c r="AI835" s="576"/>
      <c r="AJ835" s="574" t="s">
        <v>939</v>
      </c>
      <c r="AK835" s="575"/>
      <c r="AL835" s="575"/>
      <c r="AM835" s="576"/>
      <c r="AN835" s="574" t="s">
        <v>678</v>
      </c>
      <c r="AO835" s="575"/>
      <c r="AP835" s="575"/>
      <c r="AQ835" s="576"/>
      <c r="AR835" s="574" t="s">
        <v>679</v>
      </c>
      <c r="AS835" s="575"/>
      <c r="AT835" s="576"/>
      <c r="AU835" s="574" t="s">
        <v>680</v>
      </c>
      <c r="AV835" s="575"/>
      <c r="AW835" s="576"/>
      <c r="AX835" s="555"/>
      <c r="AY835" s="556"/>
      <c r="AZ835" s="556"/>
      <c r="BA835" s="557"/>
      <c r="BB835" s="586"/>
      <c r="BC835" s="587"/>
      <c r="BD835" s="587"/>
      <c r="BE835" s="587"/>
      <c r="BF835" s="587"/>
      <c r="BG835" s="587"/>
      <c r="BH835" s="587"/>
      <c r="BI835" s="587"/>
      <c r="BJ835" s="588"/>
      <c r="BK835" s="469" t="s">
        <v>285</v>
      </c>
      <c r="BL835" s="469"/>
      <c r="BM835" s="469"/>
      <c r="BN835" s="469"/>
      <c r="BO835" s="469"/>
      <c r="BP835" s="469"/>
      <c r="BQ835" s="469"/>
      <c r="BU835" s="3"/>
      <c r="BV835" s="3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</row>
    <row r="836" spans="2:110" s="67" customFormat="1" ht="12" customHeight="1">
      <c r="B836" s="385"/>
      <c r="C836" s="385"/>
      <c r="D836" s="385"/>
      <c r="E836" s="385"/>
      <c r="F836" s="385"/>
      <c r="G836" s="385"/>
      <c r="H836" s="385"/>
      <c r="I836" s="385"/>
      <c r="J836" s="385"/>
      <c r="K836" s="385"/>
      <c r="L836" s="577"/>
      <c r="M836" s="578"/>
      <c r="N836" s="578"/>
      <c r="O836" s="578"/>
      <c r="P836" s="579"/>
      <c r="Q836" s="577"/>
      <c r="R836" s="578"/>
      <c r="S836" s="579"/>
      <c r="T836" s="577"/>
      <c r="U836" s="578"/>
      <c r="V836" s="579"/>
      <c r="W836" s="577"/>
      <c r="X836" s="578"/>
      <c r="Y836" s="578"/>
      <c r="Z836" s="578"/>
      <c r="AA836" s="578"/>
      <c r="AB836" s="578"/>
      <c r="AC836" s="579"/>
      <c r="AD836" s="577"/>
      <c r="AE836" s="578"/>
      <c r="AF836" s="578"/>
      <c r="AG836" s="578"/>
      <c r="AH836" s="578"/>
      <c r="AI836" s="579"/>
      <c r="AJ836" s="577"/>
      <c r="AK836" s="578"/>
      <c r="AL836" s="578"/>
      <c r="AM836" s="579"/>
      <c r="AN836" s="577"/>
      <c r="AO836" s="578"/>
      <c r="AP836" s="578"/>
      <c r="AQ836" s="579"/>
      <c r="AR836" s="577"/>
      <c r="AS836" s="578"/>
      <c r="AT836" s="579"/>
      <c r="AU836" s="577"/>
      <c r="AV836" s="578"/>
      <c r="AW836" s="579"/>
      <c r="AX836" s="558"/>
      <c r="AY836" s="559"/>
      <c r="AZ836" s="559"/>
      <c r="BA836" s="560"/>
      <c r="BB836" s="577"/>
      <c r="BC836" s="578"/>
      <c r="BD836" s="578"/>
      <c r="BE836" s="578"/>
      <c r="BF836" s="578"/>
      <c r="BG836" s="578"/>
      <c r="BH836" s="578"/>
      <c r="BI836" s="578"/>
      <c r="BJ836" s="579"/>
      <c r="BK836" s="469"/>
      <c r="BL836" s="469"/>
      <c r="BM836" s="469"/>
      <c r="BN836" s="469"/>
      <c r="BO836" s="469"/>
      <c r="BP836" s="469"/>
      <c r="BQ836" s="469"/>
      <c r="BU836" s="3"/>
      <c r="BV836" s="3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</row>
    <row r="837" spans="2:110" s="67" customFormat="1" ht="15" customHeight="1">
      <c r="B837" s="455" t="s">
        <v>497</v>
      </c>
      <c r="C837" s="435"/>
      <c r="D837" s="435"/>
      <c r="E837" s="435"/>
      <c r="F837" s="435"/>
      <c r="G837" s="435"/>
      <c r="H837" s="435"/>
      <c r="I837" s="435"/>
      <c r="J837" s="435"/>
      <c r="K837" s="420"/>
      <c r="L837" s="548">
        <f>SUM(L838:L851)</f>
        <v>129</v>
      </c>
      <c r="M837" s="548"/>
      <c r="N837" s="548"/>
      <c r="O837" s="548"/>
      <c r="P837" s="548"/>
      <c r="Q837" s="548">
        <f>SUM(Q838:S851)</f>
        <v>111</v>
      </c>
      <c r="R837" s="548"/>
      <c r="S837" s="548"/>
      <c r="T837" s="549">
        <f>SUM(T838:V851)</f>
        <v>18</v>
      </c>
      <c r="U837" s="550"/>
      <c r="V837" s="551"/>
      <c r="W837" s="549">
        <f>SUM(W838:AA851)</f>
        <v>2885</v>
      </c>
      <c r="X837" s="550"/>
      <c r="Y837" s="550"/>
      <c r="Z837" s="550"/>
      <c r="AA837" s="550"/>
      <c r="AB837" s="550"/>
      <c r="AC837" s="551"/>
      <c r="AD837" s="549">
        <f>SUM(AD838:AG851)</f>
        <v>2835</v>
      </c>
      <c r="AE837" s="550"/>
      <c r="AF837" s="550"/>
      <c r="AG837" s="550"/>
      <c r="AH837" s="550"/>
      <c r="AI837" s="551"/>
      <c r="AJ837" s="548">
        <f>SUM(AJ838:AM851)</f>
        <v>50</v>
      </c>
      <c r="AK837" s="548"/>
      <c r="AL837" s="548"/>
      <c r="AM837" s="548">
        <f>SUM(AM838:AU851)</f>
        <v>436</v>
      </c>
      <c r="AN837" s="548">
        <f>SUM(AN838:AQ851)</f>
        <v>218</v>
      </c>
      <c r="AO837" s="548"/>
      <c r="AP837" s="548"/>
      <c r="AQ837" s="548"/>
      <c r="AR837" s="548">
        <f>SUM(AR838:AT851)</f>
        <v>76</v>
      </c>
      <c r="AS837" s="548"/>
      <c r="AT837" s="548">
        <f>SUM(AT838:AX851)</f>
        <v>169</v>
      </c>
      <c r="AU837" s="548">
        <f>SUM(AU838:AW851)</f>
        <v>142</v>
      </c>
      <c r="AV837" s="548"/>
      <c r="AW837" s="548">
        <f>SUM(AW838:BA851)</f>
        <v>27</v>
      </c>
      <c r="AX837" s="561">
        <f>SUM(AX838:BA851)</f>
        <v>27</v>
      </c>
      <c r="AY837" s="562"/>
      <c r="AZ837" s="562"/>
      <c r="BA837" s="563"/>
      <c r="BB837" s="549">
        <f>SUM(BB838:BH851)</f>
        <v>286391</v>
      </c>
      <c r="BC837" s="550"/>
      <c r="BD837" s="550"/>
      <c r="BE837" s="550"/>
      <c r="BF837" s="550"/>
      <c r="BG837" s="550"/>
      <c r="BH837" s="550"/>
      <c r="BI837" s="550"/>
      <c r="BJ837" s="551"/>
      <c r="BK837" s="564">
        <f>SUM(BK838:BP851)</f>
        <v>44699</v>
      </c>
      <c r="BL837" s="564"/>
      <c r="BM837" s="564"/>
      <c r="BN837" s="564"/>
      <c r="BO837" s="564"/>
      <c r="BP837" s="564"/>
      <c r="BQ837" s="564"/>
      <c r="BU837" s="3"/>
      <c r="BV837" s="3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</row>
    <row r="838" spans="2:110" s="67" customFormat="1" ht="15" customHeight="1">
      <c r="B838" s="573"/>
      <c r="C838" s="569" t="s">
        <v>498</v>
      </c>
      <c r="D838" s="570"/>
      <c r="E838" s="570"/>
      <c r="F838" s="570"/>
      <c r="G838" s="570"/>
      <c r="H838" s="570"/>
      <c r="I838" s="570"/>
      <c r="J838" s="570"/>
      <c r="K838" s="571"/>
      <c r="L838" s="564">
        <f>SUM(Q838:V838)</f>
        <v>14</v>
      </c>
      <c r="M838" s="564"/>
      <c r="N838" s="564"/>
      <c r="O838" s="564"/>
      <c r="P838" s="564"/>
      <c r="Q838" s="564">
        <v>12</v>
      </c>
      <c r="R838" s="564"/>
      <c r="S838" s="564"/>
      <c r="T838" s="549">
        <v>2</v>
      </c>
      <c r="U838" s="550"/>
      <c r="V838" s="551"/>
      <c r="W838" s="549">
        <f>SUM(AD838:AM838)</f>
        <v>364</v>
      </c>
      <c r="X838" s="550"/>
      <c r="Y838" s="550"/>
      <c r="Z838" s="550"/>
      <c r="AA838" s="550"/>
      <c r="AB838" s="550"/>
      <c r="AC838" s="551"/>
      <c r="AD838" s="549">
        <v>358</v>
      </c>
      <c r="AE838" s="550"/>
      <c r="AF838" s="550"/>
      <c r="AG838" s="550"/>
      <c r="AH838" s="550"/>
      <c r="AI838" s="551"/>
      <c r="AJ838" s="564">
        <v>6</v>
      </c>
      <c r="AK838" s="564"/>
      <c r="AL838" s="564"/>
      <c r="AM838" s="564"/>
      <c r="AN838" s="564">
        <f>SUM(AR838:AW838)</f>
        <v>24</v>
      </c>
      <c r="AO838" s="564"/>
      <c r="AP838" s="564"/>
      <c r="AQ838" s="564"/>
      <c r="AR838" s="564">
        <v>10</v>
      </c>
      <c r="AS838" s="564"/>
      <c r="AT838" s="564"/>
      <c r="AU838" s="564">
        <v>14</v>
      </c>
      <c r="AV838" s="564"/>
      <c r="AW838" s="564"/>
      <c r="AX838" s="549">
        <v>4</v>
      </c>
      <c r="AY838" s="550"/>
      <c r="AZ838" s="550"/>
      <c r="BA838" s="551"/>
      <c r="BB838" s="549">
        <v>24566</v>
      </c>
      <c r="BC838" s="550"/>
      <c r="BD838" s="550"/>
      <c r="BE838" s="550"/>
      <c r="BF838" s="550"/>
      <c r="BG838" s="550"/>
      <c r="BH838" s="550"/>
      <c r="BI838" s="550"/>
      <c r="BJ838" s="551"/>
      <c r="BK838" s="564">
        <v>5769</v>
      </c>
      <c r="BL838" s="564"/>
      <c r="BM838" s="564"/>
      <c r="BN838" s="564"/>
      <c r="BO838" s="564"/>
      <c r="BP838" s="564"/>
      <c r="BQ838" s="564"/>
      <c r="BU838" s="3"/>
      <c r="BV838" s="3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</row>
    <row r="839" spans="2:110" s="67" customFormat="1" ht="15" customHeight="1">
      <c r="B839" s="573"/>
      <c r="C839" s="580" t="s">
        <v>513</v>
      </c>
      <c r="D839" s="581"/>
      <c r="E839" s="581"/>
      <c r="F839" s="581"/>
      <c r="G839" s="581"/>
      <c r="H839" s="581"/>
      <c r="I839" s="581"/>
      <c r="J839" s="581"/>
      <c r="K839" s="582"/>
      <c r="L839" s="564">
        <f>SUM(Q839:V839)</f>
        <v>21</v>
      </c>
      <c r="M839" s="564"/>
      <c r="N839" s="564"/>
      <c r="O839" s="564"/>
      <c r="P839" s="564"/>
      <c r="Q839" s="564">
        <v>19</v>
      </c>
      <c r="R839" s="564"/>
      <c r="S839" s="564"/>
      <c r="T839" s="549">
        <v>2</v>
      </c>
      <c r="U839" s="550"/>
      <c r="V839" s="551"/>
      <c r="W839" s="549">
        <f>SUM(AD839:AM839)</f>
        <v>654</v>
      </c>
      <c r="X839" s="550"/>
      <c r="Y839" s="550"/>
      <c r="Z839" s="550"/>
      <c r="AA839" s="550"/>
      <c r="AB839" s="550"/>
      <c r="AC839" s="551"/>
      <c r="AD839" s="549">
        <v>644</v>
      </c>
      <c r="AE839" s="550"/>
      <c r="AF839" s="550"/>
      <c r="AG839" s="550"/>
      <c r="AH839" s="550"/>
      <c r="AI839" s="551"/>
      <c r="AJ839" s="564">
        <v>10</v>
      </c>
      <c r="AK839" s="564"/>
      <c r="AL839" s="564"/>
      <c r="AM839" s="564"/>
      <c r="AN839" s="564">
        <f>SUM(AR839:AW839)</f>
        <v>36</v>
      </c>
      <c r="AO839" s="564"/>
      <c r="AP839" s="564"/>
      <c r="AQ839" s="564"/>
      <c r="AR839" s="564">
        <v>11</v>
      </c>
      <c r="AS839" s="564"/>
      <c r="AT839" s="564"/>
      <c r="AU839" s="564">
        <v>25</v>
      </c>
      <c r="AV839" s="564"/>
      <c r="AW839" s="564"/>
      <c r="AX839" s="549">
        <v>5</v>
      </c>
      <c r="AY839" s="550"/>
      <c r="AZ839" s="550"/>
      <c r="BA839" s="551"/>
      <c r="BB839" s="549">
        <v>39512</v>
      </c>
      <c r="BC839" s="550"/>
      <c r="BD839" s="550"/>
      <c r="BE839" s="550"/>
      <c r="BF839" s="550"/>
      <c r="BG839" s="550"/>
      <c r="BH839" s="550"/>
      <c r="BI839" s="550"/>
      <c r="BJ839" s="551"/>
      <c r="BK839" s="564">
        <v>6347</v>
      </c>
      <c r="BL839" s="564"/>
      <c r="BM839" s="564"/>
      <c r="BN839" s="564"/>
      <c r="BO839" s="564"/>
      <c r="BP839" s="564"/>
      <c r="BQ839" s="564"/>
      <c r="BU839" s="3"/>
      <c r="BV839" s="3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</row>
    <row r="840" spans="2:110" s="67" customFormat="1" ht="15" customHeight="1">
      <c r="B840" s="573"/>
      <c r="C840" s="569" t="s">
        <v>499</v>
      </c>
      <c r="D840" s="570"/>
      <c r="E840" s="570"/>
      <c r="F840" s="570"/>
      <c r="G840" s="570"/>
      <c r="H840" s="570"/>
      <c r="I840" s="570"/>
      <c r="J840" s="570"/>
      <c r="K840" s="571"/>
      <c r="L840" s="564">
        <f>SUM(Q840:V840)</f>
        <v>7</v>
      </c>
      <c r="M840" s="564"/>
      <c r="N840" s="564"/>
      <c r="O840" s="564"/>
      <c r="P840" s="564"/>
      <c r="Q840" s="564">
        <v>6</v>
      </c>
      <c r="R840" s="564"/>
      <c r="S840" s="564"/>
      <c r="T840" s="549">
        <v>1</v>
      </c>
      <c r="U840" s="550"/>
      <c r="V840" s="551"/>
      <c r="W840" s="549">
        <f>SUM(AD840:AM840)</f>
        <v>108</v>
      </c>
      <c r="X840" s="550"/>
      <c r="Y840" s="550"/>
      <c r="Z840" s="550"/>
      <c r="AA840" s="550"/>
      <c r="AB840" s="550"/>
      <c r="AC840" s="551"/>
      <c r="AD840" s="549">
        <v>105</v>
      </c>
      <c r="AE840" s="550"/>
      <c r="AF840" s="550"/>
      <c r="AG840" s="550"/>
      <c r="AH840" s="550"/>
      <c r="AI840" s="551"/>
      <c r="AJ840" s="564">
        <v>3</v>
      </c>
      <c r="AK840" s="564"/>
      <c r="AL840" s="564"/>
      <c r="AM840" s="564"/>
      <c r="AN840" s="564">
        <f>SUM(AR840:AW840)</f>
        <v>14</v>
      </c>
      <c r="AO840" s="564"/>
      <c r="AP840" s="564"/>
      <c r="AQ840" s="564"/>
      <c r="AR840" s="564">
        <v>4</v>
      </c>
      <c r="AS840" s="564"/>
      <c r="AT840" s="564"/>
      <c r="AU840" s="564">
        <v>10</v>
      </c>
      <c r="AV840" s="564"/>
      <c r="AW840" s="564"/>
      <c r="AX840" s="549">
        <v>2</v>
      </c>
      <c r="AY840" s="550"/>
      <c r="AZ840" s="550"/>
      <c r="BA840" s="551"/>
      <c r="BB840" s="549">
        <v>22651</v>
      </c>
      <c r="BC840" s="550"/>
      <c r="BD840" s="550"/>
      <c r="BE840" s="550"/>
      <c r="BF840" s="550"/>
      <c r="BG840" s="550"/>
      <c r="BH840" s="550"/>
      <c r="BI840" s="550"/>
      <c r="BJ840" s="551"/>
      <c r="BK840" s="564">
        <v>2812</v>
      </c>
      <c r="BL840" s="564"/>
      <c r="BM840" s="564"/>
      <c r="BN840" s="564"/>
      <c r="BO840" s="564"/>
      <c r="BP840" s="564"/>
      <c r="BQ840" s="564"/>
      <c r="BU840" s="3"/>
      <c r="BV840" s="3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</row>
    <row r="841" spans="2:110" s="67" customFormat="1" ht="15" customHeight="1">
      <c r="B841" s="573"/>
      <c r="C841" s="569" t="s">
        <v>500</v>
      </c>
      <c r="D841" s="570"/>
      <c r="E841" s="570"/>
      <c r="F841" s="570"/>
      <c r="G841" s="570"/>
      <c r="H841" s="570"/>
      <c r="I841" s="570"/>
      <c r="J841" s="570"/>
      <c r="K841" s="571"/>
      <c r="L841" s="564">
        <f>SUM(Q841:V841)</f>
        <v>15</v>
      </c>
      <c r="M841" s="564"/>
      <c r="N841" s="564"/>
      <c r="O841" s="564"/>
      <c r="P841" s="564"/>
      <c r="Q841" s="564">
        <v>13</v>
      </c>
      <c r="R841" s="564"/>
      <c r="S841" s="564"/>
      <c r="T841" s="549">
        <v>2</v>
      </c>
      <c r="U841" s="550"/>
      <c r="V841" s="551"/>
      <c r="W841" s="549">
        <f>SUM(AD841:AM841)</f>
        <v>409</v>
      </c>
      <c r="X841" s="550"/>
      <c r="Y841" s="550"/>
      <c r="Z841" s="550"/>
      <c r="AA841" s="550"/>
      <c r="AB841" s="550"/>
      <c r="AC841" s="551"/>
      <c r="AD841" s="549">
        <v>403</v>
      </c>
      <c r="AE841" s="550"/>
      <c r="AF841" s="550"/>
      <c r="AG841" s="550"/>
      <c r="AH841" s="550"/>
      <c r="AI841" s="551"/>
      <c r="AJ841" s="564">
        <v>6</v>
      </c>
      <c r="AK841" s="564"/>
      <c r="AL841" s="564"/>
      <c r="AM841" s="564"/>
      <c r="AN841" s="564">
        <f>SUM(AR841:AW841)</f>
        <v>23</v>
      </c>
      <c r="AO841" s="564"/>
      <c r="AP841" s="564"/>
      <c r="AQ841" s="564"/>
      <c r="AR841" s="564">
        <v>6</v>
      </c>
      <c r="AS841" s="564"/>
      <c r="AT841" s="564"/>
      <c r="AU841" s="564">
        <v>17</v>
      </c>
      <c r="AV841" s="564"/>
      <c r="AW841" s="564"/>
      <c r="AX841" s="549">
        <v>2</v>
      </c>
      <c r="AY841" s="550"/>
      <c r="AZ841" s="550"/>
      <c r="BA841" s="551"/>
      <c r="BB841" s="549">
        <v>23257</v>
      </c>
      <c r="BC841" s="550"/>
      <c r="BD841" s="550"/>
      <c r="BE841" s="550"/>
      <c r="BF841" s="550"/>
      <c r="BG841" s="550"/>
      <c r="BH841" s="550"/>
      <c r="BI841" s="550"/>
      <c r="BJ841" s="551"/>
      <c r="BK841" s="564">
        <v>4727</v>
      </c>
      <c r="BL841" s="564"/>
      <c r="BM841" s="564"/>
      <c r="BN841" s="564"/>
      <c r="BO841" s="564"/>
      <c r="BP841" s="564"/>
      <c r="BQ841" s="564"/>
      <c r="BU841" s="3"/>
      <c r="BV841" s="3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</row>
    <row r="842" spans="2:110" s="67" customFormat="1" ht="15" customHeight="1">
      <c r="B842" s="573"/>
      <c r="C842" s="569" t="s">
        <v>501</v>
      </c>
      <c r="D842" s="570"/>
      <c r="E842" s="570"/>
      <c r="F842" s="570"/>
      <c r="G842" s="570"/>
      <c r="H842" s="570"/>
      <c r="I842" s="570"/>
      <c r="J842" s="570"/>
      <c r="K842" s="571"/>
      <c r="L842" s="564">
        <f>SUM(Q842:V842)</f>
        <v>8</v>
      </c>
      <c r="M842" s="564"/>
      <c r="N842" s="564"/>
      <c r="O842" s="564"/>
      <c r="P842" s="564"/>
      <c r="Q842" s="564">
        <v>6</v>
      </c>
      <c r="R842" s="564"/>
      <c r="S842" s="564"/>
      <c r="T842" s="549">
        <v>2</v>
      </c>
      <c r="U842" s="550"/>
      <c r="V842" s="551"/>
      <c r="W842" s="549">
        <f>SUM(AD842:AM842)</f>
        <v>88</v>
      </c>
      <c r="X842" s="550"/>
      <c r="Y842" s="550"/>
      <c r="Z842" s="550"/>
      <c r="AA842" s="550"/>
      <c r="AB842" s="550"/>
      <c r="AC842" s="551"/>
      <c r="AD842" s="549">
        <v>85</v>
      </c>
      <c r="AE842" s="550"/>
      <c r="AF842" s="550"/>
      <c r="AG842" s="550"/>
      <c r="AH842" s="550"/>
      <c r="AI842" s="551"/>
      <c r="AJ842" s="564">
        <v>3</v>
      </c>
      <c r="AK842" s="564"/>
      <c r="AL842" s="564"/>
      <c r="AM842" s="564"/>
      <c r="AN842" s="564">
        <f>SUM(AR842:AW842)</f>
        <v>13</v>
      </c>
      <c r="AO842" s="564"/>
      <c r="AP842" s="564"/>
      <c r="AQ842" s="564"/>
      <c r="AR842" s="564">
        <v>5</v>
      </c>
      <c r="AS842" s="564"/>
      <c r="AT842" s="564"/>
      <c r="AU842" s="564">
        <v>8</v>
      </c>
      <c r="AV842" s="564"/>
      <c r="AW842" s="564"/>
      <c r="AX842" s="549">
        <v>1</v>
      </c>
      <c r="AY842" s="550"/>
      <c r="AZ842" s="550"/>
      <c r="BA842" s="551"/>
      <c r="BB842" s="549">
        <v>20467</v>
      </c>
      <c r="BC842" s="550"/>
      <c r="BD842" s="550"/>
      <c r="BE842" s="550"/>
      <c r="BF842" s="550"/>
      <c r="BG842" s="550"/>
      <c r="BH842" s="550"/>
      <c r="BI842" s="550"/>
      <c r="BJ842" s="551"/>
      <c r="BK842" s="564">
        <v>2391</v>
      </c>
      <c r="BL842" s="564"/>
      <c r="BM842" s="564"/>
      <c r="BN842" s="564"/>
      <c r="BO842" s="564"/>
      <c r="BP842" s="564"/>
      <c r="BQ842" s="564"/>
      <c r="BU842" s="3"/>
      <c r="BV842" s="3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</row>
    <row r="843" spans="2:110" s="67" customFormat="1" ht="15" customHeight="1">
      <c r="B843" s="573"/>
      <c r="C843" s="569" t="s">
        <v>502</v>
      </c>
      <c r="D843" s="570"/>
      <c r="E843" s="570"/>
      <c r="F843" s="570"/>
      <c r="G843" s="570"/>
      <c r="H843" s="570"/>
      <c r="I843" s="570"/>
      <c r="J843" s="570"/>
      <c r="K843" s="571"/>
      <c r="L843" s="564">
        <f>SUM(Q843:V843)</f>
        <v>7</v>
      </c>
      <c r="M843" s="564"/>
      <c r="N843" s="564"/>
      <c r="O843" s="564"/>
      <c r="P843" s="564"/>
      <c r="Q843" s="564">
        <v>6</v>
      </c>
      <c r="R843" s="564"/>
      <c r="S843" s="564"/>
      <c r="T843" s="549">
        <v>1</v>
      </c>
      <c r="U843" s="550"/>
      <c r="V843" s="551"/>
      <c r="W843" s="549">
        <f>SUM(AD843:AM843)</f>
        <v>120</v>
      </c>
      <c r="X843" s="550"/>
      <c r="Y843" s="550"/>
      <c r="Z843" s="550"/>
      <c r="AA843" s="550"/>
      <c r="AB843" s="550"/>
      <c r="AC843" s="551"/>
      <c r="AD843" s="549">
        <v>118</v>
      </c>
      <c r="AE843" s="550"/>
      <c r="AF843" s="550"/>
      <c r="AG843" s="550"/>
      <c r="AH843" s="550"/>
      <c r="AI843" s="551"/>
      <c r="AJ843" s="564">
        <v>2</v>
      </c>
      <c r="AK843" s="564"/>
      <c r="AL843" s="564"/>
      <c r="AM843" s="564"/>
      <c r="AN843" s="564">
        <f>SUM(AR843:AW843)</f>
        <v>12</v>
      </c>
      <c r="AO843" s="564"/>
      <c r="AP843" s="564"/>
      <c r="AQ843" s="564"/>
      <c r="AR843" s="564">
        <v>5</v>
      </c>
      <c r="AS843" s="564"/>
      <c r="AT843" s="564"/>
      <c r="AU843" s="564">
        <v>7</v>
      </c>
      <c r="AV843" s="564"/>
      <c r="AW843" s="564"/>
      <c r="AX843" s="549">
        <v>2</v>
      </c>
      <c r="AY843" s="550"/>
      <c r="AZ843" s="550"/>
      <c r="BA843" s="551"/>
      <c r="BB843" s="549">
        <v>28140</v>
      </c>
      <c r="BC843" s="550"/>
      <c r="BD843" s="550"/>
      <c r="BE843" s="550"/>
      <c r="BF843" s="550"/>
      <c r="BG843" s="550"/>
      <c r="BH843" s="550"/>
      <c r="BI843" s="550"/>
      <c r="BJ843" s="551"/>
      <c r="BK843" s="564">
        <v>2769</v>
      </c>
      <c r="BL843" s="564"/>
      <c r="BM843" s="564"/>
      <c r="BN843" s="564"/>
      <c r="BO843" s="564"/>
      <c r="BP843" s="564"/>
      <c r="BQ843" s="564"/>
      <c r="BU843" s="3"/>
      <c r="BV843" s="3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</row>
    <row r="844" spans="2:110" s="67" customFormat="1" ht="15" customHeight="1">
      <c r="B844" s="573"/>
      <c r="C844" s="569" t="s">
        <v>503</v>
      </c>
      <c r="D844" s="570"/>
      <c r="E844" s="570"/>
      <c r="F844" s="570"/>
      <c r="G844" s="570"/>
      <c r="H844" s="570"/>
      <c r="I844" s="570"/>
      <c r="J844" s="570"/>
      <c r="K844" s="571"/>
      <c r="L844" s="564">
        <f>SUM(Q844:V844)</f>
        <v>7</v>
      </c>
      <c r="M844" s="564"/>
      <c r="N844" s="564"/>
      <c r="O844" s="564"/>
      <c r="P844" s="564"/>
      <c r="Q844" s="564">
        <v>6</v>
      </c>
      <c r="R844" s="564"/>
      <c r="S844" s="564"/>
      <c r="T844" s="549">
        <v>1</v>
      </c>
      <c r="U844" s="550"/>
      <c r="V844" s="551"/>
      <c r="W844" s="549">
        <f>SUM(AD844:AM844)</f>
        <v>105</v>
      </c>
      <c r="X844" s="550"/>
      <c r="Y844" s="550"/>
      <c r="Z844" s="550"/>
      <c r="AA844" s="550"/>
      <c r="AB844" s="550"/>
      <c r="AC844" s="551"/>
      <c r="AD844" s="549">
        <v>104</v>
      </c>
      <c r="AE844" s="550"/>
      <c r="AF844" s="550"/>
      <c r="AG844" s="550"/>
      <c r="AH844" s="550"/>
      <c r="AI844" s="551"/>
      <c r="AJ844" s="564">
        <v>1</v>
      </c>
      <c r="AK844" s="564"/>
      <c r="AL844" s="564"/>
      <c r="AM844" s="564"/>
      <c r="AN844" s="564">
        <f>SUM(AR844:AW844)</f>
        <v>12</v>
      </c>
      <c r="AO844" s="564"/>
      <c r="AP844" s="564"/>
      <c r="AQ844" s="564"/>
      <c r="AR844" s="564">
        <v>4</v>
      </c>
      <c r="AS844" s="564"/>
      <c r="AT844" s="564"/>
      <c r="AU844" s="564">
        <v>8</v>
      </c>
      <c r="AV844" s="564"/>
      <c r="AW844" s="564"/>
      <c r="AX844" s="549">
        <v>2</v>
      </c>
      <c r="AY844" s="550"/>
      <c r="AZ844" s="550"/>
      <c r="BA844" s="551"/>
      <c r="BB844" s="549">
        <v>23028</v>
      </c>
      <c r="BC844" s="550"/>
      <c r="BD844" s="550"/>
      <c r="BE844" s="550"/>
      <c r="BF844" s="550"/>
      <c r="BG844" s="550"/>
      <c r="BH844" s="550"/>
      <c r="BI844" s="550"/>
      <c r="BJ844" s="551"/>
      <c r="BK844" s="564">
        <v>2961</v>
      </c>
      <c r="BL844" s="564"/>
      <c r="BM844" s="564"/>
      <c r="BN844" s="564"/>
      <c r="BO844" s="564"/>
      <c r="BP844" s="564"/>
      <c r="BQ844" s="564"/>
      <c r="BU844" s="3"/>
      <c r="BV844" s="3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</row>
    <row r="845" spans="2:110" s="67" customFormat="1" ht="15" customHeight="1">
      <c r="B845" s="573"/>
      <c r="C845" s="569" t="s">
        <v>504</v>
      </c>
      <c r="D845" s="570"/>
      <c r="E845" s="570"/>
      <c r="F845" s="570"/>
      <c r="G845" s="570"/>
      <c r="H845" s="570"/>
      <c r="I845" s="570"/>
      <c r="J845" s="570"/>
      <c r="K845" s="571"/>
      <c r="L845" s="564">
        <f>SUM(Q845:V845)</f>
        <v>7</v>
      </c>
      <c r="M845" s="564"/>
      <c r="N845" s="564"/>
      <c r="O845" s="564"/>
      <c r="P845" s="564"/>
      <c r="Q845" s="564">
        <v>6</v>
      </c>
      <c r="R845" s="564"/>
      <c r="S845" s="564"/>
      <c r="T845" s="549">
        <v>1</v>
      </c>
      <c r="U845" s="550"/>
      <c r="V845" s="551"/>
      <c r="W845" s="549">
        <f>SUM(AD845:AM845)</f>
        <v>107</v>
      </c>
      <c r="X845" s="550"/>
      <c r="Y845" s="550"/>
      <c r="Z845" s="550"/>
      <c r="AA845" s="550"/>
      <c r="AB845" s="550"/>
      <c r="AC845" s="551"/>
      <c r="AD845" s="549">
        <v>105</v>
      </c>
      <c r="AE845" s="550"/>
      <c r="AF845" s="550"/>
      <c r="AG845" s="550"/>
      <c r="AH845" s="550"/>
      <c r="AI845" s="551"/>
      <c r="AJ845" s="564">
        <v>2</v>
      </c>
      <c r="AK845" s="564"/>
      <c r="AL845" s="564"/>
      <c r="AM845" s="564"/>
      <c r="AN845" s="564">
        <f>SUM(AR845:AW845)</f>
        <v>12</v>
      </c>
      <c r="AO845" s="564"/>
      <c r="AP845" s="564"/>
      <c r="AQ845" s="564"/>
      <c r="AR845" s="564">
        <v>6</v>
      </c>
      <c r="AS845" s="564"/>
      <c r="AT845" s="564"/>
      <c r="AU845" s="564">
        <v>6</v>
      </c>
      <c r="AV845" s="564"/>
      <c r="AW845" s="564"/>
      <c r="AX845" s="549">
        <v>2</v>
      </c>
      <c r="AY845" s="550"/>
      <c r="AZ845" s="550"/>
      <c r="BA845" s="551"/>
      <c r="BB845" s="549">
        <v>21933</v>
      </c>
      <c r="BC845" s="550"/>
      <c r="BD845" s="550"/>
      <c r="BE845" s="550"/>
      <c r="BF845" s="550"/>
      <c r="BG845" s="550"/>
      <c r="BH845" s="550"/>
      <c r="BI845" s="550"/>
      <c r="BJ845" s="551"/>
      <c r="BK845" s="564">
        <v>2903</v>
      </c>
      <c r="BL845" s="564"/>
      <c r="BM845" s="564"/>
      <c r="BN845" s="564"/>
      <c r="BO845" s="564"/>
      <c r="BP845" s="564"/>
      <c r="BQ845" s="564"/>
      <c r="BU845" s="3"/>
      <c r="BV845" s="3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</row>
    <row r="846" spans="2:110" s="67" customFormat="1" ht="15" customHeight="1">
      <c r="B846" s="573"/>
      <c r="C846" s="569" t="s">
        <v>505</v>
      </c>
      <c r="D846" s="570"/>
      <c r="E846" s="570"/>
      <c r="F846" s="570"/>
      <c r="G846" s="570"/>
      <c r="H846" s="570"/>
      <c r="I846" s="570"/>
      <c r="J846" s="570"/>
      <c r="K846" s="571"/>
      <c r="L846" s="564">
        <f>SUM(Q846:V846)</f>
        <v>11</v>
      </c>
      <c r="M846" s="564"/>
      <c r="N846" s="564"/>
      <c r="O846" s="564"/>
      <c r="P846" s="564"/>
      <c r="Q846" s="564">
        <v>9</v>
      </c>
      <c r="R846" s="564"/>
      <c r="S846" s="564"/>
      <c r="T846" s="549">
        <v>2</v>
      </c>
      <c r="U846" s="550"/>
      <c r="V846" s="551"/>
      <c r="W846" s="549">
        <f>SUM(AD846:AM846)</f>
        <v>229</v>
      </c>
      <c r="X846" s="550"/>
      <c r="Y846" s="550"/>
      <c r="Z846" s="550"/>
      <c r="AA846" s="550"/>
      <c r="AB846" s="550"/>
      <c r="AC846" s="551"/>
      <c r="AD846" s="549">
        <v>223</v>
      </c>
      <c r="AE846" s="550"/>
      <c r="AF846" s="550"/>
      <c r="AG846" s="550"/>
      <c r="AH846" s="550"/>
      <c r="AI846" s="551"/>
      <c r="AJ846" s="564">
        <v>6</v>
      </c>
      <c r="AK846" s="564"/>
      <c r="AL846" s="564"/>
      <c r="AM846" s="564"/>
      <c r="AN846" s="564">
        <f>SUM(AR846:AW846)</f>
        <v>21</v>
      </c>
      <c r="AO846" s="564"/>
      <c r="AP846" s="564"/>
      <c r="AQ846" s="564"/>
      <c r="AR846" s="564">
        <v>6</v>
      </c>
      <c r="AS846" s="564"/>
      <c r="AT846" s="564"/>
      <c r="AU846" s="564">
        <v>15</v>
      </c>
      <c r="AV846" s="564"/>
      <c r="AW846" s="564"/>
      <c r="AX846" s="549">
        <v>2</v>
      </c>
      <c r="AY846" s="550"/>
      <c r="AZ846" s="550"/>
      <c r="BA846" s="551"/>
      <c r="BB846" s="549">
        <v>16425</v>
      </c>
      <c r="BC846" s="550"/>
      <c r="BD846" s="550"/>
      <c r="BE846" s="550"/>
      <c r="BF846" s="550"/>
      <c r="BG846" s="550"/>
      <c r="BH846" s="550"/>
      <c r="BI846" s="550"/>
      <c r="BJ846" s="551"/>
      <c r="BK846" s="564">
        <v>3712</v>
      </c>
      <c r="BL846" s="564"/>
      <c r="BM846" s="564"/>
      <c r="BN846" s="564"/>
      <c r="BO846" s="564"/>
      <c r="BP846" s="564"/>
      <c r="BQ846" s="564"/>
      <c r="BU846" s="3"/>
      <c r="BV846" s="3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</row>
    <row r="847" spans="2:110" s="67" customFormat="1" ht="15" customHeight="1">
      <c r="B847" s="573"/>
      <c r="C847" s="569" t="s">
        <v>906</v>
      </c>
      <c r="D847" s="570"/>
      <c r="E847" s="570"/>
      <c r="F847" s="570"/>
      <c r="G847" s="570"/>
      <c r="H847" s="570"/>
      <c r="I847" s="570"/>
      <c r="J847" s="570"/>
      <c r="K847" s="571"/>
      <c r="L847" s="564">
        <f>SUM(Q847:V847)</f>
        <v>2</v>
      </c>
      <c r="M847" s="564"/>
      <c r="N847" s="564"/>
      <c r="O847" s="564"/>
      <c r="P847" s="564"/>
      <c r="Q847" s="564">
        <v>2</v>
      </c>
      <c r="R847" s="564"/>
      <c r="S847" s="564"/>
      <c r="T847" s="549">
        <v>0</v>
      </c>
      <c r="U847" s="550"/>
      <c r="V847" s="551"/>
      <c r="W847" s="549">
        <f>SUM(AD847:AM847)</f>
        <v>9</v>
      </c>
      <c r="X847" s="550"/>
      <c r="Y847" s="550"/>
      <c r="Z847" s="550"/>
      <c r="AA847" s="550"/>
      <c r="AB847" s="550"/>
      <c r="AC847" s="551"/>
      <c r="AD847" s="549">
        <v>9</v>
      </c>
      <c r="AE847" s="550"/>
      <c r="AF847" s="550"/>
      <c r="AG847" s="550"/>
      <c r="AH847" s="550"/>
      <c r="AI847" s="551"/>
      <c r="AJ847" s="564">
        <v>0</v>
      </c>
      <c r="AK847" s="564"/>
      <c r="AL847" s="564"/>
      <c r="AM847" s="564"/>
      <c r="AN847" s="564">
        <f>SUM(AR847:AW847)</f>
        <v>2</v>
      </c>
      <c r="AO847" s="564"/>
      <c r="AP847" s="564"/>
      <c r="AQ847" s="564"/>
      <c r="AR847" s="564">
        <v>1</v>
      </c>
      <c r="AS847" s="564"/>
      <c r="AT847" s="564"/>
      <c r="AU847" s="564">
        <v>1</v>
      </c>
      <c r="AV847" s="564"/>
      <c r="AW847" s="564"/>
      <c r="AX847" s="549">
        <v>0</v>
      </c>
      <c r="AY847" s="550"/>
      <c r="AZ847" s="550"/>
      <c r="BA847" s="551"/>
      <c r="BB847" s="549">
        <v>2504</v>
      </c>
      <c r="BC847" s="550"/>
      <c r="BD847" s="550"/>
      <c r="BE847" s="550"/>
      <c r="BF847" s="550"/>
      <c r="BG847" s="550"/>
      <c r="BH847" s="550"/>
      <c r="BI847" s="550"/>
      <c r="BJ847" s="551"/>
      <c r="BK847" s="564">
        <v>533</v>
      </c>
      <c r="BL847" s="564"/>
      <c r="BM847" s="564"/>
      <c r="BN847" s="564"/>
      <c r="BO847" s="564"/>
      <c r="BP847" s="564"/>
      <c r="BQ847" s="564"/>
      <c r="BU847" s="3"/>
      <c r="BV847" s="3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</row>
    <row r="848" spans="2:110" s="67" customFormat="1" ht="15" customHeight="1">
      <c r="B848" s="573"/>
      <c r="C848" s="569" t="s">
        <v>907</v>
      </c>
      <c r="D848" s="570"/>
      <c r="E848" s="570"/>
      <c r="F848" s="570"/>
      <c r="G848" s="570"/>
      <c r="H848" s="570"/>
      <c r="I848" s="570"/>
      <c r="J848" s="570"/>
      <c r="K848" s="571"/>
      <c r="L848" s="564">
        <f>SUM(Q848:V848)</f>
        <v>2</v>
      </c>
      <c r="M848" s="564"/>
      <c r="N848" s="564"/>
      <c r="O848" s="564"/>
      <c r="P848" s="564"/>
      <c r="Q848" s="564">
        <v>2</v>
      </c>
      <c r="R848" s="564"/>
      <c r="S848" s="564"/>
      <c r="T848" s="549">
        <v>0</v>
      </c>
      <c r="U848" s="550"/>
      <c r="V848" s="551"/>
      <c r="W848" s="549">
        <f>SUM(AD848:AM848)</f>
        <v>10</v>
      </c>
      <c r="X848" s="550"/>
      <c r="Y848" s="550"/>
      <c r="Z848" s="550"/>
      <c r="AA848" s="550"/>
      <c r="AB848" s="550"/>
      <c r="AC848" s="551"/>
      <c r="AD848" s="549">
        <v>10</v>
      </c>
      <c r="AE848" s="550"/>
      <c r="AF848" s="550"/>
      <c r="AG848" s="550"/>
      <c r="AH848" s="550"/>
      <c r="AI848" s="551"/>
      <c r="AJ848" s="564">
        <v>0</v>
      </c>
      <c r="AK848" s="564"/>
      <c r="AL848" s="564"/>
      <c r="AM848" s="564"/>
      <c r="AN848" s="564">
        <f>SUM(AR848:AW848)</f>
        <v>3</v>
      </c>
      <c r="AO848" s="564"/>
      <c r="AP848" s="564"/>
      <c r="AQ848" s="564"/>
      <c r="AR848" s="564">
        <v>2</v>
      </c>
      <c r="AS848" s="564"/>
      <c r="AT848" s="564"/>
      <c r="AU848" s="564">
        <v>1</v>
      </c>
      <c r="AV848" s="564"/>
      <c r="AW848" s="564"/>
      <c r="AX848" s="549">
        <v>0</v>
      </c>
      <c r="AY848" s="550"/>
      <c r="AZ848" s="550"/>
      <c r="BA848" s="551"/>
      <c r="BB848" s="549">
        <v>2919</v>
      </c>
      <c r="BC848" s="550"/>
      <c r="BD848" s="550"/>
      <c r="BE848" s="550"/>
      <c r="BF848" s="550"/>
      <c r="BG848" s="550"/>
      <c r="BH848" s="550"/>
      <c r="BI848" s="550"/>
      <c r="BJ848" s="551"/>
      <c r="BK848" s="564">
        <v>365</v>
      </c>
      <c r="BL848" s="564"/>
      <c r="BM848" s="564"/>
      <c r="BN848" s="564"/>
      <c r="BO848" s="564"/>
      <c r="BP848" s="564"/>
      <c r="BQ848" s="564"/>
      <c r="BU848" s="3"/>
      <c r="BV848" s="3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</row>
    <row r="849" spans="2:110" s="67" customFormat="1" ht="15" customHeight="1">
      <c r="B849" s="573"/>
      <c r="C849" s="569" t="s">
        <v>506</v>
      </c>
      <c r="D849" s="570"/>
      <c r="E849" s="570"/>
      <c r="F849" s="570"/>
      <c r="G849" s="570"/>
      <c r="H849" s="570"/>
      <c r="I849" s="570"/>
      <c r="J849" s="570"/>
      <c r="K849" s="571"/>
      <c r="L849" s="564">
        <f>SUM(Q849:V849)</f>
        <v>11</v>
      </c>
      <c r="M849" s="564"/>
      <c r="N849" s="564"/>
      <c r="O849" s="564"/>
      <c r="P849" s="564"/>
      <c r="Q849" s="564">
        <v>9</v>
      </c>
      <c r="R849" s="564"/>
      <c r="S849" s="564"/>
      <c r="T849" s="549">
        <v>2</v>
      </c>
      <c r="U849" s="550"/>
      <c r="V849" s="551"/>
      <c r="W849" s="549">
        <f>SUM(AD849:AM849)</f>
        <v>246</v>
      </c>
      <c r="X849" s="550"/>
      <c r="Y849" s="550"/>
      <c r="Z849" s="550"/>
      <c r="AA849" s="550"/>
      <c r="AB849" s="550"/>
      <c r="AC849" s="551"/>
      <c r="AD849" s="549">
        <v>240</v>
      </c>
      <c r="AE849" s="550"/>
      <c r="AF849" s="550"/>
      <c r="AG849" s="550"/>
      <c r="AH849" s="550"/>
      <c r="AI849" s="551"/>
      <c r="AJ849" s="564">
        <v>6</v>
      </c>
      <c r="AK849" s="564"/>
      <c r="AL849" s="564"/>
      <c r="AM849" s="564"/>
      <c r="AN849" s="564">
        <f>SUM(AR849:AW849)</f>
        <v>18</v>
      </c>
      <c r="AO849" s="564"/>
      <c r="AP849" s="564"/>
      <c r="AQ849" s="564"/>
      <c r="AR849" s="564">
        <v>8</v>
      </c>
      <c r="AS849" s="564"/>
      <c r="AT849" s="564"/>
      <c r="AU849" s="564">
        <v>10</v>
      </c>
      <c r="AV849" s="564"/>
      <c r="AW849" s="564"/>
      <c r="AX849" s="549">
        <v>2</v>
      </c>
      <c r="AY849" s="550"/>
      <c r="AZ849" s="550"/>
      <c r="BA849" s="551"/>
      <c r="BB849" s="549">
        <v>22284</v>
      </c>
      <c r="BC849" s="550"/>
      <c r="BD849" s="550"/>
      <c r="BE849" s="550"/>
      <c r="BF849" s="550"/>
      <c r="BG849" s="550"/>
      <c r="BH849" s="550"/>
      <c r="BI849" s="550"/>
      <c r="BJ849" s="551"/>
      <c r="BK849" s="564">
        <v>3880</v>
      </c>
      <c r="BL849" s="564"/>
      <c r="BM849" s="564"/>
      <c r="BN849" s="564"/>
      <c r="BO849" s="564"/>
      <c r="BP849" s="564"/>
      <c r="BQ849" s="564"/>
      <c r="BU849" s="3"/>
      <c r="BV849" s="3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</row>
    <row r="850" spans="2:110" s="67" customFormat="1" ht="15" customHeight="1">
      <c r="B850" s="573"/>
      <c r="C850" s="580" t="s">
        <v>899</v>
      </c>
      <c r="D850" s="581"/>
      <c r="E850" s="581"/>
      <c r="F850" s="581"/>
      <c r="G850" s="581"/>
      <c r="H850" s="581"/>
      <c r="I850" s="581"/>
      <c r="J850" s="581"/>
      <c r="K850" s="582"/>
      <c r="L850" s="564">
        <f>SUM(Q850:V850)</f>
        <v>2</v>
      </c>
      <c r="M850" s="564"/>
      <c r="N850" s="564"/>
      <c r="O850" s="564"/>
      <c r="P850" s="564"/>
      <c r="Q850" s="564">
        <v>2</v>
      </c>
      <c r="R850" s="564"/>
      <c r="S850" s="564"/>
      <c r="T850" s="549">
        <v>0</v>
      </c>
      <c r="U850" s="550"/>
      <c r="V850" s="551"/>
      <c r="W850" s="549">
        <f>SUM(AD850:AM850)</f>
        <v>10</v>
      </c>
      <c r="X850" s="550"/>
      <c r="Y850" s="550"/>
      <c r="Z850" s="550"/>
      <c r="AA850" s="550"/>
      <c r="AB850" s="550"/>
      <c r="AC850" s="551"/>
      <c r="AD850" s="549">
        <v>10</v>
      </c>
      <c r="AE850" s="550"/>
      <c r="AF850" s="550"/>
      <c r="AG850" s="550"/>
      <c r="AH850" s="550"/>
      <c r="AI850" s="551"/>
      <c r="AJ850" s="564">
        <v>0</v>
      </c>
      <c r="AK850" s="564"/>
      <c r="AL850" s="564"/>
      <c r="AM850" s="564"/>
      <c r="AN850" s="564">
        <f>SUM(AR850:AW850)</f>
        <v>2</v>
      </c>
      <c r="AO850" s="564"/>
      <c r="AP850" s="564"/>
      <c r="AQ850" s="564"/>
      <c r="AR850" s="564">
        <v>1</v>
      </c>
      <c r="AS850" s="564"/>
      <c r="AT850" s="564"/>
      <c r="AU850" s="564">
        <v>1</v>
      </c>
      <c r="AV850" s="564"/>
      <c r="AW850" s="564"/>
      <c r="AX850" s="549">
        <v>0</v>
      </c>
      <c r="AY850" s="550"/>
      <c r="AZ850" s="550"/>
      <c r="BA850" s="551"/>
      <c r="BB850" s="549">
        <v>2814</v>
      </c>
      <c r="BC850" s="550"/>
      <c r="BD850" s="550"/>
      <c r="BE850" s="550"/>
      <c r="BF850" s="550"/>
      <c r="BG850" s="550"/>
      <c r="BH850" s="550"/>
      <c r="BI850" s="550"/>
      <c r="BJ850" s="551"/>
      <c r="BK850" s="564">
        <v>376</v>
      </c>
      <c r="BL850" s="564"/>
      <c r="BM850" s="564"/>
      <c r="BN850" s="564"/>
      <c r="BO850" s="564"/>
      <c r="BP850" s="564"/>
      <c r="BQ850" s="564"/>
      <c r="BU850" s="3"/>
      <c r="BV850" s="3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</row>
    <row r="851" spans="2:110" s="67" customFormat="1" ht="15" customHeight="1" thickBot="1">
      <c r="B851" s="573"/>
      <c r="C851" s="583" t="s">
        <v>507</v>
      </c>
      <c r="D851" s="584"/>
      <c r="E851" s="584"/>
      <c r="F851" s="584"/>
      <c r="G851" s="584"/>
      <c r="H851" s="584"/>
      <c r="I851" s="584"/>
      <c r="J851" s="584"/>
      <c r="K851" s="585"/>
      <c r="L851" s="565">
        <f>SUM(Q851:V851)</f>
        <v>15</v>
      </c>
      <c r="M851" s="565"/>
      <c r="N851" s="565"/>
      <c r="O851" s="565"/>
      <c r="P851" s="565"/>
      <c r="Q851" s="565">
        <v>13</v>
      </c>
      <c r="R851" s="565"/>
      <c r="S851" s="565"/>
      <c r="T851" s="566">
        <v>2</v>
      </c>
      <c r="U851" s="567"/>
      <c r="V851" s="568"/>
      <c r="W851" s="566">
        <f>SUM(AD851:AM851)</f>
        <v>426</v>
      </c>
      <c r="X851" s="567"/>
      <c r="Y851" s="567"/>
      <c r="Z851" s="567"/>
      <c r="AA851" s="567"/>
      <c r="AB851" s="567"/>
      <c r="AC851" s="568"/>
      <c r="AD851" s="566">
        <v>421</v>
      </c>
      <c r="AE851" s="567"/>
      <c r="AF851" s="567"/>
      <c r="AG851" s="567"/>
      <c r="AH851" s="567"/>
      <c r="AI851" s="568"/>
      <c r="AJ851" s="565">
        <v>5</v>
      </c>
      <c r="AK851" s="565"/>
      <c r="AL851" s="565"/>
      <c r="AM851" s="565"/>
      <c r="AN851" s="565">
        <f>SUM(AR851:AW851)</f>
        <v>26</v>
      </c>
      <c r="AO851" s="565"/>
      <c r="AP851" s="565"/>
      <c r="AQ851" s="565"/>
      <c r="AR851" s="565">
        <v>7</v>
      </c>
      <c r="AS851" s="565"/>
      <c r="AT851" s="565"/>
      <c r="AU851" s="565">
        <v>19</v>
      </c>
      <c r="AV851" s="565"/>
      <c r="AW851" s="565"/>
      <c r="AX851" s="566">
        <v>3</v>
      </c>
      <c r="AY851" s="567"/>
      <c r="AZ851" s="567"/>
      <c r="BA851" s="568"/>
      <c r="BB851" s="566">
        <v>35891</v>
      </c>
      <c r="BC851" s="567"/>
      <c r="BD851" s="567"/>
      <c r="BE851" s="567"/>
      <c r="BF851" s="567"/>
      <c r="BG851" s="567"/>
      <c r="BH851" s="567"/>
      <c r="BI851" s="567"/>
      <c r="BJ851" s="568"/>
      <c r="BK851" s="565">
        <v>5154</v>
      </c>
      <c r="BL851" s="565"/>
      <c r="BM851" s="565"/>
      <c r="BN851" s="565"/>
      <c r="BO851" s="565"/>
      <c r="BP851" s="565"/>
      <c r="BQ851" s="565"/>
      <c r="BU851" s="3"/>
      <c r="BV851" s="3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</row>
    <row r="852" spans="2:110" s="67" customFormat="1" ht="15" customHeight="1" thickTop="1">
      <c r="B852" s="572" t="s">
        <v>514</v>
      </c>
      <c r="C852" s="459"/>
      <c r="D852" s="459"/>
      <c r="E852" s="459"/>
      <c r="F852" s="459"/>
      <c r="G852" s="459"/>
      <c r="H852" s="459"/>
      <c r="I852" s="459"/>
      <c r="J852" s="459"/>
      <c r="K852" s="460"/>
      <c r="L852" s="548">
        <f>SUM(L853:P857)</f>
        <v>48</v>
      </c>
      <c r="M852" s="548"/>
      <c r="N852" s="548"/>
      <c r="O852" s="548"/>
      <c r="P852" s="548"/>
      <c r="Q852" s="548">
        <f>SUM(Q853:S857)</f>
        <v>42</v>
      </c>
      <c r="R852" s="548"/>
      <c r="S852" s="548"/>
      <c r="T852" s="561">
        <f>SUM(T853:V857)</f>
        <v>6</v>
      </c>
      <c r="U852" s="562"/>
      <c r="V852" s="563"/>
      <c r="W852" s="561">
        <f>SUM(AD852:AM852)</f>
        <v>1356</v>
      </c>
      <c r="X852" s="562"/>
      <c r="Y852" s="562"/>
      <c r="Z852" s="562"/>
      <c r="AA852" s="562"/>
      <c r="AB852" s="562"/>
      <c r="AC852" s="563"/>
      <c r="AD852" s="561">
        <f>SUM(AD853:AG857)</f>
        <v>1341</v>
      </c>
      <c r="AE852" s="562"/>
      <c r="AF852" s="562"/>
      <c r="AG852" s="562"/>
      <c r="AH852" s="562"/>
      <c r="AI852" s="563"/>
      <c r="AJ852" s="548">
        <f>SUM(AJ853:AM857)</f>
        <v>15</v>
      </c>
      <c r="AK852" s="548"/>
      <c r="AL852" s="548"/>
      <c r="AM852" s="548"/>
      <c r="AN852" s="548">
        <f>SUM(AN853:AQ857)</f>
        <v>116</v>
      </c>
      <c r="AO852" s="548"/>
      <c r="AP852" s="548"/>
      <c r="AQ852" s="548"/>
      <c r="AR852" s="548">
        <f>SUM(AR853:AT857)</f>
        <v>58</v>
      </c>
      <c r="AS852" s="548"/>
      <c r="AT852" s="548"/>
      <c r="AU852" s="548">
        <f>SUM(AU853:AW857)</f>
        <v>58</v>
      </c>
      <c r="AV852" s="548"/>
      <c r="AW852" s="548"/>
      <c r="AX852" s="561">
        <f>SUM(AX853:BA857)</f>
        <v>16</v>
      </c>
      <c r="AY852" s="562"/>
      <c r="AZ852" s="562"/>
      <c r="BA852" s="563"/>
      <c r="BB852" s="561">
        <f>SUM(BB853:BH857)</f>
        <v>183509</v>
      </c>
      <c r="BC852" s="562"/>
      <c r="BD852" s="562"/>
      <c r="BE852" s="562"/>
      <c r="BF852" s="562"/>
      <c r="BG852" s="562"/>
      <c r="BH852" s="562"/>
      <c r="BI852" s="562"/>
      <c r="BJ852" s="563"/>
      <c r="BK852" s="548">
        <f>SUM(BK853:BP857)</f>
        <v>17860</v>
      </c>
      <c r="BL852" s="548"/>
      <c r="BM852" s="548"/>
      <c r="BN852" s="548"/>
      <c r="BO852" s="548"/>
      <c r="BP852" s="548"/>
      <c r="BQ852" s="548"/>
      <c r="BU852" s="3"/>
      <c r="BV852" s="3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</row>
    <row r="853" spans="2:110" s="67" customFormat="1" ht="15" customHeight="1">
      <c r="B853" s="573"/>
      <c r="C853" s="569" t="s">
        <v>900</v>
      </c>
      <c r="D853" s="570"/>
      <c r="E853" s="570"/>
      <c r="F853" s="570"/>
      <c r="G853" s="570"/>
      <c r="H853" s="570"/>
      <c r="I853" s="570"/>
      <c r="J853" s="570"/>
      <c r="K853" s="571"/>
      <c r="L853" s="564">
        <f>SUM(Q853:V853)</f>
        <v>19</v>
      </c>
      <c r="M853" s="564"/>
      <c r="N853" s="564"/>
      <c r="O853" s="564"/>
      <c r="P853" s="564"/>
      <c r="Q853" s="564">
        <v>18</v>
      </c>
      <c r="R853" s="564"/>
      <c r="S853" s="564"/>
      <c r="T853" s="549">
        <v>1</v>
      </c>
      <c r="U853" s="550"/>
      <c r="V853" s="551"/>
      <c r="W853" s="549">
        <f>SUM(AD853:AM853)</f>
        <v>665</v>
      </c>
      <c r="X853" s="550"/>
      <c r="Y853" s="550"/>
      <c r="Z853" s="550"/>
      <c r="AA853" s="550"/>
      <c r="AB853" s="550"/>
      <c r="AC853" s="551"/>
      <c r="AD853" s="549">
        <v>660</v>
      </c>
      <c r="AE853" s="550"/>
      <c r="AF853" s="550"/>
      <c r="AG853" s="550"/>
      <c r="AH853" s="550"/>
      <c r="AI853" s="551"/>
      <c r="AJ853" s="564">
        <v>5</v>
      </c>
      <c r="AK853" s="564"/>
      <c r="AL853" s="564"/>
      <c r="AM853" s="564"/>
      <c r="AN853" s="564">
        <f>SUM(AR853:AW853)</f>
        <v>43</v>
      </c>
      <c r="AO853" s="564"/>
      <c r="AP853" s="564"/>
      <c r="AQ853" s="564"/>
      <c r="AR853" s="564">
        <v>24</v>
      </c>
      <c r="AS853" s="564"/>
      <c r="AT853" s="564"/>
      <c r="AU853" s="564">
        <v>19</v>
      </c>
      <c r="AV853" s="564"/>
      <c r="AW853" s="564"/>
      <c r="AX853" s="549">
        <v>5</v>
      </c>
      <c r="AY853" s="550"/>
      <c r="AZ853" s="550"/>
      <c r="BA853" s="551"/>
      <c r="BB853" s="549">
        <v>39453</v>
      </c>
      <c r="BC853" s="550"/>
      <c r="BD853" s="550"/>
      <c r="BE853" s="550"/>
      <c r="BF853" s="550"/>
      <c r="BG853" s="550"/>
      <c r="BH853" s="550"/>
      <c r="BI853" s="550"/>
      <c r="BJ853" s="551"/>
      <c r="BK853" s="564">
        <v>2232</v>
      </c>
      <c r="BL853" s="564"/>
      <c r="BM853" s="564"/>
      <c r="BN853" s="564"/>
      <c r="BO853" s="564"/>
      <c r="BP853" s="564"/>
      <c r="BQ853" s="564"/>
      <c r="BU853" s="3"/>
      <c r="BV853" s="3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</row>
    <row r="854" spans="2:110" s="67" customFormat="1" ht="15" customHeight="1">
      <c r="B854" s="573"/>
      <c r="C854" s="569" t="s">
        <v>508</v>
      </c>
      <c r="D854" s="570"/>
      <c r="E854" s="570"/>
      <c r="F854" s="570"/>
      <c r="G854" s="570"/>
      <c r="H854" s="570"/>
      <c r="I854" s="570"/>
      <c r="J854" s="570"/>
      <c r="K854" s="571"/>
      <c r="L854" s="564">
        <f>SUM(Q854:V854)</f>
        <v>5</v>
      </c>
      <c r="M854" s="564"/>
      <c r="N854" s="564"/>
      <c r="O854" s="564"/>
      <c r="P854" s="564"/>
      <c r="Q854" s="564">
        <v>5</v>
      </c>
      <c r="R854" s="564"/>
      <c r="S854" s="564"/>
      <c r="T854" s="549">
        <v>0</v>
      </c>
      <c r="U854" s="550"/>
      <c r="V854" s="551"/>
      <c r="W854" s="549">
        <f>SUM(AD854:AM854)</f>
        <v>121</v>
      </c>
      <c r="X854" s="550"/>
      <c r="Y854" s="550"/>
      <c r="Z854" s="550"/>
      <c r="AA854" s="550"/>
      <c r="AB854" s="550"/>
      <c r="AC854" s="551"/>
      <c r="AD854" s="549">
        <v>121</v>
      </c>
      <c r="AE854" s="550"/>
      <c r="AF854" s="550"/>
      <c r="AG854" s="550"/>
      <c r="AH854" s="550"/>
      <c r="AI854" s="551"/>
      <c r="AJ854" s="564">
        <v>0</v>
      </c>
      <c r="AK854" s="564"/>
      <c r="AL854" s="564"/>
      <c r="AM854" s="564"/>
      <c r="AN854" s="564">
        <f>SUM(AR854:AW854)</f>
        <v>15</v>
      </c>
      <c r="AO854" s="564"/>
      <c r="AP854" s="564"/>
      <c r="AQ854" s="564"/>
      <c r="AR854" s="564">
        <v>7</v>
      </c>
      <c r="AS854" s="564"/>
      <c r="AT854" s="564"/>
      <c r="AU854" s="564">
        <v>8</v>
      </c>
      <c r="AV854" s="564"/>
      <c r="AW854" s="564"/>
      <c r="AX854" s="549">
        <v>3</v>
      </c>
      <c r="AY854" s="550"/>
      <c r="AZ854" s="550"/>
      <c r="BA854" s="551"/>
      <c r="BB854" s="549">
        <v>30736</v>
      </c>
      <c r="BC854" s="550"/>
      <c r="BD854" s="550"/>
      <c r="BE854" s="550"/>
      <c r="BF854" s="550"/>
      <c r="BG854" s="550"/>
      <c r="BH854" s="550"/>
      <c r="BI854" s="550"/>
      <c r="BJ854" s="551"/>
      <c r="BK854" s="564">
        <v>3303</v>
      </c>
      <c r="BL854" s="564"/>
      <c r="BM854" s="564"/>
      <c r="BN854" s="564"/>
      <c r="BO854" s="564"/>
      <c r="BP854" s="564"/>
      <c r="BQ854" s="564"/>
      <c r="BU854" s="6"/>
      <c r="BV854" s="6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8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</row>
    <row r="855" spans="2:69" s="67" customFormat="1" ht="15" customHeight="1">
      <c r="B855" s="573"/>
      <c r="C855" s="569" t="s">
        <v>509</v>
      </c>
      <c r="D855" s="570"/>
      <c r="E855" s="570"/>
      <c r="F855" s="570"/>
      <c r="G855" s="570"/>
      <c r="H855" s="570"/>
      <c r="I855" s="570"/>
      <c r="J855" s="570"/>
      <c r="K855" s="571"/>
      <c r="L855" s="564">
        <f>SUM(Q855:V855)</f>
        <v>6</v>
      </c>
      <c r="M855" s="564"/>
      <c r="N855" s="564"/>
      <c r="O855" s="564"/>
      <c r="P855" s="564"/>
      <c r="Q855" s="564">
        <v>4</v>
      </c>
      <c r="R855" s="564"/>
      <c r="S855" s="564"/>
      <c r="T855" s="549">
        <v>2</v>
      </c>
      <c r="U855" s="550"/>
      <c r="V855" s="551"/>
      <c r="W855" s="549">
        <f>SUM(AD855:AM855)</f>
        <v>109</v>
      </c>
      <c r="X855" s="550"/>
      <c r="Y855" s="550"/>
      <c r="Z855" s="550"/>
      <c r="AA855" s="550"/>
      <c r="AB855" s="550"/>
      <c r="AC855" s="551"/>
      <c r="AD855" s="549">
        <v>106</v>
      </c>
      <c r="AE855" s="550"/>
      <c r="AF855" s="550"/>
      <c r="AG855" s="550"/>
      <c r="AH855" s="550"/>
      <c r="AI855" s="551"/>
      <c r="AJ855" s="564">
        <v>3</v>
      </c>
      <c r="AK855" s="564"/>
      <c r="AL855" s="564"/>
      <c r="AM855" s="564"/>
      <c r="AN855" s="564">
        <f>SUM(AR855:AW855)</f>
        <v>18</v>
      </c>
      <c r="AO855" s="564"/>
      <c r="AP855" s="564"/>
      <c r="AQ855" s="564"/>
      <c r="AR855" s="564">
        <v>7</v>
      </c>
      <c r="AS855" s="564"/>
      <c r="AT855" s="564"/>
      <c r="AU855" s="564">
        <v>11</v>
      </c>
      <c r="AV855" s="564"/>
      <c r="AW855" s="564"/>
      <c r="AX855" s="549">
        <v>3</v>
      </c>
      <c r="AY855" s="550"/>
      <c r="AZ855" s="550"/>
      <c r="BA855" s="551"/>
      <c r="BB855" s="549">
        <v>21659</v>
      </c>
      <c r="BC855" s="550"/>
      <c r="BD855" s="550"/>
      <c r="BE855" s="550"/>
      <c r="BF855" s="550"/>
      <c r="BG855" s="550"/>
      <c r="BH855" s="550"/>
      <c r="BI855" s="550"/>
      <c r="BJ855" s="551"/>
      <c r="BK855" s="564">
        <v>3151</v>
      </c>
      <c r="BL855" s="564"/>
      <c r="BM855" s="564"/>
      <c r="BN855" s="564"/>
      <c r="BO855" s="564"/>
      <c r="BP855" s="564"/>
      <c r="BQ855" s="564"/>
    </row>
    <row r="856" spans="2:69" s="67" customFormat="1" ht="15" customHeight="1">
      <c r="B856" s="573"/>
      <c r="C856" s="569" t="s">
        <v>510</v>
      </c>
      <c r="D856" s="570"/>
      <c r="E856" s="570"/>
      <c r="F856" s="570"/>
      <c r="G856" s="570"/>
      <c r="H856" s="570"/>
      <c r="I856" s="570"/>
      <c r="J856" s="570"/>
      <c r="K856" s="571"/>
      <c r="L856" s="564">
        <f>SUM(Q856:V856)</f>
        <v>10</v>
      </c>
      <c r="M856" s="564"/>
      <c r="N856" s="564"/>
      <c r="O856" s="564"/>
      <c r="P856" s="564"/>
      <c r="Q856" s="564">
        <v>9</v>
      </c>
      <c r="R856" s="564"/>
      <c r="S856" s="564"/>
      <c r="T856" s="549">
        <v>1</v>
      </c>
      <c r="U856" s="550"/>
      <c r="V856" s="551"/>
      <c r="W856" s="549">
        <f>SUM(AD856:AM856)</f>
        <v>259</v>
      </c>
      <c r="X856" s="550"/>
      <c r="Y856" s="550"/>
      <c r="Z856" s="550"/>
      <c r="AA856" s="550"/>
      <c r="AB856" s="550"/>
      <c r="AC856" s="551"/>
      <c r="AD856" s="549">
        <v>255</v>
      </c>
      <c r="AE856" s="550"/>
      <c r="AF856" s="550"/>
      <c r="AG856" s="550"/>
      <c r="AH856" s="550"/>
      <c r="AI856" s="551"/>
      <c r="AJ856" s="564">
        <v>4</v>
      </c>
      <c r="AK856" s="564"/>
      <c r="AL856" s="564"/>
      <c r="AM856" s="564"/>
      <c r="AN856" s="564">
        <f>SUM(AR856:AW856)</f>
        <v>24</v>
      </c>
      <c r="AO856" s="564"/>
      <c r="AP856" s="564"/>
      <c r="AQ856" s="564"/>
      <c r="AR856" s="564">
        <v>11</v>
      </c>
      <c r="AS856" s="564"/>
      <c r="AT856" s="564"/>
      <c r="AU856" s="564">
        <v>13</v>
      </c>
      <c r="AV856" s="564"/>
      <c r="AW856" s="564"/>
      <c r="AX856" s="549">
        <v>3</v>
      </c>
      <c r="AY856" s="550"/>
      <c r="AZ856" s="550"/>
      <c r="BA856" s="551"/>
      <c r="BB856" s="549">
        <v>41577</v>
      </c>
      <c r="BC856" s="550"/>
      <c r="BD856" s="550"/>
      <c r="BE856" s="550"/>
      <c r="BF856" s="550"/>
      <c r="BG856" s="550"/>
      <c r="BH856" s="550"/>
      <c r="BI856" s="550"/>
      <c r="BJ856" s="551"/>
      <c r="BK856" s="564">
        <v>4538</v>
      </c>
      <c r="BL856" s="564"/>
      <c r="BM856" s="564"/>
      <c r="BN856" s="564"/>
      <c r="BO856" s="564"/>
      <c r="BP856" s="564"/>
      <c r="BQ856" s="564"/>
    </row>
    <row r="857" spans="2:69" s="67" customFormat="1" ht="15" customHeight="1">
      <c r="B857" s="573"/>
      <c r="C857" s="569" t="s">
        <v>511</v>
      </c>
      <c r="D857" s="570"/>
      <c r="E857" s="570"/>
      <c r="F857" s="570"/>
      <c r="G857" s="570"/>
      <c r="H857" s="570"/>
      <c r="I857" s="570"/>
      <c r="J857" s="570"/>
      <c r="K857" s="571"/>
      <c r="L857" s="564">
        <f>SUM(Q857:V857)</f>
        <v>8</v>
      </c>
      <c r="M857" s="564"/>
      <c r="N857" s="564"/>
      <c r="O857" s="564"/>
      <c r="P857" s="564"/>
      <c r="Q857" s="564">
        <v>6</v>
      </c>
      <c r="R857" s="564"/>
      <c r="S857" s="564"/>
      <c r="T857" s="549">
        <v>2</v>
      </c>
      <c r="U857" s="550"/>
      <c r="V857" s="551"/>
      <c r="W857" s="549">
        <f>SUM(AD857:AM857)</f>
        <v>202</v>
      </c>
      <c r="X857" s="550"/>
      <c r="Y857" s="550"/>
      <c r="Z857" s="550"/>
      <c r="AA857" s="550"/>
      <c r="AB857" s="550"/>
      <c r="AC857" s="551"/>
      <c r="AD857" s="549">
        <v>199</v>
      </c>
      <c r="AE857" s="550"/>
      <c r="AF857" s="550"/>
      <c r="AG857" s="550"/>
      <c r="AH857" s="550"/>
      <c r="AI857" s="551"/>
      <c r="AJ857" s="564">
        <v>3</v>
      </c>
      <c r="AK857" s="564"/>
      <c r="AL857" s="564"/>
      <c r="AM857" s="564"/>
      <c r="AN857" s="564">
        <f>SUM(AR857:AW857)</f>
        <v>16</v>
      </c>
      <c r="AO857" s="564"/>
      <c r="AP857" s="564"/>
      <c r="AQ857" s="564"/>
      <c r="AR857" s="564">
        <v>9</v>
      </c>
      <c r="AS857" s="564"/>
      <c r="AT857" s="564"/>
      <c r="AU857" s="564">
        <v>7</v>
      </c>
      <c r="AV857" s="564"/>
      <c r="AW857" s="564"/>
      <c r="AX857" s="549">
        <v>2</v>
      </c>
      <c r="AY857" s="550"/>
      <c r="AZ857" s="550"/>
      <c r="BA857" s="551"/>
      <c r="BB857" s="549">
        <v>50084</v>
      </c>
      <c r="BC857" s="550"/>
      <c r="BD857" s="550"/>
      <c r="BE857" s="550"/>
      <c r="BF857" s="550"/>
      <c r="BG857" s="550"/>
      <c r="BH857" s="550"/>
      <c r="BI857" s="550"/>
      <c r="BJ857" s="551"/>
      <c r="BK857" s="564">
        <v>4636</v>
      </c>
      <c r="BL857" s="564"/>
      <c r="BM857" s="564"/>
      <c r="BN857" s="564"/>
      <c r="BO857" s="564"/>
      <c r="BP857" s="564"/>
      <c r="BQ857" s="564"/>
    </row>
    <row r="858" spans="2:69" s="67" customFormat="1" ht="15" customHeight="1">
      <c r="B858" s="93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BA858" s="7"/>
      <c r="BC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 t="s">
        <v>898</v>
      </c>
    </row>
    <row r="859" spans="1:69" ht="15" customHeight="1">
      <c r="A859" s="31" t="s">
        <v>516</v>
      </c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26" t="s">
        <v>1058</v>
      </c>
    </row>
    <row r="860" ht="3.75" customHeight="1"/>
    <row r="861" spans="2:69" ht="15" customHeight="1">
      <c r="B861" s="104" t="s">
        <v>618</v>
      </c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 t="s">
        <v>482</v>
      </c>
      <c r="U861" s="104"/>
      <c r="V861" s="104"/>
      <c r="W861" s="104"/>
      <c r="X861" s="104"/>
      <c r="Y861" s="104"/>
      <c r="Z861" s="104"/>
      <c r="AA861" s="104"/>
      <c r="AB861" s="104"/>
      <c r="AC861" s="104" t="s">
        <v>518</v>
      </c>
      <c r="AD861" s="104"/>
      <c r="AE861" s="104"/>
      <c r="AF861" s="104"/>
      <c r="AG861" s="104"/>
      <c r="AH861" s="104"/>
      <c r="AI861" s="104"/>
      <c r="AJ861" s="104"/>
      <c r="AK861" s="104"/>
      <c r="AL861" s="104"/>
      <c r="AM861" s="104"/>
      <c r="AN861" s="104"/>
      <c r="AO861" s="104"/>
      <c r="AP861" s="104"/>
      <c r="AQ861" s="104"/>
      <c r="AR861" s="104"/>
      <c r="AS861" s="104"/>
      <c r="AT861" s="104"/>
      <c r="AU861" s="104"/>
      <c r="AV861" s="104"/>
      <c r="AW861" s="104"/>
      <c r="AX861" s="104" t="s">
        <v>488</v>
      </c>
      <c r="AY861" s="104"/>
      <c r="AZ861" s="104"/>
      <c r="BA861" s="104"/>
      <c r="BB861" s="104"/>
      <c r="BC861" s="104"/>
      <c r="BD861" s="104"/>
      <c r="BE861" s="104"/>
      <c r="BF861" s="104"/>
      <c r="BG861" s="104"/>
      <c r="BH861" s="104" t="s">
        <v>486</v>
      </c>
      <c r="BI861" s="104"/>
      <c r="BJ861" s="104"/>
      <c r="BK861" s="104"/>
      <c r="BL861" s="104"/>
      <c r="BM861" s="104"/>
      <c r="BN861" s="104"/>
      <c r="BO861" s="104"/>
      <c r="BP861" s="104"/>
      <c r="BQ861" s="104"/>
    </row>
    <row r="862" spans="2:69" ht="15" customHeight="1"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 t="s">
        <v>678</v>
      </c>
      <c r="AD862" s="104"/>
      <c r="AE862" s="104"/>
      <c r="AF862" s="104"/>
      <c r="AG862" s="104"/>
      <c r="AH862" s="104"/>
      <c r="AI862" s="104"/>
      <c r="AJ862" s="104" t="s">
        <v>679</v>
      </c>
      <c r="AK862" s="104"/>
      <c r="AL862" s="104"/>
      <c r="AM862" s="104"/>
      <c r="AN862" s="104"/>
      <c r="AO862" s="104"/>
      <c r="AP862" s="104"/>
      <c r="AQ862" s="104" t="s">
        <v>680</v>
      </c>
      <c r="AR862" s="104"/>
      <c r="AS862" s="104"/>
      <c r="AT862" s="104"/>
      <c r="AU862" s="104"/>
      <c r="AV862" s="104"/>
      <c r="AW862" s="104"/>
      <c r="AX862" s="104"/>
      <c r="AY862" s="104"/>
      <c r="AZ862" s="104"/>
      <c r="BA862" s="104"/>
      <c r="BB862" s="104"/>
      <c r="BC862" s="104"/>
      <c r="BD862" s="104"/>
      <c r="BE862" s="104"/>
      <c r="BF862" s="104"/>
      <c r="BG862" s="104"/>
      <c r="BH862" s="104"/>
      <c r="BI862" s="104"/>
      <c r="BJ862" s="104"/>
      <c r="BK862" s="104"/>
      <c r="BL862" s="104"/>
      <c r="BM862" s="104"/>
      <c r="BN862" s="104"/>
      <c r="BO862" s="104"/>
      <c r="BP862" s="104"/>
      <c r="BQ862" s="104"/>
    </row>
    <row r="863" spans="2:69" ht="15" customHeight="1">
      <c r="B863" s="161" t="s">
        <v>517</v>
      </c>
      <c r="C863" s="161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04">
        <v>21</v>
      </c>
      <c r="U863" s="104"/>
      <c r="V863" s="104"/>
      <c r="W863" s="104"/>
      <c r="X863" s="104"/>
      <c r="Y863" s="104"/>
      <c r="Z863" s="104"/>
      <c r="AA863" s="104"/>
      <c r="AB863" s="104"/>
      <c r="AC863" s="104">
        <v>826</v>
      </c>
      <c r="AD863" s="104"/>
      <c r="AE863" s="104"/>
      <c r="AF863" s="104"/>
      <c r="AG863" s="104"/>
      <c r="AH863" s="104"/>
      <c r="AI863" s="104"/>
      <c r="AJ863" s="104">
        <v>426</v>
      </c>
      <c r="AK863" s="104"/>
      <c r="AL863" s="104"/>
      <c r="AM863" s="104"/>
      <c r="AN863" s="104"/>
      <c r="AO863" s="104"/>
      <c r="AP863" s="104"/>
      <c r="AQ863" s="104">
        <v>400</v>
      </c>
      <c r="AR863" s="104"/>
      <c r="AS863" s="104"/>
      <c r="AT863" s="104"/>
      <c r="AU863" s="104"/>
      <c r="AV863" s="104"/>
      <c r="AW863" s="104"/>
      <c r="AX863" s="104">
        <v>63</v>
      </c>
      <c r="AY863" s="104"/>
      <c r="AZ863" s="104"/>
      <c r="BA863" s="104"/>
      <c r="BB863" s="104"/>
      <c r="BC863" s="104"/>
      <c r="BD863" s="104"/>
      <c r="BE863" s="104"/>
      <c r="BF863" s="104"/>
      <c r="BG863" s="104"/>
      <c r="BH863" s="104">
        <v>78</v>
      </c>
      <c r="BI863" s="104"/>
      <c r="BJ863" s="104"/>
      <c r="BK863" s="104"/>
      <c r="BL863" s="104"/>
      <c r="BM863" s="104"/>
      <c r="BN863" s="104"/>
      <c r="BO863" s="104"/>
      <c r="BP863" s="104"/>
      <c r="BQ863" s="104"/>
    </row>
    <row r="864" spans="2:69" ht="15" customHeight="1">
      <c r="B864" s="46"/>
      <c r="C864" s="46"/>
      <c r="D864" s="46"/>
      <c r="Z864" s="54"/>
      <c r="BQ864" s="33" t="s">
        <v>586</v>
      </c>
    </row>
    <row r="865" spans="1:69" ht="15" customHeight="1">
      <c r="A865" s="31" t="s">
        <v>519</v>
      </c>
      <c r="B865" s="46"/>
      <c r="C865" s="46"/>
      <c r="D865" s="46"/>
      <c r="BQ865" s="33" t="s">
        <v>587</v>
      </c>
    </row>
    <row r="866" spans="2:4" ht="3.75" customHeight="1">
      <c r="B866" s="46"/>
      <c r="C866" s="46"/>
      <c r="D866" s="46"/>
    </row>
    <row r="867" spans="2:69" ht="15" customHeight="1">
      <c r="B867" s="104" t="s">
        <v>618</v>
      </c>
      <c r="C867" s="104"/>
      <c r="D867" s="104"/>
      <c r="E867" s="104"/>
      <c r="F867" s="104"/>
      <c r="G867" s="104"/>
      <c r="H867" s="104"/>
      <c r="I867" s="104"/>
      <c r="J867" s="104"/>
      <c r="K867" s="104"/>
      <c r="L867" s="104" t="s">
        <v>678</v>
      </c>
      <c r="M867" s="104"/>
      <c r="N867" s="104"/>
      <c r="O867" s="104"/>
      <c r="P867" s="104"/>
      <c r="Q867" s="104"/>
      <c r="R867" s="104"/>
      <c r="S867" s="104" t="s">
        <v>520</v>
      </c>
      <c r="T867" s="104"/>
      <c r="U867" s="104"/>
      <c r="V867" s="104"/>
      <c r="W867" s="104"/>
      <c r="X867" s="104"/>
      <c r="Y867" s="104"/>
      <c r="Z867" s="104" t="s">
        <v>521</v>
      </c>
      <c r="AA867" s="104"/>
      <c r="AB867" s="104"/>
      <c r="AC867" s="104"/>
      <c r="AD867" s="104"/>
      <c r="AE867" s="104"/>
      <c r="AF867" s="104"/>
      <c r="AG867" s="104"/>
      <c r="AH867" s="104"/>
      <c r="AI867" s="104"/>
      <c r="AJ867" s="104"/>
      <c r="AK867" s="104"/>
      <c r="AL867" s="104"/>
      <c r="AM867" s="104"/>
      <c r="AN867" s="104"/>
      <c r="AO867" s="104"/>
      <c r="AP867" s="104"/>
      <c r="AQ867" s="104"/>
      <c r="AR867" s="104" t="s">
        <v>522</v>
      </c>
      <c r="AS867" s="104"/>
      <c r="AT867" s="104"/>
      <c r="AU867" s="104"/>
      <c r="AV867" s="104"/>
      <c r="AW867" s="104"/>
      <c r="AX867" s="104"/>
      <c r="AY867" s="104"/>
      <c r="AZ867" s="617" t="s">
        <v>523</v>
      </c>
      <c r="BA867" s="136"/>
      <c r="BB867" s="136"/>
      <c r="BC867" s="136"/>
      <c r="BD867" s="136"/>
      <c r="BE867" s="136"/>
      <c r="BF867" s="136"/>
      <c r="BG867" s="136"/>
      <c r="BH867" s="618"/>
      <c r="BI867" s="104" t="s">
        <v>641</v>
      </c>
      <c r="BJ867" s="104"/>
      <c r="BK867" s="104"/>
      <c r="BL867" s="104"/>
      <c r="BM867" s="104"/>
      <c r="BN867" s="104"/>
      <c r="BO867" s="104"/>
      <c r="BP867" s="104"/>
      <c r="BQ867" s="104"/>
    </row>
    <row r="868" spans="2:69" ht="15" customHeight="1"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 t="s">
        <v>751</v>
      </c>
      <c r="AA868" s="104"/>
      <c r="AB868" s="104"/>
      <c r="AC868" s="104"/>
      <c r="AD868" s="104"/>
      <c r="AE868" s="104"/>
      <c r="AF868" s="104" t="s">
        <v>679</v>
      </c>
      <c r="AG868" s="104"/>
      <c r="AH868" s="104"/>
      <c r="AI868" s="104"/>
      <c r="AJ868" s="104"/>
      <c r="AK868" s="104"/>
      <c r="AL868" s="104" t="s">
        <v>680</v>
      </c>
      <c r="AM868" s="104"/>
      <c r="AN868" s="104"/>
      <c r="AO868" s="104"/>
      <c r="AP868" s="104"/>
      <c r="AQ868" s="104"/>
      <c r="AR868" s="104"/>
      <c r="AS868" s="104"/>
      <c r="AT868" s="104"/>
      <c r="AU868" s="104"/>
      <c r="AV868" s="104"/>
      <c r="AW868" s="104"/>
      <c r="AX868" s="104"/>
      <c r="AY868" s="104"/>
      <c r="AZ868" s="619"/>
      <c r="BA868" s="620"/>
      <c r="BB868" s="620"/>
      <c r="BC868" s="620"/>
      <c r="BD868" s="620"/>
      <c r="BE868" s="620"/>
      <c r="BF868" s="620"/>
      <c r="BG868" s="620"/>
      <c r="BH868" s="621"/>
      <c r="BI868" s="104"/>
      <c r="BJ868" s="104"/>
      <c r="BK868" s="104"/>
      <c r="BL868" s="104"/>
      <c r="BM868" s="104"/>
      <c r="BN868" s="104"/>
      <c r="BO868" s="104"/>
      <c r="BP868" s="104"/>
      <c r="BQ868" s="104"/>
    </row>
    <row r="869" spans="2:69" ht="15" customHeight="1">
      <c r="B869" s="104" t="s">
        <v>1054</v>
      </c>
      <c r="C869" s="104"/>
      <c r="D869" s="104"/>
      <c r="E869" s="104"/>
      <c r="F869" s="104"/>
      <c r="G869" s="104"/>
      <c r="H869" s="104"/>
      <c r="I869" s="104"/>
      <c r="J869" s="104"/>
      <c r="K869" s="104"/>
      <c r="L869" s="104">
        <v>466</v>
      </c>
      <c r="M869" s="104"/>
      <c r="N869" s="104"/>
      <c r="O869" s="104"/>
      <c r="P869" s="104"/>
      <c r="Q869" s="104"/>
      <c r="R869" s="104"/>
      <c r="S869" s="104">
        <v>454</v>
      </c>
      <c r="T869" s="104"/>
      <c r="U869" s="104"/>
      <c r="V869" s="104"/>
      <c r="W869" s="104"/>
      <c r="X869" s="104"/>
      <c r="Y869" s="104"/>
      <c r="Z869" s="104">
        <v>7</v>
      </c>
      <c r="AA869" s="104"/>
      <c r="AB869" s="104"/>
      <c r="AC869" s="104"/>
      <c r="AD869" s="104"/>
      <c r="AE869" s="104"/>
      <c r="AF869" s="104">
        <v>6</v>
      </c>
      <c r="AG869" s="104"/>
      <c r="AH869" s="104"/>
      <c r="AI869" s="104"/>
      <c r="AJ869" s="104"/>
      <c r="AK869" s="104"/>
      <c r="AL869" s="104">
        <v>1</v>
      </c>
      <c r="AM869" s="104"/>
      <c r="AN869" s="104"/>
      <c r="AO869" s="104"/>
      <c r="AP869" s="104"/>
      <c r="AQ869" s="104"/>
      <c r="AR869" s="104">
        <v>5</v>
      </c>
      <c r="AS869" s="104"/>
      <c r="AT869" s="104"/>
      <c r="AU869" s="104"/>
      <c r="AV869" s="104"/>
      <c r="AW869" s="104"/>
      <c r="AX869" s="104"/>
      <c r="AY869" s="104"/>
      <c r="AZ869" s="104">
        <v>0</v>
      </c>
      <c r="BA869" s="104"/>
      <c r="BB869" s="104"/>
      <c r="BC869" s="104"/>
      <c r="BD869" s="104"/>
      <c r="BE869" s="104"/>
      <c r="BF869" s="104"/>
      <c r="BG869" s="104"/>
      <c r="BH869" s="104"/>
      <c r="BI869" s="104">
        <v>0</v>
      </c>
      <c r="BJ869" s="104"/>
      <c r="BK869" s="104"/>
      <c r="BL869" s="104"/>
      <c r="BM869" s="104"/>
      <c r="BN869" s="104"/>
      <c r="BO869" s="104"/>
      <c r="BP869" s="104"/>
      <c r="BQ869" s="104"/>
    </row>
    <row r="870" ht="15" customHeight="1">
      <c r="BQ870" s="33" t="s">
        <v>512</v>
      </c>
    </row>
    <row r="871" spans="1:69" ht="15" customHeight="1">
      <c r="A871" s="31" t="s">
        <v>524</v>
      </c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J871" s="15"/>
      <c r="BK871" s="15"/>
      <c r="BL871" s="15"/>
      <c r="BM871" s="15"/>
      <c r="BN871" s="15"/>
      <c r="BO871" s="15"/>
      <c r="BP871" s="15"/>
      <c r="BQ871" s="33" t="s">
        <v>587</v>
      </c>
    </row>
    <row r="872" spans="2:69" ht="3.75" customHeight="1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I872" s="15"/>
      <c r="BJ872" s="15"/>
      <c r="BK872" s="15"/>
      <c r="BL872" s="15"/>
      <c r="BM872" s="15"/>
      <c r="BN872" s="15"/>
      <c r="BO872" s="15"/>
      <c r="BP872" s="15"/>
      <c r="BQ872" s="15"/>
    </row>
    <row r="873" spans="2:69" ht="15" customHeight="1">
      <c r="B873" s="104" t="s">
        <v>618</v>
      </c>
      <c r="C873" s="104"/>
      <c r="D873" s="104"/>
      <c r="E873" s="104"/>
      <c r="F873" s="104"/>
      <c r="G873" s="104"/>
      <c r="H873" s="104"/>
      <c r="I873" s="104"/>
      <c r="J873" s="104"/>
      <c r="K873" s="104"/>
      <c r="L873" s="104" t="s">
        <v>678</v>
      </c>
      <c r="M873" s="104"/>
      <c r="N873" s="104"/>
      <c r="O873" s="104"/>
      <c r="P873" s="104"/>
      <c r="Q873" s="104"/>
      <c r="R873" s="104"/>
      <c r="S873" s="104" t="s">
        <v>520</v>
      </c>
      <c r="T873" s="104"/>
      <c r="U873" s="104"/>
      <c r="V873" s="104"/>
      <c r="W873" s="104"/>
      <c r="X873" s="104"/>
      <c r="Y873" s="104"/>
      <c r="Z873" s="104" t="s">
        <v>521</v>
      </c>
      <c r="AA873" s="104"/>
      <c r="AB873" s="104"/>
      <c r="AC873" s="104"/>
      <c r="AD873" s="104"/>
      <c r="AE873" s="104"/>
      <c r="AF873" s="104"/>
      <c r="AG873" s="104"/>
      <c r="AH873" s="104"/>
      <c r="AI873" s="104"/>
      <c r="AJ873" s="104"/>
      <c r="AK873" s="104"/>
      <c r="AL873" s="104"/>
      <c r="AM873" s="104"/>
      <c r="AN873" s="104"/>
      <c r="AO873" s="104"/>
      <c r="AP873" s="104"/>
      <c r="AQ873" s="104"/>
      <c r="AR873" s="104" t="s">
        <v>522</v>
      </c>
      <c r="AS873" s="104"/>
      <c r="AT873" s="104"/>
      <c r="AU873" s="104"/>
      <c r="AV873" s="104"/>
      <c r="AW873" s="104"/>
      <c r="AX873" s="104"/>
      <c r="AY873" s="104"/>
      <c r="AZ873" s="617" t="s">
        <v>523</v>
      </c>
      <c r="BA873" s="136"/>
      <c r="BB873" s="136"/>
      <c r="BC873" s="136"/>
      <c r="BD873" s="136"/>
      <c r="BE873" s="136"/>
      <c r="BF873" s="136"/>
      <c r="BG873" s="136"/>
      <c r="BH873" s="618"/>
      <c r="BI873" s="104" t="s">
        <v>641</v>
      </c>
      <c r="BJ873" s="104"/>
      <c r="BK873" s="104"/>
      <c r="BL873" s="104"/>
      <c r="BM873" s="104"/>
      <c r="BN873" s="104"/>
      <c r="BO873" s="104"/>
      <c r="BP873" s="104"/>
      <c r="BQ873" s="104"/>
    </row>
    <row r="874" spans="2:69" ht="15" customHeight="1"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 t="s">
        <v>751</v>
      </c>
      <c r="AA874" s="104"/>
      <c r="AB874" s="104"/>
      <c r="AC874" s="104"/>
      <c r="AD874" s="104"/>
      <c r="AE874" s="104"/>
      <c r="AF874" s="104" t="s">
        <v>679</v>
      </c>
      <c r="AG874" s="104"/>
      <c r="AH874" s="104"/>
      <c r="AI874" s="104"/>
      <c r="AJ874" s="104"/>
      <c r="AK874" s="104"/>
      <c r="AL874" s="104" t="s">
        <v>680</v>
      </c>
      <c r="AM874" s="104"/>
      <c r="AN874" s="104"/>
      <c r="AO874" s="104"/>
      <c r="AP874" s="104"/>
      <c r="AQ874" s="104"/>
      <c r="AR874" s="104"/>
      <c r="AS874" s="104"/>
      <c r="AT874" s="104"/>
      <c r="AU874" s="104"/>
      <c r="AV874" s="104"/>
      <c r="AW874" s="104"/>
      <c r="AX874" s="104"/>
      <c r="AY874" s="104"/>
      <c r="AZ874" s="619"/>
      <c r="BA874" s="620"/>
      <c r="BB874" s="620"/>
      <c r="BC874" s="620"/>
      <c r="BD874" s="620"/>
      <c r="BE874" s="620"/>
      <c r="BF874" s="620"/>
      <c r="BG874" s="620"/>
      <c r="BH874" s="621"/>
      <c r="BI874" s="104"/>
      <c r="BJ874" s="104"/>
      <c r="BK874" s="104"/>
      <c r="BL874" s="104"/>
      <c r="BM874" s="104"/>
      <c r="BN874" s="104"/>
      <c r="BO874" s="104"/>
      <c r="BP874" s="104"/>
      <c r="BQ874" s="104"/>
    </row>
    <row r="875" spans="2:69" ht="15" customHeight="1">
      <c r="B875" s="104" t="s">
        <v>1054</v>
      </c>
      <c r="C875" s="104"/>
      <c r="D875" s="104"/>
      <c r="E875" s="104"/>
      <c r="F875" s="104"/>
      <c r="G875" s="104"/>
      <c r="H875" s="104"/>
      <c r="I875" s="104"/>
      <c r="J875" s="104"/>
      <c r="K875" s="104"/>
      <c r="L875" s="104">
        <v>271</v>
      </c>
      <c r="M875" s="104"/>
      <c r="N875" s="104"/>
      <c r="O875" s="104"/>
      <c r="P875" s="104"/>
      <c r="Q875" s="104"/>
      <c r="R875" s="104"/>
      <c r="S875" s="104">
        <v>226</v>
      </c>
      <c r="T875" s="104"/>
      <c r="U875" s="104"/>
      <c r="V875" s="104"/>
      <c r="W875" s="104"/>
      <c r="X875" s="104"/>
      <c r="Y875" s="104"/>
      <c r="Z875" s="104">
        <v>18</v>
      </c>
      <c r="AA875" s="104"/>
      <c r="AB875" s="104"/>
      <c r="AC875" s="104"/>
      <c r="AD875" s="104"/>
      <c r="AE875" s="104"/>
      <c r="AF875" s="104">
        <v>15</v>
      </c>
      <c r="AG875" s="104"/>
      <c r="AH875" s="104"/>
      <c r="AI875" s="104"/>
      <c r="AJ875" s="104"/>
      <c r="AK875" s="104"/>
      <c r="AL875" s="104">
        <v>3</v>
      </c>
      <c r="AM875" s="104"/>
      <c r="AN875" s="104"/>
      <c r="AO875" s="104"/>
      <c r="AP875" s="104"/>
      <c r="AQ875" s="104"/>
      <c r="AR875" s="104">
        <v>0</v>
      </c>
      <c r="AS875" s="104"/>
      <c r="AT875" s="104"/>
      <c r="AU875" s="104"/>
      <c r="AV875" s="104"/>
      <c r="AW875" s="104"/>
      <c r="AX875" s="104"/>
      <c r="AY875" s="104"/>
      <c r="AZ875" s="104">
        <v>0</v>
      </c>
      <c r="BA875" s="104"/>
      <c r="BB875" s="104"/>
      <c r="BC875" s="104"/>
      <c r="BD875" s="104"/>
      <c r="BE875" s="104"/>
      <c r="BF875" s="104"/>
      <c r="BG875" s="104"/>
      <c r="BH875" s="104"/>
      <c r="BI875" s="104">
        <v>27</v>
      </c>
      <c r="BJ875" s="104"/>
      <c r="BK875" s="104"/>
      <c r="BL875" s="104"/>
      <c r="BM875" s="104"/>
      <c r="BN875" s="104"/>
      <c r="BO875" s="104"/>
      <c r="BP875" s="104"/>
      <c r="BQ875" s="104"/>
    </row>
    <row r="876" spans="2:69" ht="15" customHeight="1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</row>
    <row r="877" spans="1:69" ht="15" customHeight="1">
      <c r="A877" s="31" t="s">
        <v>525</v>
      </c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J877" s="15"/>
      <c r="BK877" s="15"/>
      <c r="BL877" s="15"/>
      <c r="BM877" s="15"/>
      <c r="BN877" s="15"/>
      <c r="BO877" s="15"/>
      <c r="BP877" s="15"/>
      <c r="BQ877" s="33" t="s">
        <v>587</v>
      </c>
    </row>
    <row r="878" spans="2:69" ht="3.75" customHeight="1">
      <c r="B878" s="16"/>
      <c r="C878" s="16"/>
      <c r="D878" s="16"/>
      <c r="E878" s="16"/>
      <c r="F878" s="16"/>
      <c r="G878" s="16"/>
      <c r="H878" s="16"/>
      <c r="I878" s="88"/>
      <c r="J878" s="88"/>
      <c r="K878" s="88"/>
      <c r="L878" s="88"/>
      <c r="M878" s="88"/>
      <c r="N878" s="88"/>
      <c r="O878" s="88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/>
      <c r="AS878" s="89"/>
      <c r="AT878" s="89"/>
      <c r="AU878" s="89"/>
      <c r="AV878" s="89"/>
      <c r="AW878" s="89"/>
      <c r="AX878" s="89"/>
      <c r="AY878" s="89"/>
      <c r="AZ878" s="89"/>
      <c r="BA878" s="89"/>
      <c r="BB878" s="89"/>
      <c r="BC878" s="89"/>
      <c r="BD878" s="89"/>
      <c r="BE878" s="89"/>
      <c r="BF878" s="89"/>
      <c r="BG878" s="89"/>
      <c r="BH878" s="89"/>
      <c r="BI878" s="89"/>
      <c r="BJ878" s="89"/>
      <c r="BK878" s="89"/>
      <c r="BL878" s="89"/>
      <c r="BM878" s="89"/>
      <c r="BN878" s="89"/>
      <c r="BO878" s="89"/>
      <c r="BP878" s="89"/>
      <c r="BQ878" s="89"/>
    </row>
    <row r="879" spans="2:69" ht="15" customHeight="1">
      <c r="B879" s="104" t="s">
        <v>618</v>
      </c>
      <c r="C879" s="104"/>
      <c r="D879" s="104"/>
      <c r="E879" s="104"/>
      <c r="F879" s="104"/>
      <c r="G879" s="104"/>
      <c r="H879" s="104"/>
      <c r="I879" s="615" t="s">
        <v>678</v>
      </c>
      <c r="J879" s="615"/>
      <c r="K879" s="615"/>
      <c r="L879" s="615"/>
      <c r="M879" s="615"/>
      <c r="N879" s="615" t="s">
        <v>526</v>
      </c>
      <c r="O879" s="615"/>
      <c r="P879" s="615"/>
      <c r="Q879" s="615"/>
      <c r="R879" s="615" t="s">
        <v>527</v>
      </c>
      <c r="S879" s="615"/>
      <c r="T879" s="615"/>
      <c r="U879" s="615"/>
      <c r="V879" s="615" t="s">
        <v>528</v>
      </c>
      <c r="W879" s="615"/>
      <c r="X879" s="615"/>
      <c r="Y879" s="615"/>
      <c r="Z879" s="615" t="s">
        <v>529</v>
      </c>
      <c r="AA879" s="615"/>
      <c r="AB879" s="615"/>
      <c r="AC879" s="615"/>
      <c r="AD879" s="616" t="s">
        <v>203</v>
      </c>
      <c r="AE879" s="616"/>
      <c r="AF879" s="616"/>
      <c r="AG879" s="616"/>
      <c r="AH879" s="616"/>
      <c r="AI879" s="616" t="s">
        <v>530</v>
      </c>
      <c r="AJ879" s="616"/>
      <c r="AK879" s="616"/>
      <c r="AL879" s="616"/>
      <c r="AM879" s="616"/>
      <c r="AN879" s="616" t="s">
        <v>533</v>
      </c>
      <c r="AO879" s="616"/>
      <c r="AP879" s="616"/>
      <c r="AQ879" s="616"/>
      <c r="AR879" s="616"/>
      <c r="AS879" s="616" t="s">
        <v>534</v>
      </c>
      <c r="AT879" s="616"/>
      <c r="AU879" s="616"/>
      <c r="AV879" s="616"/>
      <c r="AW879" s="616"/>
      <c r="AX879" s="616" t="s">
        <v>206</v>
      </c>
      <c r="AY879" s="616"/>
      <c r="AZ879" s="616"/>
      <c r="BA879" s="616"/>
      <c r="BB879" s="616"/>
      <c r="BC879" s="616" t="s">
        <v>535</v>
      </c>
      <c r="BD879" s="616"/>
      <c r="BE879" s="616"/>
      <c r="BF879" s="616"/>
      <c r="BG879" s="616"/>
      <c r="BH879" s="616" t="s">
        <v>536</v>
      </c>
      <c r="BI879" s="616"/>
      <c r="BJ879" s="616"/>
      <c r="BK879" s="616"/>
      <c r="BL879" s="616"/>
      <c r="BM879" s="616" t="s">
        <v>641</v>
      </c>
      <c r="BN879" s="616"/>
      <c r="BO879" s="616"/>
      <c r="BP879" s="616"/>
      <c r="BQ879" s="616"/>
    </row>
    <row r="880" spans="2:69" ht="15" customHeight="1">
      <c r="B880" s="104"/>
      <c r="C880" s="104"/>
      <c r="D880" s="104"/>
      <c r="E880" s="104"/>
      <c r="F880" s="104"/>
      <c r="G880" s="104"/>
      <c r="H880" s="104"/>
      <c r="I880" s="615"/>
      <c r="J880" s="615"/>
      <c r="K880" s="615"/>
      <c r="L880" s="615"/>
      <c r="M880" s="615"/>
      <c r="N880" s="615"/>
      <c r="O880" s="615"/>
      <c r="P880" s="615"/>
      <c r="Q880" s="615"/>
      <c r="R880" s="615"/>
      <c r="S880" s="615"/>
      <c r="T880" s="615"/>
      <c r="U880" s="615"/>
      <c r="V880" s="615"/>
      <c r="W880" s="615"/>
      <c r="X880" s="615"/>
      <c r="Y880" s="615"/>
      <c r="Z880" s="615"/>
      <c r="AA880" s="615"/>
      <c r="AB880" s="615"/>
      <c r="AC880" s="615"/>
      <c r="AD880" s="616"/>
      <c r="AE880" s="616"/>
      <c r="AF880" s="616"/>
      <c r="AG880" s="616"/>
      <c r="AH880" s="616"/>
      <c r="AI880" s="616"/>
      <c r="AJ880" s="616"/>
      <c r="AK880" s="616"/>
      <c r="AL880" s="616"/>
      <c r="AM880" s="616"/>
      <c r="AN880" s="616"/>
      <c r="AO880" s="616"/>
      <c r="AP880" s="616"/>
      <c r="AQ880" s="616"/>
      <c r="AR880" s="616"/>
      <c r="AS880" s="616"/>
      <c r="AT880" s="616"/>
      <c r="AU880" s="616"/>
      <c r="AV880" s="616"/>
      <c r="AW880" s="616"/>
      <c r="AX880" s="616"/>
      <c r="AY880" s="616"/>
      <c r="AZ880" s="616"/>
      <c r="BA880" s="616"/>
      <c r="BB880" s="616"/>
      <c r="BC880" s="616"/>
      <c r="BD880" s="616"/>
      <c r="BE880" s="616"/>
      <c r="BF880" s="616"/>
      <c r="BG880" s="616"/>
      <c r="BH880" s="616"/>
      <c r="BI880" s="616"/>
      <c r="BJ880" s="616"/>
      <c r="BK880" s="616"/>
      <c r="BL880" s="616"/>
      <c r="BM880" s="616"/>
      <c r="BN880" s="616"/>
      <c r="BO880" s="616"/>
      <c r="BP880" s="616"/>
      <c r="BQ880" s="616"/>
    </row>
    <row r="881" spans="2:69" ht="15" customHeight="1">
      <c r="B881" s="104"/>
      <c r="C881" s="104"/>
      <c r="D881" s="104"/>
      <c r="E881" s="104"/>
      <c r="F881" s="104"/>
      <c r="G881" s="104"/>
      <c r="H881" s="104"/>
      <c r="I881" s="615"/>
      <c r="J881" s="615"/>
      <c r="K881" s="615"/>
      <c r="L881" s="615"/>
      <c r="M881" s="615"/>
      <c r="N881" s="615"/>
      <c r="O881" s="615"/>
      <c r="P881" s="615"/>
      <c r="Q881" s="615"/>
      <c r="R881" s="615"/>
      <c r="S881" s="615"/>
      <c r="T881" s="615"/>
      <c r="U881" s="615"/>
      <c r="V881" s="615"/>
      <c r="W881" s="615"/>
      <c r="X881" s="615"/>
      <c r="Y881" s="615"/>
      <c r="Z881" s="615"/>
      <c r="AA881" s="615"/>
      <c r="AB881" s="615"/>
      <c r="AC881" s="615"/>
      <c r="AD881" s="616"/>
      <c r="AE881" s="616"/>
      <c r="AF881" s="616"/>
      <c r="AG881" s="616"/>
      <c r="AH881" s="616"/>
      <c r="AI881" s="616"/>
      <c r="AJ881" s="616"/>
      <c r="AK881" s="616"/>
      <c r="AL881" s="616"/>
      <c r="AM881" s="616"/>
      <c r="AN881" s="616"/>
      <c r="AO881" s="616"/>
      <c r="AP881" s="616"/>
      <c r="AQ881" s="616"/>
      <c r="AR881" s="616"/>
      <c r="AS881" s="616"/>
      <c r="AT881" s="616"/>
      <c r="AU881" s="616"/>
      <c r="AV881" s="616"/>
      <c r="AW881" s="616"/>
      <c r="AX881" s="616"/>
      <c r="AY881" s="616"/>
      <c r="AZ881" s="616"/>
      <c r="BA881" s="616"/>
      <c r="BB881" s="616"/>
      <c r="BC881" s="616"/>
      <c r="BD881" s="616"/>
      <c r="BE881" s="616"/>
      <c r="BF881" s="616"/>
      <c r="BG881" s="616"/>
      <c r="BH881" s="616"/>
      <c r="BI881" s="616"/>
      <c r="BJ881" s="616"/>
      <c r="BK881" s="616"/>
      <c r="BL881" s="616"/>
      <c r="BM881" s="616"/>
      <c r="BN881" s="616"/>
      <c r="BO881" s="616"/>
      <c r="BP881" s="616"/>
      <c r="BQ881" s="616"/>
    </row>
    <row r="882" spans="2:69" ht="15" customHeight="1">
      <c r="B882" s="242" t="s">
        <v>1054</v>
      </c>
      <c r="C882" s="242"/>
      <c r="D882" s="242"/>
      <c r="E882" s="242"/>
      <c r="F882" s="242"/>
      <c r="G882" s="242"/>
      <c r="H882" s="242"/>
      <c r="I882" s="104">
        <v>18</v>
      </c>
      <c r="J882" s="104"/>
      <c r="K882" s="104"/>
      <c r="L882" s="104"/>
      <c r="M882" s="104"/>
      <c r="N882" s="104">
        <v>0</v>
      </c>
      <c r="O882" s="104"/>
      <c r="P882" s="104"/>
      <c r="Q882" s="104"/>
      <c r="R882" s="104">
        <v>0</v>
      </c>
      <c r="S882" s="104"/>
      <c r="T882" s="104"/>
      <c r="U882" s="104"/>
      <c r="V882" s="104">
        <v>0</v>
      </c>
      <c r="W882" s="104"/>
      <c r="X882" s="104"/>
      <c r="Y882" s="104"/>
      <c r="Z882" s="104">
        <v>0</v>
      </c>
      <c r="AA882" s="104"/>
      <c r="AB882" s="104"/>
      <c r="AC882" s="104"/>
      <c r="AD882" s="104">
        <v>0</v>
      </c>
      <c r="AE882" s="104"/>
      <c r="AF882" s="104"/>
      <c r="AG882" s="104"/>
      <c r="AH882" s="104"/>
      <c r="AI882" s="104">
        <v>0</v>
      </c>
      <c r="AJ882" s="104"/>
      <c r="AK882" s="104"/>
      <c r="AL882" s="104"/>
      <c r="AM882" s="104"/>
      <c r="AN882" s="104">
        <v>0</v>
      </c>
      <c r="AO882" s="104"/>
      <c r="AP882" s="104"/>
      <c r="AQ882" s="104"/>
      <c r="AR882" s="104"/>
      <c r="AS882" s="104">
        <v>0</v>
      </c>
      <c r="AT882" s="104"/>
      <c r="AU882" s="104"/>
      <c r="AV882" s="104"/>
      <c r="AW882" s="104"/>
      <c r="AX882" s="104">
        <v>0</v>
      </c>
      <c r="AY882" s="104"/>
      <c r="AZ882" s="104"/>
      <c r="BA882" s="104"/>
      <c r="BB882" s="104"/>
      <c r="BC882" s="104">
        <v>0</v>
      </c>
      <c r="BD882" s="104"/>
      <c r="BE882" s="104"/>
      <c r="BF882" s="104"/>
      <c r="BG882" s="104"/>
      <c r="BH882" s="104">
        <v>16</v>
      </c>
      <c r="BI882" s="104"/>
      <c r="BJ882" s="104"/>
      <c r="BK882" s="104"/>
      <c r="BL882" s="104"/>
      <c r="BM882" s="104">
        <v>2</v>
      </c>
      <c r="BN882" s="104"/>
      <c r="BO882" s="104"/>
      <c r="BP882" s="104"/>
      <c r="BQ882" s="104"/>
    </row>
    <row r="883" spans="2:69" ht="15" customHeight="1">
      <c r="B883" s="15"/>
      <c r="C883" s="15"/>
      <c r="D883" s="15"/>
      <c r="E883" s="15"/>
      <c r="F883" s="15"/>
      <c r="G883" s="15"/>
      <c r="H883" s="15"/>
      <c r="BQ883" s="26" t="s">
        <v>586</v>
      </c>
    </row>
    <row r="884" s="67" customFormat="1" ht="11.25" customHeight="1"/>
    <row r="885" spans="1:69" ht="15" customHeight="1">
      <c r="A885" s="31" t="s">
        <v>541</v>
      </c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E885" s="15"/>
      <c r="BF885" s="15"/>
      <c r="BI885" s="15"/>
      <c r="BJ885" s="15"/>
      <c r="BK885" s="15"/>
      <c r="BL885" s="15"/>
      <c r="BM885" s="15"/>
      <c r="BN885" s="15"/>
      <c r="BO885" s="15"/>
      <c r="BP885" s="15"/>
      <c r="BQ885" s="26" t="s">
        <v>589</v>
      </c>
    </row>
    <row r="886" spans="2:137" ht="3.75" customHeight="1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V886" s="90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  <c r="DP886" s="15"/>
      <c r="DQ886" s="15"/>
      <c r="DR886" s="15"/>
      <c r="DS886" s="15"/>
      <c r="DT886" s="15"/>
      <c r="DU886" s="15"/>
      <c r="DV886" s="15"/>
      <c r="DW886" s="15"/>
      <c r="DX886" s="15"/>
      <c r="DY886" s="15"/>
      <c r="DZ886" s="15"/>
      <c r="EA886" s="15"/>
      <c r="EB886" s="15"/>
      <c r="EC886" s="15"/>
      <c r="ED886" s="15"/>
      <c r="EE886" s="15"/>
      <c r="EF886" s="15"/>
      <c r="EG886" s="15"/>
    </row>
    <row r="887" spans="2:137" ht="15" customHeight="1">
      <c r="B887" s="332" t="s">
        <v>618</v>
      </c>
      <c r="C887" s="332"/>
      <c r="D887" s="332"/>
      <c r="E887" s="332"/>
      <c r="F887" s="332"/>
      <c r="G887" s="332"/>
      <c r="H887" s="332"/>
      <c r="I887" s="332"/>
      <c r="J887" s="332"/>
      <c r="K887" s="332"/>
      <c r="L887" s="332"/>
      <c r="M887" s="332"/>
      <c r="N887" s="622"/>
      <c r="O887" s="332" t="s">
        <v>542</v>
      </c>
      <c r="P887" s="104"/>
      <c r="Q887" s="104"/>
      <c r="R887" s="104"/>
      <c r="S887" s="104"/>
      <c r="T887" s="104"/>
      <c r="U887" s="104"/>
      <c r="V887" s="104"/>
      <c r="W887" s="104"/>
      <c r="X887" s="104" t="s">
        <v>543</v>
      </c>
      <c r="Y887" s="104"/>
      <c r="Z887" s="104"/>
      <c r="AA887" s="104"/>
      <c r="AB887" s="104"/>
      <c r="AC887" s="104"/>
      <c r="AD887" s="104"/>
      <c r="AE887" s="104"/>
      <c r="AF887" s="104"/>
      <c r="AG887" s="104"/>
      <c r="AH887" s="104"/>
      <c r="AI887" s="104"/>
      <c r="AJ887" s="104"/>
      <c r="AK887" s="104"/>
      <c r="AL887" s="104"/>
      <c r="AM887" s="104"/>
      <c r="AN887" s="104"/>
      <c r="AO887" s="104"/>
      <c r="AP887" s="104"/>
      <c r="AQ887" s="104"/>
      <c r="AR887" s="104"/>
      <c r="AS887" s="104"/>
      <c r="AT887" s="104"/>
      <c r="AU887" s="104"/>
      <c r="AV887" s="104"/>
      <c r="AW887" s="104" t="s">
        <v>544</v>
      </c>
      <c r="AX887" s="104"/>
      <c r="AY887" s="104"/>
      <c r="AZ887" s="104"/>
      <c r="BA887" s="104"/>
      <c r="BB887" s="104"/>
      <c r="BC887" s="104"/>
      <c r="BD887" s="104" t="s">
        <v>537</v>
      </c>
      <c r="BE887" s="104"/>
      <c r="BF887" s="104"/>
      <c r="BG887" s="104"/>
      <c r="BH887" s="104"/>
      <c r="BI887" s="104"/>
      <c r="BJ887" s="104"/>
      <c r="BK887" s="104"/>
      <c r="BL887" s="104"/>
      <c r="BM887" s="104"/>
      <c r="BN887" s="104"/>
      <c r="BO887" s="104"/>
      <c r="BP887" s="104"/>
      <c r="BQ887" s="104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  <c r="DA887" s="17"/>
      <c r="DB887" s="17"/>
      <c r="DC887" s="17"/>
      <c r="DD887" s="17"/>
      <c r="DE887" s="17"/>
      <c r="DF887" s="17"/>
      <c r="DG887" s="17"/>
      <c r="DH887" s="17"/>
      <c r="DI887" s="17"/>
      <c r="DJ887" s="17"/>
      <c r="DK887" s="17"/>
      <c r="DL887" s="17"/>
      <c r="DM887" s="17"/>
      <c r="DN887" s="17"/>
      <c r="DO887" s="17"/>
      <c r="DP887" s="17"/>
      <c r="DQ887" s="17"/>
      <c r="DR887" s="17"/>
      <c r="DS887" s="17"/>
      <c r="DT887" s="17"/>
      <c r="DU887" s="17"/>
      <c r="DV887" s="17"/>
      <c r="DW887" s="17"/>
      <c r="DX887" s="17"/>
      <c r="DY887" s="17"/>
      <c r="DZ887" s="17"/>
      <c r="EA887" s="17"/>
      <c r="EB887" s="17"/>
      <c r="EC887" s="17"/>
      <c r="ED887" s="17"/>
      <c r="EE887" s="17"/>
      <c r="EF887" s="17"/>
      <c r="EG887" s="17"/>
    </row>
    <row r="888" spans="2:137" ht="15" customHeight="1">
      <c r="B888" s="332"/>
      <c r="C888" s="332"/>
      <c r="D888" s="332"/>
      <c r="E888" s="332"/>
      <c r="F888" s="332"/>
      <c r="G888" s="332"/>
      <c r="H888" s="332"/>
      <c r="I888" s="332"/>
      <c r="J888" s="332"/>
      <c r="K888" s="332"/>
      <c r="L888" s="332"/>
      <c r="M888" s="332"/>
      <c r="N888" s="622"/>
      <c r="O888" s="104"/>
      <c r="P888" s="104"/>
      <c r="Q888" s="104"/>
      <c r="R888" s="104"/>
      <c r="S888" s="104"/>
      <c r="T888" s="104"/>
      <c r="U888" s="104"/>
      <c r="V888" s="104"/>
      <c r="W888" s="104"/>
      <c r="X888" s="623" t="s">
        <v>902</v>
      </c>
      <c r="Y888" s="623"/>
      <c r="Z888" s="623"/>
      <c r="AA888" s="623"/>
      <c r="AB888" s="623"/>
      <c r="AC888" s="623"/>
      <c r="AD888" s="104" t="s">
        <v>538</v>
      </c>
      <c r="AE888" s="104"/>
      <c r="AF888" s="104"/>
      <c r="AG888" s="104"/>
      <c r="AH888" s="104"/>
      <c r="AI888" s="104"/>
      <c r="AJ888" s="104" t="s">
        <v>539</v>
      </c>
      <c r="AK888" s="104"/>
      <c r="AL888" s="104"/>
      <c r="AM888" s="104"/>
      <c r="AN888" s="104"/>
      <c r="AO888" s="104"/>
      <c r="AP888" s="104" t="s">
        <v>540</v>
      </c>
      <c r="AQ888" s="104"/>
      <c r="AR888" s="104"/>
      <c r="AS888" s="104"/>
      <c r="AT888" s="104"/>
      <c r="AU888" s="104"/>
      <c r="AV888" s="104"/>
      <c r="AW888" s="104"/>
      <c r="AX888" s="104"/>
      <c r="AY888" s="104"/>
      <c r="AZ888" s="104"/>
      <c r="BA888" s="104"/>
      <c r="BB888" s="104"/>
      <c r="BC888" s="104"/>
      <c r="BD888" s="104" t="s">
        <v>679</v>
      </c>
      <c r="BE888" s="104"/>
      <c r="BF888" s="104"/>
      <c r="BG888" s="104"/>
      <c r="BH888" s="104"/>
      <c r="BI888" s="104"/>
      <c r="BJ888" s="104"/>
      <c r="BK888" s="104" t="s">
        <v>680</v>
      </c>
      <c r="BL888" s="104"/>
      <c r="BM888" s="104"/>
      <c r="BN888" s="104"/>
      <c r="BO888" s="104"/>
      <c r="BP888" s="104"/>
      <c r="BQ888" s="104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  <c r="DA888" s="17"/>
      <c r="DB888" s="17"/>
      <c r="DC888" s="17"/>
      <c r="DD888" s="17"/>
      <c r="DE888" s="17"/>
      <c r="DF888" s="17"/>
      <c r="DG888" s="17"/>
      <c r="DH888" s="17"/>
      <c r="DI888" s="17"/>
      <c r="DJ888" s="17"/>
      <c r="DK888" s="17"/>
      <c r="DL888" s="17"/>
      <c r="DM888" s="17"/>
      <c r="DN888" s="17"/>
      <c r="DO888" s="17"/>
      <c r="DP888" s="17"/>
      <c r="DQ888" s="17"/>
      <c r="DR888" s="17"/>
      <c r="DS888" s="17"/>
      <c r="DT888" s="17"/>
      <c r="DU888" s="17"/>
      <c r="DV888" s="17"/>
      <c r="DW888" s="17"/>
      <c r="DX888" s="17"/>
      <c r="DY888" s="17"/>
      <c r="DZ888" s="17"/>
      <c r="EA888" s="17"/>
      <c r="EB888" s="17"/>
      <c r="EC888" s="17"/>
      <c r="ED888" s="17"/>
      <c r="EE888" s="17"/>
      <c r="EF888" s="17"/>
      <c r="EG888" s="17"/>
    </row>
    <row r="889" spans="2:137" ht="15" customHeight="1">
      <c r="B889" s="590" t="s">
        <v>901</v>
      </c>
      <c r="C889" s="591"/>
      <c r="D889" s="591"/>
      <c r="E889" s="591"/>
      <c r="F889" s="591"/>
      <c r="G889" s="591"/>
      <c r="H889" s="591"/>
      <c r="I889" s="591"/>
      <c r="J889" s="591"/>
      <c r="K889" s="591"/>
      <c r="L889" s="591"/>
      <c r="M889" s="591"/>
      <c r="N889" s="592"/>
      <c r="O889" s="596">
        <v>87992</v>
      </c>
      <c r="P889" s="597"/>
      <c r="Q889" s="597"/>
      <c r="R889" s="597"/>
      <c r="S889" s="597"/>
      <c r="T889" s="597"/>
      <c r="U889" s="597"/>
      <c r="V889" s="597"/>
      <c r="W889" s="598"/>
      <c r="X889" s="613">
        <v>10959</v>
      </c>
      <c r="Y889" s="113"/>
      <c r="Z889" s="113"/>
      <c r="AA889" s="113"/>
      <c r="AB889" s="113"/>
      <c r="AC889" s="114"/>
      <c r="AD889" s="613">
        <v>3339</v>
      </c>
      <c r="AE889" s="113"/>
      <c r="AF889" s="113"/>
      <c r="AG889" s="113"/>
      <c r="AH889" s="113"/>
      <c r="AI889" s="114"/>
      <c r="AJ889" s="613">
        <v>2137</v>
      </c>
      <c r="AK889" s="113"/>
      <c r="AL889" s="113"/>
      <c r="AM889" s="113"/>
      <c r="AN889" s="113"/>
      <c r="AO889" s="114"/>
      <c r="AP889" s="596">
        <v>69569</v>
      </c>
      <c r="AQ889" s="597"/>
      <c r="AR889" s="597"/>
      <c r="AS889" s="597"/>
      <c r="AT889" s="597"/>
      <c r="AU889" s="597"/>
      <c r="AV889" s="598"/>
      <c r="AW889" s="602">
        <v>302.4</v>
      </c>
      <c r="AX889" s="603"/>
      <c r="AY889" s="603"/>
      <c r="AZ889" s="603"/>
      <c r="BA889" s="603"/>
      <c r="BB889" s="603"/>
      <c r="BC889" s="604"/>
      <c r="BD889" s="602">
        <v>36.4</v>
      </c>
      <c r="BE889" s="603"/>
      <c r="BF889" s="603"/>
      <c r="BG889" s="603"/>
      <c r="BH889" s="603"/>
      <c r="BI889" s="603"/>
      <c r="BJ889" s="604"/>
      <c r="BK889" s="602">
        <v>63.6</v>
      </c>
      <c r="BL889" s="603"/>
      <c r="BM889" s="603"/>
      <c r="BN889" s="603"/>
      <c r="BO889" s="603"/>
      <c r="BP889" s="603"/>
      <c r="BQ889" s="604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8"/>
      <c r="CJ889" s="18"/>
      <c r="CK889" s="18"/>
      <c r="CL889" s="18"/>
      <c r="CM889" s="18"/>
      <c r="CN889" s="18"/>
      <c r="CO889" s="18"/>
      <c r="CP889" s="18"/>
      <c r="CQ889" s="18"/>
      <c r="CR889" s="18"/>
      <c r="CS889" s="18"/>
      <c r="CT889" s="18"/>
      <c r="CU889" s="18"/>
      <c r="CV889" s="18"/>
      <c r="CW889" s="18"/>
      <c r="CX889" s="18"/>
      <c r="CY889" s="18"/>
      <c r="CZ889" s="18"/>
      <c r="DA889" s="18"/>
      <c r="DB889" s="18"/>
      <c r="DC889" s="18"/>
      <c r="DD889" s="18"/>
      <c r="DE889" s="18"/>
      <c r="DF889" s="18"/>
      <c r="DG889" s="18"/>
      <c r="DH889" s="18"/>
      <c r="DI889" s="18"/>
      <c r="DJ889" s="18"/>
      <c r="DK889" s="18"/>
      <c r="DL889" s="18"/>
      <c r="DM889" s="18"/>
      <c r="DN889" s="18"/>
      <c r="DO889" s="19"/>
      <c r="DP889" s="19"/>
      <c r="DQ889" s="19"/>
      <c r="DR889" s="19"/>
      <c r="DS889" s="19"/>
      <c r="DT889" s="19"/>
      <c r="DU889" s="19"/>
      <c r="DV889" s="19"/>
      <c r="DW889" s="19"/>
      <c r="DX889" s="19"/>
      <c r="DY889" s="19"/>
      <c r="DZ889" s="19"/>
      <c r="EA889" s="19"/>
      <c r="EB889" s="19"/>
      <c r="EC889" s="19"/>
      <c r="ED889" s="19"/>
      <c r="EE889" s="19"/>
      <c r="EF889" s="19"/>
      <c r="EG889" s="19"/>
    </row>
    <row r="890" spans="2:137" ht="15" customHeight="1">
      <c r="B890" s="593"/>
      <c r="C890" s="594"/>
      <c r="D890" s="594"/>
      <c r="E890" s="594"/>
      <c r="F890" s="594"/>
      <c r="G890" s="594"/>
      <c r="H890" s="594"/>
      <c r="I890" s="594"/>
      <c r="J890" s="594"/>
      <c r="K890" s="594"/>
      <c r="L890" s="594"/>
      <c r="M890" s="594"/>
      <c r="N890" s="595"/>
      <c r="O890" s="599"/>
      <c r="P890" s="600"/>
      <c r="Q890" s="600"/>
      <c r="R890" s="600"/>
      <c r="S890" s="600"/>
      <c r="T890" s="600"/>
      <c r="U890" s="600"/>
      <c r="V890" s="600"/>
      <c r="W890" s="601"/>
      <c r="X890" s="614"/>
      <c r="Y890" s="116"/>
      <c r="Z890" s="116"/>
      <c r="AA890" s="116"/>
      <c r="AB890" s="116"/>
      <c r="AC890" s="117"/>
      <c r="AD890" s="614"/>
      <c r="AE890" s="116"/>
      <c r="AF890" s="116"/>
      <c r="AG890" s="116"/>
      <c r="AH890" s="116"/>
      <c r="AI890" s="117"/>
      <c r="AJ890" s="614"/>
      <c r="AK890" s="116"/>
      <c r="AL890" s="116"/>
      <c r="AM890" s="116"/>
      <c r="AN890" s="116"/>
      <c r="AO890" s="117"/>
      <c r="AP890" s="599"/>
      <c r="AQ890" s="600"/>
      <c r="AR890" s="600"/>
      <c r="AS890" s="600"/>
      <c r="AT890" s="600"/>
      <c r="AU890" s="600"/>
      <c r="AV890" s="601"/>
      <c r="AW890" s="605"/>
      <c r="AX890" s="606"/>
      <c r="AY890" s="606"/>
      <c r="AZ890" s="606"/>
      <c r="BA890" s="606"/>
      <c r="BB890" s="606"/>
      <c r="BC890" s="607"/>
      <c r="BD890" s="605"/>
      <c r="BE890" s="606"/>
      <c r="BF890" s="606"/>
      <c r="BG890" s="606"/>
      <c r="BH890" s="606"/>
      <c r="BI890" s="606"/>
      <c r="BJ890" s="607"/>
      <c r="BK890" s="605"/>
      <c r="BL890" s="606"/>
      <c r="BM890" s="606"/>
      <c r="BN890" s="606"/>
      <c r="BO890" s="606"/>
      <c r="BP890" s="606"/>
      <c r="BQ890" s="60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8"/>
      <c r="CJ890" s="18"/>
      <c r="CK890" s="18"/>
      <c r="CL890" s="18"/>
      <c r="CM890" s="18"/>
      <c r="CN890" s="18"/>
      <c r="CO890" s="18"/>
      <c r="CP890" s="18"/>
      <c r="CQ890" s="18"/>
      <c r="CR890" s="18"/>
      <c r="CS890" s="18"/>
      <c r="CT890" s="18"/>
      <c r="CU890" s="18"/>
      <c r="CV890" s="18"/>
      <c r="CW890" s="18"/>
      <c r="CX890" s="18"/>
      <c r="CY890" s="18"/>
      <c r="CZ890" s="18"/>
      <c r="DA890" s="18"/>
      <c r="DB890" s="18"/>
      <c r="DC890" s="18"/>
      <c r="DD890" s="18"/>
      <c r="DE890" s="18"/>
      <c r="DF890" s="18"/>
      <c r="DG890" s="18"/>
      <c r="DH890" s="18"/>
      <c r="DI890" s="18"/>
      <c r="DJ890" s="18"/>
      <c r="DK890" s="18"/>
      <c r="DL890" s="18"/>
      <c r="DM890" s="18"/>
      <c r="DN890" s="18"/>
      <c r="DO890" s="19"/>
      <c r="DP890" s="19"/>
      <c r="DQ890" s="19"/>
      <c r="DR890" s="19"/>
      <c r="DS890" s="19"/>
      <c r="DT890" s="19"/>
      <c r="DU890" s="19"/>
      <c r="DV890" s="19"/>
      <c r="DW890" s="19"/>
      <c r="DX890" s="19"/>
      <c r="DY890" s="19"/>
      <c r="DZ890" s="19"/>
      <c r="EA890" s="19"/>
      <c r="EB890" s="19"/>
      <c r="EC890" s="19"/>
      <c r="ED890" s="19"/>
      <c r="EE890" s="19"/>
      <c r="EF890" s="19"/>
      <c r="EG890" s="19"/>
    </row>
    <row r="891" spans="2:137" ht="15" customHeight="1">
      <c r="B891" s="590" t="s">
        <v>938</v>
      </c>
      <c r="C891" s="591"/>
      <c r="D891" s="591"/>
      <c r="E891" s="591"/>
      <c r="F891" s="591"/>
      <c r="G891" s="591"/>
      <c r="H891" s="591"/>
      <c r="I891" s="591"/>
      <c r="J891" s="591"/>
      <c r="K891" s="591"/>
      <c r="L891" s="591"/>
      <c r="M891" s="591"/>
      <c r="N891" s="592"/>
      <c r="O891" s="596">
        <v>87904</v>
      </c>
      <c r="P891" s="597"/>
      <c r="Q891" s="597"/>
      <c r="R891" s="597"/>
      <c r="S891" s="597"/>
      <c r="T891" s="597"/>
      <c r="U891" s="597"/>
      <c r="V891" s="597"/>
      <c r="W891" s="598"/>
      <c r="X891" s="613">
        <v>12920</v>
      </c>
      <c r="Y891" s="113"/>
      <c r="Z891" s="113"/>
      <c r="AA891" s="113"/>
      <c r="AB891" s="113"/>
      <c r="AC891" s="114"/>
      <c r="AD891" s="613">
        <v>2892</v>
      </c>
      <c r="AE891" s="113"/>
      <c r="AF891" s="113"/>
      <c r="AG891" s="113"/>
      <c r="AH891" s="113"/>
      <c r="AI891" s="114"/>
      <c r="AJ891" s="613">
        <v>2439</v>
      </c>
      <c r="AK891" s="113"/>
      <c r="AL891" s="113"/>
      <c r="AM891" s="113"/>
      <c r="AN891" s="113"/>
      <c r="AO891" s="114"/>
      <c r="AP891" s="596">
        <v>69653</v>
      </c>
      <c r="AQ891" s="597"/>
      <c r="AR891" s="597"/>
      <c r="AS891" s="597"/>
      <c r="AT891" s="597"/>
      <c r="AU891" s="597"/>
      <c r="AV891" s="598"/>
      <c r="AW891" s="602">
        <v>302</v>
      </c>
      <c r="AX891" s="603"/>
      <c r="AY891" s="603"/>
      <c r="AZ891" s="603"/>
      <c r="BA891" s="603"/>
      <c r="BB891" s="603"/>
      <c r="BC891" s="604"/>
      <c r="BD891" s="602">
        <v>37.1</v>
      </c>
      <c r="BE891" s="603"/>
      <c r="BF891" s="603"/>
      <c r="BG891" s="603"/>
      <c r="BH891" s="603"/>
      <c r="BI891" s="603"/>
      <c r="BJ891" s="604"/>
      <c r="BK891" s="602">
        <v>62.9</v>
      </c>
      <c r="BL891" s="603"/>
      <c r="BM891" s="603"/>
      <c r="BN891" s="603"/>
      <c r="BO891" s="603"/>
      <c r="BP891" s="603"/>
      <c r="BQ891" s="604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8"/>
      <c r="CJ891" s="18"/>
      <c r="CK891" s="18"/>
      <c r="CL891" s="18"/>
      <c r="CM891" s="18"/>
      <c r="CN891" s="18"/>
      <c r="CO891" s="18"/>
      <c r="CP891" s="18"/>
      <c r="CQ891" s="18"/>
      <c r="CR891" s="18"/>
      <c r="CS891" s="18"/>
      <c r="CT891" s="18"/>
      <c r="CU891" s="18"/>
      <c r="CV891" s="18"/>
      <c r="CW891" s="18"/>
      <c r="CX891" s="18"/>
      <c r="CY891" s="18"/>
      <c r="CZ891" s="18"/>
      <c r="DA891" s="18"/>
      <c r="DB891" s="18"/>
      <c r="DC891" s="18"/>
      <c r="DD891" s="18"/>
      <c r="DE891" s="18"/>
      <c r="DF891" s="18"/>
      <c r="DG891" s="18"/>
      <c r="DH891" s="18"/>
      <c r="DI891" s="18"/>
      <c r="DJ891" s="18"/>
      <c r="DK891" s="18"/>
      <c r="DL891" s="18"/>
      <c r="DM891" s="18"/>
      <c r="DN891" s="18"/>
      <c r="DO891" s="19"/>
      <c r="DP891" s="19"/>
      <c r="DQ891" s="19"/>
      <c r="DR891" s="19"/>
      <c r="DS891" s="19"/>
      <c r="DT891" s="19"/>
      <c r="DU891" s="19"/>
      <c r="DV891" s="19"/>
      <c r="DW891" s="19"/>
      <c r="DX891" s="19"/>
      <c r="DY891" s="19"/>
      <c r="DZ891" s="19"/>
      <c r="EA891" s="19"/>
      <c r="EB891" s="19"/>
      <c r="EC891" s="19"/>
      <c r="ED891" s="19"/>
      <c r="EE891" s="19"/>
      <c r="EF891" s="19"/>
      <c r="EG891" s="19"/>
    </row>
    <row r="892" spans="2:137" ht="15" customHeight="1">
      <c r="B892" s="593"/>
      <c r="C892" s="594"/>
      <c r="D892" s="594"/>
      <c r="E892" s="594"/>
      <c r="F892" s="594"/>
      <c r="G892" s="594"/>
      <c r="H892" s="594"/>
      <c r="I892" s="594"/>
      <c r="J892" s="594"/>
      <c r="K892" s="594"/>
      <c r="L892" s="594"/>
      <c r="M892" s="594"/>
      <c r="N892" s="595"/>
      <c r="O892" s="599"/>
      <c r="P892" s="600"/>
      <c r="Q892" s="600"/>
      <c r="R892" s="600"/>
      <c r="S892" s="600"/>
      <c r="T892" s="600"/>
      <c r="U892" s="600"/>
      <c r="V892" s="600"/>
      <c r="W892" s="601"/>
      <c r="X892" s="614"/>
      <c r="Y892" s="116"/>
      <c r="Z892" s="116"/>
      <c r="AA892" s="116"/>
      <c r="AB892" s="116"/>
      <c r="AC892" s="117"/>
      <c r="AD892" s="614"/>
      <c r="AE892" s="116"/>
      <c r="AF892" s="116"/>
      <c r="AG892" s="116"/>
      <c r="AH892" s="116"/>
      <c r="AI892" s="117"/>
      <c r="AJ892" s="614"/>
      <c r="AK892" s="116"/>
      <c r="AL892" s="116"/>
      <c r="AM892" s="116"/>
      <c r="AN892" s="116"/>
      <c r="AO892" s="117"/>
      <c r="AP892" s="599"/>
      <c r="AQ892" s="600"/>
      <c r="AR892" s="600"/>
      <c r="AS892" s="600"/>
      <c r="AT892" s="600"/>
      <c r="AU892" s="600"/>
      <c r="AV892" s="601"/>
      <c r="AW892" s="605"/>
      <c r="AX892" s="606"/>
      <c r="AY892" s="606"/>
      <c r="AZ892" s="606"/>
      <c r="BA892" s="606"/>
      <c r="BB892" s="606"/>
      <c r="BC892" s="607"/>
      <c r="BD892" s="605"/>
      <c r="BE892" s="606"/>
      <c r="BF892" s="606"/>
      <c r="BG892" s="606"/>
      <c r="BH892" s="606"/>
      <c r="BI892" s="606"/>
      <c r="BJ892" s="607"/>
      <c r="BK892" s="605"/>
      <c r="BL892" s="606"/>
      <c r="BM892" s="606"/>
      <c r="BN892" s="606"/>
      <c r="BO892" s="606"/>
      <c r="BP892" s="606"/>
      <c r="BQ892" s="60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8"/>
      <c r="CJ892" s="18"/>
      <c r="CK892" s="18"/>
      <c r="CL892" s="18"/>
      <c r="CM892" s="18"/>
      <c r="CN892" s="18"/>
      <c r="CO892" s="18"/>
      <c r="CP892" s="18"/>
      <c r="CQ892" s="18"/>
      <c r="CR892" s="18"/>
      <c r="CS892" s="18"/>
      <c r="CT892" s="18"/>
      <c r="CU892" s="18"/>
      <c r="CV892" s="18"/>
      <c r="CW892" s="18"/>
      <c r="CX892" s="18"/>
      <c r="CY892" s="18"/>
      <c r="CZ892" s="18"/>
      <c r="DA892" s="18"/>
      <c r="DB892" s="18"/>
      <c r="DC892" s="18"/>
      <c r="DD892" s="18"/>
      <c r="DE892" s="18"/>
      <c r="DF892" s="18"/>
      <c r="DG892" s="18"/>
      <c r="DH892" s="18"/>
      <c r="DI892" s="18"/>
      <c r="DJ892" s="18"/>
      <c r="DK892" s="18"/>
      <c r="DL892" s="18"/>
      <c r="DM892" s="18"/>
      <c r="DN892" s="18"/>
      <c r="DO892" s="19"/>
      <c r="DP892" s="19"/>
      <c r="DQ892" s="19"/>
      <c r="DR892" s="19"/>
      <c r="DS892" s="19"/>
      <c r="DT892" s="19"/>
      <c r="DU892" s="19"/>
      <c r="DV892" s="19"/>
      <c r="DW892" s="19"/>
      <c r="DX892" s="19"/>
      <c r="DY892" s="19"/>
      <c r="DZ892" s="19"/>
      <c r="EA892" s="19"/>
      <c r="EB892" s="19"/>
      <c r="EC892" s="19"/>
      <c r="ED892" s="19"/>
      <c r="EE892" s="19"/>
      <c r="EF892" s="19"/>
      <c r="EG892" s="19"/>
    </row>
    <row r="893" spans="2:137" ht="15" customHeight="1">
      <c r="B893" s="624" t="s">
        <v>937</v>
      </c>
      <c r="C893" s="624"/>
      <c r="D893" s="624"/>
      <c r="E893" s="624"/>
      <c r="F893" s="624"/>
      <c r="G893" s="624"/>
      <c r="H893" s="624"/>
      <c r="I893" s="624"/>
      <c r="J893" s="624"/>
      <c r="K893" s="624"/>
      <c r="L893" s="624"/>
      <c r="M893" s="624"/>
      <c r="N893" s="625"/>
      <c r="O893" s="626">
        <v>83163</v>
      </c>
      <c r="P893" s="626"/>
      <c r="Q893" s="626"/>
      <c r="R893" s="626"/>
      <c r="S893" s="626"/>
      <c r="T893" s="626"/>
      <c r="U893" s="626"/>
      <c r="V893" s="626"/>
      <c r="W893" s="626"/>
      <c r="X893" s="110">
        <v>10949</v>
      </c>
      <c r="Y893" s="110"/>
      <c r="Z893" s="110"/>
      <c r="AA893" s="110"/>
      <c r="AB893" s="110"/>
      <c r="AC893" s="110"/>
      <c r="AD893" s="110">
        <v>3108</v>
      </c>
      <c r="AE893" s="110"/>
      <c r="AF893" s="110"/>
      <c r="AG893" s="110"/>
      <c r="AH893" s="110"/>
      <c r="AI893" s="110"/>
      <c r="AJ893" s="110">
        <v>2042</v>
      </c>
      <c r="AK893" s="110"/>
      <c r="AL893" s="110"/>
      <c r="AM893" s="110"/>
      <c r="AN893" s="110"/>
      <c r="AO893" s="110"/>
      <c r="AP893" s="626">
        <v>67064</v>
      </c>
      <c r="AQ893" s="626"/>
      <c r="AR893" s="626"/>
      <c r="AS893" s="626"/>
      <c r="AT893" s="626"/>
      <c r="AU893" s="626"/>
      <c r="AV893" s="626"/>
      <c r="AW893" s="612">
        <v>284.8</v>
      </c>
      <c r="AX893" s="612"/>
      <c r="AY893" s="612"/>
      <c r="AZ893" s="612"/>
      <c r="BA893" s="612"/>
      <c r="BB893" s="612"/>
      <c r="BC893" s="612"/>
      <c r="BD893" s="612">
        <v>36.8</v>
      </c>
      <c r="BE893" s="612"/>
      <c r="BF893" s="612"/>
      <c r="BG893" s="612"/>
      <c r="BH893" s="612"/>
      <c r="BI893" s="612"/>
      <c r="BJ893" s="612"/>
      <c r="BK893" s="612">
        <v>63.2</v>
      </c>
      <c r="BL893" s="612"/>
      <c r="BM893" s="612"/>
      <c r="BN893" s="612"/>
      <c r="BO893" s="612"/>
      <c r="BP893" s="612"/>
      <c r="BQ893" s="612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8"/>
      <c r="CJ893" s="18"/>
      <c r="CK893" s="18"/>
      <c r="CL893" s="18"/>
      <c r="CM893" s="18"/>
      <c r="CN893" s="18"/>
      <c r="CO893" s="18"/>
      <c r="CP893" s="18"/>
      <c r="CQ893" s="18"/>
      <c r="CR893" s="18"/>
      <c r="CS893" s="18"/>
      <c r="CT893" s="18"/>
      <c r="CU893" s="18"/>
      <c r="CV893" s="18"/>
      <c r="CW893" s="18"/>
      <c r="CX893" s="18"/>
      <c r="CY893" s="18"/>
      <c r="CZ893" s="18"/>
      <c r="DA893" s="18"/>
      <c r="DB893" s="18"/>
      <c r="DC893" s="18"/>
      <c r="DD893" s="18"/>
      <c r="DE893" s="18"/>
      <c r="DF893" s="18"/>
      <c r="DG893" s="18"/>
      <c r="DH893" s="18"/>
      <c r="DI893" s="18"/>
      <c r="DJ893" s="18"/>
      <c r="DK893" s="18"/>
      <c r="DL893" s="18"/>
      <c r="DM893" s="18"/>
      <c r="DN893" s="18"/>
      <c r="DO893" s="19"/>
      <c r="DP893" s="19"/>
      <c r="DQ893" s="19"/>
      <c r="DR893" s="19"/>
      <c r="DS893" s="19"/>
      <c r="DT893" s="19"/>
      <c r="DU893" s="19"/>
      <c r="DV893" s="19"/>
      <c r="DW893" s="19"/>
      <c r="DX893" s="19"/>
      <c r="DY893" s="19"/>
      <c r="DZ893" s="19"/>
      <c r="EA893" s="19"/>
      <c r="EB893" s="19"/>
      <c r="EC893" s="19"/>
      <c r="ED893" s="19"/>
      <c r="EE893" s="19"/>
      <c r="EF893" s="19"/>
      <c r="EG893" s="19"/>
    </row>
    <row r="894" spans="2:137" ht="15" customHeight="1">
      <c r="B894" s="624"/>
      <c r="C894" s="624"/>
      <c r="D894" s="624"/>
      <c r="E894" s="624"/>
      <c r="F894" s="624"/>
      <c r="G894" s="624"/>
      <c r="H894" s="624"/>
      <c r="I894" s="624"/>
      <c r="J894" s="624"/>
      <c r="K894" s="624"/>
      <c r="L894" s="624"/>
      <c r="M894" s="624"/>
      <c r="N894" s="625"/>
      <c r="O894" s="626"/>
      <c r="P894" s="626"/>
      <c r="Q894" s="626"/>
      <c r="R894" s="626"/>
      <c r="S894" s="626"/>
      <c r="T894" s="626"/>
      <c r="U894" s="626"/>
      <c r="V894" s="626"/>
      <c r="W894" s="626"/>
      <c r="X894" s="110"/>
      <c r="Y894" s="110"/>
      <c r="Z894" s="110"/>
      <c r="AA894" s="110"/>
      <c r="AB894" s="110"/>
      <c r="AC894" s="110"/>
      <c r="AD894" s="110"/>
      <c r="AE894" s="110"/>
      <c r="AF894" s="110"/>
      <c r="AG894" s="110"/>
      <c r="AH894" s="110"/>
      <c r="AI894" s="110"/>
      <c r="AJ894" s="110"/>
      <c r="AK894" s="110"/>
      <c r="AL894" s="110"/>
      <c r="AM894" s="110"/>
      <c r="AN894" s="110"/>
      <c r="AO894" s="110"/>
      <c r="AP894" s="626"/>
      <c r="AQ894" s="626"/>
      <c r="AR894" s="626"/>
      <c r="AS894" s="626"/>
      <c r="AT894" s="626"/>
      <c r="AU894" s="626"/>
      <c r="AV894" s="626"/>
      <c r="AW894" s="612"/>
      <c r="AX894" s="612"/>
      <c r="AY894" s="612"/>
      <c r="AZ894" s="612"/>
      <c r="BA894" s="612"/>
      <c r="BB894" s="612"/>
      <c r="BC894" s="612"/>
      <c r="BD894" s="612"/>
      <c r="BE894" s="612"/>
      <c r="BF894" s="612"/>
      <c r="BG894" s="612"/>
      <c r="BH894" s="612"/>
      <c r="BI894" s="612"/>
      <c r="BJ894" s="612"/>
      <c r="BK894" s="612"/>
      <c r="BL894" s="612"/>
      <c r="BM894" s="612"/>
      <c r="BN894" s="612"/>
      <c r="BO894" s="612"/>
      <c r="BP894" s="612"/>
      <c r="BQ894" s="612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8"/>
      <c r="CJ894" s="18"/>
      <c r="CK894" s="18"/>
      <c r="CL894" s="18"/>
      <c r="CM894" s="18"/>
      <c r="CN894" s="18"/>
      <c r="CO894" s="18"/>
      <c r="CP894" s="18"/>
      <c r="CQ894" s="18"/>
      <c r="CR894" s="18"/>
      <c r="CS894" s="18"/>
      <c r="CT894" s="18"/>
      <c r="CU894" s="18"/>
      <c r="CV894" s="18"/>
      <c r="CW894" s="18"/>
      <c r="CX894" s="18"/>
      <c r="CY894" s="18"/>
      <c r="CZ894" s="18"/>
      <c r="DA894" s="18"/>
      <c r="DB894" s="18"/>
      <c r="DC894" s="18"/>
      <c r="DD894" s="18"/>
      <c r="DE894" s="18"/>
      <c r="DF894" s="18"/>
      <c r="DG894" s="18"/>
      <c r="DH894" s="18"/>
      <c r="DI894" s="18"/>
      <c r="DJ894" s="18"/>
      <c r="DK894" s="18"/>
      <c r="DL894" s="18"/>
      <c r="DM894" s="18"/>
      <c r="DN894" s="18"/>
      <c r="DO894" s="19"/>
      <c r="DP894" s="19"/>
      <c r="DQ894" s="19"/>
      <c r="DR894" s="19"/>
      <c r="DS894" s="19"/>
      <c r="DT894" s="19"/>
      <c r="DU894" s="19"/>
      <c r="DV894" s="19"/>
      <c r="DW894" s="19"/>
      <c r="DX894" s="19"/>
      <c r="DY894" s="19"/>
      <c r="DZ894" s="19"/>
      <c r="EA894" s="19"/>
      <c r="EB894" s="19"/>
      <c r="EC894" s="19"/>
      <c r="ED894" s="19"/>
      <c r="EE894" s="19"/>
      <c r="EF894" s="19"/>
      <c r="EG894" s="19"/>
    </row>
    <row r="895" spans="2:137" ht="15" customHeight="1">
      <c r="B895" s="608" t="s">
        <v>1006</v>
      </c>
      <c r="C895" s="608"/>
      <c r="D895" s="608"/>
      <c r="E895" s="608"/>
      <c r="F895" s="608"/>
      <c r="G895" s="608"/>
      <c r="H895" s="608"/>
      <c r="I895" s="608"/>
      <c r="J895" s="608"/>
      <c r="K895" s="608"/>
      <c r="L895" s="608"/>
      <c r="M895" s="608"/>
      <c r="N895" s="609"/>
      <c r="O895" s="610">
        <v>82539</v>
      </c>
      <c r="P895" s="610"/>
      <c r="Q895" s="610"/>
      <c r="R895" s="610"/>
      <c r="S895" s="610"/>
      <c r="T895" s="610"/>
      <c r="U895" s="610"/>
      <c r="V895" s="610"/>
      <c r="W895" s="610"/>
      <c r="X895" s="611">
        <v>10736</v>
      </c>
      <c r="Y895" s="611"/>
      <c r="Z895" s="611"/>
      <c r="AA895" s="611"/>
      <c r="AB895" s="611"/>
      <c r="AC895" s="611"/>
      <c r="AD895" s="611">
        <v>3595</v>
      </c>
      <c r="AE895" s="611"/>
      <c r="AF895" s="611"/>
      <c r="AG895" s="611"/>
      <c r="AH895" s="611"/>
      <c r="AI895" s="611"/>
      <c r="AJ895" s="611">
        <v>1981</v>
      </c>
      <c r="AK895" s="611"/>
      <c r="AL895" s="611"/>
      <c r="AM895" s="611"/>
      <c r="AN895" s="611"/>
      <c r="AO895" s="611"/>
      <c r="AP895" s="610">
        <v>66227</v>
      </c>
      <c r="AQ895" s="610"/>
      <c r="AR895" s="610"/>
      <c r="AS895" s="610"/>
      <c r="AT895" s="610"/>
      <c r="AU895" s="610"/>
      <c r="AV895" s="610"/>
      <c r="AW895" s="589">
        <v>279.8</v>
      </c>
      <c r="AX895" s="589"/>
      <c r="AY895" s="589"/>
      <c r="AZ895" s="589"/>
      <c r="BA895" s="589"/>
      <c r="BB895" s="589"/>
      <c r="BC895" s="589"/>
      <c r="BD895" s="589">
        <v>37.7</v>
      </c>
      <c r="BE895" s="589"/>
      <c r="BF895" s="589"/>
      <c r="BG895" s="589"/>
      <c r="BH895" s="589"/>
      <c r="BI895" s="589"/>
      <c r="BJ895" s="589"/>
      <c r="BK895" s="589">
        <v>62.3</v>
      </c>
      <c r="BL895" s="589"/>
      <c r="BM895" s="589"/>
      <c r="BN895" s="589"/>
      <c r="BO895" s="589"/>
      <c r="BP895" s="589"/>
      <c r="BQ895" s="589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8"/>
      <c r="CJ895" s="18"/>
      <c r="CK895" s="18"/>
      <c r="CL895" s="18"/>
      <c r="CM895" s="18"/>
      <c r="CN895" s="18"/>
      <c r="CO895" s="18"/>
      <c r="CP895" s="18"/>
      <c r="CQ895" s="18"/>
      <c r="CR895" s="18"/>
      <c r="CS895" s="18"/>
      <c r="CT895" s="18"/>
      <c r="CU895" s="18"/>
      <c r="CV895" s="18"/>
      <c r="CW895" s="18"/>
      <c r="CX895" s="18"/>
      <c r="CY895" s="18"/>
      <c r="CZ895" s="18"/>
      <c r="DA895" s="18"/>
      <c r="DB895" s="18"/>
      <c r="DC895" s="18"/>
      <c r="DD895" s="18"/>
      <c r="DE895" s="18"/>
      <c r="DF895" s="18"/>
      <c r="DG895" s="18"/>
      <c r="DH895" s="18"/>
      <c r="DI895" s="18"/>
      <c r="DJ895" s="18"/>
      <c r="DK895" s="18"/>
      <c r="DL895" s="18"/>
      <c r="DM895" s="18"/>
      <c r="DN895" s="18"/>
      <c r="DO895" s="19"/>
      <c r="DP895" s="19"/>
      <c r="DQ895" s="19"/>
      <c r="DR895" s="19"/>
      <c r="DS895" s="19"/>
      <c r="DT895" s="19"/>
      <c r="DU895" s="19"/>
      <c r="DV895" s="19"/>
      <c r="DW895" s="19"/>
      <c r="DX895" s="19"/>
      <c r="DY895" s="19"/>
      <c r="DZ895" s="19"/>
      <c r="EA895" s="19"/>
      <c r="EB895" s="19"/>
      <c r="EC895" s="19"/>
      <c r="ED895" s="19"/>
      <c r="EE895" s="19"/>
      <c r="EF895" s="19"/>
      <c r="EG895" s="19"/>
    </row>
    <row r="896" spans="2:137" ht="15" customHeight="1">
      <c r="B896" s="608"/>
      <c r="C896" s="608"/>
      <c r="D896" s="608"/>
      <c r="E896" s="608"/>
      <c r="F896" s="608"/>
      <c r="G896" s="608"/>
      <c r="H896" s="608"/>
      <c r="I896" s="608"/>
      <c r="J896" s="608"/>
      <c r="K896" s="608"/>
      <c r="L896" s="608"/>
      <c r="M896" s="608"/>
      <c r="N896" s="609"/>
      <c r="O896" s="610"/>
      <c r="P896" s="610"/>
      <c r="Q896" s="610"/>
      <c r="R896" s="610"/>
      <c r="S896" s="610"/>
      <c r="T896" s="610"/>
      <c r="U896" s="610"/>
      <c r="V896" s="610"/>
      <c r="W896" s="610"/>
      <c r="X896" s="611"/>
      <c r="Y896" s="611"/>
      <c r="Z896" s="611"/>
      <c r="AA896" s="611"/>
      <c r="AB896" s="611"/>
      <c r="AC896" s="611"/>
      <c r="AD896" s="611"/>
      <c r="AE896" s="611"/>
      <c r="AF896" s="611"/>
      <c r="AG896" s="611"/>
      <c r="AH896" s="611"/>
      <c r="AI896" s="611"/>
      <c r="AJ896" s="611"/>
      <c r="AK896" s="611"/>
      <c r="AL896" s="611"/>
      <c r="AM896" s="611"/>
      <c r="AN896" s="611"/>
      <c r="AO896" s="611"/>
      <c r="AP896" s="610"/>
      <c r="AQ896" s="610"/>
      <c r="AR896" s="610"/>
      <c r="AS896" s="610"/>
      <c r="AT896" s="610"/>
      <c r="AU896" s="610"/>
      <c r="AV896" s="610"/>
      <c r="AW896" s="589"/>
      <c r="AX896" s="589"/>
      <c r="AY896" s="589"/>
      <c r="AZ896" s="589"/>
      <c r="BA896" s="589"/>
      <c r="BB896" s="589"/>
      <c r="BC896" s="589"/>
      <c r="BD896" s="589"/>
      <c r="BE896" s="589"/>
      <c r="BF896" s="589"/>
      <c r="BG896" s="589"/>
      <c r="BH896" s="589"/>
      <c r="BI896" s="589"/>
      <c r="BJ896" s="589"/>
      <c r="BK896" s="589"/>
      <c r="BL896" s="589"/>
      <c r="BM896" s="589"/>
      <c r="BN896" s="589"/>
      <c r="BO896" s="589"/>
      <c r="BP896" s="589"/>
      <c r="BQ896" s="589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8"/>
      <c r="CJ896" s="18"/>
      <c r="CK896" s="18"/>
      <c r="CL896" s="18"/>
      <c r="CM896" s="18"/>
      <c r="CN896" s="18"/>
      <c r="CO896" s="18"/>
      <c r="CP896" s="18"/>
      <c r="CQ896" s="18"/>
      <c r="CR896" s="18"/>
      <c r="CS896" s="18"/>
      <c r="CT896" s="18"/>
      <c r="CU896" s="18"/>
      <c r="CV896" s="18"/>
      <c r="CW896" s="18"/>
      <c r="CX896" s="18"/>
      <c r="CY896" s="18"/>
      <c r="CZ896" s="18"/>
      <c r="DA896" s="18"/>
      <c r="DB896" s="18"/>
      <c r="DC896" s="18"/>
      <c r="DD896" s="18"/>
      <c r="DE896" s="18"/>
      <c r="DF896" s="18"/>
      <c r="DG896" s="18"/>
      <c r="DH896" s="18"/>
      <c r="DI896" s="18"/>
      <c r="DJ896" s="18"/>
      <c r="DK896" s="18"/>
      <c r="DL896" s="18"/>
      <c r="DM896" s="18"/>
      <c r="DN896" s="18"/>
      <c r="DO896" s="19"/>
      <c r="DP896" s="19"/>
      <c r="DQ896" s="19"/>
      <c r="DR896" s="19"/>
      <c r="DS896" s="19"/>
      <c r="DT896" s="19"/>
      <c r="DU896" s="19"/>
      <c r="DV896" s="19"/>
      <c r="DW896" s="19"/>
      <c r="DX896" s="19"/>
      <c r="DY896" s="19"/>
      <c r="DZ896" s="19"/>
      <c r="EA896" s="19"/>
      <c r="EB896" s="19"/>
      <c r="EC896" s="19"/>
      <c r="ED896" s="19"/>
      <c r="EE896" s="19"/>
      <c r="EF896" s="19"/>
      <c r="EG896" s="19"/>
    </row>
    <row r="897" spans="2:137" ht="15" customHeight="1">
      <c r="B897" s="608" t="s">
        <v>1070</v>
      </c>
      <c r="C897" s="608"/>
      <c r="D897" s="608"/>
      <c r="E897" s="608"/>
      <c r="F897" s="608"/>
      <c r="G897" s="608"/>
      <c r="H897" s="608"/>
      <c r="I897" s="608"/>
      <c r="J897" s="608"/>
      <c r="K897" s="608"/>
      <c r="L897" s="608"/>
      <c r="M897" s="608"/>
      <c r="N897" s="609"/>
      <c r="O897" s="610">
        <v>52294</v>
      </c>
      <c r="P897" s="610"/>
      <c r="Q897" s="610"/>
      <c r="R897" s="610"/>
      <c r="S897" s="610"/>
      <c r="T897" s="610"/>
      <c r="U897" s="610"/>
      <c r="V897" s="610"/>
      <c r="W897" s="610"/>
      <c r="X897" s="611">
        <v>7069</v>
      </c>
      <c r="Y897" s="611"/>
      <c r="Z897" s="611"/>
      <c r="AA897" s="611"/>
      <c r="AB897" s="611"/>
      <c r="AC897" s="611"/>
      <c r="AD897" s="611">
        <v>2168</v>
      </c>
      <c r="AE897" s="611"/>
      <c r="AF897" s="611"/>
      <c r="AG897" s="611"/>
      <c r="AH897" s="611"/>
      <c r="AI897" s="611"/>
      <c r="AJ897" s="611">
        <v>1191</v>
      </c>
      <c r="AK897" s="611"/>
      <c r="AL897" s="611"/>
      <c r="AM897" s="611"/>
      <c r="AN897" s="611"/>
      <c r="AO897" s="611"/>
      <c r="AP897" s="610">
        <v>41866</v>
      </c>
      <c r="AQ897" s="610"/>
      <c r="AR897" s="610"/>
      <c r="AS897" s="610"/>
      <c r="AT897" s="610"/>
      <c r="AU897" s="610"/>
      <c r="AV897" s="610"/>
      <c r="AW897" s="589">
        <v>179.7</v>
      </c>
      <c r="AX897" s="589"/>
      <c r="AY897" s="589"/>
      <c r="AZ897" s="589"/>
      <c r="BA897" s="589"/>
      <c r="BB897" s="589"/>
      <c r="BC897" s="589"/>
      <c r="BD897" s="589">
        <v>36.4</v>
      </c>
      <c r="BE897" s="589"/>
      <c r="BF897" s="589"/>
      <c r="BG897" s="589"/>
      <c r="BH897" s="589"/>
      <c r="BI897" s="589"/>
      <c r="BJ897" s="589"/>
      <c r="BK897" s="589">
        <v>63.4</v>
      </c>
      <c r="BL897" s="589"/>
      <c r="BM897" s="589"/>
      <c r="BN897" s="589"/>
      <c r="BO897" s="589"/>
      <c r="BP897" s="589"/>
      <c r="BQ897" s="589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8"/>
      <c r="CJ897" s="18"/>
      <c r="CK897" s="18"/>
      <c r="CL897" s="18"/>
      <c r="CM897" s="18"/>
      <c r="CN897" s="18"/>
      <c r="CO897" s="18"/>
      <c r="CP897" s="18"/>
      <c r="CQ897" s="18"/>
      <c r="CR897" s="18"/>
      <c r="CS897" s="18"/>
      <c r="CT897" s="18"/>
      <c r="CU897" s="18"/>
      <c r="CV897" s="18"/>
      <c r="CW897" s="18"/>
      <c r="CX897" s="18"/>
      <c r="CY897" s="18"/>
      <c r="CZ897" s="18"/>
      <c r="DA897" s="18"/>
      <c r="DB897" s="18"/>
      <c r="DC897" s="18"/>
      <c r="DD897" s="18"/>
      <c r="DE897" s="18"/>
      <c r="DF897" s="18"/>
      <c r="DG897" s="18"/>
      <c r="DH897" s="18"/>
      <c r="DI897" s="18"/>
      <c r="DJ897" s="18"/>
      <c r="DK897" s="18"/>
      <c r="DL897" s="18"/>
      <c r="DM897" s="18"/>
      <c r="DN897" s="18"/>
      <c r="DO897" s="19"/>
      <c r="DP897" s="19"/>
      <c r="DQ897" s="19"/>
      <c r="DR897" s="19"/>
      <c r="DS897" s="19"/>
      <c r="DT897" s="19"/>
      <c r="DU897" s="19"/>
      <c r="DV897" s="19"/>
      <c r="DW897" s="19"/>
      <c r="DX897" s="19"/>
      <c r="DY897" s="19"/>
      <c r="DZ897" s="19"/>
      <c r="EA897" s="19"/>
      <c r="EB897" s="19"/>
      <c r="EC897" s="19"/>
      <c r="ED897" s="19"/>
      <c r="EE897" s="19"/>
      <c r="EF897" s="19"/>
      <c r="EG897" s="19"/>
    </row>
    <row r="898" spans="2:137" ht="15" customHeight="1">
      <c r="B898" s="608"/>
      <c r="C898" s="608"/>
      <c r="D898" s="608"/>
      <c r="E898" s="608"/>
      <c r="F898" s="608"/>
      <c r="G898" s="608"/>
      <c r="H898" s="608"/>
      <c r="I898" s="608"/>
      <c r="J898" s="608"/>
      <c r="K898" s="608"/>
      <c r="L898" s="608"/>
      <c r="M898" s="608"/>
      <c r="N898" s="609"/>
      <c r="O898" s="610"/>
      <c r="P898" s="610"/>
      <c r="Q898" s="610"/>
      <c r="R898" s="610"/>
      <c r="S898" s="610"/>
      <c r="T898" s="610"/>
      <c r="U898" s="610"/>
      <c r="V898" s="610"/>
      <c r="W898" s="610"/>
      <c r="X898" s="611"/>
      <c r="Y898" s="611"/>
      <c r="Z898" s="611"/>
      <c r="AA898" s="611"/>
      <c r="AB898" s="611"/>
      <c r="AC898" s="611"/>
      <c r="AD898" s="611"/>
      <c r="AE898" s="611"/>
      <c r="AF898" s="611"/>
      <c r="AG898" s="611"/>
      <c r="AH898" s="611"/>
      <c r="AI898" s="611"/>
      <c r="AJ898" s="611"/>
      <c r="AK898" s="611"/>
      <c r="AL898" s="611"/>
      <c r="AM898" s="611"/>
      <c r="AN898" s="611"/>
      <c r="AO898" s="611"/>
      <c r="AP898" s="610"/>
      <c r="AQ898" s="610"/>
      <c r="AR898" s="610"/>
      <c r="AS898" s="610"/>
      <c r="AT898" s="610"/>
      <c r="AU898" s="610"/>
      <c r="AV898" s="610"/>
      <c r="AW898" s="589"/>
      <c r="AX898" s="589"/>
      <c r="AY898" s="589"/>
      <c r="AZ898" s="589"/>
      <c r="BA898" s="589"/>
      <c r="BB898" s="589"/>
      <c r="BC898" s="589"/>
      <c r="BD898" s="589"/>
      <c r="BE898" s="589"/>
      <c r="BF898" s="589"/>
      <c r="BG898" s="589"/>
      <c r="BH898" s="589"/>
      <c r="BI898" s="589"/>
      <c r="BJ898" s="589"/>
      <c r="BK898" s="589"/>
      <c r="BL898" s="589"/>
      <c r="BM898" s="589"/>
      <c r="BN898" s="589"/>
      <c r="BO898" s="589"/>
      <c r="BP898" s="589"/>
      <c r="BQ898" s="589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8"/>
      <c r="CJ898" s="18"/>
      <c r="CK898" s="18"/>
      <c r="CL898" s="18"/>
      <c r="CM898" s="18"/>
      <c r="CN898" s="18"/>
      <c r="CO898" s="18"/>
      <c r="CP898" s="18"/>
      <c r="CQ898" s="18"/>
      <c r="CR898" s="18"/>
      <c r="CS898" s="18"/>
      <c r="CT898" s="18"/>
      <c r="CU898" s="18"/>
      <c r="CV898" s="18"/>
      <c r="CW898" s="18"/>
      <c r="CX898" s="18"/>
      <c r="CY898" s="18"/>
      <c r="CZ898" s="18"/>
      <c r="DA898" s="18"/>
      <c r="DB898" s="18"/>
      <c r="DC898" s="18"/>
      <c r="DD898" s="18"/>
      <c r="DE898" s="18"/>
      <c r="DF898" s="18"/>
      <c r="DG898" s="18"/>
      <c r="DH898" s="18"/>
      <c r="DI898" s="18"/>
      <c r="DJ898" s="18"/>
      <c r="DK898" s="18"/>
      <c r="DL898" s="18"/>
      <c r="DM898" s="18"/>
      <c r="DN898" s="18"/>
      <c r="DO898" s="19"/>
      <c r="DP898" s="19"/>
      <c r="DQ898" s="19"/>
      <c r="DR898" s="19"/>
      <c r="DS898" s="19"/>
      <c r="DT898" s="19"/>
      <c r="DU898" s="19"/>
      <c r="DV898" s="19"/>
      <c r="DW898" s="19"/>
      <c r="DX898" s="19"/>
      <c r="DY898" s="19"/>
      <c r="DZ898" s="19"/>
      <c r="EA898" s="19"/>
      <c r="EB898" s="19"/>
      <c r="EC898" s="19"/>
      <c r="ED898" s="19"/>
      <c r="EE898" s="19"/>
      <c r="EF898" s="19"/>
      <c r="EG898" s="19"/>
    </row>
    <row r="899" spans="69:137" ht="15" customHeight="1">
      <c r="BQ899" s="33" t="s">
        <v>590</v>
      </c>
      <c r="BV899" s="90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  <c r="DT899" s="15"/>
      <c r="DU899" s="15"/>
      <c r="DV899" s="15"/>
      <c r="DW899" s="15"/>
      <c r="DX899" s="15"/>
      <c r="DY899" s="15"/>
      <c r="DZ899" s="15"/>
      <c r="EA899" s="15"/>
      <c r="EB899" s="15"/>
      <c r="EC899" s="15"/>
      <c r="ED899" s="15"/>
      <c r="EE899" s="15"/>
      <c r="EF899" s="15"/>
      <c r="EG899" s="15"/>
    </row>
    <row r="900" ht="11.25" customHeight="1"/>
    <row r="901" spans="1:69" ht="15" customHeight="1">
      <c r="A901" s="31" t="s">
        <v>576</v>
      </c>
      <c r="BQ901" s="33" t="s">
        <v>584</v>
      </c>
    </row>
    <row r="902" ht="3.75" customHeight="1"/>
    <row r="903" spans="2:69" ht="15" customHeight="1">
      <c r="B903" s="104" t="s">
        <v>618</v>
      </c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 t="s">
        <v>577</v>
      </c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 t="s">
        <v>578</v>
      </c>
      <c r="AA903" s="104"/>
      <c r="AB903" s="104"/>
      <c r="AC903" s="104"/>
      <c r="AD903" s="104"/>
      <c r="AE903" s="104"/>
      <c r="AF903" s="104"/>
      <c r="AG903" s="104"/>
      <c r="AH903" s="104"/>
      <c r="AI903" s="104"/>
      <c r="AJ903" s="104"/>
      <c r="AK903" s="104" t="s">
        <v>588</v>
      </c>
      <c r="AL903" s="104"/>
      <c r="AM903" s="104"/>
      <c r="AN903" s="104"/>
      <c r="AO903" s="104"/>
      <c r="AP903" s="104"/>
      <c r="AQ903" s="104"/>
      <c r="AR903" s="104"/>
      <c r="AS903" s="104"/>
      <c r="AT903" s="104"/>
      <c r="AU903" s="104"/>
      <c r="AV903" s="104" t="s">
        <v>579</v>
      </c>
      <c r="AW903" s="104"/>
      <c r="AX903" s="104"/>
      <c r="AY903" s="104"/>
      <c r="AZ903" s="104"/>
      <c r="BA903" s="104"/>
      <c r="BB903" s="104"/>
      <c r="BC903" s="104"/>
      <c r="BD903" s="104"/>
      <c r="BE903" s="104"/>
      <c r="BF903" s="104"/>
      <c r="BG903" s="104" t="s">
        <v>580</v>
      </c>
      <c r="BH903" s="104"/>
      <c r="BI903" s="104"/>
      <c r="BJ903" s="104"/>
      <c r="BK903" s="104"/>
      <c r="BL903" s="104"/>
      <c r="BM903" s="104"/>
      <c r="BN903" s="104"/>
      <c r="BO903" s="104"/>
      <c r="BP903" s="104"/>
      <c r="BQ903" s="104"/>
    </row>
    <row r="904" spans="2:69" ht="15" customHeight="1">
      <c r="B904" s="617" t="s">
        <v>903</v>
      </c>
      <c r="C904" s="136"/>
      <c r="D904" s="136"/>
      <c r="E904" s="618"/>
      <c r="F904" s="118" t="s">
        <v>581</v>
      </c>
      <c r="G904" s="119"/>
      <c r="H904" s="119"/>
      <c r="I904" s="119"/>
      <c r="J904" s="119"/>
      <c r="K904" s="119"/>
      <c r="L904" s="119"/>
      <c r="M904" s="119"/>
      <c r="N904" s="120"/>
      <c r="O904" s="316">
        <v>217</v>
      </c>
      <c r="P904" s="317"/>
      <c r="Q904" s="317"/>
      <c r="R904" s="317"/>
      <c r="S904" s="317"/>
      <c r="T904" s="317"/>
      <c r="U904" s="317"/>
      <c r="V904" s="317"/>
      <c r="W904" s="317"/>
      <c r="X904" s="317"/>
      <c r="Y904" s="318"/>
      <c r="Z904" s="316">
        <v>158</v>
      </c>
      <c r="AA904" s="317"/>
      <c r="AB904" s="317"/>
      <c r="AC904" s="317"/>
      <c r="AD904" s="317"/>
      <c r="AE904" s="317"/>
      <c r="AF904" s="317"/>
      <c r="AG904" s="317"/>
      <c r="AH904" s="317"/>
      <c r="AI904" s="317"/>
      <c r="AJ904" s="318"/>
      <c r="AK904" s="316">
        <v>223</v>
      </c>
      <c r="AL904" s="317"/>
      <c r="AM904" s="317"/>
      <c r="AN904" s="317"/>
      <c r="AO904" s="317"/>
      <c r="AP904" s="317"/>
      <c r="AQ904" s="317"/>
      <c r="AR904" s="317"/>
      <c r="AS904" s="317"/>
      <c r="AT904" s="317"/>
      <c r="AU904" s="318"/>
      <c r="AV904" s="316">
        <v>60</v>
      </c>
      <c r="AW904" s="317"/>
      <c r="AX904" s="317"/>
      <c r="AY904" s="317"/>
      <c r="AZ904" s="317"/>
      <c r="BA904" s="317"/>
      <c r="BB904" s="317"/>
      <c r="BC904" s="317"/>
      <c r="BD904" s="317"/>
      <c r="BE904" s="317"/>
      <c r="BF904" s="318"/>
      <c r="BG904" s="316">
        <v>309</v>
      </c>
      <c r="BH904" s="317"/>
      <c r="BI904" s="317"/>
      <c r="BJ904" s="317"/>
      <c r="BK904" s="317"/>
      <c r="BL904" s="317"/>
      <c r="BM904" s="317"/>
      <c r="BN904" s="317"/>
      <c r="BO904" s="317"/>
      <c r="BP904" s="317"/>
      <c r="BQ904" s="318"/>
    </row>
    <row r="905" spans="2:69" ht="15" customHeight="1">
      <c r="B905" s="627"/>
      <c r="C905" s="628"/>
      <c r="D905" s="628"/>
      <c r="E905" s="629"/>
      <c r="F905" s="118" t="s">
        <v>582</v>
      </c>
      <c r="G905" s="119"/>
      <c r="H905" s="119"/>
      <c r="I905" s="119"/>
      <c r="J905" s="119"/>
      <c r="K905" s="119"/>
      <c r="L905" s="119"/>
      <c r="M905" s="119"/>
      <c r="N905" s="120"/>
      <c r="O905" s="316">
        <v>94</v>
      </c>
      <c r="P905" s="317"/>
      <c r="Q905" s="317"/>
      <c r="R905" s="317"/>
      <c r="S905" s="317"/>
      <c r="T905" s="317"/>
      <c r="U905" s="317"/>
      <c r="V905" s="317"/>
      <c r="W905" s="317"/>
      <c r="X905" s="317"/>
      <c r="Y905" s="318"/>
      <c r="Z905" s="316">
        <v>100</v>
      </c>
      <c r="AA905" s="317"/>
      <c r="AB905" s="317"/>
      <c r="AC905" s="317"/>
      <c r="AD905" s="317"/>
      <c r="AE905" s="317"/>
      <c r="AF905" s="317"/>
      <c r="AG905" s="317"/>
      <c r="AH905" s="317"/>
      <c r="AI905" s="317"/>
      <c r="AJ905" s="318"/>
      <c r="AK905" s="316">
        <v>159</v>
      </c>
      <c r="AL905" s="317"/>
      <c r="AM905" s="317"/>
      <c r="AN905" s="317"/>
      <c r="AO905" s="317"/>
      <c r="AP905" s="317"/>
      <c r="AQ905" s="317"/>
      <c r="AR905" s="317"/>
      <c r="AS905" s="317"/>
      <c r="AT905" s="317"/>
      <c r="AU905" s="318"/>
      <c r="AV905" s="316">
        <v>24</v>
      </c>
      <c r="AW905" s="317"/>
      <c r="AX905" s="317"/>
      <c r="AY905" s="317"/>
      <c r="AZ905" s="317"/>
      <c r="BA905" s="317"/>
      <c r="BB905" s="317"/>
      <c r="BC905" s="317"/>
      <c r="BD905" s="317"/>
      <c r="BE905" s="317"/>
      <c r="BF905" s="318"/>
      <c r="BG905" s="316">
        <v>9082</v>
      </c>
      <c r="BH905" s="317"/>
      <c r="BI905" s="317"/>
      <c r="BJ905" s="317"/>
      <c r="BK905" s="317"/>
      <c r="BL905" s="317"/>
      <c r="BM905" s="317"/>
      <c r="BN905" s="317"/>
      <c r="BO905" s="317"/>
      <c r="BP905" s="317"/>
      <c r="BQ905" s="318"/>
    </row>
    <row r="906" spans="2:69" ht="15" customHeight="1">
      <c r="B906" s="619"/>
      <c r="C906" s="620"/>
      <c r="D906" s="620"/>
      <c r="E906" s="621"/>
      <c r="F906" s="630" t="s">
        <v>583</v>
      </c>
      <c r="G906" s="631"/>
      <c r="H906" s="631"/>
      <c r="I906" s="631"/>
      <c r="J906" s="631"/>
      <c r="K906" s="631"/>
      <c r="L906" s="631"/>
      <c r="M906" s="631"/>
      <c r="N906" s="632"/>
      <c r="O906" s="316">
        <v>46</v>
      </c>
      <c r="P906" s="317"/>
      <c r="Q906" s="317"/>
      <c r="R906" s="317"/>
      <c r="S906" s="317"/>
      <c r="T906" s="317"/>
      <c r="U906" s="317"/>
      <c r="V906" s="317"/>
      <c r="W906" s="317"/>
      <c r="X906" s="317"/>
      <c r="Y906" s="318"/>
      <c r="Z906" s="316">
        <v>33.3</v>
      </c>
      <c r="AA906" s="317"/>
      <c r="AB906" s="317"/>
      <c r="AC906" s="317"/>
      <c r="AD906" s="317"/>
      <c r="AE906" s="317"/>
      <c r="AF906" s="317"/>
      <c r="AG906" s="317"/>
      <c r="AH906" s="317"/>
      <c r="AI906" s="317"/>
      <c r="AJ906" s="318"/>
      <c r="AK906" s="316">
        <v>50.5</v>
      </c>
      <c r="AL906" s="317"/>
      <c r="AM906" s="317"/>
      <c r="AN906" s="317"/>
      <c r="AO906" s="317"/>
      <c r="AP906" s="317"/>
      <c r="AQ906" s="317"/>
      <c r="AR906" s="317"/>
      <c r="AS906" s="317"/>
      <c r="AT906" s="317"/>
      <c r="AU906" s="318"/>
      <c r="AV906" s="316">
        <v>19.4</v>
      </c>
      <c r="AW906" s="317"/>
      <c r="AX906" s="317"/>
      <c r="AY906" s="317"/>
      <c r="AZ906" s="317"/>
      <c r="BA906" s="317"/>
      <c r="BB906" s="317"/>
      <c r="BC906" s="317"/>
      <c r="BD906" s="317"/>
      <c r="BE906" s="317"/>
      <c r="BF906" s="318"/>
      <c r="BG906" s="316">
        <v>33.8</v>
      </c>
      <c r="BH906" s="317"/>
      <c r="BI906" s="317"/>
      <c r="BJ906" s="317"/>
      <c r="BK906" s="317"/>
      <c r="BL906" s="317"/>
      <c r="BM906" s="317"/>
      <c r="BN906" s="317"/>
      <c r="BO906" s="317"/>
      <c r="BP906" s="317"/>
      <c r="BQ906" s="318"/>
    </row>
    <row r="907" spans="2:69" ht="15" customHeight="1">
      <c r="B907" s="617" t="s">
        <v>916</v>
      </c>
      <c r="C907" s="136"/>
      <c r="D907" s="136"/>
      <c r="E907" s="136"/>
      <c r="F907" s="104" t="s">
        <v>581</v>
      </c>
      <c r="G907" s="104"/>
      <c r="H907" s="104"/>
      <c r="I907" s="104"/>
      <c r="J907" s="104"/>
      <c r="K907" s="104"/>
      <c r="L907" s="104"/>
      <c r="M907" s="104"/>
      <c r="N907" s="104"/>
      <c r="O907" s="347">
        <v>228</v>
      </c>
      <c r="P907" s="347"/>
      <c r="Q907" s="347"/>
      <c r="R907" s="347"/>
      <c r="S907" s="347"/>
      <c r="T907" s="347"/>
      <c r="U907" s="347"/>
      <c r="V907" s="347"/>
      <c r="W907" s="347"/>
      <c r="X907" s="347"/>
      <c r="Y907" s="347"/>
      <c r="Z907" s="347">
        <v>143</v>
      </c>
      <c r="AA907" s="347"/>
      <c r="AB907" s="347"/>
      <c r="AC907" s="347"/>
      <c r="AD907" s="347"/>
      <c r="AE907" s="347"/>
      <c r="AF907" s="347"/>
      <c r="AG907" s="347"/>
      <c r="AH907" s="347"/>
      <c r="AI907" s="347"/>
      <c r="AJ907" s="347"/>
      <c r="AK907" s="347">
        <v>210</v>
      </c>
      <c r="AL907" s="347"/>
      <c r="AM907" s="347"/>
      <c r="AN907" s="347"/>
      <c r="AO907" s="347"/>
      <c r="AP907" s="347"/>
      <c r="AQ907" s="347"/>
      <c r="AR907" s="347"/>
      <c r="AS907" s="347"/>
      <c r="AT907" s="347"/>
      <c r="AU907" s="347"/>
      <c r="AV907" s="347">
        <v>65</v>
      </c>
      <c r="AW907" s="347"/>
      <c r="AX907" s="347"/>
      <c r="AY907" s="347"/>
      <c r="AZ907" s="347"/>
      <c r="BA907" s="347"/>
      <c r="BB907" s="347"/>
      <c r="BC907" s="347"/>
      <c r="BD907" s="347"/>
      <c r="BE907" s="347"/>
      <c r="BF907" s="347"/>
      <c r="BG907" s="347">
        <v>308</v>
      </c>
      <c r="BH907" s="347"/>
      <c r="BI907" s="347"/>
      <c r="BJ907" s="347"/>
      <c r="BK907" s="347"/>
      <c r="BL907" s="347"/>
      <c r="BM907" s="347"/>
      <c r="BN907" s="347"/>
      <c r="BO907" s="347"/>
      <c r="BP907" s="347"/>
      <c r="BQ907" s="347"/>
    </row>
    <row r="908" spans="2:69" ht="15" customHeight="1">
      <c r="B908" s="627"/>
      <c r="C908" s="628"/>
      <c r="D908" s="628"/>
      <c r="E908" s="628"/>
      <c r="F908" s="104" t="s">
        <v>582</v>
      </c>
      <c r="G908" s="104"/>
      <c r="H908" s="104"/>
      <c r="I908" s="104"/>
      <c r="J908" s="104"/>
      <c r="K908" s="104"/>
      <c r="L908" s="104"/>
      <c r="M908" s="104"/>
      <c r="N908" s="104"/>
      <c r="O908" s="347">
        <v>113</v>
      </c>
      <c r="P908" s="347"/>
      <c r="Q908" s="347"/>
      <c r="R908" s="347"/>
      <c r="S908" s="347"/>
      <c r="T908" s="347"/>
      <c r="U908" s="347"/>
      <c r="V908" s="347"/>
      <c r="W908" s="347"/>
      <c r="X908" s="347"/>
      <c r="Y908" s="347"/>
      <c r="Z908" s="347">
        <v>98</v>
      </c>
      <c r="AA908" s="347"/>
      <c r="AB908" s="347"/>
      <c r="AC908" s="347"/>
      <c r="AD908" s="347"/>
      <c r="AE908" s="347"/>
      <c r="AF908" s="347"/>
      <c r="AG908" s="347"/>
      <c r="AH908" s="347"/>
      <c r="AI908" s="347"/>
      <c r="AJ908" s="347"/>
      <c r="AK908" s="347">
        <v>160</v>
      </c>
      <c r="AL908" s="347"/>
      <c r="AM908" s="347"/>
      <c r="AN908" s="347"/>
      <c r="AO908" s="347"/>
      <c r="AP908" s="347"/>
      <c r="AQ908" s="347"/>
      <c r="AR908" s="347"/>
      <c r="AS908" s="347"/>
      <c r="AT908" s="347"/>
      <c r="AU908" s="347"/>
      <c r="AV908" s="347">
        <v>31</v>
      </c>
      <c r="AW908" s="347"/>
      <c r="AX908" s="347"/>
      <c r="AY908" s="347"/>
      <c r="AZ908" s="347"/>
      <c r="BA908" s="347"/>
      <c r="BB908" s="347"/>
      <c r="BC908" s="347"/>
      <c r="BD908" s="347"/>
      <c r="BE908" s="347"/>
      <c r="BF908" s="347"/>
      <c r="BG908" s="347">
        <v>9501</v>
      </c>
      <c r="BH908" s="347"/>
      <c r="BI908" s="347"/>
      <c r="BJ908" s="347"/>
      <c r="BK908" s="347"/>
      <c r="BL908" s="347"/>
      <c r="BM908" s="347"/>
      <c r="BN908" s="347"/>
      <c r="BO908" s="347"/>
      <c r="BP908" s="347"/>
      <c r="BQ908" s="347"/>
    </row>
    <row r="909" spans="2:69" ht="15" customHeight="1">
      <c r="B909" s="619"/>
      <c r="C909" s="620"/>
      <c r="D909" s="620"/>
      <c r="E909" s="620"/>
      <c r="F909" s="104" t="s">
        <v>583</v>
      </c>
      <c r="G909" s="104"/>
      <c r="H909" s="104"/>
      <c r="I909" s="104"/>
      <c r="J909" s="104"/>
      <c r="K909" s="104"/>
      <c r="L909" s="104"/>
      <c r="M909" s="104"/>
      <c r="N909" s="104"/>
      <c r="O909" s="347">
        <v>48.6</v>
      </c>
      <c r="P909" s="347"/>
      <c r="Q909" s="347"/>
      <c r="R909" s="347"/>
      <c r="S909" s="347"/>
      <c r="T909" s="347"/>
      <c r="U909" s="347"/>
      <c r="V909" s="347"/>
      <c r="W909" s="347"/>
      <c r="X909" s="347"/>
      <c r="Y909" s="347"/>
      <c r="Z909" s="347">
        <v>32.8</v>
      </c>
      <c r="AA909" s="347"/>
      <c r="AB909" s="347"/>
      <c r="AC909" s="347"/>
      <c r="AD909" s="347"/>
      <c r="AE909" s="347"/>
      <c r="AF909" s="347"/>
      <c r="AG909" s="347"/>
      <c r="AH909" s="347"/>
      <c r="AI909" s="347"/>
      <c r="AJ909" s="347"/>
      <c r="AK909" s="347">
        <v>44.4</v>
      </c>
      <c r="AL909" s="347"/>
      <c r="AM909" s="347"/>
      <c r="AN909" s="347"/>
      <c r="AO909" s="347"/>
      <c r="AP909" s="347"/>
      <c r="AQ909" s="347"/>
      <c r="AR909" s="347"/>
      <c r="AS909" s="347"/>
      <c r="AT909" s="347"/>
      <c r="AU909" s="347"/>
      <c r="AV909" s="347">
        <v>21.1</v>
      </c>
      <c r="AW909" s="347"/>
      <c r="AX909" s="347"/>
      <c r="AY909" s="347"/>
      <c r="AZ909" s="347"/>
      <c r="BA909" s="347"/>
      <c r="BB909" s="347"/>
      <c r="BC909" s="347"/>
      <c r="BD909" s="347"/>
      <c r="BE909" s="347"/>
      <c r="BF909" s="347"/>
      <c r="BG909" s="347">
        <v>35.5</v>
      </c>
      <c r="BH909" s="347"/>
      <c r="BI909" s="347"/>
      <c r="BJ909" s="347"/>
      <c r="BK909" s="347"/>
      <c r="BL909" s="347"/>
      <c r="BM909" s="347"/>
      <c r="BN909" s="347"/>
      <c r="BO909" s="347"/>
      <c r="BP909" s="347"/>
      <c r="BQ909" s="347"/>
    </row>
    <row r="910" spans="2:69" ht="15" customHeight="1">
      <c r="B910" s="617" t="s">
        <v>990</v>
      </c>
      <c r="C910" s="136"/>
      <c r="D910" s="136"/>
      <c r="E910" s="618"/>
      <c r="F910" s="104" t="s">
        <v>581</v>
      </c>
      <c r="G910" s="104"/>
      <c r="H910" s="104"/>
      <c r="I910" s="104"/>
      <c r="J910" s="104"/>
      <c r="K910" s="104"/>
      <c r="L910" s="104"/>
      <c r="M910" s="104"/>
      <c r="N910" s="104"/>
      <c r="O910" s="347">
        <v>203</v>
      </c>
      <c r="P910" s="347"/>
      <c r="Q910" s="347"/>
      <c r="R910" s="347"/>
      <c r="S910" s="347"/>
      <c r="T910" s="347"/>
      <c r="U910" s="347"/>
      <c r="V910" s="347"/>
      <c r="W910" s="347"/>
      <c r="X910" s="347"/>
      <c r="Y910" s="347"/>
      <c r="Z910" s="347">
        <v>159</v>
      </c>
      <c r="AA910" s="347"/>
      <c r="AB910" s="347"/>
      <c r="AC910" s="347"/>
      <c r="AD910" s="347"/>
      <c r="AE910" s="347"/>
      <c r="AF910" s="347"/>
      <c r="AG910" s="347"/>
      <c r="AH910" s="347"/>
      <c r="AI910" s="347"/>
      <c r="AJ910" s="347"/>
      <c r="AK910" s="347">
        <v>224</v>
      </c>
      <c r="AL910" s="347"/>
      <c r="AM910" s="347"/>
      <c r="AN910" s="347"/>
      <c r="AO910" s="347"/>
      <c r="AP910" s="347"/>
      <c r="AQ910" s="347"/>
      <c r="AR910" s="347"/>
      <c r="AS910" s="347"/>
      <c r="AT910" s="347"/>
      <c r="AU910" s="347"/>
      <c r="AV910" s="347">
        <v>74</v>
      </c>
      <c r="AW910" s="347"/>
      <c r="AX910" s="347"/>
      <c r="AY910" s="347"/>
      <c r="AZ910" s="347"/>
      <c r="BA910" s="347"/>
      <c r="BB910" s="347"/>
      <c r="BC910" s="347"/>
      <c r="BD910" s="347"/>
      <c r="BE910" s="347"/>
      <c r="BF910" s="347"/>
      <c r="BG910" s="347">
        <v>309</v>
      </c>
      <c r="BH910" s="347"/>
      <c r="BI910" s="347"/>
      <c r="BJ910" s="347"/>
      <c r="BK910" s="347"/>
      <c r="BL910" s="347"/>
      <c r="BM910" s="347"/>
      <c r="BN910" s="347"/>
      <c r="BO910" s="347"/>
      <c r="BP910" s="347"/>
      <c r="BQ910" s="347"/>
    </row>
    <row r="911" spans="2:69" ht="15" customHeight="1">
      <c r="B911" s="627"/>
      <c r="C911" s="628"/>
      <c r="D911" s="628"/>
      <c r="E911" s="629"/>
      <c r="F911" s="118" t="s">
        <v>582</v>
      </c>
      <c r="G911" s="119"/>
      <c r="H911" s="119"/>
      <c r="I911" s="119"/>
      <c r="J911" s="119"/>
      <c r="K911" s="119"/>
      <c r="L911" s="119"/>
      <c r="M911" s="119"/>
      <c r="N911" s="120"/>
      <c r="O911" s="347">
        <v>92</v>
      </c>
      <c r="P911" s="347"/>
      <c r="Q911" s="347"/>
      <c r="R911" s="347"/>
      <c r="S911" s="347"/>
      <c r="T911" s="347"/>
      <c r="U911" s="347"/>
      <c r="V911" s="347"/>
      <c r="W911" s="347"/>
      <c r="X911" s="347"/>
      <c r="Y911" s="347"/>
      <c r="Z911" s="347">
        <v>101</v>
      </c>
      <c r="AA911" s="347"/>
      <c r="AB911" s="347"/>
      <c r="AC911" s="347"/>
      <c r="AD911" s="347"/>
      <c r="AE911" s="347"/>
      <c r="AF911" s="347"/>
      <c r="AG911" s="347"/>
      <c r="AH911" s="347"/>
      <c r="AI911" s="347"/>
      <c r="AJ911" s="347"/>
      <c r="AK911" s="347">
        <v>174</v>
      </c>
      <c r="AL911" s="347"/>
      <c r="AM911" s="347"/>
      <c r="AN911" s="347"/>
      <c r="AO911" s="347"/>
      <c r="AP911" s="347"/>
      <c r="AQ911" s="347"/>
      <c r="AR911" s="347"/>
      <c r="AS911" s="347"/>
      <c r="AT911" s="347"/>
      <c r="AU911" s="347"/>
      <c r="AV911" s="347">
        <v>32</v>
      </c>
      <c r="AW911" s="347"/>
      <c r="AX911" s="347"/>
      <c r="AY911" s="347"/>
      <c r="AZ911" s="347"/>
      <c r="BA911" s="347"/>
      <c r="BB911" s="347"/>
      <c r="BC911" s="347"/>
      <c r="BD911" s="347"/>
      <c r="BE911" s="347"/>
      <c r="BF911" s="347"/>
      <c r="BG911" s="347">
        <v>9233</v>
      </c>
      <c r="BH911" s="347"/>
      <c r="BI911" s="347"/>
      <c r="BJ911" s="347"/>
      <c r="BK911" s="347"/>
      <c r="BL911" s="347"/>
      <c r="BM911" s="347"/>
      <c r="BN911" s="347"/>
      <c r="BO911" s="347"/>
      <c r="BP911" s="347"/>
      <c r="BQ911" s="347"/>
    </row>
    <row r="912" spans="2:69" ht="15" customHeight="1">
      <c r="B912" s="619"/>
      <c r="C912" s="620"/>
      <c r="D912" s="620"/>
      <c r="E912" s="621"/>
      <c r="F912" s="118" t="s">
        <v>583</v>
      </c>
      <c r="G912" s="119"/>
      <c r="H912" s="119"/>
      <c r="I912" s="119"/>
      <c r="J912" s="119"/>
      <c r="K912" s="119"/>
      <c r="L912" s="119"/>
      <c r="M912" s="119"/>
      <c r="N912" s="120"/>
      <c r="O912" s="347">
        <v>52.7</v>
      </c>
      <c r="P912" s="347"/>
      <c r="Q912" s="347"/>
      <c r="R912" s="347"/>
      <c r="S912" s="347"/>
      <c r="T912" s="347"/>
      <c r="U912" s="347"/>
      <c r="V912" s="347"/>
      <c r="W912" s="347"/>
      <c r="X912" s="347"/>
      <c r="Y912" s="347"/>
      <c r="Z912" s="347">
        <v>35.7</v>
      </c>
      <c r="AA912" s="347"/>
      <c r="AB912" s="347"/>
      <c r="AC912" s="347"/>
      <c r="AD912" s="347"/>
      <c r="AE912" s="347"/>
      <c r="AF912" s="347"/>
      <c r="AG912" s="347"/>
      <c r="AH912" s="347"/>
      <c r="AI912" s="347"/>
      <c r="AJ912" s="347"/>
      <c r="AK912" s="347">
        <v>48.2</v>
      </c>
      <c r="AL912" s="347"/>
      <c r="AM912" s="347"/>
      <c r="AN912" s="347"/>
      <c r="AO912" s="347"/>
      <c r="AP912" s="347"/>
      <c r="AQ912" s="347"/>
      <c r="AR912" s="347"/>
      <c r="AS912" s="347"/>
      <c r="AT912" s="347"/>
      <c r="AU912" s="347"/>
      <c r="AV912" s="347">
        <v>23.9</v>
      </c>
      <c r="AW912" s="347"/>
      <c r="AX912" s="347"/>
      <c r="AY912" s="347"/>
      <c r="AZ912" s="347"/>
      <c r="BA912" s="347"/>
      <c r="BB912" s="347"/>
      <c r="BC912" s="347"/>
      <c r="BD912" s="347"/>
      <c r="BE912" s="347"/>
      <c r="BF912" s="347"/>
      <c r="BG912" s="347">
        <v>34.5</v>
      </c>
      <c r="BH912" s="347"/>
      <c r="BI912" s="347"/>
      <c r="BJ912" s="347"/>
      <c r="BK912" s="347"/>
      <c r="BL912" s="347"/>
      <c r="BM912" s="347"/>
      <c r="BN912" s="347"/>
      <c r="BO912" s="347"/>
      <c r="BP912" s="347"/>
      <c r="BQ912" s="347"/>
    </row>
    <row r="913" spans="2:69" ht="15" customHeight="1">
      <c r="B913" s="617" t="s">
        <v>1053</v>
      </c>
      <c r="C913" s="136"/>
      <c r="D913" s="136"/>
      <c r="E913" s="618"/>
      <c r="F913" s="104" t="s">
        <v>581</v>
      </c>
      <c r="G913" s="104"/>
      <c r="H913" s="104"/>
      <c r="I913" s="104"/>
      <c r="J913" s="104"/>
      <c r="K913" s="104"/>
      <c r="L913" s="104"/>
      <c r="M913" s="104"/>
      <c r="N913" s="104"/>
      <c r="O913" s="347">
        <v>199</v>
      </c>
      <c r="P913" s="347"/>
      <c r="Q913" s="347"/>
      <c r="R913" s="347"/>
      <c r="S913" s="347"/>
      <c r="T913" s="347"/>
      <c r="U913" s="347"/>
      <c r="V913" s="347"/>
      <c r="W913" s="347"/>
      <c r="X913" s="347"/>
      <c r="Y913" s="347"/>
      <c r="Z913" s="347">
        <v>158</v>
      </c>
      <c r="AA913" s="347"/>
      <c r="AB913" s="347"/>
      <c r="AC913" s="347"/>
      <c r="AD913" s="347"/>
      <c r="AE913" s="347"/>
      <c r="AF913" s="347"/>
      <c r="AG913" s="347"/>
      <c r="AH913" s="347"/>
      <c r="AI913" s="347"/>
      <c r="AJ913" s="347"/>
      <c r="AK913" s="347">
        <v>231</v>
      </c>
      <c r="AL913" s="347"/>
      <c r="AM913" s="347"/>
      <c r="AN913" s="347"/>
      <c r="AO913" s="347"/>
      <c r="AP913" s="347"/>
      <c r="AQ913" s="347"/>
      <c r="AR913" s="347"/>
      <c r="AS913" s="347"/>
      <c r="AT913" s="347"/>
      <c r="AU913" s="347"/>
      <c r="AV913" s="347">
        <v>70</v>
      </c>
      <c r="AW913" s="347"/>
      <c r="AX913" s="347"/>
      <c r="AY913" s="347"/>
      <c r="AZ913" s="347"/>
      <c r="BA913" s="347"/>
      <c r="BB913" s="347"/>
      <c r="BC913" s="347"/>
      <c r="BD913" s="347"/>
      <c r="BE913" s="347"/>
      <c r="BF913" s="347"/>
      <c r="BG913" s="347">
        <v>308</v>
      </c>
      <c r="BH913" s="347"/>
      <c r="BI913" s="347"/>
      <c r="BJ913" s="347"/>
      <c r="BK913" s="347"/>
      <c r="BL913" s="347"/>
      <c r="BM913" s="347"/>
      <c r="BN913" s="347"/>
      <c r="BO913" s="347"/>
      <c r="BP913" s="347"/>
      <c r="BQ913" s="347"/>
    </row>
    <row r="914" spans="2:69" ht="15" customHeight="1">
      <c r="B914" s="627"/>
      <c r="C914" s="628"/>
      <c r="D914" s="628"/>
      <c r="E914" s="629"/>
      <c r="F914" s="118" t="s">
        <v>582</v>
      </c>
      <c r="G914" s="119"/>
      <c r="H914" s="119"/>
      <c r="I914" s="119"/>
      <c r="J914" s="119"/>
      <c r="K914" s="119"/>
      <c r="L914" s="119"/>
      <c r="M914" s="119"/>
      <c r="N914" s="120"/>
      <c r="O914" s="347">
        <v>89</v>
      </c>
      <c r="P914" s="347"/>
      <c r="Q914" s="347"/>
      <c r="R914" s="347"/>
      <c r="S914" s="347"/>
      <c r="T914" s="347"/>
      <c r="U914" s="347"/>
      <c r="V914" s="347"/>
      <c r="W914" s="347"/>
      <c r="X914" s="347"/>
      <c r="Y914" s="347"/>
      <c r="Z914" s="347">
        <v>100</v>
      </c>
      <c r="AA914" s="347"/>
      <c r="AB914" s="347"/>
      <c r="AC914" s="347"/>
      <c r="AD914" s="347"/>
      <c r="AE914" s="347"/>
      <c r="AF914" s="347"/>
      <c r="AG914" s="347"/>
      <c r="AH914" s="347"/>
      <c r="AI914" s="347"/>
      <c r="AJ914" s="347"/>
      <c r="AK914" s="347">
        <v>181</v>
      </c>
      <c r="AL914" s="347"/>
      <c r="AM914" s="347"/>
      <c r="AN914" s="347"/>
      <c r="AO914" s="347"/>
      <c r="AP914" s="347"/>
      <c r="AQ914" s="347"/>
      <c r="AR914" s="347"/>
      <c r="AS914" s="347"/>
      <c r="AT914" s="347"/>
      <c r="AU914" s="347"/>
      <c r="AV914" s="347">
        <v>28</v>
      </c>
      <c r="AW914" s="347"/>
      <c r="AX914" s="347"/>
      <c r="AY914" s="347"/>
      <c r="AZ914" s="347"/>
      <c r="BA914" s="347"/>
      <c r="BB914" s="347"/>
      <c r="BC914" s="347"/>
      <c r="BD914" s="347"/>
      <c r="BE914" s="347"/>
      <c r="BF914" s="347"/>
      <c r="BG914" s="347">
        <v>8015</v>
      </c>
      <c r="BH914" s="347"/>
      <c r="BI914" s="347"/>
      <c r="BJ914" s="347"/>
      <c r="BK914" s="347"/>
      <c r="BL914" s="347"/>
      <c r="BM914" s="347"/>
      <c r="BN914" s="347"/>
      <c r="BO914" s="347"/>
      <c r="BP914" s="347"/>
      <c r="BQ914" s="347"/>
    </row>
    <row r="915" spans="2:69" ht="15" customHeight="1">
      <c r="B915" s="619"/>
      <c r="C915" s="620"/>
      <c r="D915" s="620"/>
      <c r="E915" s="621"/>
      <c r="F915" s="118" t="s">
        <v>583</v>
      </c>
      <c r="G915" s="119"/>
      <c r="H915" s="119"/>
      <c r="I915" s="119"/>
      <c r="J915" s="119"/>
      <c r="K915" s="119"/>
      <c r="L915" s="119"/>
      <c r="M915" s="119"/>
      <c r="N915" s="120"/>
      <c r="O915" s="347">
        <v>57.3</v>
      </c>
      <c r="P915" s="347"/>
      <c r="Q915" s="347"/>
      <c r="R915" s="347"/>
      <c r="S915" s="347"/>
      <c r="T915" s="347"/>
      <c r="U915" s="347"/>
      <c r="V915" s="347"/>
      <c r="W915" s="347"/>
      <c r="X915" s="347"/>
      <c r="Y915" s="347"/>
      <c r="Z915" s="347">
        <v>33.9</v>
      </c>
      <c r="AA915" s="347"/>
      <c r="AB915" s="347"/>
      <c r="AC915" s="347"/>
      <c r="AD915" s="347"/>
      <c r="AE915" s="347"/>
      <c r="AF915" s="347"/>
      <c r="AG915" s="347"/>
      <c r="AH915" s="347"/>
      <c r="AI915" s="347"/>
      <c r="AJ915" s="347"/>
      <c r="AK915" s="347">
        <v>46.9</v>
      </c>
      <c r="AL915" s="347"/>
      <c r="AM915" s="347"/>
      <c r="AN915" s="347"/>
      <c r="AO915" s="347"/>
      <c r="AP915" s="347"/>
      <c r="AQ915" s="347"/>
      <c r="AR915" s="347"/>
      <c r="AS915" s="347"/>
      <c r="AT915" s="347"/>
      <c r="AU915" s="347"/>
      <c r="AV915" s="347">
        <v>22.7</v>
      </c>
      <c r="AW915" s="347"/>
      <c r="AX915" s="347"/>
      <c r="AY915" s="347"/>
      <c r="AZ915" s="347"/>
      <c r="BA915" s="347"/>
      <c r="BB915" s="347"/>
      <c r="BC915" s="347"/>
      <c r="BD915" s="347"/>
      <c r="BE915" s="347"/>
      <c r="BF915" s="347"/>
      <c r="BG915" s="347">
        <v>29.9</v>
      </c>
      <c r="BH915" s="347"/>
      <c r="BI915" s="347"/>
      <c r="BJ915" s="347"/>
      <c r="BK915" s="347"/>
      <c r="BL915" s="347"/>
      <c r="BM915" s="347"/>
      <c r="BN915" s="347"/>
      <c r="BO915" s="347"/>
      <c r="BP915" s="347"/>
      <c r="BQ915" s="347"/>
    </row>
    <row r="916" spans="5:69" ht="15" customHeight="1"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BQ916" s="33" t="s">
        <v>585</v>
      </c>
    </row>
    <row r="917" spans="1:4" ht="15" customHeight="1">
      <c r="A917" s="29" t="s">
        <v>591</v>
      </c>
      <c r="B917" s="46"/>
      <c r="C917" s="46"/>
      <c r="D917" s="46"/>
    </row>
    <row r="918" spans="2:4" ht="15" customHeight="1">
      <c r="B918" s="46"/>
      <c r="C918" s="46"/>
      <c r="D918" s="46"/>
    </row>
    <row r="919" spans="1:69" ht="15" customHeight="1">
      <c r="A919" s="31" t="s">
        <v>275</v>
      </c>
      <c r="B919" s="46"/>
      <c r="C919" s="46"/>
      <c r="D919" s="46"/>
      <c r="BQ919" s="33" t="s">
        <v>316</v>
      </c>
    </row>
    <row r="920" ht="3.75" customHeight="1"/>
    <row r="921" spans="2:69" ht="15" customHeight="1">
      <c r="B921" s="104" t="s">
        <v>618</v>
      </c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 t="s">
        <v>904</v>
      </c>
      <c r="W921" s="104"/>
      <c r="X921" s="104"/>
      <c r="Y921" s="104"/>
      <c r="Z921" s="104"/>
      <c r="AA921" s="104"/>
      <c r="AB921" s="104"/>
      <c r="AC921" s="104"/>
      <c r="AD921" s="104"/>
      <c r="AE921" s="104"/>
      <c r="AF921" s="104"/>
      <c r="AG921" s="104"/>
      <c r="AH921" s="104"/>
      <c r="AI921" s="104"/>
      <c r="AJ921" s="104"/>
      <c r="AK921" s="104"/>
      <c r="AL921" s="104" t="s">
        <v>917</v>
      </c>
      <c r="AM921" s="104"/>
      <c r="AN921" s="104"/>
      <c r="AO921" s="104"/>
      <c r="AP921" s="104"/>
      <c r="AQ921" s="104"/>
      <c r="AR921" s="104"/>
      <c r="AS921" s="104"/>
      <c r="AT921" s="104"/>
      <c r="AU921" s="104"/>
      <c r="AV921" s="104"/>
      <c r="AW921" s="104"/>
      <c r="AX921" s="104"/>
      <c r="AY921" s="104"/>
      <c r="AZ921" s="104"/>
      <c r="BA921" s="104"/>
      <c r="BB921" s="118" t="s">
        <v>991</v>
      </c>
      <c r="BC921" s="119"/>
      <c r="BD921" s="119"/>
      <c r="BE921" s="119"/>
      <c r="BF921" s="119"/>
      <c r="BG921" s="119"/>
      <c r="BH921" s="119"/>
      <c r="BI921" s="119"/>
      <c r="BJ921" s="119"/>
      <c r="BK921" s="119"/>
      <c r="BL921" s="119"/>
      <c r="BM921" s="119"/>
      <c r="BN921" s="119"/>
      <c r="BO921" s="119"/>
      <c r="BP921" s="119"/>
      <c r="BQ921" s="120"/>
    </row>
    <row r="922" spans="2:69" ht="15" customHeight="1"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 t="s">
        <v>598</v>
      </c>
      <c r="W922" s="104"/>
      <c r="X922" s="104"/>
      <c r="Y922" s="104"/>
      <c r="Z922" s="104"/>
      <c r="AA922" s="104"/>
      <c r="AB922" s="104"/>
      <c r="AC922" s="104"/>
      <c r="AD922" s="104" t="s">
        <v>619</v>
      </c>
      <c r="AE922" s="104"/>
      <c r="AF922" s="104"/>
      <c r="AG922" s="104"/>
      <c r="AH922" s="104"/>
      <c r="AI922" s="104"/>
      <c r="AJ922" s="104"/>
      <c r="AK922" s="104"/>
      <c r="AL922" s="104" t="s">
        <v>598</v>
      </c>
      <c r="AM922" s="104"/>
      <c r="AN922" s="104"/>
      <c r="AO922" s="104"/>
      <c r="AP922" s="104"/>
      <c r="AQ922" s="104"/>
      <c r="AR922" s="104"/>
      <c r="AS922" s="104"/>
      <c r="AT922" s="104" t="s">
        <v>619</v>
      </c>
      <c r="AU922" s="104"/>
      <c r="AV922" s="104"/>
      <c r="AW922" s="104"/>
      <c r="AX922" s="104"/>
      <c r="AY922" s="104"/>
      <c r="AZ922" s="104"/>
      <c r="BA922" s="104"/>
      <c r="BB922" s="118" t="s">
        <v>598</v>
      </c>
      <c r="BC922" s="119"/>
      <c r="BD922" s="119"/>
      <c r="BE922" s="119"/>
      <c r="BF922" s="119"/>
      <c r="BG922" s="119"/>
      <c r="BH922" s="119"/>
      <c r="BI922" s="120"/>
      <c r="BJ922" s="118" t="s">
        <v>619</v>
      </c>
      <c r="BK922" s="119"/>
      <c r="BL922" s="119"/>
      <c r="BM922" s="119"/>
      <c r="BN922" s="119"/>
      <c r="BO922" s="119"/>
      <c r="BP922" s="119"/>
      <c r="BQ922" s="120"/>
    </row>
    <row r="923" spans="2:69" ht="15" customHeight="1">
      <c r="B923" s="338" t="s">
        <v>592</v>
      </c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635">
        <v>3094</v>
      </c>
      <c r="W923" s="636"/>
      <c r="X923" s="636"/>
      <c r="Y923" s="636"/>
      <c r="Z923" s="636"/>
      <c r="AA923" s="636"/>
      <c r="AB923" s="636"/>
      <c r="AC923" s="637"/>
      <c r="AD923" s="160">
        <f>V923/$AL$939*100</f>
        <v>1.9633350043467501</v>
      </c>
      <c r="AE923" s="160"/>
      <c r="AF923" s="160"/>
      <c r="AG923" s="160"/>
      <c r="AH923" s="160"/>
      <c r="AI923" s="160"/>
      <c r="AJ923" s="160"/>
      <c r="AK923" s="160"/>
      <c r="AL923" s="635">
        <v>3248</v>
      </c>
      <c r="AM923" s="636"/>
      <c r="AN923" s="636"/>
      <c r="AO923" s="636"/>
      <c r="AP923" s="636"/>
      <c r="AQ923" s="636"/>
      <c r="AR923" s="636"/>
      <c r="AS923" s="637"/>
      <c r="AT923" s="160">
        <f>AL923/$AL$939*100</f>
        <v>2.06105756112419</v>
      </c>
      <c r="AU923" s="160"/>
      <c r="AV923" s="160"/>
      <c r="AW923" s="160"/>
      <c r="AX923" s="160"/>
      <c r="AY923" s="160"/>
      <c r="AZ923" s="160"/>
      <c r="BA923" s="160"/>
      <c r="BB923" s="635">
        <f>SUM(BB924:BI926)</f>
        <v>3091</v>
      </c>
      <c r="BC923" s="636"/>
      <c r="BD923" s="636"/>
      <c r="BE923" s="636"/>
      <c r="BF923" s="636"/>
      <c r="BG923" s="636"/>
      <c r="BH923" s="636"/>
      <c r="BI923" s="637"/>
      <c r="BJ923" s="638">
        <f>BB923/$BB$939*100</f>
        <v>2.0394832341413847</v>
      </c>
      <c r="BK923" s="639"/>
      <c r="BL923" s="639"/>
      <c r="BM923" s="639"/>
      <c r="BN923" s="639"/>
      <c r="BO923" s="639"/>
      <c r="BP923" s="639"/>
      <c r="BQ923" s="640"/>
    </row>
    <row r="924" spans="2:69" ht="15" customHeight="1">
      <c r="B924" s="59"/>
      <c r="C924" s="39" t="s">
        <v>526</v>
      </c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61"/>
      <c r="V924" s="635">
        <v>2850</v>
      </c>
      <c r="W924" s="636"/>
      <c r="X924" s="636"/>
      <c r="Y924" s="636"/>
      <c r="Z924" s="636"/>
      <c r="AA924" s="636"/>
      <c r="AB924" s="636"/>
      <c r="AC924" s="637"/>
      <c r="AD924" s="160">
        <f>V924/$AL$939*100</f>
        <v>1.8085018624396372</v>
      </c>
      <c r="AE924" s="160"/>
      <c r="AF924" s="160"/>
      <c r="AG924" s="160"/>
      <c r="AH924" s="160"/>
      <c r="AI924" s="160"/>
      <c r="AJ924" s="160"/>
      <c r="AK924" s="160"/>
      <c r="AL924" s="635">
        <v>2956</v>
      </c>
      <c r="AM924" s="636"/>
      <c r="AN924" s="636"/>
      <c r="AO924" s="636"/>
      <c r="AP924" s="636"/>
      <c r="AQ924" s="636"/>
      <c r="AR924" s="636"/>
      <c r="AS924" s="637"/>
      <c r="AT924" s="160">
        <f>AL924/$AL$939*100</f>
        <v>1.8757654404812518</v>
      </c>
      <c r="AU924" s="160"/>
      <c r="AV924" s="160"/>
      <c r="AW924" s="160"/>
      <c r="AX924" s="160"/>
      <c r="AY924" s="160"/>
      <c r="AZ924" s="160"/>
      <c r="BA924" s="160"/>
      <c r="BB924" s="635">
        <v>2834</v>
      </c>
      <c r="BC924" s="636"/>
      <c r="BD924" s="636"/>
      <c r="BE924" s="636"/>
      <c r="BF924" s="636"/>
      <c r="BG924" s="636"/>
      <c r="BH924" s="636"/>
      <c r="BI924" s="637"/>
      <c r="BJ924" s="638">
        <f>BB924/$BB$939*100</f>
        <v>1.869911189115718</v>
      </c>
      <c r="BK924" s="639"/>
      <c r="BL924" s="639"/>
      <c r="BM924" s="639"/>
      <c r="BN924" s="639"/>
      <c r="BO924" s="639"/>
      <c r="BP924" s="639"/>
      <c r="BQ924" s="640"/>
    </row>
    <row r="925" spans="2:69" ht="15" customHeight="1">
      <c r="B925" s="59"/>
      <c r="C925" s="39" t="s">
        <v>527</v>
      </c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61"/>
      <c r="V925" s="635">
        <v>236</v>
      </c>
      <c r="W925" s="636"/>
      <c r="X925" s="636"/>
      <c r="Y925" s="636"/>
      <c r="Z925" s="636"/>
      <c r="AA925" s="636"/>
      <c r="AB925" s="636"/>
      <c r="AC925" s="637"/>
      <c r="AD925" s="160">
        <f>V925/$AL$939*100</f>
        <v>0.1497566454511419</v>
      </c>
      <c r="AE925" s="160"/>
      <c r="AF925" s="160"/>
      <c r="AG925" s="160"/>
      <c r="AH925" s="160"/>
      <c r="AI925" s="160"/>
      <c r="AJ925" s="160"/>
      <c r="AK925" s="160"/>
      <c r="AL925" s="635">
        <v>280</v>
      </c>
      <c r="AM925" s="636"/>
      <c r="AN925" s="636"/>
      <c r="AO925" s="636"/>
      <c r="AP925" s="636"/>
      <c r="AQ925" s="636"/>
      <c r="AR925" s="636"/>
      <c r="AS925" s="637"/>
      <c r="AT925" s="160">
        <f>AL925/$AL$939*100</f>
        <v>0.17767737595898192</v>
      </c>
      <c r="AU925" s="160"/>
      <c r="AV925" s="160"/>
      <c r="AW925" s="160"/>
      <c r="AX925" s="160"/>
      <c r="AY925" s="160"/>
      <c r="AZ925" s="160"/>
      <c r="BA925" s="160"/>
      <c r="BB925" s="635">
        <v>253</v>
      </c>
      <c r="BC925" s="636"/>
      <c r="BD925" s="636"/>
      <c r="BE925" s="636"/>
      <c r="BF925" s="636"/>
      <c r="BG925" s="636"/>
      <c r="BH925" s="636"/>
      <c r="BI925" s="637"/>
      <c r="BJ925" s="638">
        <f>BB925/$BB$939*100</f>
        <v>0.1669327914065902</v>
      </c>
      <c r="BK925" s="639"/>
      <c r="BL925" s="639"/>
      <c r="BM925" s="639"/>
      <c r="BN925" s="639"/>
      <c r="BO925" s="639"/>
      <c r="BP925" s="639"/>
      <c r="BQ925" s="640"/>
    </row>
    <row r="926" spans="2:69" ht="15" customHeight="1">
      <c r="B926" s="60"/>
      <c r="C926" s="39" t="s">
        <v>261</v>
      </c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61"/>
      <c r="V926" s="635">
        <v>8</v>
      </c>
      <c r="W926" s="636"/>
      <c r="X926" s="636"/>
      <c r="Y926" s="636"/>
      <c r="Z926" s="636"/>
      <c r="AA926" s="636"/>
      <c r="AB926" s="636"/>
      <c r="AC926" s="637"/>
      <c r="AD926" s="160">
        <f>V926/$AL$939*100</f>
        <v>0.005076496455970912</v>
      </c>
      <c r="AE926" s="160"/>
      <c r="AF926" s="160"/>
      <c r="AG926" s="160"/>
      <c r="AH926" s="160"/>
      <c r="AI926" s="160"/>
      <c r="AJ926" s="160"/>
      <c r="AK926" s="160"/>
      <c r="AL926" s="635">
        <v>11</v>
      </c>
      <c r="AM926" s="636"/>
      <c r="AN926" s="636"/>
      <c r="AO926" s="636"/>
      <c r="AP926" s="636"/>
      <c r="AQ926" s="636"/>
      <c r="AR926" s="636"/>
      <c r="AS926" s="637"/>
      <c r="AT926" s="160">
        <f>AL926/$AL$939*100</f>
        <v>0.0069801826269600045</v>
      </c>
      <c r="AU926" s="160"/>
      <c r="AV926" s="160"/>
      <c r="AW926" s="160"/>
      <c r="AX926" s="160"/>
      <c r="AY926" s="160"/>
      <c r="AZ926" s="160"/>
      <c r="BA926" s="160"/>
      <c r="BB926" s="635">
        <v>4</v>
      </c>
      <c r="BC926" s="636"/>
      <c r="BD926" s="636"/>
      <c r="BE926" s="636"/>
      <c r="BF926" s="636"/>
      <c r="BG926" s="636"/>
      <c r="BH926" s="636"/>
      <c r="BI926" s="637"/>
      <c r="BJ926" s="638">
        <f>BB926/$BB$939*100</f>
        <v>0.002639253619076525</v>
      </c>
      <c r="BK926" s="639"/>
      <c r="BL926" s="639"/>
      <c r="BM926" s="639"/>
      <c r="BN926" s="639"/>
      <c r="BO926" s="639"/>
      <c r="BP926" s="639"/>
      <c r="BQ926" s="640"/>
    </row>
    <row r="927" spans="2:69" ht="15" customHeight="1">
      <c r="B927" s="338" t="s">
        <v>593</v>
      </c>
      <c r="C927" s="161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635">
        <v>36356</v>
      </c>
      <c r="W927" s="636"/>
      <c r="X927" s="636"/>
      <c r="Y927" s="636"/>
      <c r="Z927" s="636"/>
      <c r="AA927" s="636"/>
      <c r="AB927" s="636"/>
      <c r="AC927" s="637"/>
      <c r="AD927" s="160">
        <f>V927/$AL$939*100</f>
        <v>23.070138144159806</v>
      </c>
      <c r="AE927" s="160"/>
      <c r="AF927" s="160"/>
      <c r="AG927" s="160"/>
      <c r="AH927" s="160"/>
      <c r="AI927" s="160"/>
      <c r="AJ927" s="160"/>
      <c r="AK927" s="160"/>
      <c r="AL927" s="635">
        <v>29921</v>
      </c>
      <c r="AM927" s="636"/>
      <c r="AN927" s="636"/>
      <c r="AO927" s="636"/>
      <c r="AP927" s="636"/>
      <c r="AQ927" s="636"/>
      <c r="AR927" s="636"/>
      <c r="AS927" s="637"/>
      <c r="AT927" s="160">
        <f>AL927/$AL$939*100</f>
        <v>18.986731307388204</v>
      </c>
      <c r="AU927" s="160"/>
      <c r="AV927" s="160"/>
      <c r="AW927" s="160"/>
      <c r="AX927" s="160"/>
      <c r="AY927" s="160"/>
      <c r="AZ927" s="160"/>
      <c r="BA927" s="160"/>
      <c r="BB927" s="635">
        <f>SUM(BB928:BI930)</f>
        <v>26816</v>
      </c>
      <c r="BC927" s="636"/>
      <c r="BD927" s="636"/>
      <c r="BE927" s="636"/>
      <c r="BF927" s="636"/>
      <c r="BG927" s="636"/>
      <c r="BH927" s="636"/>
      <c r="BI927" s="637"/>
      <c r="BJ927" s="638">
        <f>BB927/$BB$939*100</f>
        <v>17.693556262289025</v>
      </c>
      <c r="BK927" s="639"/>
      <c r="BL927" s="639"/>
      <c r="BM927" s="639"/>
      <c r="BN927" s="639"/>
      <c r="BO927" s="639"/>
      <c r="BP927" s="639"/>
      <c r="BQ927" s="640"/>
    </row>
    <row r="928" spans="2:69" ht="15" customHeight="1">
      <c r="B928" s="59"/>
      <c r="C928" s="39" t="s">
        <v>202</v>
      </c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61"/>
      <c r="V928" s="635">
        <v>485</v>
      </c>
      <c r="W928" s="636"/>
      <c r="X928" s="636"/>
      <c r="Y928" s="636"/>
      <c r="Z928" s="636"/>
      <c r="AA928" s="636"/>
      <c r="AB928" s="636"/>
      <c r="AC928" s="637"/>
      <c r="AD928" s="160">
        <f>V928/$AL$939*100</f>
        <v>0.3077625976432365</v>
      </c>
      <c r="AE928" s="160"/>
      <c r="AF928" s="160"/>
      <c r="AG928" s="160"/>
      <c r="AH928" s="160"/>
      <c r="AI928" s="160"/>
      <c r="AJ928" s="160"/>
      <c r="AK928" s="160"/>
      <c r="AL928" s="635">
        <v>528</v>
      </c>
      <c r="AM928" s="636"/>
      <c r="AN928" s="636"/>
      <c r="AO928" s="636"/>
      <c r="AP928" s="636"/>
      <c r="AQ928" s="636"/>
      <c r="AR928" s="636"/>
      <c r="AS928" s="637"/>
      <c r="AT928" s="160">
        <f>AL928/$AL$939*100</f>
        <v>0.3350487660940802</v>
      </c>
      <c r="AU928" s="160"/>
      <c r="AV928" s="160"/>
      <c r="AW928" s="160"/>
      <c r="AX928" s="160"/>
      <c r="AY928" s="160"/>
      <c r="AZ928" s="160"/>
      <c r="BA928" s="160"/>
      <c r="BB928" s="635">
        <v>322</v>
      </c>
      <c r="BC928" s="636"/>
      <c r="BD928" s="636"/>
      <c r="BE928" s="636"/>
      <c r="BF928" s="636"/>
      <c r="BG928" s="636"/>
      <c r="BH928" s="636"/>
      <c r="BI928" s="637"/>
      <c r="BJ928" s="638">
        <f>BB928/$BB$939*100</f>
        <v>0.21245991633566025</v>
      </c>
      <c r="BK928" s="639"/>
      <c r="BL928" s="639"/>
      <c r="BM928" s="639"/>
      <c r="BN928" s="639"/>
      <c r="BO928" s="639"/>
      <c r="BP928" s="639"/>
      <c r="BQ928" s="640"/>
    </row>
    <row r="929" spans="2:69" ht="15" customHeight="1">
      <c r="B929" s="59"/>
      <c r="C929" s="39" t="s">
        <v>203</v>
      </c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61"/>
      <c r="V929" s="635">
        <v>28441</v>
      </c>
      <c r="W929" s="636"/>
      <c r="X929" s="636"/>
      <c r="Y929" s="636"/>
      <c r="Z929" s="636"/>
      <c r="AA929" s="636"/>
      <c r="AB929" s="636"/>
      <c r="AC929" s="637"/>
      <c r="AD929" s="160">
        <f>V929/$AL$939*100</f>
        <v>18.047579463033586</v>
      </c>
      <c r="AE929" s="160"/>
      <c r="AF929" s="160"/>
      <c r="AG929" s="160"/>
      <c r="AH929" s="160"/>
      <c r="AI929" s="160"/>
      <c r="AJ929" s="160"/>
      <c r="AK929" s="160"/>
      <c r="AL929" s="635">
        <v>22232</v>
      </c>
      <c r="AM929" s="636"/>
      <c r="AN929" s="636"/>
      <c r="AO929" s="636"/>
      <c r="AP929" s="636"/>
      <c r="AQ929" s="636"/>
      <c r="AR929" s="636"/>
      <c r="AS929" s="637"/>
      <c r="AT929" s="160">
        <f>AL929/$AL$939*100</f>
        <v>14.107583651143162</v>
      </c>
      <c r="AU929" s="160"/>
      <c r="AV929" s="160"/>
      <c r="AW929" s="160"/>
      <c r="AX929" s="160"/>
      <c r="AY929" s="160"/>
      <c r="AZ929" s="160"/>
      <c r="BA929" s="160"/>
      <c r="BB929" s="635">
        <v>18812</v>
      </c>
      <c r="BC929" s="636"/>
      <c r="BD929" s="636"/>
      <c r="BE929" s="636"/>
      <c r="BF929" s="636"/>
      <c r="BG929" s="636"/>
      <c r="BH929" s="636"/>
      <c r="BI929" s="637"/>
      <c r="BJ929" s="638">
        <f>BB929/$BB$939*100</f>
        <v>12.412409770516899</v>
      </c>
      <c r="BK929" s="639"/>
      <c r="BL929" s="639"/>
      <c r="BM929" s="639"/>
      <c r="BN929" s="639"/>
      <c r="BO929" s="639"/>
      <c r="BP929" s="639"/>
      <c r="BQ929" s="640"/>
    </row>
    <row r="930" spans="2:69" ht="15" customHeight="1">
      <c r="B930" s="60"/>
      <c r="C930" s="39" t="s">
        <v>529</v>
      </c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61"/>
      <c r="V930" s="635">
        <v>7430</v>
      </c>
      <c r="W930" s="636"/>
      <c r="X930" s="636"/>
      <c r="Y930" s="636"/>
      <c r="Z930" s="636"/>
      <c r="AA930" s="636"/>
      <c r="AB930" s="636"/>
      <c r="AC930" s="637"/>
      <c r="AD930" s="160">
        <f>V930/$AL$939*100</f>
        <v>4.714796083482984</v>
      </c>
      <c r="AE930" s="160"/>
      <c r="AF930" s="160"/>
      <c r="AG930" s="160"/>
      <c r="AH930" s="160"/>
      <c r="AI930" s="160"/>
      <c r="AJ930" s="160"/>
      <c r="AK930" s="160"/>
      <c r="AL930" s="635">
        <v>7162</v>
      </c>
      <c r="AM930" s="636"/>
      <c r="AN930" s="636"/>
      <c r="AO930" s="636"/>
      <c r="AP930" s="636"/>
      <c r="AQ930" s="636"/>
      <c r="AR930" s="636"/>
      <c r="AS930" s="637"/>
      <c r="AT930" s="160">
        <f>AL930/$AL$939*100</f>
        <v>4.544733452207959</v>
      </c>
      <c r="AU930" s="160"/>
      <c r="AV930" s="160"/>
      <c r="AW930" s="160"/>
      <c r="AX930" s="160"/>
      <c r="AY930" s="160"/>
      <c r="AZ930" s="160"/>
      <c r="BA930" s="160"/>
      <c r="BB930" s="635">
        <v>7682</v>
      </c>
      <c r="BC930" s="636"/>
      <c r="BD930" s="636"/>
      <c r="BE930" s="636"/>
      <c r="BF930" s="636"/>
      <c r="BG930" s="636"/>
      <c r="BH930" s="636"/>
      <c r="BI930" s="637"/>
      <c r="BJ930" s="638">
        <f>BB930/$BB$939*100</f>
        <v>5.068686575436467</v>
      </c>
      <c r="BK930" s="639"/>
      <c r="BL930" s="639"/>
      <c r="BM930" s="639"/>
      <c r="BN930" s="639"/>
      <c r="BO930" s="639"/>
      <c r="BP930" s="639"/>
      <c r="BQ930" s="640"/>
    </row>
    <row r="931" spans="2:69" ht="15" customHeight="1">
      <c r="B931" s="338" t="s">
        <v>594</v>
      </c>
      <c r="C931" s="161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635">
        <v>122473</v>
      </c>
      <c r="W931" s="636"/>
      <c r="X931" s="636"/>
      <c r="Y931" s="636"/>
      <c r="Z931" s="636"/>
      <c r="AA931" s="636"/>
      <c r="AB931" s="636"/>
      <c r="AC931" s="637"/>
      <c r="AD931" s="160">
        <f>V931/$AL$939*100</f>
        <v>77.71671880651569</v>
      </c>
      <c r="AE931" s="160"/>
      <c r="AF931" s="160"/>
      <c r="AG931" s="160"/>
      <c r="AH931" s="160"/>
      <c r="AI931" s="160"/>
      <c r="AJ931" s="160"/>
      <c r="AK931" s="160"/>
      <c r="AL931" s="635">
        <v>124420</v>
      </c>
      <c r="AM931" s="636"/>
      <c r="AN931" s="636"/>
      <c r="AO931" s="636"/>
      <c r="AP931" s="636"/>
      <c r="AQ931" s="636"/>
      <c r="AR931" s="636"/>
      <c r="AS931" s="637"/>
      <c r="AT931" s="160">
        <f>AL931/$AL$939*100</f>
        <v>78.9522111314876</v>
      </c>
      <c r="AU931" s="160"/>
      <c r="AV931" s="160"/>
      <c r="AW931" s="160"/>
      <c r="AX931" s="160"/>
      <c r="AY931" s="160"/>
      <c r="AZ931" s="160"/>
      <c r="BA931" s="160"/>
      <c r="BB931" s="635">
        <f>SUM(BB932:BI938)</f>
        <v>121651</v>
      </c>
      <c r="BC931" s="636"/>
      <c r="BD931" s="636"/>
      <c r="BE931" s="636"/>
      <c r="BF931" s="636"/>
      <c r="BG931" s="636"/>
      <c r="BH931" s="636"/>
      <c r="BI931" s="637"/>
      <c r="BJ931" s="638">
        <f>BB931/$BB$939*100</f>
        <v>80.26696050356959</v>
      </c>
      <c r="BK931" s="639"/>
      <c r="BL931" s="639"/>
      <c r="BM931" s="639"/>
      <c r="BN931" s="639"/>
      <c r="BO931" s="639"/>
      <c r="BP931" s="639"/>
      <c r="BQ931" s="640"/>
    </row>
    <row r="932" spans="2:69" ht="15" customHeight="1">
      <c r="B932" s="59"/>
      <c r="C932" s="39" t="s">
        <v>199</v>
      </c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61"/>
      <c r="V932" s="635">
        <v>3405</v>
      </c>
      <c r="W932" s="636"/>
      <c r="X932" s="636"/>
      <c r="Y932" s="636"/>
      <c r="Z932" s="636"/>
      <c r="AA932" s="636"/>
      <c r="AB932" s="636"/>
      <c r="AC932" s="637"/>
      <c r="AD932" s="160">
        <f>V932/$AL$939*100</f>
        <v>2.1606838040726193</v>
      </c>
      <c r="AE932" s="160"/>
      <c r="AF932" s="160"/>
      <c r="AG932" s="160"/>
      <c r="AH932" s="160"/>
      <c r="AI932" s="160"/>
      <c r="AJ932" s="160"/>
      <c r="AK932" s="160"/>
      <c r="AL932" s="635">
        <v>3226</v>
      </c>
      <c r="AM932" s="636"/>
      <c r="AN932" s="636"/>
      <c r="AO932" s="636"/>
      <c r="AP932" s="636"/>
      <c r="AQ932" s="636"/>
      <c r="AR932" s="636"/>
      <c r="AS932" s="637"/>
      <c r="AT932" s="160">
        <f>AL932/$AL$939*100</f>
        <v>2.04709719587027</v>
      </c>
      <c r="AU932" s="160"/>
      <c r="AV932" s="160"/>
      <c r="AW932" s="160"/>
      <c r="AX932" s="160"/>
      <c r="AY932" s="160"/>
      <c r="AZ932" s="160"/>
      <c r="BA932" s="160"/>
      <c r="BB932" s="635">
        <v>3444</v>
      </c>
      <c r="BC932" s="636"/>
      <c r="BD932" s="636"/>
      <c r="BE932" s="636"/>
      <c r="BF932" s="636"/>
      <c r="BG932" s="636"/>
      <c r="BH932" s="636"/>
      <c r="BI932" s="637"/>
      <c r="BJ932" s="638">
        <f>BB932/$BB$939*100</f>
        <v>2.272397366024888</v>
      </c>
      <c r="BK932" s="639"/>
      <c r="BL932" s="639"/>
      <c r="BM932" s="639"/>
      <c r="BN932" s="639"/>
      <c r="BO932" s="639"/>
      <c r="BP932" s="639"/>
      <c r="BQ932" s="640"/>
    </row>
    <row r="933" spans="2:69" ht="15" customHeight="1">
      <c r="B933" s="59"/>
      <c r="C933" s="39" t="s">
        <v>204</v>
      </c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61"/>
      <c r="V933" s="635">
        <v>13103</v>
      </c>
      <c r="W933" s="636"/>
      <c r="X933" s="636"/>
      <c r="Y933" s="636"/>
      <c r="Z933" s="636"/>
      <c r="AA933" s="636"/>
      <c r="AB933" s="636"/>
      <c r="AC933" s="637"/>
      <c r="AD933" s="160">
        <f>V933/$AL$939*100</f>
        <v>8.314666632823357</v>
      </c>
      <c r="AE933" s="160"/>
      <c r="AF933" s="160"/>
      <c r="AG933" s="160"/>
      <c r="AH933" s="160"/>
      <c r="AI933" s="160"/>
      <c r="AJ933" s="160"/>
      <c r="AK933" s="160"/>
      <c r="AL933" s="635">
        <v>13570</v>
      </c>
      <c r="AM933" s="636"/>
      <c r="AN933" s="636"/>
      <c r="AO933" s="636"/>
      <c r="AP933" s="636"/>
      <c r="AQ933" s="636"/>
      <c r="AR933" s="636"/>
      <c r="AS933" s="637"/>
      <c r="AT933" s="160">
        <f>AL933/$AL$939*100</f>
        <v>8.611007113440659</v>
      </c>
      <c r="AU933" s="160"/>
      <c r="AV933" s="160"/>
      <c r="AW933" s="160"/>
      <c r="AX933" s="160"/>
      <c r="AY933" s="160"/>
      <c r="AZ933" s="160"/>
      <c r="BA933" s="160"/>
      <c r="BB933" s="635">
        <v>12944</v>
      </c>
      <c r="BC933" s="636"/>
      <c r="BD933" s="636"/>
      <c r="BE933" s="636"/>
      <c r="BF933" s="636"/>
      <c r="BG933" s="636"/>
      <c r="BH933" s="636"/>
      <c r="BI933" s="637"/>
      <c r="BJ933" s="638">
        <f>BB933/$BB$939*100</f>
        <v>8.540624711331636</v>
      </c>
      <c r="BK933" s="639"/>
      <c r="BL933" s="639"/>
      <c r="BM933" s="639"/>
      <c r="BN933" s="639"/>
      <c r="BO933" s="639"/>
      <c r="BP933" s="639"/>
      <c r="BQ933" s="640"/>
    </row>
    <row r="934" spans="2:69" ht="15" customHeight="1">
      <c r="B934" s="59"/>
      <c r="C934" s="39" t="s">
        <v>262</v>
      </c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61"/>
      <c r="V934" s="635">
        <v>26021</v>
      </c>
      <c r="W934" s="636"/>
      <c r="X934" s="636"/>
      <c r="Y934" s="636"/>
      <c r="Z934" s="636"/>
      <c r="AA934" s="636"/>
      <c r="AB934" s="636"/>
      <c r="AC934" s="637"/>
      <c r="AD934" s="160">
        <f>V934/$AL$939*100</f>
        <v>16.511939285102386</v>
      </c>
      <c r="AE934" s="160"/>
      <c r="AF934" s="160"/>
      <c r="AG934" s="160"/>
      <c r="AH934" s="160"/>
      <c r="AI934" s="160"/>
      <c r="AJ934" s="160"/>
      <c r="AK934" s="160"/>
      <c r="AL934" s="635">
        <v>26268</v>
      </c>
      <c r="AM934" s="636"/>
      <c r="AN934" s="636"/>
      <c r="AO934" s="636"/>
      <c r="AP934" s="636"/>
      <c r="AQ934" s="636"/>
      <c r="AR934" s="636"/>
      <c r="AS934" s="637"/>
      <c r="AT934" s="160">
        <f>AL934/$AL$939*100</f>
        <v>16.66867611318049</v>
      </c>
      <c r="AU934" s="160"/>
      <c r="AV934" s="160"/>
      <c r="AW934" s="160"/>
      <c r="AX934" s="160"/>
      <c r="AY934" s="160"/>
      <c r="AZ934" s="160"/>
      <c r="BA934" s="160"/>
      <c r="BB934" s="635">
        <v>26231</v>
      </c>
      <c r="BC934" s="636"/>
      <c r="BD934" s="636"/>
      <c r="BE934" s="636"/>
      <c r="BF934" s="636"/>
      <c r="BG934" s="636"/>
      <c r="BH934" s="636"/>
      <c r="BI934" s="637"/>
      <c r="BJ934" s="638">
        <f>BB934/$BB$939*100</f>
        <v>17.30756542049908</v>
      </c>
      <c r="BK934" s="639"/>
      <c r="BL934" s="639"/>
      <c r="BM934" s="639"/>
      <c r="BN934" s="639"/>
      <c r="BO934" s="639"/>
      <c r="BP934" s="639"/>
      <c r="BQ934" s="640"/>
    </row>
    <row r="935" spans="2:69" ht="15" customHeight="1">
      <c r="B935" s="59"/>
      <c r="C935" s="39" t="s">
        <v>205</v>
      </c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61"/>
      <c r="V935" s="635">
        <v>10893</v>
      </c>
      <c r="W935" s="636"/>
      <c r="X935" s="636"/>
      <c r="Y935" s="636"/>
      <c r="Z935" s="636"/>
      <c r="AA935" s="636"/>
      <c r="AB935" s="636"/>
      <c r="AC935" s="637"/>
      <c r="AD935" s="160">
        <f>V935/$AL$939*100</f>
        <v>6.912284486861392</v>
      </c>
      <c r="AE935" s="160"/>
      <c r="AF935" s="160"/>
      <c r="AG935" s="160"/>
      <c r="AH935" s="160"/>
      <c r="AI935" s="160"/>
      <c r="AJ935" s="160"/>
      <c r="AK935" s="160"/>
      <c r="AL935" s="635">
        <v>11367</v>
      </c>
      <c r="AM935" s="636"/>
      <c r="AN935" s="636"/>
      <c r="AO935" s="636"/>
      <c r="AP935" s="636"/>
      <c r="AQ935" s="636"/>
      <c r="AR935" s="636"/>
      <c r="AS935" s="637"/>
      <c r="AT935" s="160">
        <f>AL935/$AL$939*100</f>
        <v>7.21306690187767</v>
      </c>
      <c r="AU935" s="160"/>
      <c r="AV935" s="160"/>
      <c r="AW935" s="160"/>
      <c r="AX935" s="160"/>
      <c r="AY935" s="160"/>
      <c r="AZ935" s="160"/>
      <c r="BA935" s="160"/>
      <c r="BB935" s="635">
        <v>11041</v>
      </c>
      <c r="BC935" s="636"/>
      <c r="BD935" s="636"/>
      <c r="BE935" s="636"/>
      <c r="BF935" s="636"/>
      <c r="BG935" s="636"/>
      <c r="BH935" s="636"/>
      <c r="BI935" s="637"/>
      <c r="BJ935" s="638">
        <f>BB935/$BB$939*100</f>
        <v>7.284999802055979</v>
      </c>
      <c r="BK935" s="639"/>
      <c r="BL935" s="639"/>
      <c r="BM935" s="639"/>
      <c r="BN935" s="639"/>
      <c r="BO935" s="639"/>
      <c r="BP935" s="639"/>
      <c r="BQ935" s="640"/>
    </row>
    <row r="936" spans="2:69" ht="15" customHeight="1">
      <c r="B936" s="59"/>
      <c r="C936" s="39" t="s">
        <v>206</v>
      </c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61"/>
      <c r="V936" s="635">
        <v>42845</v>
      </c>
      <c r="W936" s="636"/>
      <c r="X936" s="636"/>
      <c r="Y936" s="636"/>
      <c r="Z936" s="636"/>
      <c r="AA936" s="636"/>
      <c r="AB936" s="636"/>
      <c r="AC936" s="637"/>
      <c r="AD936" s="160">
        <f>V936/$AL$939*100</f>
        <v>27.187811332009215</v>
      </c>
      <c r="AE936" s="160"/>
      <c r="AF936" s="160"/>
      <c r="AG936" s="160"/>
      <c r="AH936" s="160"/>
      <c r="AI936" s="160"/>
      <c r="AJ936" s="160"/>
      <c r="AK936" s="160"/>
      <c r="AL936" s="635">
        <v>42677</v>
      </c>
      <c r="AM936" s="636"/>
      <c r="AN936" s="636"/>
      <c r="AO936" s="636"/>
      <c r="AP936" s="636"/>
      <c r="AQ936" s="636"/>
      <c r="AR936" s="636"/>
      <c r="AS936" s="637"/>
      <c r="AT936" s="160">
        <f>AL936/$AL$939*100</f>
        <v>27.081204906433825</v>
      </c>
      <c r="AU936" s="160"/>
      <c r="AV936" s="160"/>
      <c r="AW936" s="160"/>
      <c r="AX936" s="160"/>
      <c r="AY936" s="160"/>
      <c r="AZ936" s="160"/>
      <c r="BA936" s="160"/>
      <c r="BB936" s="635">
        <v>42064</v>
      </c>
      <c r="BC936" s="636"/>
      <c r="BD936" s="636"/>
      <c r="BE936" s="636"/>
      <c r="BF936" s="636"/>
      <c r="BG936" s="636"/>
      <c r="BH936" s="636"/>
      <c r="BI936" s="637"/>
      <c r="BJ936" s="638">
        <f>BB936/$BB$939*100</f>
        <v>27.75439105820874</v>
      </c>
      <c r="BK936" s="639"/>
      <c r="BL936" s="639"/>
      <c r="BM936" s="639"/>
      <c r="BN936" s="639"/>
      <c r="BO936" s="639"/>
      <c r="BP936" s="639"/>
      <c r="BQ936" s="640"/>
    </row>
    <row r="937" spans="2:69" ht="15" customHeight="1">
      <c r="B937" s="59"/>
      <c r="C937" s="39" t="s">
        <v>263</v>
      </c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61"/>
      <c r="V937" s="635">
        <v>22425</v>
      </c>
      <c r="W937" s="636"/>
      <c r="X937" s="636"/>
      <c r="Y937" s="636"/>
      <c r="Z937" s="636"/>
      <c r="AA937" s="636"/>
      <c r="AB937" s="636"/>
      <c r="AC937" s="637"/>
      <c r="AD937" s="160">
        <f>V937/$AL$939*100</f>
        <v>14.230054128143463</v>
      </c>
      <c r="AE937" s="160"/>
      <c r="AF937" s="160"/>
      <c r="AG937" s="160"/>
      <c r="AH937" s="160"/>
      <c r="AI937" s="160"/>
      <c r="AJ937" s="160"/>
      <c r="AK937" s="160"/>
      <c r="AL937" s="635">
        <v>23449</v>
      </c>
      <c r="AM937" s="636"/>
      <c r="AN937" s="636"/>
      <c r="AO937" s="636"/>
      <c r="AP937" s="636"/>
      <c r="AQ937" s="636"/>
      <c r="AR937" s="636"/>
      <c r="AS937" s="637"/>
      <c r="AT937" s="160">
        <f>AL937/$AL$939*100</f>
        <v>14.879845674507738</v>
      </c>
      <c r="AU937" s="160"/>
      <c r="AV937" s="160"/>
      <c r="AW937" s="160"/>
      <c r="AX937" s="160"/>
      <c r="AY937" s="160"/>
      <c r="AZ937" s="160"/>
      <c r="BA937" s="160"/>
      <c r="BB937" s="635">
        <v>22125</v>
      </c>
      <c r="BC937" s="636"/>
      <c r="BD937" s="636"/>
      <c r="BE937" s="636"/>
      <c r="BF937" s="636"/>
      <c r="BG937" s="636"/>
      <c r="BH937" s="636"/>
      <c r="BI937" s="637"/>
      <c r="BJ937" s="638">
        <f>BB937/$BB$939*100</f>
        <v>14.59837158051703</v>
      </c>
      <c r="BK937" s="639"/>
      <c r="BL937" s="639"/>
      <c r="BM937" s="639"/>
      <c r="BN937" s="639"/>
      <c r="BO937" s="639"/>
      <c r="BP937" s="639"/>
      <c r="BQ937" s="640"/>
    </row>
    <row r="938" spans="2:69" ht="15" customHeight="1">
      <c r="B938" s="60"/>
      <c r="C938" s="39" t="s">
        <v>264</v>
      </c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61"/>
      <c r="V938" s="635">
        <v>3780</v>
      </c>
      <c r="W938" s="636"/>
      <c r="X938" s="636"/>
      <c r="Y938" s="636"/>
      <c r="Z938" s="636"/>
      <c r="AA938" s="636"/>
      <c r="AB938" s="636"/>
      <c r="AC938" s="637"/>
      <c r="AD938" s="160">
        <f>V938/$AL$939*100</f>
        <v>2.3986445754462555</v>
      </c>
      <c r="AE938" s="160"/>
      <c r="AF938" s="160"/>
      <c r="AG938" s="160"/>
      <c r="AH938" s="160"/>
      <c r="AI938" s="160"/>
      <c r="AJ938" s="160"/>
      <c r="AK938" s="160"/>
      <c r="AL938" s="635">
        <v>3863</v>
      </c>
      <c r="AM938" s="636"/>
      <c r="AN938" s="636"/>
      <c r="AO938" s="636"/>
      <c r="AP938" s="636"/>
      <c r="AQ938" s="636"/>
      <c r="AR938" s="636"/>
      <c r="AS938" s="637"/>
      <c r="AT938" s="160">
        <f>AL938/$AL$939*100</f>
        <v>2.451313226176954</v>
      </c>
      <c r="AU938" s="160"/>
      <c r="AV938" s="160"/>
      <c r="AW938" s="160"/>
      <c r="AX938" s="160"/>
      <c r="AY938" s="160"/>
      <c r="AZ938" s="160"/>
      <c r="BA938" s="160"/>
      <c r="BB938" s="635">
        <v>3802</v>
      </c>
      <c r="BC938" s="636"/>
      <c r="BD938" s="636"/>
      <c r="BE938" s="636"/>
      <c r="BF938" s="636"/>
      <c r="BG938" s="636"/>
      <c r="BH938" s="636"/>
      <c r="BI938" s="637"/>
      <c r="BJ938" s="638">
        <f>BB938/$BB$939*100</f>
        <v>2.508610564932237</v>
      </c>
      <c r="BK938" s="639"/>
      <c r="BL938" s="639"/>
      <c r="BM938" s="639"/>
      <c r="BN938" s="639"/>
      <c r="BO938" s="639"/>
      <c r="BP938" s="639"/>
      <c r="BQ938" s="640"/>
    </row>
    <row r="939" spans="2:69" ht="15" customHeight="1">
      <c r="B939" s="104" t="s">
        <v>595</v>
      </c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635">
        <v>161923</v>
      </c>
      <c r="W939" s="636"/>
      <c r="X939" s="636"/>
      <c r="Y939" s="636"/>
      <c r="Z939" s="636"/>
      <c r="AA939" s="636"/>
      <c r="AB939" s="636"/>
      <c r="AC939" s="637"/>
      <c r="AD939" s="160">
        <f>V939/$AL$939*100</f>
        <v>102.75019195502225</v>
      </c>
      <c r="AE939" s="160"/>
      <c r="AF939" s="160"/>
      <c r="AG939" s="160"/>
      <c r="AH939" s="160"/>
      <c r="AI939" s="160"/>
      <c r="AJ939" s="160"/>
      <c r="AK939" s="160"/>
      <c r="AL939" s="635">
        <f>AL931+AL927+AL923</f>
        <v>157589</v>
      </c>
      <c r="AM939" s="636"/>
      <c r="AN939" s="636"/>
      <c r="AO939" s="636"/>
      <c r="AP939" s="636"/>
      <c r="AQ939" s="636"/>
      <c r="AR939" s="636"/>
      <c r="AS939" s="637"/>
      <c r="AT939" s="160">
        <f>AL939/$AL$939*100</f>
        <v>100</v>
      </c>
      <c r="AU939" s="160"/>
      <c r="AV939" s="160"/>
      <c r="AW939" s="160"/>
      <c r="AX939" s="160"/>
      <c r="AY939" s="160"/>
      <c r="AZ939" s="160"/>
      <c r="BA939" s="160"/>
      <c r="BB939" s="635">
        <f>BB923+BB927+BB931</f>
        <v>151558</v>
      </c>
      <c r="BC939" s="636"/>
      <c r="BD939" s="636"/>
      <c r="BE939" s="636"/>
      <c r="BF939" s="636"/>
      <c r="BG939" s="636"/>
      <c r="BH939" s="636"/>
      <c r="BI939" s="637"/>
      <c r="BJ939" s="638">
        <v>100</v>
      </c>
      <c r="BK939" s="639"/>
      <c r="BL939" s="639"/>
      <c r="BM939" s="639"/>
      <c r="BN939" s="639"/>
      <c r="BO939" s="639"/>
      <c r="BP939" s="639"/>
      <c r="BQ939" s="640"/>
    </row>
    <row r="940" spans="2:69" ht="15" customHeight="1">
      <c r="B940" s="319" t="s">
        <v>596</v>
      </c>
      <c r="C940" s="320"/>
      <c r="D940" s="320"/>
      <c r="E940" s="320"/>
      <c r="F940" s="320"/>
      <c r="G940" s="320"/>
      <c r="H940" s="320"/>
      <c r="I940" s="320"/>
      <c r="J940" s="320"/>
      <c r="K940" s="320"/>
      <c r="L940" s="320"/>
      <c r="M940" s="320"/>
      <c r="N940" s="320"/>
      <c r="O940" s="320"/>
      <c r="P940" s="320"/>
      <c r="Q940" s="320"/>
      <c r="R940" s="320"/>
      <c r="S940" s="320"/>
      <c r="T940" s="320"/>
      <c r="U940" s="321"/>
      <c r="V940" s="635">
        <v>2896</v>
      </c>
      <c r="W940" s="636"/>
      <c r="X940" s="636"/>
      <c r="Y940" s="636"/>
      <c r="Z940" s="636"/>
      <c r="AA940" s="636"/>
      <c r="AB940" s="636"/>
      <c r="AC940" s="637"/>
      <c r="AD940" s="641"/>
      <c r="AE940" s="641"/>
      <c r="AF940" s="641"/>
      <c r="AG940" s="641"/>
      <c r="AH940" s="641"/>
      <c r="AI940" s="641"/>
      <c r="AJ940" s="641"/>
      <c r="AK940" s="641"/>
      <c r="AL940" s="635">
        <v>2621</v>
      </c>
      <c r="AM940" s="636"/>
      <c r="AN940" s="636"/>
      <c r="AO940" s="636"/>
      <c r="AP940" s="636"/>
      <c r="AQ940" s="636"/>
      <c r="AR940" s="636"/>
      <c r="AS940" s="637"/>
      <c r="AT940" s="641"/>
      <c r="AU940" s="641"/>
      <c r="AV940" s="641"/>
      <c r="AW940" s="641"/>
      <c r="AX940" s="641"/>
      <c r="AY940" s="641"/>
      <c r="AZ940" s="641"/>
      <c r="BA940" s="641"/>
      <c r="BB940" s="635">
        <v>2692</v>
      </c>
      <c r="BC940" s="636"/>
      <c r="BD940" s="636"/>
      <c r="BE940" s="636"/>
      <c r="BF940" s="636"/>
      <c r="BG940" s="636"/>
      <c r="BH940" s="636"/>
      <c r="BI940" s="637"/>
      <c r="BJ940" s="638"/>
      <c r="BK940" s="639"/>
      <c r="BL940" s="639"/>
      <c r="BM940" s="639"/>
      <c r="BN940" s="639"/>
      <c r="BO940" s="639"/>
      <c r="BP940" s="639"/>
      <c r="BQ940" s="640"/>
    </row>
    <row r="941" spans="2:69" ht="15" customHeight="1">
      <c r="B941" s="104" t="s">
        <v>597</v>
      </c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635">
        <v>159027</v>
      </c>
      <c r="W941" s="636"/>
      <c r="X941" s="636"/>
      <c r="Y941" s="636"/>
      <c r="Z941" s="636"/>
      <c r="AA941" s="636"/>
      <c r="AB941" s="636"/>
      <c r="AC941" s="637"/>
      <c r="AD941" s="641"/>
      <c r="AE941" s="641"/>
      <c r="AF941" s="641"/>
      <c r="AG941" s="641"/>
      <c r="AH941" s="641"/>
      <c r="AI941" s="641"/>
      <c r="AJ941" s="641"/>
      <c r="AK941" s="641"/>
      <c r="AL941" s="635">
        <v>154968</v>
      </c>
      <c r="AM941" s="636"/>
      <c r="AN941" s="636"/>
      <c r="AO941" s="636"/>
      <c r="AP941" s="636"/>
      <c r="AQ941" s="636"/>
      <c r="AR941" s="636"/>
      <c r="AS941" s="637"/>
      <c r="AT941" s="641"/>
      <c r="AU941" s="641"/>
      <c r="AV941" s="641"/>
      <c r="AW941" s="641"/>
      <c r="AX941" s="641"/>
      <c r="AY941" s="641"/>
      <c r="AZ941" s="641"/>
      <c r="BA941" s="641"/>
      <c r="BB941" s="635">
        <f>BB939-BB940</f>
        <v>148866</v>
      </c>
      <c r="BC941" s="636"/>
      <c r="BD941" s="636"/>
      <c r="BE941" s="636"/>
      <c r="BF941" s="636"/>
      <c r="BG941" s="636"/>
      <c r="BH941" s="636"/>
      <c r="BI941" s="637"/>
      <c r="BJ941" s="638"/>
      <c r="BK941" s="639"/>
      <c r="BL941" s="639"/>
      <c r="BM941" s="639"/>
      <c r="BN941" s="639"/>
      <c r="BO941" s="639"/>
      <c r="BP941" s="639"/>
      <c r="BQ941" s="640"/>
    </row>
    <row r="942" spans="2:69" ht="15" customHeight="1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33" t="s">
        <v>353</v>
      </c>
    </row>
    <row r="943" spans="2:4" ht="15" customHeight="1">
      <c r="B943" s="46"/>
      <c r="C943" s="46"/>
      <c r="D943" s="46"/>
    </row>
    <row r="946" spans="1:69" ht="15" customHeight="1">
      <c r="A946" s="31" t="s">
        <v>599</v>
      </c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33" t="s">
        <v>316</v>
      </c>
    </row>
    <row r="947" spans="2:69" ht="3.75" customHeight="1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</row>
    <row r="948" spans="2:69" ht="15" customHeight="1">
      <c r="B948" s="104" t="s">
        <v>618</v>
      </c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 t="s">
        <v>904</v>
      </c>
      <c r="W948" s="104"/>
      <c r="X948" s="104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 t="s">
        <v>917</v>
      </c>
      <c r="AM948" s="104"/>
      <c r="AN948" s="104"/>
      <c r="AO948" s="104"/>
      <c r="AP948" s="104"/>
      <c r="AQ948" s="104"/>
      <c r="AR948" s="104"/>
      <c r="AS948" s="104"/>
      <c r="AT948" s="104"/>
      <c r="AU948" s="104"/>
      <c r="AV948" s="104"/>
      <c r="AW948" s="104"/>
      <c r="AX948" s="104"/>
      <c r="AY948" s="104"/>
      <c r="AZ948" s="104"/>
      <c r="BA948" s="104"/>
      <c r="BB948" s="104" t="s">
        <v>991</v>
      </c>
      <c r="BC948" s="104"/>
      <c r="BD948" s="104"/>
      <c r="BE948" s="104"/>
      <c r="BF948" s="104"/>
      <c r="BG948" s="104"/>
      <c r="BH948" s="104"/>
      <c r="BI948" s="104"/>
      <c r="BJ948" s="104"/>
      <c r="BK948" s="104"/>
      <c r="BL948" s="104"/>
      <c r="BM948" s="104"/>
      <c r="BN948" s="104"/>
      <c r="BO948" s="104"/>
      <c r="BP948" s="104"/>
      <c r="BQ948" s="104"/>
    </row>
    <row r="949" spans="2:69" ht="15" customHeight="1"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 t="s">
        <v>598</v>
      </c>
      <c r="W949" s="104"/>
      <c r="X949" s="104"/>
      <c r="Y949" s="104"/>
      <c r="Z949" s="104"/>
      <c r="AA949" s="104"/>
      <c r="AB949" s="104"/>
      <c r="AC949" s="104"/>
      <c r="AD949" s="104" t="s">
        <v>619</v>
      </c>
      <c r="AE949" s="104"/>
      <c r="AF949" s="104"/>
      <c r="AG949" s="104"/>
      <c r="AH949" s="104"/>
      <c r="AI949" s="104"/>
      <c r="AJ949" s="104"/>
      <c r="AK949" s="104"/>
      <c r="AL949" s="104" t="s">
        <v>598</v>
      </c>
      <c r="AM949" s="104"/>
      <c r="AN949" s="104"/>
      <c r="AO949" s="104"/>
      <c r="AP949" s="104"/>
      <c r="AQ949" s="104"/>
      <c r="AR949" s="104"/>
      <c r="AS949" s="104"/>
      <c r="AT949" s="104" t="s">
        <v>619</v>
      </c>
      <c r="AU949" s="104"/>
      <c r="AV949" s="104"/>
      <c r="AW949" s="104"/>
      <c r="AX949" s="104"/>
      <c r="AY949" s="104"/>
      <c r="AZ949" s="104"/>
      <c r="BA949" s="104"/>
      <c r="BB949" s="104" t="s">
        <v>598</v>
      </c>
      <c r="BC949" s="104"/>
      <c r="BD949" s="104"/>
      <c r="BE949" s="104"/>
      <c r="BF949" s="104"/>
      <c r="BG949" s="104"/>
      <c r="BH949" s="104"/>
      <c r="BI949" s="104"/>
      <c r="BJ949" s="104" t="s">
        <v>619</v>
      </c>
      <c r="BK949" s="104"/>
      <c r="BL949" s="104"/>
      <c r="BM949" s="104"/>
      <c r="BN949" s="104"/>
      <c r="BO949" s="104"/>
      <c r="BP949" s="104"/>
      <c r="BQ949" s="104"/>
    </row>
    <row r="950" spans="2:69" ht="15" customHeight="1">
      <c r="B950" s="338" t="s">
        <v>600</v>
      </c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633">
        <v>90175</v>
      </c>
      <c r="W950" s="633"/>
      <c r="X950" s="633"/>
      <c r="Y950" s="633"/>
      <c r="Z950" s="633"/>
      <c r="AA950" s="633"/>
      <c r="AB950" s="633"/>
      <c r="AC950" s="633"/>
      <c r="AD950" s="634">
        <f>V950/V$960*100</f>
        <v>73.57380633791325</v>
      </c>
      <c r="AE950" s="634"/>
      <c r="AF950" s="634"/>
      <c r="AG950" s="634"/>
      <c r="AH950" s="634"/>
      <c r="AI950" s="634"/>
      <c r="AJ950" s="634"/>
      <c r="AK950" s="634"/>
      <c r="AL950" s="633">
        <v>82922</v>
      </c>
      <c r="AM950" s="633"/>
      <c r="AN950" s="633"/>
      <c r="AO950" s="633"/>
      <c r="AP950" s="633"/>
      <c r="AQ950" s="633"/>
      <c r="AR950" s="633"/>
      <c r="AS950" s="633"/>
      <c r="AT950" s="634">
        <f>AL950/AL$960*100</f>
        <v>68.95112338061898</v>
      </c>
      <c r="AU950" s="634"/>
      <c r="AV950" s="634"/>
      <c r="AW950" s="634"/>
      <c r="AX950" s="634"/>
      <c r="AY950" s="634"/>
      <c r="AZ950" s="634"/>
      <c r="BA950" s="634"/>
      <c r="BB950" s="633">
        <v>75328.825</v>
      </c>
      <c r="BC950" s="633"/>
      <c r="BD950" s="633"/>
      <c r="BE950" s="633"/>
      <c r="BF950" s="633"/>
      <c r="BG950" s="633"/>
      <c r="BH950" s="633"/>
      <c r="BI950" s="633"/>
      <c r="BJ950" s="634">
        <f>BB950/$BB$960*100</f>
        <v>67.67301892105483</v>
      </c>
      <c r="BK950" s="634"/>
      <c r="BL950" s="634"/>
      <c r="BM950" s="634"/>
      <c r="BN950" s="634"/>
      <c r="BO950" s="634"/>
      <c r="BP950" s="634"/>
      <c r="BQ950" s="634"/>
    </row>
    <row r="951" spans="2:69" ht="15" customHeight="1">
      <c r="B951" s="59"/>
      <c r="C951" s="39" t="s">
        <v>265</v>
      </c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61"/>
      <c r="V951" s="633">
        <v>79433</v>
      </c>
      <c r="W951" s="633"/>
      <c r="X951" s="633"/>
      <c r="Y951" s="633"/>
      <c r="Z951" s="633"/>
      <c r="AA951" s="633"/>
      <c r="AB951" s="633"/>
      <c r="AC951" s="633"/>
      <c r="AD951" s="634">
        <f>V951/V$960*100</f>
        <v>64.80940569824745</v>
      </c>
      <c r="AE951" s="634"/>
      <c r="AF951" s="634"/>
      <c r="AG951" s="634"/>
      <c r="AH951" s="634"/>
      <c r="AI951" s="634"/>
      <c r="AJ951" s="634"/>
      <c r="AK951" s="634"/>
      <c r="AL951" s="633">
        <v>72009</v>
      </c>
      <c r="AM951" s="633"/>
      <c r="AN951" s="633"/>
      <c r="AO951" s="633"/>
      <c r="AP951" s="633"/>
      <c r="AQ951" s="633"/>
      <c r="AR951" s="633"/>
      <c r="AS951" s="633"/>
      <c r="AT951" s="634">
        <f>AL951/AL$960*100</f>
        <v>59.876769054231595</v>
      </c>
      <c r="AU951" s="634"/>
      <c r="AV951" s="634"/>
      <c r="AW951" s="634"/>
      <c r="AX951" s="634"/>
      <c r="AY951" s="634"/>
      <c r="AZ951" s="634"/>
      <c r="BA951" s="634"/>
      <c r="BB951" s="633">
        <v>64811.594</v>
      </c>
      <c r="BC951" s="633"/>
      <c r="BD951" s="633"/>
      <c r="BE951" s="633"/>
      <c r="BF951" s="633"/>
      <c r="BG951" s="633"/>
      <c r="BH951" s="633"/>
      <c r="BI951" s="633"/>
      <c r="BJ951" s="634">
        <f>BB951/$BB$960*100</f>
        <v>58.224673318158416</v>
      </c>
      <c r="BK951" s="634"/>
      <c r="BL951" s="634"/>
      <c r="BM951" s="634"/>
      <c r="BN951" s="634"/>
      <c r="BO951" s="634"/>
      <c r="BP951" s="634"/>
      <c r="BQ951" s="634"/>
    </row>
    <row r="952" spans="2:69" ht="15" customHeight="1">
      <c r="B952" s="60"/>
      <c r="C952" s="39" t="s">
        <v>266</v>
      </c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61"/>
      <c r="V952" s="633">
        <v>10741</v>
      </c>
      <c r="W952" s="633"/>
      <c r="X952" s="633"/>
      <c r="Y952" s="633"/>
      <c r="Z952" s="633"/>
      <c r="AA952" s="633"/>
      <c r="AB952" s="633"/>
      <c r="AC952" s="633"/>
      <c r="AD952" s="634">
        <f>V952/V$960*100</f>
        <v>8.763584739401455</v>
      </c>
      <c r="AE952" s="634"/>
      <c r="AF952" s="634"/>
      <c r="AG952" s="634"/>
      <c r="AH952" s="634"/>
      <c r="AI952" s="634"/>
      <c r="AJ952" s="634"/>
      <c r="AK952" s="634"/>
      <c r="AL952" s="633">
        <v>10913</v>
      </c>
      <c r="AM952" s="633"/>
      <c r="AN952" s="633"/>
      <c r="AO952" s="633"/>
      <c r="AP952" s="633"/>
      <c r="AQ952" s="633"/>
      <c r="AR952" s="633"/>
      <c r="AS952" s="633"/>
      <c r="AT952" s="634">
        <f>AL952/AL$960*100</f>
        <v>9.074354326387388</v>
      </c>
      <c r="AU952" s="634"/>
      <c r="AV952" s="634"/>
      <c r="AW952" s="634"/>
      <c r="AX952" s="634"/>
      <c r="AY952" s="634"/>
      <c r="AZ952" s="634"/>
      <c r="BA952" s="634"/>
      <c r="BB952" s="633">
        <v>10517.231</v>
      </c>
      <c r="BC952" s="633"/>
      <c r="BD952" s="633"/>
      <c r="BE952" s="633"/>
      <c r="BF952" s="633"/>
      <c r="BG952" s="633"/>
      <c r="BH952" s="633"/>
      <c r="BI952" s="633"/>
      <c r="BJ952" s="634">
        <f>BB952/$BB$960*100</f>
        <v>9.448345602896428</v>
      </c>
      <c r="BK952" s="634"/>
      <c r="BL952" s="634"/>
      <c r="BM952" s="634"/>
      <c r="BN952" s="634"/>
      <c r="BO952" s="634"/>
      <c r="BP952" s="634"/>
      <c r="BQ952" s="634"/>
    </row>
    <row r="953" spans="2:69" ht="15" customHeight="1">
      <c r="B953" s="338" t="s">
        <v>601</v>
      </c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633">
        <v>3878</v>
      </c>
      <c r="W953" s="633"/>
      <c r="X953" s="633"/>
      <c r="Y953" s="633"/>
      <c r="Z953" s="633"/>
      <c r="AA953" s="633"/>
      <c r="AB953" s="633"/>
      <c r="AC953" s="633"/>
      <c r="AD953" s="634">
        <f>V953/V$960*100</f>
        <v>3.164061225155837</v>
      </c>
      <c r="AE953" s="634"/>
      <c r="AF953" s="634"/>
      <c r="AG953" s="634"/>
      <c r="AH953" s="634"/>
      <c r="AI953" s="634"/>
      <c r="AJ953" s="634"/>
      <c r="AK953" s="634"/>
      <c r="AL953" s="633">
        <v>2930</v>
      </c>
      <c r="AM953" s="633"/>
      <c r="AN953" s="633"/>
      <c r="AO953" s="633"/>
      <c r="AP953" s="633"/>
      <c r="AQ953" s="633"/>
      <c r="AR953" s="633"/>
      <c r="AS953" s="633"/>
      <c r="AT953" s="634">
        <f>AL953/AL$960*100</f>
        <v>2.436347308376711</v>
      </c>
      <c r="AU953" s="634"/>
      <c r="AV953" s="634"/>
      <c r="AW953" s="634"/>
      <c r="AX953" s="634"/>
      <c r="AY953" s="634"/>
      <c r="AZ953" s="634"/>
      <c r="BA953" s="634"/>
      <c r="BB953" s="633">
        <v>3373.64112177403</v>
      </c>
      <c r="BC953" s="633"/>
      <c r="BD953" s="633"/>
      <c r="BE953" s="633"/>
      <c r="BF953" s="633"/>
      <c r="BG953" s="633"/>
      <c r="BH953" s="633"/>
      <c r="BI953" s="633"/>
      <c r="BJ953" s="634">
        <f>BB953/$BB$960*100</f>
        <v>3.030771812339601</v>
      </c>
      <c r="BK953" s="634"/>
      <c r="BL953" s="634"/>
      <c r="BM953" s="634"/>
      <c r="BN953" s="634"/>
      <c r="BO953" s="634"/>
      <c r="BP953" s="634"/>
      <c r="BQ953" s="634"/>
    </row>
    <row r="954" spans="2:69" ht="15" customHeight="1">
      <c r="B954" s="59"/>
      <c r="C954" s="39" t="s">
        <v>267</v>
      </c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61"/>
      <c r="V954" s="633">
        <v>8547</v>
      </c>
      <c r="W954" s="633"/>
      <c r="X954" s="633"/>
      <c r="Y954" s="633"/>
      <c r="Z954" s="633"/>
      <c r="AA954" s="633"/>
      <c r="AB954" s="633"/>
      <c r="AC954" s="633"/>
      <c r="AD954" s="634">
        <f>V954/V$960*100</f>
        <v>6.973499559413857</v>
      </c>
      <c r="AE954" s="634"/>
      <c r="AF954" s="634"/>
      <c r="AG954" s="634"/>
      <c r="AH954" s="634"/>
      <c r="AI954" s="634"/>
      <c r="AJ954" s="634"/>
      <c r="AK954" s="634"/>
      <c r="AL954" s="633">
        <v>7426</v>
      </c>
      <c r="AM954" s="633"/>
      <c r="AN954" s="633"/>
      <c r="AO954" s="633"/>
      <c r="AP954" s="633"/>
      <c r="AQ954" s="633"/>
      <c r="AR954" s="633"/>
      <c r="AS954" s="633"/>
      <c r="AT954" s="634">
        <f>AL954/AL$960*100</f>
        <v>6.174851574063296</v>
      </c>
      <c r="AU954" s="634"/>
      <c r="AV954" s="634"/>
      <c r="AW954" s="634"/>
      <c r="AX954" s="634"/>
      <c r="AY954" s="634"/>
      <c r="AZ954" s="634"/>
      <c r="BA954" s="634"/>
      <c r="BB954" s="633">
        <v>7549.39488249351</v>
      </c>
      <c r="BC954" s="633"/>
      <c r="BD954" s="633"/>
      <c r="BE954" s="633"/>
      <c r="BF954" s="633"/>
      <c r="BG954" s="633"/>
      <c r="BH954" s="633"/>
      <c r="BI954" s="633"/>
      <c r="BJ954" s="634">
        <f>BB954/$BB$960*100</f>
        <v>6.7821360910049755</v>
      </c>
      <c r="BK954" s="634"/>
      <c r="BL954" s="634"/>
      <c r="BM954" s="634"/>
      <c r="BN954" s="634"/>
      <c r="BO954" s="634"/>
      <c r="BP954" s="634"/>
      <c r="BQ954" s="634"/>
    </row>
    <row r="955" spans="2:69" ht="15" customHeight="1">
      <c r="B955" s="60"/>
      <c r="C955" s="39" t="s">
        <v>268</v>
      </c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61"/>
      <c r="V955" s="633">
        <v>4669</v>
      </c>
      <c r="W955" s="633"/>
      <c r="X955" s="633"/>
      <c r="Y955" s="633"/>
      <c r="Z955" s="633"/>
      <c r="AA955" s="633"/>
      <c r="AB955" s="633"/>
      <c r="AC955" s="633"/>
      <c r="AD955" s="634">
        <f>V955/V$960*100</f>
        <v>3.8094383342580205</v>
      </c>
      <c r="AE955" s="634"/>
      <c r="AF955" s="634"/>
      <c r="AG955" s="634"/>
      <c r="AH955" s="634"/>
      <c r="AI955" s="634"/>
      <c r="AJ955" s="634"/>
      <c r="AK955" s="634"/>
      <c r="AL955" s="633">
        <v>4496</v>
      </c>
      <c r="AM955" s="633"/>
      <c r="AN955" s="633"/>
      <c r="AO955" s="633"/>
      <c r="AP955" s="633"/>
      <c r="AQ955" s="633"/>
      <c r="AR955" s="633"/>
      <c r="AS955" s="633"/>
      <c r="AT955" s="634">
        <f>AL955/AL$960*100</f>
        <v>3.738504265686584</v>
      </c>
      <c r="AU955" s="634"/>
      <c r="AV955" s="634"/>
      <c r="AW955" s="634"/>
      <c r="AX955" s="634"/>
      <c r="AY955" s="634"/>
      <c r="AZ955" s="634"/>
      <c r="BA955" s="634"/>
      <c r="BB955" s="633">
        <v>4175.75376071948</v>
      </c>
      <c r="BC955" s="633"/>
      <c r="BD955" s="633"/>
      <c r="BE955" s="633"/>
      <c r="BF955" s="633"/>
      <c r="BG955" s="633"/>
      <c r="BH955" s="633"/>
      <c r="BI955" s="633"/>
      <c r="BJ955" s="634">
        <f>BB955/$BB$960*100</f>
        <v>3.751364278665376</v>
      </c>
      <c r="BK955" s="634"/>
      <c r="BL955" s="634"/>
      <c r="BM955" s="634"/>
      <c r="BN955" s="634"/>
      <c r="BO955" s="634"/>
      <c r="BP955" s="634"/>
      <c r="BQ955" s="634"/>
    </row>
    <row r="956" spans="2:69" ht="15" customHeight="1">
      <c r="B956" s="338" t="s">
        <v>607</v>
      </c>
      <c r="C956" s="161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633">
        <v>28512</v>
      </c>
      <c r="W956" s="633"/>
      <c r="X956" s="633"/>
      <c r="Y956" s="633"/>
      <c r="Z956" s="633"/>
      <c r="AA956" s="633"/>
      <c r="AB956" s="633"/>
      <c r="AC956" s="633"/>
      <c r="AD956" s="634">
        <f>V956/V$960*100</f>
        <v>23.26294833719526</v>
      </c>
      <c r="AE956" s="634"/>
      <c r="AF956" s="634"/>
      <c r="AG956" s="634"/>
      <c r="AH956" s="634"/>
      <c r="AI956" s="634"/>
      <c r="AJ956" s="634"/>
      <c r="AK956" s="634"/>
      <c r="AL956" s="633">
        <v>34410</v>
      </c>
      <c r="AM956" s="633"/>
      <c r="AN956" s="633"/>
      <c r="AO956" s="633"/>
      <c r="AP956" s="633"/>
      <c r="AQ956" s="633"/>
      <c r="AR956" s="633"/>
      <c r="AS956" s="633"/>
      <c r="AT956" s="634">
        <f>AL956/AL$960*100</f>
        <v>28.61252931100431</v>
      </c>
      <c r="AU956" s="634"/>
      <c r="AV956" s="634"/>
      <c r="AW956" s="634"/>
      <c r="AX956" s="634"/>
      <c r="AY956" s="634"/>
      <c r="AZ956" s="634"/>
      <c r="BA956" s="634"/>
      <c r="BB956" s="633">
        <v>32610.471</v>
      </c>
      <c r="BC956" s="633"/>
      <c r="BD956" s="633"/>
      <c r="BE956" s="633"/>
      <c r="BF956" s="633"/>
      <c r="BG956" s="633"/>
      <c r="BH956" s="633"/>
      <c r="BI956" s="633"/>
      <c r="BJ956" s="634">
        <f>BB956/$BB$960*100</f>
        <v>29.296209266605583</v>
      </c>
      <c r="BK956" s="634"/>
      <c r="BL956" s="634"/>
      <c r="BM956" s="634"/>
      <c r="BN956" s="634"/>
      <c r="BO956" s="634"/>
      <c r="BP956" s="634"/>
      <c r="BQ956" s="634"/>
    </row>
    <row r="957" spans="2:69" ht="15" customHeight="1">
      <c r="B957" s="59"/>
      <c r="C957" s="39" t="s">
        <v>269</v>
      </c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61"/>
      <c r="V957" s="633">
        <v>12970</v>
      </c>
      <c r="W957" s="633"/>
      <c r="X957" s="633"/>
      <c r="Y957" s="633"/>
      <c r="Z957" s="633"/>
      <c r="AA957" s="633"/>
      <c r="AB957" s="633"/>
      <c r="AC957" s="633"/>
      <c r="AD957" s="634">
        <f>V957/V$960*100</f>
        <v>10.582226428641363</v>
      </c>
      <c r="AE957" s="634"/>
      <c r="AF957" s="634"/>
      <c r="AG957" s="634"/>
      <c r="AH957" s="634"/>
      <c r="AI957" s="634"/>
      <c r="AJ957" s="634"/>
      <c r="AK957" s="634"/>
      <c r="AL957" s="633">
        <v>18753</v>
      </c>
      <c r="AM957" s="633"/>
      <c r="AN957" s="633"/>
      <c r="AO957" s="633"/>
      <c r="AP957" s="633"/>
      <c r="AQ957" s="633"/>
      <c r="AR957" s="633"/>
      <c r="AS957" s="633"/>
      <c r="AT957" s="634">
        <f>AL957/AL$960*100</f>
        <v>15.593454291463637</v>
      </c>
      <c r="AU957" s="634"/>
      <c r="AV957" s="634"/>
      <c r="AW957" s="634"/>
      <c r="AX957" s="634"/>
      <c r="AY957" s="634"/>
      <c r="AZ957" s="634"/>
      <c r="BA957" s="634"/>
      <c r="BB957" s="633">
        <v>16031.732</v>
      </c>
      <c r="BC957" s="633"/>
      <c r="BD957" s="633"/>
      <c r="BE957" s="633"/>
      <c r="BF957" s="633"/>
      <c r="BG957" s="633"/>
      <c r="BH957" s="633"/>
      <c r="BI957" s="633"/>
      <c r="BJ957" s="634">
        <f>BB957/$BB$960*100</f>
        <v>14.402397793584068</v>
      </c>
      <c r="BK957" s="634"/>
      <c r="BL957" s="634"/>
      <c r="BM957" s="634"/>
      <c r="BN957" s="634"/>
      <c r="BO957" s="634"/>
      <c r="BP957" s="634"/>
      <c r="BQ957" s="634"/>
    </row>
    <row r="958" spans="2:69" ht="15" customHeight="1">
      <c r="B958" s="59"/>
      <c r="C958" s="39" t="s">
        <v>270</v>
      </c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61"/>
      <c r="V958" s="633">
        <v>2448</v>
      </c>
      <c r="W958" s="633"/>
      <c r="X958" s="633"/>
      <c r="Y958" s="633"/>
      <c r="Z958" s="633"/>
      <c r="AA958" s="633"/>
      <c r="AB958" s="633"/>
      <c r="AC958" s="633"/>
      <c r="AD958" s="634">
        <f>V958/V$960*100</f>
        <v>1.9973238471329264</v>
      </c>
      <c r="AE958" s="634"/>
      <c r="AF958" s="634"/>
      <c r="AG958" s="634"/>
      <c r="AH958" s="634"/>
      <c r="AI958" s="634"/>
      <c r="AJ958" s="634"/>
      <c r="AK958" s="634"/>
      <c r="AL958" s="633">
        <v>2426</v>
      </c>
      <c r="AM958" s="633"/>
      <c r="AN958" s="633"/>
      <c r="AO958" s="633"/>
      <c r="AP958" s="633"/>
      <c r="AQ958" s="633"/>
      <c r="AR958" s="633"/>
      <c r="AS958" s="633"/>
      <c r="AT958" s="634">
        <f>AL958/AL$960*100</f>
        <v>2.017262310621809</v>
      </c>
      <c r="AU958" s="634"/>
      <c r="AV958" s="634"/>
      <c r="AW958" s="634"/>
      <c r="AX958" s="634"/>
      <c r="AY958" s="634"/>
      <c r="AZ958" s="634"/>
      <c r="BA958" s="634"/>
      <c r="BB958" s="633">
        <v>2598.284</v>
      </c>
      <c r="BC958" s="633"/>
      <c r="BD958" s="633"/>
      <c r="BE958" s="633"/>
      <c r="BF958" s="633"/>
      <c r="BG958" s="633"/>
      <c r="BH958" s="633"/>
      <c r="BI958" s="633"/>
      <c r="BJ958" s="634">
        <f>BB958/$BB$960*100</f>
        <v>2.3342156511039973</v>
      </c>
      <c r="BK958" s="634"/>
      <c r="BL958" s="634"/>
      <c r="BM958" s="634"/>
      <c r="BN958" s="634"/>
      <c r="BO958" s="634"/>
      <c r="BP958" s="634"/>
      <c r="BQ958" s="634"/>
    </row>
    <row r="959" spans="2:69" ht="15" customHeight="1">
      <c r="B959" s="60"/>
      <c r="C959" s="39" t="s">
        <v>271</v>
      </c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61"/>
      <c r="V959" s="633">
        <v>13095</v>
      </c>
      <c r="W959" s="633"/>
      <c r="X959" s="633"/>
      <c r="Y959" s="633"/>
      <c r="Z959" s="633"/>
      <c r="AA959" s="633"/>
      <c r="AB959" s="633"/>
      <c r="AC959" s="633"/>
      <c r="AD959" s="634">
        <f>V959/V$960*100</f>
        <v>10.684213961685323</v>
      </c>
      <c r="AE959" s="634"/>
      <c r="AF959" s="634"/>
      <c r="AG959" s="634"/>
      <c r="AH959" s="634"/>
      <c r="AI959" s="634"/>
      <c r="AJ959" s="634"/>
      <c r="AK959" s="634"/>
      <c r="AL959" s="633">
        <v>13232</v>
      </c>
      <c r="AM959" s="633"/>
      <c r="AN959" s="633"/>
      <c r="AO959" s="633"/>
      <c r="AP959" s="633"/>
      <c r="AQ959" s="633"/>
      <c r="AR959" s="633"/>
      <c r="AS959" s="633"/>
      <c r="AT959" s="634">
        <f>AL959/AL$960*100</f>
        <v>11.00264422677155</v>
      </c>
      <c r="AU959" s="634"/>
      <c r="AV959" s="634"/>
      <c r="AW959" s="634"/>
      <c r="AX959" s="634"/>
      <c r="AY959" s="634"/>
      <c r="AZ959" s="634"/>
      <c r="BA959" s="634"/>
      <c r="BB959" s="633">
        <v>13980.455</v>
      </c>
      <c r="BC959" s="633"/>
      <c r="BD959" s="633"/>
      <c r="BE959" s="633"/>
      <c r="BF959" s="633"/>
      <c r="BG959" s="633"/>
      <c r="BH959" s="633"/>
      <c r="BI959" s="633"/>
      <c r="BJ959" s="634">
        <f>BB959/$BB$960*100</f>
        <v>12.559595821917515</v>
      </c>
      <c r="BK959" s="634"/>
      <c r="BL959" s="634"/>
      <c r="BM959" s="634"/>
      <c r="BN959" s="634"/>
      <c r="BO959" s="634"/>
      <c r="BP959" s="634"/>
      <c r="BQ959" s="634"/>
    </row>
    <row r="960" spans="2:69" ht="15" customHeight="1">
      <c r="B960" s="161" t="s">
        <v>124</v>
      </c>
      <c r="C960" s="161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633">
        <v>122564</v>
      </c>
      <c r="W960" s="633"/>
      <c r="X960" s="633"/>
      <c r="Y960" s="633"/>
      <c r="Z960" s="633"/>
      <c r="AA960" s="633"/>
      <c r="AB960" s="633"/>
      <c r="AC960" s="633"/>
      <c r="AD960" s="634">
        <f>V960/V$960*100</f>
        <v>100</v>
      </c>
      <c r="AE960" s="634"/>
      <c r="AF960" s="634"/>
      <c r="AG960" s="634"/>
      <c r="AH960" s="634"/>
      <c r="AI960" s="634"/>
      <c r="AJ960" s="634"/>
      <c r="AK960" s="634"/>
      <c r="AL960" s="633">
        <v>120262</v>
      </c>
      <c r="AM960" s="633"/>
      <c r="AN960" s="633"/>
      <c r="AO960" s="633"/>
      <c r="AP960" s="633"/>
      <c r="AQ960" s="633"/>
      <c r="AR960" s="633"/>
      <c r="AS960" s="633"/>
      <c r="AT960" s="634">
        <f>AL960/AL$960*100</f>
        <v>100</v>
      </c>
      <c r="AU960" s="634"/>
      <c r="AV960" s="634"/>
      <c r="AW960" s="634"/>
      <c r="AX960" s="634"/>
      <c r="AY960" s="634"/>
      <c r="AZ960" s="634"/>
      <c r="BA960" s="634"/>
      <c r="BB960" s="633">
        <v>111312.937121774</v>
      </c>
      <c r="BC960" s="633"/>
      <c r="BD960" s="633"/>
      <c r="BE960" s="633"/>
      <c r="BF960" s="633"/>
      <c r="BG960" s="633"/>
      <c r="BH960" s="633"/>
      <c r="BI960" s="633"/>
      <c r="BJ960" s="634">
        <v>100</v>
      </c>
      <c r="BK960" s="634"/>
      <c r="BL960" s="634"/>
      <c r="BM960" s="634"/>
      <c r="BN960" s="634"/>
      <c r="BO960" s="634"/>
      <c r="BP960" s="634"/>
      <c r="BQ960" s="634"/>
    </row>
    <row r="961" ht="15" customHeight="1">
      <c r="BQ961" s="33" t="s">
        <v>353</v>
      </c>
    </row>
  </sheetData>
  <sheetProtection/>
  <mergeCells count="5319">
    <mergeCell ref="BB959:BI959"/>
    <mergeCell ref="BJ959:BQ959"/>
    <mergeCell ref="BB960:BI960"/>
    <mergeCell ref="BJ960:BQ960"/>
    <mergeCell ref="BB956:BI956"/>
    <mergeCell ref="BJ956:BQ956"/>
    <mergeCell ref="BB957:BI957"/>
    <mergeCell ref="BJ957:BQ957"/>
    <mergeCell ref="BB958:BI958"/>
    <mergeCell ref="BJ958:BQ958"/>
    <mergeCell ref="BB953:BI953"/>
    <mergeCell ref="BJ953:BQ953"/>
    <mergeCell ref="BB954:BI954"/>
    <mergeCell ref="BJ954:BQ954"/>
    <mergeCell ref="BB955:BI955"/>
    <mergeCell ref="BJ955:BQ955"/>
    <mergeCell ref="BB950:BI950"/>
    <mergeCell ref="BJ950:BQ950"/>
    <mergeCell ref="BB951:BI951"/>
    <mergeCell ref="BJ951:BQ951"/>
    <mergeCell ref="BB952:BI952"/>
    <mergeCell ref="BJ952:BQ952"/>
    <mergeCell ref="BB940:BI940"/>
    <mergeCell ref="BJ940:BQ940"/>
    <mergeCell ref="BB941:BI941"/>
    <mergeCell ref="BJ941:BQ941"/>
    <mergeCell ref="BB948:BQ948"/>
    <mergeCell ref="BB949:BI949"/>
    <mergeCell ref="BJ949:BQ949"/>
    <mergeCell ref="BB937:BI937"/>
    <mergeCell ref="BJ937:BQ937"/>
    <mergeCell ref="BB938:BI938"/>
    <mergeCell ref="BJ938:BQ938"/>
    <mergeCell ref="BB939:BI939"/>
    <mergeCell ref="BJ939:BQ939"/>
    <mergeCell ref="BB934:BI934"/>
    <mergeCell ref="BJ934:BQ934"/>
    <mergeCell ref="BB935:BI935"/>
    <mergeCell ref="BJ935:BQ935"/>
    <mergeCell ref="BB936:BI936"/>
    <mergeCell ref="BJ936:BQ936"/>
    <mergeCell ref="BB931:BI931"/>
    <mergeCell ref="BJ931:BQ931"/>
    <mergeCell ref="BB932:BI932"/>
    <mergeCell ref="BJ932:BQ932"/>
    <mergeCell ref="BB933:BI933"/>
    <mergeCell ref="BJ933:BQ933"/>
    <mergeCell ref="BB928:BI928"/>
    <mergeCell ref="BJ928:BQ928"/>
    <mergeCell ref="BB929:BI929"/>
    <mergeCell ref="BJ929:BQ929"/>
    <mergeCell ref="BB930:BI930"/>
    <mergeCell ref="BJ930:BQ930"/>
    <mergeCell ref="BJ924:BQ924"/>
    <mergeCell ref="BB925:BI925"/>
    <mergeCell ref="BJ925:BQ925"/>
    <mergeCell ref="BB926:BI926"/>
    <mergeCell ref="BJ926:BQ926"/>
    <mergeCell ref="BB927:BI927"/>
    <mergeCell ref="BJ927:BQ927"/>
    <mergeCell ref="B960:U960"/>
    <mergeCell ref="B956:U956"/>
    <mergeCell ref="B948:U949"/>
    <mergeCell ref="B953:U953"/>
    <mergeCell ref="BB921:BQ921"/>
    <mergeCell ref="BB922:BI922"/>
    <mergeCell ref="BJ922:BQ922"/>
    <mergeCell ref="BB923:BI923"/>
    <mergeCell ref="BJ923:BQ923"/>
    <mergeCell ref="BB924:BI924"/>
    <mergeCell ref="AL959:AS959"/>
    <mergeCell ref="AT959:BA959"/>
    <mergeCell ref="AL960:AS960"/>
    <mergeCell ref="AT960:BA960"/>
    <mergeCell ref="B939:U939"/>
    <mergeCell ref="B927:U927"/>
    <mergeCell ref="B931:U931"/>
    <mergeCell ref="B940:U940"/>
    <mergeCell ref="B941:U941"/>
    <mergeCell ref="B950:U950"/>
    <mergeCell ref="AT958:BA958"/>
    <mergeCell ref="AL954:AS954"/>
    <mergeCell ref="AT954:BA954"/>
    <mergeCell ref="AD958:AK958"/>
    <mergeCell ref="B923:U923"/>
    <mergeCell ref="B921:U922"/>
    <mergeCell ref="AL956:AS956"/>
    <mergeCell ref="AT956:BA956"/>
    <mergeCell ref="AT953:BA953"/>
    <mergeCell ref="V955:AC955"/>
    <mergeCell ref="AD959:AK959"/>
    <mergeCell ref="AD923:AK923"/>
    <mergeCell ref="AL923:AS923"/>
    <mergeCell ref="AT923:BA923"/>
    <mergeCell ref="AL957:AS957"/>
    <mergeCell ref="AT957:BA957"/>
    <mergeCell ref="AL958:AS958"/>
    <mergeCell ref="AD930:AK930"/>
    <mergeCell ref="AD931:AK931"/>
    <mergeCell ref="AD932:AK932"/>
    <mergeCell ref="AD960:AK960"/>
    <mergeCell ref="AL950:AS950"/>
    <mergeCell ref="AT950:BA950"/>
    <mergeCell ref="AL951:AS951"/>
    <mergeCell ref="AT951:BA951"/>
    <mergeCell ref="AL952:AS952"/>
    <mergeCell ref="AT952:BA952"/>
    <mergeCell ref="AL953:AS953"/>
    <mergeCell ref="AL955:AS955"/>
    <mergeCell ref="AT955:BA955"/>
    <mergeCell ref="V960:AC960"/>
    <mergeCell ref="AD950:AK950"/>
    <mergeCell ref="AD951:AK951"/>
    <mergeCell ref="AD952:AK952"/>
    <mergeCell ref="AD953:AK953"/>
    <mergeCell ref="AD954:AK954"/>
    <mergeCell ref="AD955:AK955"/>
    <mergeCell ref="AD956:AK956"/>
    <mergeCell ref="AD957:AK957"/>
    <mergeCell ref="V954:AC954"/>
    <mergeCell ref="V956:AC956"/>
    <mergeCell ref="V957:AC957"/>
    <mergeCell ref="V958:AC958"/>
    <mergeCell ref="V959:AC959"/>
    <mergeCell ref="V948:AK948"/>
    <mergeCell ref="V952:AC952"/>
    <mergeCell ref="V953:AC953"/>
    <mergeCell ref="V950:AC950"/>
    <mergeCell ref="V951:AC951"/>
    <mergeCell ref="V949:AC949"/>
    <mergeCell ref="V921:AK921"/>
    <mergeCell ref="V922:AC922"/>
    <mergeCell ref="AD922:AK922"/>
    <mergeCell ref="AL921:BA921"/>
    <mergeCell ref="AL922:AS922"/>
    <mergeCell ref="AT922:BA922"/>
    <mergeCell ref="V923:AC923"/>
    <mergeCell ref="V924:AC924"/>
    <mergeCell ref="V925:AC925"/>
    <mergeCell ref="V926:AC926"/>
    <mergeCell ref="V927:AC927"/>
    <mergeCell ref="V928:AC928"/>
    <mergeCell ref="V938:AC938"/>
    <mergeCell ref="V939:AC939"/>
    <mergeCell ref="V940:AC940"/>
    <mergeCell ref="V929:AC929"/>
    <mergeCell ref="V930:AC930"/>
    <mergeCell ref="V931:AC931"/>
    <mergeCell ref="V932:AC932"/>
    <mergeCell ref="V933:AC933"/>
    <mergeCell ref="V934:AC934"/>
    <mergeCell ref="V935:AC935"/>
    <mergeCell ref="V936:AC936"/>
    <mergeCell ref="V937:AC937"/>
    <mergeCell ref="AD924:AK924"/>
    <mergeCell ref="AD925:AK925"/>
    <mergeCell ref="AD926:AK926"/>
    <mergeCell ref="AD927:AK927"/>
    <mergeCell ref="AD928:AK928"/>
    <mergeCell ref="AD929:AK929"/>
    <mergeCell ref="AD933:AK933"/>
    <mergeCell ref="AD934:AK934"/>
    <mergeCell ref="AD935:AK935"/>
    <mergeCell ref="AD936:AK936"/>
    <mergeCell ref="AD937:AK937"/>
    <mergeCell ref="AD938:AK938"/>
    <mergeCell ref="AD939:AK939"/>
    <mergeCell ref="AD940:AK940"/>
    <mergeCell ref="AD941:AK941"/>
    <mergeCell ref="AL924:AS924"/>
    <mergeCell ref="AL925:AS925"/>
    <mergeCell ref="AL926:AS926"/>
    <mergeCell ref="AL927:AS927"/>
    <mergeCell ref="AL928:AS928"/>
    <mergeCell ref="AL929:AS929"/>
    <mergeCell ref="AL930:AS930"/>
    <mergeCell ref="AL931:AS931"/>
    <mergeCell ref="AL932:AS932"/>
    <mergeCell ref="AL933:AS933"/>
    <mergeCell ref="AL934:AS934"/>
    <mergeCell ref="AL935:AS935"/>
    <mergeCell ref="AL936:AS936"/>
    <mergeCell ref="AL937:AS937"/>
    <mergeCell ref="AL938:AS938"/>
    <mergeCell ref="AL939:AS939"/>
    <mergeCell ref="AL940:AS940"/>
    <mergeCell ref="AL941:AS941"/>
    <mergeCell ref="AT924:BA924"/>
    <mergeCell ref="AT925:BA925"/>
    <mergeCell ref="AT926:BA926"/>
    <mergeCell ref="AT927:BA927"/>
    <mergeCell ref="AT928:BA928"/>
    <mergeCell ref="AT929:BA929"/>
    <mergeCell ref="AT930:BA930"/>
    <mergeCell ref="AT931:BA931"/>
    <mergeCell ref="AT932:BA932"/>
    <mergeCell ref="AT933:BA933"/>
    <mergeCell ref="AT934:BA934"/>
    <mergeCell ref="AT935:BA935"/>
    <mergeCell ref="AT936:BA936"/>
    <mergeCell ref="AD949:AK949"/>
    <mergeCell ref="AL949:AS949"/>
    <mergeCell ref="AT949:BA949"/>
    <mergeCell ref="V941:AC941"/>
    <mergeCell ref="AT937:BA937"/>
    <mergeCell ref="AT938:BA938"/>
    <mergeCell ref="AT939:BA939"/>
    <mergeCell ref="AT940:BA940"/>
    <mergeCell ref="AT941:BA941"/>
    <mergeCell ref="AL948:BA948"/>
    <mergeCell ref="BD897:BJ898"/>
    <mergeCell ref="BK897:BQ898"/>
    <mergeCell ref="B889:N890"/>
    <mergeCell ref="O889:W890"/>
    <mergeCell ref="BK889:BQ890"/>
    <mergeCell ref="B897:N898"/>
    <mergeCell ref="O897:W898"/>
    <mergeCell ref="X897:AC898"/>
    <mergeCell ref="AD897:AI898"/>
    <mergeCell ref="AJ897:AO898"/>
    <mergeCell ref="AP897:AV898"/>
    <mergeCell ref="AW897:BC898"/>
    <mergeCell ref="BK888:BQ888"/>
    <mergeCell ref="AW893:BC894"/>
    <mergeCell ref="BD893:BJ894"/>
    <mergeCell ref="AJ889:AO890"/>
    <mergeCell ref="AP889:AV890"/>
    <mergeCell ref="AW889:BC890"/>
    <mergeCell ref="BD888:BJ888"/>
    <mergeCell ref="BD889:BJ890"/>
    <mergeCell ref="AD882:AH882"/>
    <mergeCell ref="AI882:AM882"/>
    <mergeCell ref="AN882:AR882"/>
    <mergeCell ref="X889:AC890"/>
    <mergeCell ref="AD889:AI890"/>
    <mergeCell ref="BM882:BQ882"/>
    <mergeCell ref="AS882:AW882"/>
    <mergeCell ref="AX882:BB882"/>
    <mergeCell ref="BC882:BG882"/>
    <mergeCell ref="BH882:BL882"/>
    <mergeCell ref="B882:H882"/>
    <mergeCell ref="I882:M882"/>
    <mergeCell ref="N882:Q882"/>
    <mergeCell ref="R882:U882"/>
    <mergeCell ref="V882:Y882"/>
    <mergeCell ref="Z882:AC882"/>
    <mergeCell ref="B879:H881"/>
    <mergeCell ref="I879:M881"/>
    <mergeCell ref="N879:Q881"/>
    <mergeCell ref="R879:U881"/>
    <mergeCell ref="V879:Y881"/>
    <mergeCell ref="BM879:BQ881"/>
    <mergeCell ref="Z879:AC881"/>
    <mergeCell ref="AD879:AH881"/>
    <mergeCell ref="AI879:AM881"/>
    <mergeCell ref="AN879:AR881"/>
    <mergeCell ref="AR875:AY875"/>
    <mergeCell ref="AS879:AW881"/>
    <mergeCell ref="AX879:BB881"/>
    <mergeCell ref="AZ875:BH875"/>
    <mergeCell ref="BC879:BG881"/>
    <mergeCell ref="BH879:BL881"/>
    <mergeCell ref="BI875:BQ875"/>
    <mergeCell ref="B873:K874"/>
    <mergeCell ref="L873:R874"/>
    <mergeCell ref="S873:Y874"/>
    <mergeCell ref="Z873:AQ873"/>
    <mergeCell ref="B875:K875"/>
    <mergeCell ref="L875:R875"/>
    <mergeCell ref="S875:Y875"/>
    <mergeCell ref="Z875:AE875"/>
    <mergeCell ref="AF875:AK875"/>
    <mergeCell ref="AL875:AQ875"/>
    <mergeCell ref="AF869:AK869"/>
    <mergeCell ref="AL869:AQ869"/>
    <mergeCell ref="BI873:BQ874"/>
    <mergeCell ref="Z874:AE874"/>
    <mergeCell ref="AF874:AK874"/>
    <mergeCell ref="AL874:AQ874"/>
    <mergeCell ref="AR873:AY874"/>
    <mergeCell ref="AZ873:BH874"/>
    <mergeCell ref="BI867:BQ868"/>
    <mergeCell ref="B869:K869"/>
    <mergeCell ref="L869:R869"/>
    <mergeCell ref="S869:Y869"/>
    <mergeCell ref="Z869:AE869"/>
    <mergeCell ref="AR869:AY869"/>
    <mergeCell ref="AZ869:BH869"/>
    <mergeCell ref="BI869:BQ869"/>
    <mergeCell ref="Z868:AE868"/>
    <mergeCell ref="AF868:AK868"/>
    <mergeCell ref="B867:K868"/>
    <mergeCell ref="L867:R868"/>
    <mergeCell ref="S867:Y868"/>
    <mergeCell ref="Z867:AQ867"/>
    <mergeCell ref="AR867:AY868"/>
    <mergeCell ref="AZ867:BH868"/>
    <mergeCell ref="AL868:AQ868"/>
    <mergeCell ref="AX863:BG863"/>
    <mergeCell ref="BH863:BQ863"/>
    <mergeCell ref="B863:S863"/>
    <mergeCell ref="T863:AB863"/>
    <mergeCell ref="AC863:AI863"/>
    <mergeCell ref="AJ863:AP863"/>
    <mergeCell ref="AQ863:AW863"/>
    <mergeCell ref="BH861:BQ862"/>
    <mergeCell ref="AC862:AI862"/>
    <mergeCell ref="AJ862:AP862"/>
    <mergeCell ref="AQ862:AW862"/>
    <mergeCell ref="B861:S862"/>
    <mergeCell ref="T861:AB862"/>
    <mergeCell ref="AC861:AW861"/>
    <mergeCell ref="AX861:BG862"/>
    <mergeCell ref="B887:N888"/>
    <mergeCell ref="O887:W888"/>
    <mergeCell ref="X887:AV887"/>
    <mergeCell ref="AW887:BC888"/>
    <mergeCell ref="BD887:BQ887"/>
    <mergeCell ref="X888:AC888"/>
    <mergeCell ref="AD888:AI888"/>
    <mergeCell ref="AJ888:AO888"/>
    <mergeCell ref="AP888:AV888"/>
    <mergeCell ref="BD895:BJ896"/>
    <mergeCell ref="BK895:BQ896"/>
    <mergeCell ref="B893:N894"/>
    <mergeCell ref="O893:W894"/>
    <mergeCell ref="X893:AC894"/>
    <mergeCell ref="AD893:AI894"/>
    <mergeCell ref="AJ893:AO894"/>
    <mergeCell ref="AP893:AV894"/>
    <mergeCell ref="O895:W896"/>
    <mergeCell ref="X895:AC896"/>
    <mergeCell ref="AD895:AI896"/>
    <mergeCell ref="AJ895:AO896"/>
    <mergeCell ref="AP895:AV896"/>
    <mergeCell ref="AW895:BC896"/>
    <mergeCell ref="B891:N892"/>
    <mergeCell ref="O891:W892"/>
    <mergeCell ref="X891:AC892"/>
    <mergeCell ref="AD891:AI892"/>
    <mergeCell ref="AJ891:AO892"/>
    <mergeCell ref="AP891:AV892"/>
    <mergeCell ref="AW891:BC892"/>
    <mergeCell ref="BD891:BJ892"/>
    <mergeCell ref="BK891:BQ892"/>
    <mergeCell ref="AV903:BF903"/>
    <mergeCell ref="BG903:BQ903"/>
    <mergeCell ref="B903:N903"/>
    <mergeCell ref="O903:Y903"/>
    <mergeCell ref="Z903:AJ903"/>
    <mergeCell ref="AK903:AU903"/>
    <mergeCell ref="BK893:BQ894"/>
    <mergeCell ref="B895:N896"/>
    <mergeCell ref="O908:Y908"/>
    <mergeCell ref="Z908:AJ908"/>
    <mergeCell ref="AK908:AU908"/>
    <mergeCell ref="AV908:BF908"/>
    <mergeCell ref="BG908:BQ908"/>
    <mergeCell ref="F907:N907"/>
    <mergeCell ref="Z907:AJ907"/>
    <mergeCell ref="AK906:AU906"/>
    <mergeCell ref="AV906:BF906"/>
    <mergeCell ref="Z911:AJ911"/>
    <mergeCell ref="F912:N912"/>
    <mergeCell ref="O912:Y912"/>
    <mergeCell ref="Z912:AJ912"/>
    <mergeCell ref="B907:E909"/>
    <mergeCell ref="O907:Y907"/>
    <mergeCell ref="F909:N909"/>
    <mergeCell ref="O909:Y909"/>
    <mergeCell ref="Z909:AJ909"/>
    <mergeCell ref="F908:N908"/>
    <mergeCell ref="BG906:BQ906"/>
    <mergeCell ref="BG911:BQ911"/>
    <mergeCell ref="B910:E912"/>
    <mergeCell ref="F910:N910"/>
    <mergeCell ref="O910:Y910"/>
    <mergeCell ref="Z910:AJ910"/>
    <mergeCell ref="F911:N911"/>
    <mergeCell ref="O911:Y911"/>
    <mergeCell ref="BG909:BQ909"/>
    <mergeCell ref="AK910:AU910"/>
    <mergeCell ref="AV910:BF910"/>
    <mergeCell ref="BG910:BQ910"/>
    <mergeCell ref="AK911:AU911"/>
    <mergeCell ref="BG907:BQ907"/>
    <mergeCell ref="AK907:AU907"/>
    <mergeCell ref="AV907:BF907"/>
    <mergeCell ref="AK909:AU909"/>
    <mergeCell ref="AV909:BF909"/>
    <mergeCell ref="AK912:AU912"/>
    <mergeCell ref="AV912:BF912"/>
    <mergeCell ref="BG912:BQ912"/>
    <mergeCell ref="AV911:BF911"/>
    <mergeCell ref="B904:E906"/>
    <mergeCell ref="F904:N904"/>
    <mergeCell ref="O904:Y904"/>
    <mergeCell ref="Z904:AJ904"/>
    <mergeCell ref="F906:N906"/>
    <mergeCell ref="O906:Y906"/>
    <mergeCell ref="BG904:BQ904"/>
    <mergeCell ref="AV905:BF905"/>
    <mergeCell ref="BG905:BQ905"/>
    <mergeCell ref="AK905:AU905"/>
    <mergeCell ref="Z906:AJ906"/>
    <mergeCell ref="F905:N905"/>
    <mergeCell ref="O905:Y905"/>
    <mergeCell ref="Z905:AJ905"/>
    <mergeCell ref="AK904:AU904"/>
    <mergeCell ref="AV904:BF904"/>
    <mergeCell ref="B913:E915"/>
    <mergeCell ref="F913:N913"/>
    <mergeCell ref="O913:Y913"/>
    <mergeCell ref="Z913:AJ913"/>
    <mergeCell ref="AK913:AU913"/>
    <mergeCell ref="AV913:BF913"/>
    <mergeCell ref="F915:N915"/>
    <mergeCell ref="O915:Y915"/>
    <mergeCell ref="Z915:AJ915"/>
    <mergeCell ref="AK915:AU915"/>
    <mergeCell ref="AV915:BF915"/>
    <mergeCell ref="BG915:BQ915"/>
    <mergeCell ref="BG913:BQ913"/>
    <mergeCell ref="F914:N914"/>
    <mergeCell ref="O914:Y914"/>
    <mergeCell ref="Z914:AJ914"/>
    <mergeCell ref="AK914:AU914"/>
    <mergeCell ref="AV914:BF914"/>
    <mergeCell ref="BG914:BQ914"/>
    <mergeCell ref="BL829:BQ829"/>
    <mergeCell ref="B828:I828"/>
    <mergeCell ref="J828:P828"/>
    <mergeCell ref="Q828:W828"/>
    <mergeCell ref="X828:AE828"/>
    <mergeCell ref="AF828:AL828"/>
    <mergeCell ref="AM828:AS828"/>
    <mergeCell ref="AT818:AY818"/>
    <mergeCell ref="AZ818:BE818"/>
    <mergeCell ref="BF818:BK818"/>
    <mergeCell ref="BL818:BQ818"/>
    <mergeCell ref="B829:I829"/>
    <mergeCell ref="J829:P829"/>
    <mergeCell ref="Q829:W829"/>
    <mergeCell ref="X829:AE829"/>
    <mergeCell ref="AF829:AL829"/>
    <mergeCell ref="AT829:AY829"/>
    <mergeCell ref="B818:I818"/>
    <mergeCell ref="J818:P818"/>
    <mergeCell ref="Q818:W818"/>
    <mergeCell ref="X818:AE818"/>
    <mergeCell ref="AF818:AL818"/>
    <mergeCell ref="AM818:AS818"/>
    <mergeCell ref="AH808:AM808"/>
    <mergeCell ref="AN808:AS808"/>
    <mergeCell ref="AT808:AY808"/>
    <mergeCell ref="AZ808:BE808"/>
    <mergeCell ref="BF808:BK808"/>
    <mergeCell ref="BL808:BQ808"/>
    <mergeCell ref="B826:I826"/>
    <mergeCell ref="J826:P826"/>
    <mergeCell ref="Q826:W826"/>
    <mergeCell ref="X826:AE826"/>
    <mergeCell ref="AF826:AL826"/>
    <mergeCell ref="AM826:AS826"/>
    <mergeCell ref="AZ824:BE824"/>
    <mergeCell ref="BL824:BQ824"/>
    <mergeCell ref="AT826:AY826"/>
    <mergeCell ref="AZ826:BE826"/>
    <mergeCell ref="BF824:BK824"/>
    <mergeCell ref="BF826:BK826"/>
    <mergeCell ref="AZ825:BE825"/>
    <mergeCell ref="BF825:BK825"/>
    <mergeCell ref="BL826:BQ826"/>
    <mergeCell ref="J824:P824"/>
    <mergeCell ref="Q824:W824"/>
    <mergeCell ref="X824:AE824"/>
    <mergeCell ref="AF824:AL824"/>
    <mergeCell ref="AM824:AS824"/>
    <mergeCell ref="AT824:AY824"/>
    <mergeCell ref="BF823:BK823"/>
    <mergeCell ref="B827:I827"/>
    <mergeCell ref="J827:P827"/>
    <mergeCell ref="Q827:W827"/>
    <mergeCell ref="X827:AE827"/>
    <mergeCell ref="AF827:AL827"/>
    <mergeCell ref="AM827:AS827"/>
    <mergeCell ref="AT827:AY827"/>
    <mergeCell ref="AZ827:BE827"/>
    <mergeCell ref="B822:I823"/>
    <mergeCell ref="J822:P823"/>
    <mergeCell ref="Q822:W823"/>
    <mergeCell ref="X822:AS822"/>
    <mergeCell ref="X823:AE823"/>
    <mergeCell ref="AF823:AL823"/>
    <mergeCell ref="AM823:AS823"/>
    <mergeCell ref="AF815:AL815"/>
    <mergeCell ref="AM815:AS815"/>
    <mergeCell ref="AT815:AY815"/>
    <mergeCell ref="AZ815:BE815"/>
    <mergeCell ref="B815:I815"/>
    <mergeCell ref="J815:P815"/>
    <mergeCell ref="Q815:W815"/>
    <mergeCell ref="X815:AE815"/>
    <mergeCell ref="BL817:BQ817"/>
    <mergeCell ref="AT828:AY828"/>
    <mergeCell ref="AZ828:BE828"/>
    <mergeCell ref="BF828:BK828"/>
    <mergeCell ref="BL828:BQ828"/>
    <mergeCell ref="BL816:BQ816"/>
    <mergeCell ref="AT817:AY817"/>
    <mergeCell ref="AZ817:BE817"/>
    <mergeCell ref="AT825:AY825"/>
    <mergeCell ref="AT816:AY816"/>
    <mergeCell ref="B817:I817"/>
    <mergeCell ref="J817:P817"/>
    <mergeCell ref="Q817:W817"/>
    <mergeCell ref="X817:AE817"/>
    <mergeCell ref="AF817:AL817"/>
    <mergeCell ref="AM817:AS817"/>
    <mergeCell ref="B816:I816"/>
    <mergeCell ref="J816:P816"/>
    <mergeCell ref="Q816:W816"/>
    <mergeCell ref="X816:AE816"/>
    <mergeCell ref="AF816:AL816"/>
    <mergeCell ref="AM816:AS816"/>
    <mergeCell ref="AT812:BK812"/>
    <mergeCell ref="BL812:BQ813"/>
    <mergeCell ref="X813:AE813"/>
    <mergeCell ref="AF813:AL813"/>
    <mergeCell ref="AT813:AY813"/>
    <mergeCell ref="AZ813:BE813"/>
    <mergeCell ref="AH805:AM805"/>
    <mergeCell ref="B812:I813"/>
    <mergeCell ref="J812:P813"/>
    <mergeCell ref="Q812:W813"/>
    <mergeCell ref="X812:AS812"/>
    <mergeCell ref="B808:I808"/>
    <mergeCell ref="J808:O808"/>
    <mergeCell ref="P808:U808"/>
    <mergeCell ref="V808:AA808"/>
    <mergeCell ref="AB808:AG808"/>
    <mergeCell ref="BL804:BQ804"/>
    <mergeCell ref="BL807:BQ807"/>
    <mergeCell ref="AZ806:BE806"/>
    <mergeCell ref="BF806:BK806"/>
    <mergeCell ref="BL806:BQ806"/>
    <mergeCell ref="AN805:AS805"/>
    <mergeCell ref="AT805:AY805"/>
    <mergeCell ref="AZ805:BE805"/>
    <mergeCell ref="AT807:AY807"/>
    <mergeCell ref="AN807:AS807"/>
    <mergeCell ref="AZ807:BE807"/>
    <mergeCell ref="BF807:BK807"/>
    <mergeCell ref="B806:I806"/>
    <mergeCell ref="J806:O806"/>
    <mergeCell ref="P806:U806"/>
    <mergeCell ref="V806:AA806"/>
    <mergeCell ref="J807:O807"/>
    <mergeCell ref="P807:U807"/>
    <mergeCell ref="B807:I807"/>
    <mergeCell ref="B804:I804"/>
    <mergeCell ref="J804:O804"/>
    <mergeCell ref="P804:U804"/>
    <mergeCell ref="V804:AA804"/>
    <mergeCell ref="AB807:AG807"/>
    <mergeCell ref="B805:I805"/>
    <mergeCell ref="J805:O805"/>
    <mergeCell ref="P805:U805"/>
    <mergeCell ref="V805:AA805"/>
    <mergeCell ref="AB805:AG805"/>
    <mergeCell ref="AT802:BK802"/>
    <mergeCell ref="BL802:BQ803"/>
    <mergeCell ref="V803:AA803"/>
    <mergeCell ref="AB803:AG803"/>
    <mergeCell ref="AH803:AM803"/>
    <mergeCell ref="AN803:AS803"/>
    <mergeCell ref="AT803:AY803"/>
    <mergeCell ref="AZ803:BE803"/>
    <mergeCell ref="BF803:BK803"/>
    <mergeCell ref="B802:I803"/>
    <mergeCell ref="J802:O803"/>
    <mergeCell ref="P802:U803"/>
    <mergeCell ref="V802:AS802"/>
    <mergeCell ref="B824:I824"/>
    <mergeCell ref="B814:I814"/>
    <mergeCell ref="J814:P814"/>
    <mergeCell ref="AF814:AL814"/>
    <mergeCell ref="AM814:AS814"/>
    <mergeCell ref="V807:AA807"/>
    <mergeCell ref="AJ837:AM837"/>
    <mergeCell ref="B833:K836"/>
    <mergeCell ref="BF827:BK827"/>
    <mergeCell ref="BL827:BQ827"/>
    <mergeCell ref="B837:K837"/>
    <mergeCell ref="L837:P837"/>
    <mergeCell ref="Q837:S837"/>
    <mergeCell ref="T837:V837"/>
    <mergeCell ref="AZ829:BE829"/>
    <mergeCell ref="BF829:BK829"/>
    <mergeCell ref="AX838:BA838"/>
    <mergeCell ref="AN837:AQ837"/>
    <mergeCell ref="AX833:BA836"/>
    <mergeCell ref="AR837:AT837"/>
    <mergeCell ref="AU837:AW837"/>
    <mergeCell ref="AX837:BA837"/>
    <mergeCell ref="L838:P838"/>
    <mergeCell ref="Q838:S838"/>
    <mergeCell ref="T838:V838"/>
    <mergeCell ref="AN838:AQ838"/>
    <mergeCell ref="AR838:AT838"/>
    <mergeCell ref="AU838:AW838"/>
    <mergeCell ref="AJ838:AM838"/>
    <mergeCell ref="AX840:BA840"/>
    <mergeCell ref="AN839:AQ839"/>
    <mergeCell ref="AR839:AT839"/>
    <mergeCell ref="AU839:AW839"/>
    <mergeCell ref="AX839:BA839"/>
    <mergeCell ref="L839:P839"/>
    <mergeCell ref="Q839:S839"/>
    <mergeCell ref="T839:V839"/>
    <mergeCell ref="AJ839:AM839"/>
    <mergeCell ref="AJ840:AM840"/>
    <mergeCell ref="AX841:BA841"/>
    <mergeCell ref="L841:P841"/>
    <mergeCell ref="Q841:S841"/>
    <mergeCell ref="T841:V841"/>
    <mergeCell ref="L840:P840"/>
    <mergeCell ref="Q840:S840"/>
    <mergeCell ref="T840:V840"/>
    <mergeCell ref="AN840:AQ840"/>
    <mergeCell ref="AR840:AT840"/>
    <mergeCell ref="AU840:AW840"/>
    <mergeCell ref="AN842:AQ842"/>
    <mergeCell ref="AR842:AT842"/>
    <mergeCell ref="AU842:AW842"/>
    <mergeCell ref="AN841:AQ841"/>
    <mergeCell ref="AR841:AT841"/>
    <mergeCell ref="AU841:AW841"/>
    <mergeCell ref="AX842:BA842"/>
    <mergeCell ref="L843:P843"/>
    <mergeCell ref="Q843:S843"/>
    <mergeCell ref="T843:V843"/>
    <mergeCell ref="L844:P844"/>
    <mergeCell ref="Q844:S844"/>
    <mergeCell ref="T844:V844"/>
    <mergeCell ref="L842:P842"/>
    <mergeCell ref="Q842:S842"/>
    <mergeCell ref="T842:V842"/>
    <mergeCell ref="AX844:BA844"/>
    <mergeCell ref="AJ844:AM844"/>
    <mergeCell ref="AN843:AQ843"/>
    <mergeCell ref="AR843:AT843"/>
    <mergeCell ref="AU843:AW843"/>
    <mergeCell ref="AX843:BA843"/>
    <mergeCell ref="Q845:S845"/>
    <mergeCell ref="T845:V845"/>
    <mergeCell ref="AN845:AQ845"/>
    <mergeCell ref="AN844:AQ844"/>
    <mergeCell ref="AR844:AT844"/>
    <mergeCell ref="AU844:AW844"/>
    <mergeCell ref="W844:AC844"/>
    <mergeCell ref="W845:AC845"/>
    <mergeCell ref="BK847:BQ847"/>
    <mergeCell ref="AN846:AQ846"/>
    <mergeCell ref="L846:P846"/>
    <mergeCell ref="Q846:S846"/>
    <mergeCell ref="T846:V846"/>
    <mergeCell ref="AR846:AT846"/>
    <mergeCell ref="AU846:AW846"/>
    <mergeCell ref="AX846:BA846"/>
    <mergeCell ref="W846:AC846"/>
    <mergeCell ref="T847:V847"/>
    <mergeCell ref="W847:AC847"/>
    <mergeCell ref="AN847:AQ847"/>
    <mergeCell ref="AR847:AT847"/>
    <mergeCell ref="AU847:AW847"/>
    <mergeCell ref="AX847:BA847"/>
    <mergeCell ref="AX849:BA849"/>
    <mergeCell ref="AN848:AQ848"/>
    <mergeCell ref="AR848:AT848"/>
    <mergeCell ref="AU848:AW848"/>
    <mergeCell ref="AX848:BA848"/>
    <mergeCell ref="L848:P848"/>
    <mergeCell ref="Q848:S848"/>
    <mergeCell ref="T848:V848"/>
    <mergeCell ref="W848:AC848"/>
    <mergeCell ref="AX850:BA850"/>
    <mergeCell ref="L849:P849"/>
    <mergeCell ref="Q849:S849"/>
    <mergeCell ref="T849:V849"/>
    <mergeCell ref="AD849:AI849"/>
    <mergeCell ref="AD850:AI850"/>
    <mergeCell ref="W849:AC849"/>
    <mergeCell ref="AN849:AQ849"/>
    <mergeCell ref="AR849:AT849"/>
    <mergeCell ref="AU849:AW849"/>
    <mergeCell ref="AN851:AQ851"/>
    <mergeCell ref="AR851:AT851"/>
    <mergeCell ref="AU851:AW851"/>
    <mergeCell ref="AN850:AQ850"/>
    <mergeCell ref="AR850:AT850"/>
    <mergeCell ref="AU850:AW850"/>
    <mergeCell ref="AX851:BA851"/>
    <mergeCell ref="C841:K841"/>
    <mergeCell ref="C845:K845"/>
    <mergeCell ref="C846:K846"/>
    <mergeCell ref="C847:K847"/>
    <mergeCell ref="C848:K848"/>
    <mergeCell ref="L850:P850"/>
    <mergeCell ref="Q850:S850"/>
    <mergeCell ref="T850:V850"/>
    <mergeCell ref="L851:P851"/>
    <mergeCell ref="AR852:AT852"/>
    <mergeCell ref="AN852:AQ852"/>
    <mergeCell ref="AU852:AW852"/>
    <mergeCell ref="AX852:BA852"/>
    <mergeCell ref="B852:K852"/>
    <mergeCell ref="L852:P852"/>
    <mergeCell ref="Q852:S852"/>
    <mergeCell ref="T852:V852"/>
    <mergeCell ref="AN853:AQ853"/>
    <mergeCell ref="AR853:AT853"/>
    <mergeCell ref="AU853:AW853"/>
    <mergeCell ref="AX853:BA853"/>
    <mergeCell ref="AX854:BA854"/>
    <mergeCell ref="L853:P853"/>
    <mergeCell ref="Q853:S853"/>
    <mergeCell ref="T853:V853"/>
    <mergeCell ref="L855:P855"/>
    <mergeCell ref="Q855:S855"/>
    <mergeCell ref="T855:V855"/>
    <mergeCell ref="AR854:AT854"/>
    <mergeCell ref="AU854:AW854"/>
    <mergeCell ref="L854:P854"/>
    <mergeCell ref="Q854:S854"/>
    <mergeCell ref="T854:V854"/>
    <mergeCell ref="AN854:AQ854"/>
    <mergeCell ref="AJ854:AM854"/>
    <mergeCell ref="W856:AC856"/>
    <mergeCell ref="AX856:BA856"/>
    <mergeCell ref="AX855:BA855"/>
    <mergeCell ref="AN855:AQ855"/>
    <mergeCell ref="AR855:AT855"/>
    <mergeCell ref="AU855:AW855"/>
    <mergeCell ref="AJ855:AM855"/>
    <mergeCell ref="AJ856:AM856"/>
    <mergeCell ref="AD855:AI855"/>
    <mergeCell ref="AD856:AI856"/>
    <mergeCell ref="B853:B857"/>
    <mergeCell ref="C853:K853"/>
    <mergeCell ref="C854:K854"/>
    <mergeCell ref="C855:K855"/>
    <mergeCell ref="C857:K857"/>
    <mergeCell ref="C856:K856"/>
    <mergeCell ref="BF804:BK804"/>
    <mergeCell ref="Q814:W814"/>
    <mergeCell ref="X814:AE814"/>
    <mergeCell ref="AB806:AG806"/>
    <mergeCell ref="AH806:AM806"/>
    <mergeCell ref="AN857:AQ857"/>
    <mergeCell ref="T857:V857"/>
    <mergeCell ref="AJ857:AM857"/>
    <mergeCell ref="AR856:AT856"/>
    <mergeCell ref="AU856:AW856"/>
    <mergeCell ref="AT822:BK822"/>
    <mergeCell ref="AX857:BA857"/>
    <mergeCell ref="AU857:AW857"/>
    <mergeCell ref="AR857:AT857"/>
    <mergeCell ref="L857:P857"/>
    <mergeCell ref="Q857:S857"/>
    <mergeCell ref="L856:P856"/>
    <mergeCell ref="Q856:S856"/>
    <mergeCell ref="T856:V856"/>
    <mergeCell ref="AN856:AQ856"/>
    <mergeCell ref="AB804:AG804"/>
    <mergeCell ref="AZ814:BE814"/>
    <mergeCell ref="AM813:AS813"/>
    <mergeCell ref="AN806:AS806"/>
    <mergeCell ref="AT806:AY806"/>
    <mergeCell ref="AH804:AM804"/>
    <mergeCell ref="AN804:AS804"/>
    <mergeCell ref="AT804:AY804"/>
    <mergeCell ref="AH807:AM807"/>
    <mergeCell ref="AT814:AY814"/>
    <mergeCell ref="AZ816:BE816"/>
    <mergeCell ref="BF814:BK814"/>
    <mergeCell ref="BL814:BQ814"/>
    <mergeCell ref="BF815:BK815"/>
    <mergeCell ref="BL815:BQ815"/>
    <mergeCell ref="AZ804:BE804"/>
    <mergeCell ref="BF816:BK816"/>
    <mergeCell ref="BF813:BK813"/>
    <mergeCell ref="BF805:BK805"/>
    <mergeCell ref="BL805:BQ805"/>
    <mergeCell ref="BF817:BK817"/>
    <mergeCell ref="BL822:BQ823"/>
    <mergeCell ref="AT823:AY823"/>
    <mergeCell ref="AZ823:BE823"/>
    <mergeCell ref="B825:I825"/>
    <mergeCell ref="J825:P825"/>
    <mergeCell ref="Q825:W825"/>
    <mergeCell ref="X825:AE825"/>
    <mergeCell ref="BL825:BQ825"/>
    <mergeCell ref="AF825:AL825"/>
    <mergeCell ref="AM825:AS825"/>
    <mergeCell ref="AN835:AQ836"/>
    <mergeCell ref="AR835:AT836"/>
    <mergeCell ref="AU835:AW836"/>
    <mergeCell ref="AM829:AS829"/>
    <mergeCell ref="AN833:AW834"/>
    <mergeCell ref="AJ835:AM836"/>
    <mergeCell ref="C849:K849"/>
    <mergeCell ref="C850:K850"/>
    <mergeCell ref="C851:K851"/>
    <mergeCell ref="L835:P836"/>
    <mergeCell ref="Q835:S836"/>
    <mergeCell ref="T835:V836"/>
    <mergeCell ref="Q851:S851"/>
    <mergeCell ref="T851:V851"/>
    <mergeCell ref="L847:P847"/>
    <mergeCell ref="Q847:S847"/>
    <mergeCell ref="BK846:BQ846"/>
    <mergeCell ref="BK854:BQ854"/>
    <mergeCell ref="BK855:BQ855"/>
    <mergeCell ref="B838:B851"/>
    <mergeCell ref="C840:K840"/>
    <mergeCell ref="C839:K839"/>
    <mergeCell ref="C838:K838"/>
    <mergeCell ref="C844:K844"/>
    <mergeCell ref="C843:K843"/>
    <mergeCell ref="C842:K842"/>
    <mergeCell ref="L833:V834"/>
    <mergeCell ref="BK841:BQ841"/>
    <mergeCell ref="BK842:BQ842"/>
    <mergeCell ref="BK843:BQ843"/>
    <mergeCell ref="BK844:BQ844"/>
    <mergeCell ref="BK845:BQ845"/>
    <mergeCell ref="AR845:AT845"/>
    <mergeCell ref="AU845:AW845"/>
    <mergeCell ref="AX845:BA845"/>
    <mergeCell ref="L845:P845"/>
    <mergeCell ref="AJ841:AM841"/>
    <mergeCell ref="AJ842:AM842"/>
    <mergeCell ref="AJ843:AM843"/>
    <mergeCell ref="AJ845:AM845"/>
    <mergeCell ref="AJ846:AM846"/>
    <mergeCell ref="AJ847:AM847"/>
    <mergeCell ref="AJ848:AM848"/>
    <mergeCell ref="AJ849:AM849"/>
    <mergeCell ref="AJ850:AM850"/>
    <mergeCell ref="AJ851:AM851"/>
    <mergeCell ref="AJ852:AM852"/>
    <mergeCell ref="AJ853:AM853"/>
    <mergeCell ref="BK833:BQ834"/>
    <mergeCell ref="BK835:BQ836"/>
    <mergeCell ref="BK837:BQ837"/>
    <mergeCell ref="BK838:BQ838"/>
    <mergeCell ref="BK839:BQ839"/>
    <mergeCell ref="BK840:BQ840"/>
    <mergeCell ref="BK848:BQ848"/>
    <mergeCell ref="BK849:BQ849"/>
    <mergeCell ref="BK850:BQ850"/>
    <mergeCell ref="BK851:BQ851"/>
    <mergeCell ref="BK852:BQ852"/>
    <mergeCell ref="BK853:BQ853"/>
    <mergeCell ref="BK856:BQ856"/>
    <mergeCell ref="BK857:BQ857"/>
    <mergeCell ref="BB833:BJ836"/>
    <mergeCell ref="BB837:BJ837"/>
    <mergeCell ref="BB838:BJ838"/>
    <mergeCell ref="BB839:BJ839"/>
    <mergeCell ref="BB840:BJ840"/>
    <mergeCell ref="BB841:BJ841"/>
    <mergeCell ref="BB842:BJ842"/>
    <mergeCell ref="BB843:BJ843"/>
    <mergeCell ref="BB844:BJ844"/>
    <mergeCell ref="BB845:BJ845"/>
    <mergeCell ref="BB846:BJ846"/>
    <mergeCell ref="BB847:BJ847"/>
    <mergeCell ref="BB848:BJ848"/>
    <mergeCell ref="BB849:BJ849"/>
    <mergeCell ref="BB850:BJ850"/>
    <mergeCell ref="BB851:BJ851"/>
    <mergeCell ref="BB852:BJ852"/>
    <mergeCell ref="BB853:BJ853"/>
    <mergeCell ref="BB854:BJ854"/>
    <mergeCell ref="BB855:BJ855"/>
    <mergeCell ref="BB856:BJ856"/>
    <mergeCell ref="BB857:BJ857"/>
    <mergeCell ref="AD835:AI836"/>
    <mergeCell ref="W835:AC836"/>
    <mergeCell ref="AD837:AI837"/>
    <mergeCell ref="AD838:AI838"/>
    <mergeCell ref="AD839:AI839"/>
    <mergeCell ref="AD840:AI840"/>
    <mergeCell ref="AD841:AI841"/>
    <mergeCell ref="AD842:AI842"/>
    <mergeCell ref="AD843:AI843"/>
    <mergeCell ref="AD844:AI844"/>
    <mergeCell ref="AD845:AI845"/>
    <mergeCell ref="AD846:AI846"/>
    <mergeCell ref="AD847:AI847"/>
    <mergeCell ref="AD848:AI848"/>
    <mergeCell ref="AD851:AI851"/>
    <mergeCell ref="AD852:AI852"/>
    <mergeCell ref="AD853:AI853"/>
    <mergeCell ref="AD854:AI854"/>
    <mergeCell ref="W838:AC838"/>
    <mergeCell ref="W839:AC839"/>
    <mergeCell ref="W840:AC840"/>
    <mergeCell ref="W841:AC841"/>
    <mergeCell ref="W842:AC842"/>
    <mergeCell ref="W843:AC843"/>
    <mergeCell ref="W857:AC857"/>
    <mergeCell ref="W833:AM834"/>
    <mergeCell ref="W850:AC850"/>
    <mergeCell ref="W851:AC851"/>
    <mergeCell ref="W852:AC852"/>
    <mergeCell ref="W853:AC853"/>
    <mergeCell ref="W854:AC854"/>
    <mergeCell ref="W855:AC855"/>
    <mergeCell ref="AD857:AI857"/>
    <mergeCell ref="W837:AC837"/>
    <mergeCell ref="B776:H776"/>
    <mergeCell ref="BA774:BG775"/>
    <mergeCell ref="BA776:BG776"/>
    <mergeCell ref="B774:H775"/>
    <mergeCell ref="I776:N776"/>
    <mergeCell ref="BK781:BT781"/>
    <mergeCell ref="I774:N775"/>
    <mergeCell ref="O774:T775"/>
    <mergeCell ref="U774:Z775"/>
    <mergeCell ref="BH774:BM775"/>
    <mergeCell ref="BF791:BO791"/>
    <mergeCell ref="AN776:AT776"/>
    <mergeCell ref="AA783:AD783"/>
    <mergeCell ref="BP791:BY791"/>
    <mergeCell ref="O776:T776"/>
    <mergeCell ref="U776:Z776"/>
    <mergeCell ref="K789:S790"/>
    <mergeCell ref="T789:AB790"/>
    <mergeCell ref="AC789:AK790"/>
    <mergeCell ref="AL789:AU790"/>
    <mergeCell ref="AG774:AM775"/>
    <mergeCell ref="AG776:AM776"/>
    <mergeCell ref="AU769:BA769"/>
    <mergeCell ref="AN774:AT775"/>
    <mergeCell ref="BK782:BO782"/>
    <mergeCell ref="BP782:BT782"/>
    <mergeCell ref="BQ758:BY758"/>
    <mergeCell ref="BB769:BH769"/>
    <mergeCell ref="BI769:BP769"/>
    <mergeCell ref="BQ769:BY769"/>
    <mergeCell ref="BP789:BY790"/>
    <mergeCell ref="AU774:AZ775"/>
    <mergeCell ref="AU776:AZ776"/>
    <mergeCell ref="BF789:BO790"/>
    <mergeCell ref="BD781:BJ782"/>
    <mergeCell ref="BT774:BY775"/>
    <mergeCell ref="AV757:BB757"/>
    <mergeCell ref="BJ757:BP757"/>
    <mergeCell ref="BC757:BI757"/>
    <mergeCell ref="BH776:BM776"/>
    <mergeCell ref="BN774:BS775"/>
    <mergeCell ref="BN776:BS776"/>
    <mergeCell ref="AV760:BB760"/>
    <mergeCell ref="BC760:BI760"/>
    <mergeCell ref="BC758:BI758"/>
    <mergeCell ref="BJ759:BP759"/>
    <mergeCell ref="BJ756:BP756"/>
    <mergeCell ref="AV759:BB759"/>
    <mergeCell ref="BC759:BI759"/>
    <mergeCell ref="Y756:AE756"/>
    <mergeCell ref="AV756:BB756"/>
    <mergeCell ref="Y758:AE758"/>
    <mergeCell ref="BC756:BI756"/>
    <mergeCell ref="AF756:AN756"/>
    <mergeCell ref="AO756:AU756"/>
    <mergeCell ref="Y757:AE757"/>
    <mergeCell ref="BD796:BN796"/>
    <mergeCell ref="BQ757:BY757"/>
    <mergeCell ref="BJ758:BP758"/>
    <mergeCell ref="AF758:AN758"/>
    <mergeCell ref="AO758:AU758"/>
    <mergeCell ref="AV758:BB758"/>
    <mergeCell ref="BO796:BY796"/>
    <mergeCell ref="AV791:BE791"/>
    <mergeCell ref="BU783:BY783"/>
    <mergeCell ref="AO759:AU759"/>
    <mergeCell ref="B796:J796"/>
    <mergeCell ref="K796:V796"/>
    <mergeCell ref="W796:AG796"/>
    <mergeCell ref="AH796:AR796"/>
    <mergeCell ref="AL791:AU791"/>
    <mergeCell ref="AS796:BC796"/>
    <mergeCell ref="B791:J791"/>
    <mergeCell ref="K791:S791"/>
    <mergeCell ref="T791:AB791"/>
    <mergeCell ref="AC791:AK791"/>
    <mergeCell ref="AV789:BE790"/>
    <mergeCell ref="K783:N783"/>
    <mergeCell ref="AE783:AH783"/>
    <mergeCell ref="AY783:BC783"/>
    <mergeCell ref="AI783:AL783"/>
    <mergeCell ref="BD783:BJ783"/>
    <mergeCell ref="BK783:BO783"/>
    <mergeCell ref="BP783:BT783"/>
    <mergeCell ref="AM783:AP783"/>
    <mergeCell ref="AQ783:AT783"/>
    <mergeCell ref="AU783:AX783"/>
    <mergeCell ref="AY781:BC782"/>
    <mergeCell ref="W781:Z782"/>
    <mergeCell ref="AA781:AD782"/>
    <mergeCell ref="AE781:AH782"/>
    <mergeCell ref="AN769:AT769"/>
    <mergeCell ref="BU781:BY782"/>
    <mergeCell ref="AM781:AP782"/>
    <mergeCell ref="BT776:BY776"/>
    <mergeCell ref="AG769:AM769"/>
    <mergeCell ref="AA776:AF776"/>
    <mergeCell ref="S769:Y769"/>
    <mergeCell ref="B781:J782"/>
    <mergeCell ref="K760:Q760"/>
    <mergeCell ref="R760:X760"/>
    <mergeCell ref="Y760:AE760"/>
    <mergeCell ref="AA774:AF775"/>
    <mergeCell ref="O783:R783"/>
    <mergeCell ref="S767:Y768"/>
    <mergeCell ref="K781:N782"/>
    <mergeCell ref="O781:R782"/>
    <mergeCell ref="S781:V782"/>
    <mergeCell ref="AO761:AU761"/>
    <mergeCell ref="T749:AB750"/>
    <mergeCell ref="B757:J757"/>
    <mergeCell ref="B751:J751"/>
    <mergeCell ref="K751:S751"/>
    <mergeCell ref="T751:AB751"/>
    <mergeCell ref="AL749:AU750"/>
    <mergeCell ref="B758:J758"/>
    <mergeCell ref="K758:Q758"/>
    <mergeCell ref="B749:J750"/>
    <mergeCell ref="B769:J769"/>
    <mergeCell ref="K769:R769"/>
    <mergeCell ref="AF759:AN759"/>
    <mergeCell ref="K759:Q759"/>
    <mergeCell ref="B760:J760"/>
    <mergeCell ref="B759:J759"/>
    <mergeCell ref="AG767:AM768"/>
    <mergeCell ref="Z767:AF768"/>
    <mergeCell ref="B767:J768"/>
    <mergeCell ref="K749:S750"/>
    <mergeCell ref="R758:X758"/>
    <mergeCell ref="AF757:AN757"/>
    <mergeCell ref="AO757:AU757"/>
    <mergeCell ref="K757:Q757"/>
    <mergeCell ref="R757:X757"/>
    <mergeCell ref="AV749:BE750"/>
    <mergeCell ref="AC751:AK751"/>
    <mergeCell ref="AF761:AN761"/>
    <mergeCell ref="B761:J761"/>
    <mergeCell ref="K761:Q761"/>
    <mergeCell ref="AC749:AK750"/>
    <mergeCell ref="B756:J756"/>
    <mergeCell ref="K756:Q756"/>
    <mergeCell ref="R761:X761"/>
    <mergeCell ref="Y761:AE761"/>
    <mergeCell ref="BF749:BO750"/>
    <mergeCell ref="BI767:BP768"/>
    <mergeCell ref="BB767:BH768"/>
    <mergeCell ref="BP749:BY750"/>
    <mergeCell ref="BQ767:BY768"/>
    <mergeCell ref="BQ760:BY760"/>
    <mergeCell ref="BJ760:BP760"/>
    <mergeCell ref="AV751:BE751"/>
    <mergeCell ref="BQ761:BY761"/>
    <mergeCell ref="BQ759:BY759"/>
    <mergeCell ref="B797:J797"/>
    <mergeCell ref="K797:V797"/>
    <mergeCell ref="W797:AG797"/>
    <mergeCell ref="AH797:AR797"/>
    <mergeCell ref="AS797:BC797"/>
    <mergeCell ref="AQ781:AT782"/>
    <mergeCell ref="AU781:AX782"/>
    <mergeCell ref="S783:V783"/>
    <mergeCell ref="B789:J790"/>
    <mergeCell ref="B783:J783"/>
    <mergeCell ref="BF751:BO751"/>
    <mergeCell ref="BP751:BY751"/>
    <mergeCell ref="AN767:AT768"/>
    <mergeCell ref="AU767:BA768"/>
    <mergeCell ref="AV761:BB761"/>
    <mergeCell ref="BC761:BI761"/>
    <mergeCell ref="BJ761:BP761"/>
    <mergeCell ref="AL751:AU751"/>
    <mergeCell ref="AF760:AN760"/>
    <mergeCell ref="AO760:AU760"/>
    <mergeCell ref="BO797:BY797"/>
    <mergeCell ref="BD797:BN797"/>
    <mergeCell ref="BQ756:BY756"/>
    <mergeCell ref="R759:X759"/>
    <mergeCell ref="Y759:AE759"/>
    <mergeCell ref="R756:X756"/>
    <mergeCell ref="W783:Z783"/>
    <mergeCell ref="Z769:AF769"/>
    <mergeCell ref="AI781:AL782"/>
    <mergeCell ref="K767:R768"/>
    <mergeCell ref="BC719:BF719"/>
    <mergeCell ref="BG719:BN719"/>
    <mergeCell ref="BO719:BS719"/>
    <mergeCell ref="BT719:BY719"/>
    <mergeCell ref="B719:J719"/>
    <mergeCell ref="K719:Q719"/>
    <mergeCell ref="R719:Y719"/>
    <mergeCell ref="Z719:AI719"/>
    <mergeCell ref="AJ719:AR719"/>
    <mergeCell ref="AS719:BB719"/>
    <mergeCell ref="BC720:BF720"/>
    <mergeCell ref="BG720:BN720"/>
    <mergeCell ref="BO720:BS720"/>
    <mergeCell ref="BT720:BY720"/>
    <mergeCell ref="B745:K745"/>
    <mergeCell ref="L745:V745"/>
    <mergeCell ref="W745:AG745"/>
    <mergeCell ref="AH745:AR745"/>
    <mergeCell ref="AS745:BC745"/>
    <mergeCell ref="BD745:BN745"/>
    <mergeCell ref="B720:J720"/>
    <mergeCell ref="K720:Q720"/>
    <mergeCell ref="R720:Y720"/>
    <mergeCell ref="Z720:AI720"/>
    <mergeCell ref="AJ720:AR720"/>
    <mergeCell ref="AS720:BB720"/>
    <mergeCell ref="BO699:BY699"/>
    <mergeCell ref="B707:K707"/>
    <mergeCell ref="L707:V707"/>
    <mergeCell ref="W707:AG707"/>
    <mergeCell ref="AH707:AR707"/>
    <mergeCell ref="AS707:BC707"/>
    <mergeCell ref="BD707:BN707"/>
    <mergeCell ref="BO707:BY707"/>
    <mergeCell ref="B699:K699"/>
    <mergeCell ref="L699:V699"/>
    <mergeCell ref="W699:AG699"/>
    <mergeCell ref="AH699:AR699"/>
    <mergeCell ref="AS699:BC699"/>
    <mergeCell ref="BD699:BN699"/>
    <mergeCell ref="B717:J717"/>
    <mergeCell ref="B718:J718"/>
    <mergeCell ref="Z718:AI718"/>
    <mergeCell ref="K716:Q716"/>
    <mergeCell ref="R716:Y716"/>
    <mergeCell ref="K718:Q718"/>
    <mergeCell ref="B744:K744"/>
    <mergeCell ref="AH742:AR742"/>
    <mergeCell ref="BD744:BN744"/>
    <mergeCell ref="BO744:BY744"/>
    <mergeCell ref="B694:K694"/>
    <mergeCell ref="B697:K697"/>
    <mergeCell ref="B698:K698"/>
    <mergeCell ref="B696:K696"/>
    <mergeCell ref="L694:V694"/>
    <mergeCell ref="L744:V744"/>
    <mergeCell ref="W744:AG744"/>
    <mergeCell ref="AH744:AR744"/>
    <mergeCell ref="AS742:BC742"/>
    <mergeCell ref="L742:V742"/>
    <mergeCell ref="W742:AG742"/>
    <mergeCell ref="AS744:BC744"/>
    <mergeCell ref="BO742:BY742"/>
    <mergeCell ref="B743:K743"/>
    <mergeCell ref="L743:V743"/>
    <mergeCell ref="W743:AG743"/>
    <mergeCell ref="AH743:AR743"/>
    <mergeCell ref="AS743:BC743"/>
    <mergeCell ref="B742:K742"/>
    <mergeCell ref="BD743:BN743"/>
    <mergeCell ref="BO743:BY743"/>
    <mergeCell ref="X736:AC736"/>
    <mergeCell ref="AD736:AI736"/>
    <mergeCell ref="AJ736:AO736"/>
    <mergeCell ref="B741:K741"/>
    <mergeCell ref="L741:V741"/>
    <mergeCell ref="BD742:BN742"/>
    <mergeCell ref="AS741:BC741"/>
    <mergeCell ref="BH735:BM735"/>
    <mergeCell ref="W741:AG741"/>
    <mergeCell ref="AH741:AR741"/>
    <mergeCell ref="BB736:BG736"/>
    <mergeCell ref="BH736:BM736"/>
    <mergeCell ref="AP736:AU736"/>
    <mergeCell ref="AV736:BA736"/>
    <mergeCell ref="BD741:BN741"/>
    <mergeCell ref="BN736:BS736"/>
    <mergeCell ref="BO741:BY741"/>
    <mergeCell ref="B735:E735"/>
    <mergeCell ref="F735:K735"/>
    <mergeCell ref="L735:Q735"/>
    <mergeCell ref="R735:W735"/>
    <mergeCell ref="BT736:BY736"/>
    <mergeCell ref="BT735:BY735"/>
    <mergeCell ref="B736:E736"/>
    <mergeCell ref="F736:K736"/>
    <mergeCell ref="L736:Q736"/>
    <mergeCell ref="R736:W736"/>
    <mergeCell ref="AJ734:AO734"/>
    <mergeCell ref="BB734:BG734"/>
    <mergeCell ref="AV735:BA735"/>
    <mergeCell ref="BB735:BG735"/>
    <mergeCell ref="BN735:BS735"/>
    <mergeCell ref="X735:AC735"/>
    <mergeCell ref="AD735:AI735"/>
    <mergeCell ref="AJ735:AO735"/>
    <mergeCell ref="AP735:AU735"/>
    <mergeCell ref="BN734:BS734"/>
    <mergeCell ref="B734:E734"/>
    <mergeCell ref="F734:K734"/>
    <mergeCell ref="L734:Q734"/>
    <mergeCell ref="R734:W734"/>
    <mergeCell ref="X734:AC734"/>
    <mergeCell ref="AD734:AI734"/>
    <mergeCell ref="BH734:BM734"/>
    <mergeCell ref="AP734:AU734"/>
    <mergeCell ref="AV734:BA734"/>
    <mergeCell ref="BT734:BY734"/>
    <mergeCell ref="BT732:BY733"/>
    <mergeCell ref="BH732:BM733"/>
    <mergeCell ref="BN732:BS733"/>
    <mergeCell ref="X732:AC733"/>
    <mergeCell ref="AD732:AI733"/>
    <mergeCell ref="AJ732:AO733"/>
    <mergeCell ref="AP732:AU733"/>
    <mergeCell ref="AW726:BE726"/>
    <mergeCell ref="B732:E733"/>
    <mergeCell ref="F732:K733"/>
    <mergeCell ref="L732:Q733"/>
    <mergeCell ref="R732:W733"/>
    <mergeCell ref="AN727:AV727"/>
    <mergeCell ref="AW727:BE727"/>
    <mergeCell ref="AV732:BA733"/>
    <mergeCell ref="BB732:BG733"/>
    <mergeCell ref="BF727:BN727"/>
    <mergeCell ref="AW725:BN725"/>
    <mergeCell ref="BO727:BY727"/>
    <mergeCell ref="AN726:AV726"/>
    <mergeCell ref="B727:L727"/>
    <mergeCell ref="M727:U727"/>
    <mergeCell ref="V727:AD727"/>
    <mergeCell ref="AE727:AM727"/>
    <mergeCell ref="M726:U726"/>
    <mergeCell ref="V726:AD726"/>
    <mergeCell ref="AE726:AM726"/>
    <mergeCell ref="L696:V696"/>
    <mergeCell ref="AH697:AR697"/>
    <mergeCell ref="AH698:AR698"/>
    <mergeCell ref="BO725:BY726"/>
    <mergeCell ref="BF726:BN726"/>
    <mergeCell ref="B725:L726"/>
    <mergeCell ref="M725:AD725"/>
    <mergeCell ref="AE725:AV725"/>
    <mergeCell ref="B716:J716"/>
    <mergeCell ref="BO704:BY704"/>
    <mergeCell ref="BD703:BN703"/>
    <mergeCell ref="BO703:BY703"/>
    <mergeCell ref="BD705:BN705"/>
    <mergeCell ref="BO705:BY705"/>
    <mergeCell ref="W694:AG694"/>
    <mergeCell ref="W697:AG697"/>
    <mergeCell ref="W698:AG698"/>
    <mergeCell ref="AH694:AR694"/>
    <mergeCell ref="W696:AG696"/>
    <mergeCell ref="AH696:AR696"/>
    <mergeCell ref="B706:K706"/>
    <mergeCell ref="L706:V706"/>
    <mergeCell ref="W706:AG706"/>
    <mergeCell ref="AH706:AR706"/>
    <mergeCell ref="AS706:BC706"/>
    <mergeCell ref="B705:K705"/>
    <mergeCell ref="AS705:BC705"/>
    <mergeCell ref="L705:V705"/>
    <mergeCell ref="W705:AG705"/>
    <mergeCell ref="AS698:BC698"/>
    <mergeCell ref="BD698:BN698"/>
    <mergeCell ref="BO698:BY698"/>
    <mergeCell ref="BD696:BN696"/>
    <mergeCell ref="BO696:BY696"/>
    <mergeCell ref="AS695:BC695"/>
    <mergeCell ref="BD695:BN695"/>
    <mergeCell ref="BO695:BY695"/>
    <mergeCell ref="AS696:BC696"/>
    <mergeCell ref="AS694:BC694"/>
    <mergeCell ref="AS697:BC697"/>
    <mergeCell ref="BD694:BN694"/>
    <mergeCell ref="BD697:BN697"/>
    <mergeCell ref="BO745:BY745"/>
    <mergeCell ref="BO694:BY694"/>
    <mergeCell ref="BO697:BY697"/>
    <mergeCell ref="BD702:BN702"/>
    <mergeCell ref="BO702:BY702"/>
    <mergeCell ref="AS703:BC703"/>
    <mergeCell ref="L702:V702"/>
    <mergeCell ref="W702:AG702"/>
    <mergeCell ref="W704:AG704"/>
    <mergeCell ref="AH702:AR702"/>
    <mergeCell ref="AS702:BC702"/>
    <mergeCell ref="B704:K704"/>
    <mergeCell ref="L704:V704"/>
    <mergeCell ref="AS704:BC704"/>
    <mergeCell ref="AH703:AR703"/>
    <mergeCell ref="K713:Y714"/>
    <mergeCell ref="Z713:AI715"/>
    <mergeCell ref="AJ715:AR715"/>
    <mergeCell ref="B713:J715"/>
    <mergeCell ref="AH705:AR705"/>
    <mergeCell ref="AJ714:BB714"/>
    <mergeCell ref="AJ713:BY713"/>
    <mergeCell ref="K715:Q715"/>
    <mergeCell ref="R715:Y715"/>
    <mergeCell ref="BO715:BS715"/>
    <mergeCell ref="B695:K695"/>
    <mergeCell ref="L695:V695"/>
    <mergeCell ref="W695:AG695"/>
    <mergeCell ref="AH695:AR695"/>
    <mergeCell ref="B703:K703"/>
    <mergeCell ref="L703:V703"/>
    <mergeCell ref="W703:AG703"/>
    <mergeCell ref="L697:V697"/>
    <mergeCell ref="L698:V698"/>
    <mergeCell ref="B702:K702"/>
    <mergeCell ref="AJ718:AR718"/>
    <mergeCell ref="BC715:BF715"/>
    <mergeCell ref="BO718:BS718"/>
    <mergeCell ref="BT718:BY718"/>
    <mergeCell ref="BT717:BY717"/>
    <mergeCell ref="AH704:AR704"/>
    <mergeCell ref="BD706:BN706"/>
    <mergeCell ref="BO706:BY706"/>
    <mergeCell ref="BD704:BN704"/>
    <mergeCell ref="BC714:BN714"/>
    <mergeCell ref="R718:Y718"/>
    <mergeCell ref="AS715:BB715"/>
    <mergeCell ref="BG715:BN715"/>
    <mergeCell ref="BG716:BN716"/>
    <mergeCell ref="BO716:BS716"/>
    <mergeCell ref="BG717:BN717"/>
    <mergeCell ref="BO717:BS717"/>
    <mergeCell ref="AS718:BB718"/>
    <mergeCell ref="BC718:BF718"/>
    <mergeCell ref="BG718:BN718"/>
    <mergeCell ref="BO714:BY714"/>
    <mergeCell ref="BT716:BY716"/>
    <mergeCell ref="Z716:AI716"/>
    <mergeCell ref="AJ716:AR716"/>
    <mergeCell ref="AS716:BB716"/>
    <mergeCell ref="BC716:BF716"/>
    <mergeCell ref="BT715:BY715"/>
    <mergeCell ref="K717:Q717"/>
    <mergeCell ref="R717:Y717"/>
    <mergeCell ref="Z717:AI717"/>
    <mergeCell ref="AJ717:AR717"/>
    <mergeCell ref="AS717:BB717"/>
    <mergeCell ref="BC717:BF717"/>
    <mergeCell ref="AR690:AW690"/>
    <mergeCell ref="AX690:BC690"/>
    <mergeCell ref="BD690:BJ690"/>
    <mergeCell ref="BK690:BQ690"/>
    <mergeCell ref="B690:I690"/>
    <mergeCell ref="J690:O690"/>
    <mergeCell ref="P690:V690"/>
    <mergeCell ref="W690:AC690"/>
    <mergeCell ref="AD690:AJ690"/>
    <mergeCell ref="AK690:AQ690"/>
    <mergeCell ref="J676:T676"/>
    <mergeCell ref="U676:AD676"/>
    <mergeCell ref="AE676:AN676"/>
    <mergeCell ref="AO676:AW676"/>
    <mergeCell ref="AX676:BG676"/>
    <mergeCell ref="BH676:BQ676"/>
    <mergeCell ref="AX674:BG674"/>
    <mergeCell ref="BH674:BQ674"/>
    <mergeCell ref="J675:T675"/>
    <mergeCell ref="U675:AD675"/>
    <mergeCell ref="AE675:AN675"/>
    <mergeCell ref="AO675:AW675"/>
    <mergeCell ref="AX675:BG675"/>
    <mergeCell ref="BH675:BQ675"/>
    <mergeCell ref="BH672:BQ672"/>
    <mergeCell ref="J673:T673"/>
    <mergeCell ref="U673:AD673"/>
    <mergeCell ref="AE673:AN673"/>
    <mergeCell ref="AO673:AW673"/>
    <mergeCell ref="AX673:BG673"/>
    <mergeCell ref="BH673:BQ673"/>
    <mergeCell ref="B672:I676"/>
    <mergeCell ref="J672:T672"/>
    <mergeCell ref="U672:AD672"/>
    <mergeCell ref="AE672:AN672"/>
    <mergeCell ref="AO672:AW672"/>
    <mergeCell ref="AX672:BG672"/>
    <mergeCell ref="J674:T674"/>
    <mergeCell ref="U674:AD674"/>
    <mergeCell ref="AE674:AN674"/>
    <mergeCell ref="AO674:AW674"/>
    <mergeCell ref="AM649:AS649"/>
    <mergeCell ref="AT649:AY649"/>
    <mergeCell ref="AZ649:BF649"/>
    <mergeCell ref="BG649:BL649"/>
    <mergeCell ref="BM649:BQ649"/>
    <mergeCell ref="B649:H649"/>
    <mergeCell ref="I649:O649"/>
    <mergeCell ref="P649:V649"/>
    <mergeCell ref="W649:AB649"/>
    <mergeCell ref="AC649:AG649"/>
    <mergeCell ref="AH649:AL649"/>
    <mergeCell ref="AO666:AW666"/>
    <mergeCell ref="AX666:BG666"/>
    <mergeCell ref="BH666:BQ666"/>
    <mergeCell ref="J664:T664"/>
    <mergeCell ref="U664:AD664"/>
    <mergeCell ref="AE664:AN664"/>
    <mergeCell ref="J666:T666"/>
    <mergeCell ref="U666:AD666"/>
    <mergeCell ref="AE666:AN666"/>
    <mergeCell ref="J665:T665"/>
    <mergeCell ref="U665:AD665"/>
    <mergeCell ref="AE665:AN665"/>
    <mergeCell ref="AO665:AW665"/>
    <mergeCell ref="AX665:BG665"/>
    <mergeCell ref="BH665:BQ665"/>
    <mergeCell ref="BH664:BQ664"/>
    <mergeCell ref="BH662:BQ662"/>
    <mergeCell ref="J663:T663"/>
    <mergeCell ref="U663:AD663"/>
    <mergeCell ref="AE663:AN663"/>
    <mergeCell ref="AO663:AW663"/>
    <mergeCell ref="AX663:BG663"/>
    <mergeCell ref="BH663:BQ663"/>
    <mergeCell ref="J662:T662"/>
    <mergeCell ref="U662:AD662"/>
    <mergeCell ref="AE662:AN662"/>
    <mergeCell ref="AO662:AW662"/>
    <mergeCell ref="AX662:BG662"/>
    <mergeCell ref="AO664:AW664"/>
    <mergeCell ref="AX664:BG664"/>
    <mergeCell ref="AX686:BC686"/>
    <mergeCell ref="BD683:BJ683"/>
    <mergeCell ref="AD685:AJ685"/>
    <mergeCell ref="AK685:AQ685"/>
    <mergeCell ref="BD681:BJ682"/>
    <mergeCell ref="B686:I686"/>
    <mergeCell ref="J686:O686"/>
    <mergeCell ref="P686:V686"/>
    <mergeCell ref="W686:AC686"/>
    <mergeCell ref="AH647:AL647"/>
    <mergeCell ref="AM647:AS647"/>
    <mergeCell ref="B685:I685"/>
    <mergeCell ref="J685:O685"/>
    <mergeCell ref="P685:V685"/>
    <mergeCell ref="W685:AC685"/>
    <mergeCell ref="AT647:AY647"/>
    <mergeCell ref="AZ647:BF647"/>
    <mergeCell ref="B662:I666"/>
    <mergeCell ref="AZ645:BF645"/>
    <mergeCell ref="BG645:BL645"/>
    <mergeCell ref="BM645:BQ645"/>
    <mergeCell ref="AX661:BG661"/>
    <mergeCell ref="BH661:BQ661"/>
    <mergeCell ref="J660:T660"/>
    <mergeCell ref="U660:AD660"/>
    <mergeCell ref="BD687:BJ687"/>
    <mergeCell ref="BK687:BQ687"/>
    <mergeCell ref="BD685:BJ685"/>
    <mergeCell ref="BK685:BQ685"/>
    <mergeCell ref="BD686:BJ686"/>
    <mergeCell ref="BK686:BQ686"/>
    <mergeCell ref="B687:I687"/>
    <mergeCell ref="J687:O687"/>
    <mergeCell ref="P687:V687"/>
    <mergeCell ref="W687:AC687"/>
    <mergeCell ref="AD687:AJ687"/>
    <mergeCell ref="AK687:AQ687"/>
    <mergeCell ref="BK683:BQ683"/>
    <mergeCell ref="B684:I684"/>
    <mergeCell ref="J684:O684"/>
    <mergeCell ref="P684:V684"/>
    <mergeCell ref="W684:AC684"/>
    <mergeCell ref="AD684:AJ684"/>
    <mergeCell ref="AK684:AQ684"/>
    <mergeCell ref="BD684:BJ684"/>
    <mergeCell ref="BK684:BQ684"/>
    <mergeCell ref="B683:I683"/>
    <mergeCell ref="J683:O683"/>
    <mergeCell ref="P683:V683"/>
    <mergeCell ref="W683:AC683"/>
    <mergeCell ref="AD683:AJ683"/>
    <mergeCell ref="AK683:AQ683"/>
    <mergeCell ref="AR689:AW689"/>
    <mergeCell ref="AK688:AQ688"/>
    <mergeCell ref="AD686:AJ686"/>
    <mergeCell ref="AK686:AQ686"/>
    <mergeCell ref="AR686:AW686"/>
    <mergeCell ref="AX689:BC689"/>
    <mergeCell ref="AR684:AW684"/>
    <mergeCell ref="AX684:BC684"/>
    <mergeCell ref="BD689:BJ689"/>
    <mergeCell ref="BK689:BQ689"/>
    <mergeCell ref="AR685:AW685"/>
    <mergeCell ref="AX685:BC685"/>
    <mergeCell ref="AR687:AW687"/>
    <mergeCell ref="AX687:BC687"/>
    <mergeCell ref="AR688:AW688"/>
    <mergeCell ref="B689:I689"/>
    <mergeCell ref="J689:O689"/>
    <mergeCell ref="P689:V689"/>
    <mergeCell ref="W689:AC689"/>
    <mergeCell ref="AR681:AW682"/>
    <mergeCell ref="AX681:BC682"/>
    <mergeCell ref="AR683:AW683"/>
    <mergeCell ref="AX683:BC683"/>
    <mergeCell ref="AD689:AJ689"/>
    <mergeCell ref="AK689:AQ689"/>
    <mergeCell ref="BK681:BQ682"/>
    <mergeCell ref="B681:I682"/>
    <mergeCell ref="J681:O682"/>
    <mergeCell ref="P681:AC681"/>
    <mergeCell ref="AD681:AQ681"/>
    <mergeCell ref="P682:V682"/>
    <mergeCell ref="W682:AC682"/>
    <mergeCell ref="AD682:AJ682"/>
    <mergeCell ref="AK682:AQ682"/>
    <mergeCell ref="J661:T661"/>
    <mergeCell ref="U661:AD661"/>
    <mergeCell ref="AE661:AN661"/>
    <mergeCell ref="AO661:AW661"/>
    <mergeCell ref="AE660:AN660"/>
    <mergeCell ref="AO660:AW660"/>
    <mergeCell ref="AX658:BG658"/>
    <mergeCell ref="BH658:BQ658"/>
    <mergeCell ref="AX659:BG659"/>
    <mergeCell ref="BH659:BQ659"/>
    <mergeCell ref="AX660:BG660"/>
    <mergeCell ref="BH660:BQ660"/>
    <mergeCell ref="J659:T659"/>
    <mergeCell ref="U659:AD659"/>
    <mergeCell ref="AE659:AN659"/>
    <mergeCell ref="AO659:AW659"/>
    <mergeCell ref="J658:T658"/>
    <mergeCell ref="U658:AD658"/>
    <mergeCell ref="AE658:AN658"/>
    <mergeCell ref="AO658:AW658"/>
    <mergeCell ref="AO671:AW671"/>
    <mergeCell ref="AX671:BG671"/>
    <mergeCell ref="BH671:BQ671"/>
    <mergeCell ref="B657:I661"/>
    <mergeCell ref="J657:T657"/>
    <mergeCell ref="U657:AD657"/>
    <mergeCell ref="AE657:AN657"/>
    <mergeCell ref="AO657:AW657"/>
    <mergeCell ref="AX657:BG657"/>
    <mergeCell ref="BH657:BQ657"/>
    <mergeCell ref="BH668:BQ668"/>
    <mergeCell ref="AO669:AW669"/>
    <mergeCell ref="AX669:BG669"/>
    <mergeCell ref="BH669:BQ669"/>
    <mergeCell ref="J670:T670"/>
    <mergeCell ref="U670:AD670"/>
    <mergeCell ref="AE670:AN670"/>
    <mergeCell ref="AO670:AW670"/>
    <mergeCell ref="AX670:BG670"/>
    <mergeCell ref="BH670:BQ670"/>
    <mergeCell ref="U671:AD671"/>
    <mergeCell ref="AE671:AN671"/>
    <mergeCell ref="AO667:AW667"/>
    <mergeCell ref="AX667:BG667"/>
    <mergeCell ref="BH667:BQ667"/>
    <mergeCell ref="J668:T668"/>
    <mergeCell ref="U668:AD668"/>
    <mergeCell ref="AE668:AN668"/>
    <mergeCell ref="AO668:AW668"/>
    <mergeCell ref="AX668:BG668"/>
    <mergeCell ref="I647:O647"/>
    <mergeCell ref="P647:V647"/>
    <mergeCell ref="B667:I671"/>
    <mergeCell ref="J667:T667"/>
    <mergeCell ref="U667:AD667"/>
    <mergeCell ref="AE667:AN667"/>
    <mergeCell ref="J669:T669"/>
    <mergeCell ref="U669:AD669"/>
    <mergeCell ref="AE669:AN669"/>
    <mergeCell ref="J671:T671"/>
    <mergeCell ref="BM647:BQ647"/>
    <mergeCell ref="AT645:AY645"/>
    <mergeCell ref="U656:AD656"/>
    <mergeCell ref="AE656:AN656"/>
    <mergeCell ref="AO655:AW656"/>
    <mergeCell ref="B646:H646"/>
    <mergeCell ref="I646:O646"/>
    <mergeCell ref="P646:V646"/>
    <mergeCell ref="W646:AB646"/>
    <mergeCell ref="B647:H647"/>
    <mergeCell ref="AH648:AL648"/>
    <mergeCell ref="AC647:AG647"/>
    <mergeCell ref="AM645:AS645"/>
    <mergeCell ref="AX656:BG656"/>
    <mergeCell ref="BH656:BQ656"/>
    <mergeCell ref="AZ646:BF646"/>
    <mergeCell ref="BG646:BL646"/>
    <mergeCell ref="BM646:BQ646"/>
    <mergeCell ref="AX655:BQ655"/>
    <mergeCell ref="BG647:BL647"/>
    <mergeCell ref="W647:AB647"/>
    <mergeCell ref="AC645:AG645"/>
    <mergeCell ref="AZ648:BF648"/>
    <mergeCell ref="BG648:BL648"/>
    <mergeCell ref="BM648:BQ648"/>
    <mergeCell ref="AC646:AG646"/>
    <mergeCell ref="AH646:AL646"/>
    <mergeCell ref="AM646:AS646"/>
    <mergeCell ref="AT646:AY646"/>
    <mergeCell ref="AM648:AS648"/>
    <mergeCell ref="AH645:AL645"/>
    <mergeCell ref="B645:H645"/>
    <mergeCell ref="I645:O645"/>
    <mergeCell ref="B648:H648"/>
    <mergeCell ref="I648:O648"/>
    <mergeCell ref="P648:V648"/>
    <mergeCell ref="W648:AB648"/>
    <mergeCell ref="AC648:AG648"/>
    <mergeCell ref="P645:V645"/>
    <mergeCell ref="W645:AB645"/>
    <mergeCell ref="B655:T656"/>
    <mergeCell ref="U655:AN655"/>
    <mergeCell ref="AT648:AY648"/>
    <mergeCell ref="AZ643:BF644"/>
    <mergeCell ref="BG643:BL644"/>
    <mergeCell ref="P643:V644"/>
    <mergeCell ref="AH643:AL644"/>
    <mergeCell ref="I642:O644"/>
    <mergeCell ref="B642:H644"/>
    <mergeCell ref="P642:AB642"/>
    <mergeCell ref="AC642:AY642"/>
    <mergeCell ref="AM643:AS644"/>
    <mergeCell ref="AT643:AY644"/>
    <mergeCell ref="W643:AB644"/>
    <mergeCell ref="AC643:AG644"/>
    <mergeCell ref="AZ642:BQ642"/>
    <mergeCell ref="BM643:BQ644"/>
    <mergeCell ref="AX688:BC688"/>
    <mergeCell ref="BD688:BJ688"/>
    <mergeCell ref="BK688:BQ688"/>
    <mergeCell ref="B688:I688"/>
    <mergeCell ref="J688:O688"/>
    <mergeCell ref="P688:V688"/>
    <mergeCell ref="W688:AC688"/>
    <mergeCell ref="AD688:AJ688"/>
    <mergeCell ref="N631:U631"/>
    <mergeCell ref="V631:AC631"/>
    <mergeCell ref="AD631:AO631"/>
    <mergeCell ref="AX636:BE636"/>
    <mergeCell ref="BF636:BQ636"/>
    <mergeCell ref="AX630:BE630"/>
    <mergeCell ref="AX631:BE631"/>
    <mergeCell ref="BF630:BQ630"/>
    <mergeCell ref="BF631:BQ631"/>
    <mergeCell ref="AX635:BE635"/>
    <mergeCell ref="BF635:BQ635"/>
    <mergeCell ref="AP630:AW630"/>
    <mergeCell ref="AP631:AW631"/>
    <mergeCell ref="AP632:AW632"/>
    <mergeCell ref="AP633:AW633"/>
    <mergeCell ref="AX634:BE634"/>
    <mergeCell ref="BF634:BQ634"/>
    <mergeCell ref="AX632:BE632"/>
    <mergeCell ref="BF632:BQ632"/>
    <mergeCell ref="AX633:BE633"/>
    <mergeCell ref="BF633:BQ633"/>
    <mergeCell ref="AP627:AW627"/>
    <mergeCell ref="AP616:AW616"/>
    <mergeCell ref="AP617:AW617"/>
    <mergeCell ref="AP618:AW618"/>
    <mergeCell ref="AP619:AW619"/>
    <mergeCell ref="AP620:AW620"/>
    <mergeCell ref="AP621:AW621"/>
    <mergeCell ref="BF629:BQ629"/>
    <mergeCell ref="AP628:AW628"/>
    <mergeCell ref="AP629:AW629"/>
    <mergeCell ref="AP634:AW634"/>
    <mergeCell ref="AP635:AW635"/>
    <mergeCell ref="AP622:AW622"/>
    <mergeCell ref="AP623:AW623"/>
    <mergeCell ref="AP624:AW624"/>
    <mergeCell ref="AP625:AW625"/>
    <mergeCell ref="AP626:AW626"/>
    <mergeCell ref="AX627:BE627"/>
    <mergeCell ref="BF627:BQ627"/>
    <mergeCell ref="AX628:BE628"/>
    <mergeCell ref="BF628:BQ628"/>
    <mergeCell ref="AP636:AW636"/>
    <mergeCell ref="AX625:BE625"/>
    <mergeCell ref="BF625:BQ625"/>
    <mergeCell ref="AX626:BE626"/>
    <mergeCell ref="BF626:BQ626"/>
    <mergeCell ref="AX629:BE629"/>
    <mergeCell ref="AX623:BE623"/>
    <mergeCell ref="BF623:BQ623"/>
    <mergeCell ref="AX624:BE624"/>
    <mergeCell ref="BF624:BQ624"/>
    <mergeCell ref="AX621:BE621"/>
    <mergeCell ref="BF621:BQ621"/>
    <mergeCell ref="AX622:BE622"/>
    <mergeCell ref="BF622:BQ622"/>
    <mergeCell ref="AX619:BE619"/>
    <mergeCell ref="BF619:BQ619"/>
    <mergeCell ref="AX620:BE620"/>
    <mergeCell ref="BF620:BQ620"/>
    <mergeCell ref="AX617:BE617"/>
    <mergeCell ref="BF617:BQ617"/>
    <mergeCell ref="AX618:BE618"/>
    <mergeCell ref="BF618:BQ618"/>
    <mergeCell ref="AP614:BQ614"/>
    <mergeCell ref="AP615:AW615"/>
    <mergeCell ref="AX615:BE615"/>
    <mergeCell ref="BF615:BQ615"/>
    <mergeCell ref="AX616:BE616"/>
    <mergeCell ref="BF616:BQ616"/>
    <mergeCell ref="N628:U628"/>
    <mergeCell ref="V628:AC628"/>
    <mergeCell ref="AD628:AO628"/>
    <mergeCell ref="B631:M631"/>
    <mergeCell ref="V629:AC629"/>
    <mergeCell ref="AD629:AO629"/>
    <mergeCell ref="B630:M630"/>
    <mergeCell ref="N630:U630"/>
    <mergeCell ref="V630:AC630"/>
    <mergeCell ref="AD630:AO630"/>
    <mergeCell ref="B633:M633"/>
    <mergeCell ref="B625:M625"/>
    <mergeCell ref="N625:U625"/>
    <mergeCell ref="V625:AC625"/>
    <mergeCell ref="AD625:AO625"/>
    <mergeCell ref="B623:M623"/>
    <mergeCell ref="AD632:AO632"/>
    <mergeCell ref="B632:M632"/>
    <mergeCell ref="N629:U629"/>
    <mergeCell ref="B628:M628"/>
    <mergeCell ref="N634:U634"/>
    <mergeCell ref="N635:U635"/>
    <mergeCell ref="V635:AC635"/>
    <mergeCell ref="N632:U632"/>
    <mergeCell ref="V632:AC632"/>
    <mergeCell ref="N633:U633"/>
    <mergeCell ref="V633:AC633"/>
    <mergeCell ref="V634:AC634"/>
    <mergeCell ref="B626:M626"/>
    <mergeCell ref="AD635:AO635"/>
    <mergeCell ref="AD634:AO634"/>
    <mergeCell ref="AD633:AO633"/>
    <mergeCell ref="B636:M636"/>
    <mergeCell ref="N636:U636"/>
    <mergeCell ref="V636:AC636"/>
    <mergeCell ref="AD636:AO636"/>
    <mergeCell ref="B635:M635"/>
    <mergeCell ref="B634:M634"/>
    <mergeCell ref="N626:U626"/>
    <mergeCell ref="V626:AC626"/>
    <mergeCell ref="N623:U623"/>
    <mergeCell ref="V623:AC623"/>
    <mergeCell ref="B629:M629"/>
    <mergeCell ref="AD626:AO626"/>
    <mergeCell ref="B627:M627"/>
    <mergeCell ref="N627:U627"/>
    <mergeCell ref="V627:AC627"/>
    <mergeCell ref="AD627:AO627"/>
    <mergeCell ref="AD622:AO622"/>
    <mergeCell ref="B624:M624"/>
    <mergeCell ref="N624:U624"/>
    <mergeCell ref="V624:AC624"/>
    <mergeCell ref="AD624:AO624"/>
    <mergeCell ref="B622:M622"/>
    <mergeCell ref="N622:U622"/>
    <mergeCell ref="V622:AC622"/>
    <mergeCell ref="AD623:AO623"/>
    <mergeCell ref="AD620:AO620"/>
    <mergeCell ref="B621:M621"/>
    <mergeCell ref="N621:U621"/>
    <mergeCell ref="V621:AC621"/>
    <mergeCell ref="AD621:AO621"/>
    <mergeCell ref="B620:M620"/>
    <mergeCell ref="N618:U618"/>
    <mergeCell ref="V618:AC618"/>
    <mergeCell ref="N620:U620"/>
    <mergeCell ref="V620:AC620"/>
    <mergeCell ref="AD618:AO618"/>
    <mergeCell ref="B619:M619"/>
    <mergeCell ref="N619:U619"/>
    <mergeCell ref="V619:AC619"/>
    <mergeCell ref="AD619:AO619"/>
    <mergeCell ref="B618:M618"/>
    <mergeCell ref="N616:U616"/>
    <mergeCell ref="V616:AC616"/>
    <mergeCell ref="AD616:AO616"/>
    <mergeCell ref="B617:M617"/>
    <mergeCell ref="N617:U617"/>
    <mergeCell ref="V617:AC617"/>
    <mergeCell ref="AD617:AO617"/>
    <mergeCell ref="B616:M616"/>
    <mergeCell ref="B614:M615"/>
    <mergeCell ref="N614:AO614"/>
    <mergeCell ref="N615:U615"/>
    <mergeCell ref="V615:AC615"/>
    <mergeCell ref="AD615:AO615"/>
    <mergeCell ref="AD608:AO608"/>
    <mergeCell ref="AP608:BA608"/>
    <mergeCell ref="BB608:BQ608"/>
    <mergeCell ref="B596:AC596"/>
    <mergeCell ref="AD606:AO606"/>
    <mergeCell ref="AP606:BA606"/>
    <mergeCell ref="BB606:BQ606"/>
    <mergeCell ref="AD607:AO607"/>
    <mergeCell ref="AP607:BA607"/>
    <mergeCell ref="BB607:BQ607"/>
    <mergeCell ref="AP604:BA604"/>
    <mergeCell ref="BB604:BQ604"/>
    <mergeCell ref="AD605:AO605"/>
    <mergeCell ref="AP605:BA605"/>
    <mergeCell ref="BB605:BQ605"/>
    <mergeCell ref="AP602:BA602"/>
    <mergeCell ref="BB602:BQ602"/>
    <mergeCell ref="AD603:AO603"/>
    <mergeCell ref="AP603:BA603"/>
    <mergeCell ref="BB603:BQ603"/>
    <mergeCell ref="AD602:AO602"/>
    <mergeCell ref="BB600:BQ600"/>
    <mergeCell ref="AD601:AO601"/>
    <mergeCell ref="AP601:BA601"/>
    <mergeCell ref="BB601:BQ601"/>
    <mergeCell ref="BB598:BQ598"/>
    <mergeCell ref="AD599:AO599"/>
    <mergeCell ref="AP599:BA599"/>
    <mergeCell ref="BB599:BQ599"/>
    <mergeCell ref="AD600:AO600"/>
    <mergeCell ref="AP600:BA600"/>
    <mergeCell ref="BB596:BQ596"/>
    <mergeCell ref="AD597:AO597"/>
    <mergeCell ref="AP597:BA597"/>
    <mergeCell ref="BB597:BQ597"/>
    <mergeCell ref="C607:AC607"/>
    <mergeCell ref="C608:AC608"/>
    <mergeCell ref="AD596:AO596"/>
    <mergeCell ref="AP596:BA596"/>
    <mergeCell ref="AD598:AO598"/>
    <mergeCell ref="AP598:BA598"/>
    <mergeCell ref="B603:AC603"/>
    <mergeCell ref="C605:AC605"/>
    <mergeCell ref="C606:AC606"/>
    <mergeCell ref="C599:AC599"/>
    <mergeCell ref="C600:AC600"/>
    <mergeCell ref="C601:AC601"/>
    <mergeCell ref="C602:AC602"/>
    <mergeCell ref="B588:I588"/>
    <mergeCell ref="B589:I589"/>
    <mergeCell ref="J589:Q589"/>
    <mergeCell ref="C604:AC604"/>
    <mergeCell ref="B597:AC597"/>
    <mergeCell ref="C598:AC598"/>
    <mergeCell ref="Z589:AJ589"/>
    <mergeCell ref="B590:I590"/>
    <mergeCell ref="B591:I591"/>
    <mergeCell ref="AD604:AO604"/>
    <mergeCell ref="AK591:AU591"/>
    <mergeCell ref="R589:Y589"/>
    <mergeCell ref="J588:Q588"/>
    <mergeCell ref="R588:Y588"/>
    <mergeCell ref="J590:Q590"/>
    <mergeCell ref="R590:Y590"/>
    <mergeCell ref="J591:Q591"/>
    <mergeCell ref="R591:Y591"/>
    <mergeCell ref="AK589:AU589"/>
    <mergeCell ref="AV591:BF591"/>
    <mergeCell ref="Z588:AJ588"/>
    <mergeCell ref="AK588:AU588"/>
    <mergeCell ref="BG591:BQ591"/>
    <mergeCell ref="Z590:AJ590"/>
    <mergeCell ref="Z591:AJ591"/>
    <mergeCell ref="AK590:AU590"/>
    <mergeCell ref="AV590:BF590"/>
    <mergeCell ref="BG590:BQ590"/>
    <mergeCell ref="AV588:BF588"/>
    <mergeCell ref="B586:I587"/>
    <mergeCell ref="J586:Q587"/>
    <mergeCell ref="R586:Y587"/>
    <mergeCell ref="Z586:AJ587"/>
    <mergeCell ref="BG588:BQ588"/>
    <mergeCell ref="AV589:BF589"/>
    <mergeCell ref="BG589:BQ589"/>
    <mergeCell ref="AK586:AU587"/>
    <mergeCell ref="AV586:BF587"/>
    <mergeCell ref="BG586:BQ587"/>
    <mergeCell ref="B535:I537"/>
    <mergeCell ref="J535:Q535"/>
    <mergeCell ref="R535:Y535"/>
    <mergeCell ref="Z535:AG535"/>
    <mergeCell ref="AH535:AO535"/>
    <mergeCell ref="AP535:AW535"/>
    <mergeCell ref="AX535:BE535"/>
    <mergeCell ref="BF535:BM535"/>
    <mergeCell ref="J536:Q537"/>
    <mergeCell ref="R536:Y537"/>
    <mergeCell ref="Z536:AG537"/>
    <mergeCell ref="AH536:AO537"/>
    <mergeCell ref="AP536:AW537"/>
    <mergeCell ref="AX536:BE537"/>
    <mergeCell ref="BF536:BM537"/>
    <mergeCell ref="B538:I538"/>
    <mergeCell ref="J538:Q538"/>
    <mergeCell ref="R538:Y538"/>
    <mergeCell ref="Z538:AG538"/>
    <mergeCell ref="AH538:AO538"/>
    <mergeCell ref="AP538:AW538"/>
    <mergeCell ref="AX538:BE538"/>
    <mergeCell ref="BF538:BM538"/>
    <mergeCell ref="B539:I539"/>
    <mergeCell ref="J539:Q539"/>
    <mergeCell ref="R539:Y539"/>
    <mergeCell ref="Z539:AG539"/>
    <mergeCell ref="AH539:AO539"/>
    <mergeCell ref="AP539:AW539"/>
    <mergeCell ref="AX539:BE539"/>
    <mergeCell ref="BF539:BM539"/>
    <mergeCell ref="B540:I540"/>
    <mergeCell ref="J540:Q540"/>
    <mergeCell ref="R540:Y540"/>
    <mergeCell ref="Z540:AG540"/>
    <mergeCell ref="AH540:AO540"/>
    <mergeCell ref="AP540:AW540"/>
    <mergeCell ref="AX540:BE540"/>
    <mergeCell ref="BF540:BM540"/>
    <mergeCell ref="B541:I541"/>
    <mergeCell ref="J541:Q541"/>
    <mergeCell ref="R541:Y541"/>
    <mergeCell ref="Z541:AG541"/>
    <mergeCell ref="AH541:AO541"/>
    <mergeCell ref="AP541:AW541"/>
    <mergeCell ref="AX541:BE541"/>
    <mergeCell ref="BF541:BM541"/>
    <mergeCell ref="B542:I542"/>
    <mergeCell ref="J542:Q542"/>
    <mergeCell ref="R542:Y542"/>
    <mergeCell ref="Z542:AG542"/>
    <mergeCell ref="AH542:AO542"/>
    <mergeCell ref="AP542:AW542"/>
    <mergeCell ref="AX542:BE542"/>
    <mergeCell ref="BF542:BM542"/>
    <mergeCell ref="B543:I543"/>
    <mergeCell ref="J543:Q543"/>
    <mergeCell ref="R543:Y543"/>
    <mergeCell ref="Z543:AG543"/>
    <mergeCell ref="AH543:AO543"/>
    <mergeCell ref="AP543:AW543"/>
    <mergeCell ref="AX543:BE543"/>
    <mergeCell ref="BF543:BM543"/>
    <mergeCell ref="B544:I544"/>
    <mergeCell ref="J544:Q544"/>
    <mergeCell ref="R544:Y544"/>
    <mergeCell ref="Z544:AG544"/>
    <mergeCell ref="AH544:AO544"/>
    <mergeCell ref="AP544:AW544"/>
    <mergeCell ref="AX544:BE544"/>
    <mergeCell ref="BF544:BM544"/>
    <mergeCell ref="B545:I545"/>
    <mergeCell ref="J545:Q545"/>
    <mergeCell ref="R545:Y545"/>
    <mergeCell ref="Z545:AG545"/>
    <mergeCell ref="AH545:AO545"/>
    <mergeCell ref="AP545:AW545"/>
    <mergeCell ref="AX545:BE545"/>
    <mergeCell ref="BF545:BM545"/>
    <mergeCell ref="B546:I546"/>
    <mergeCell ref="J546:Q546"/>
    <mergeCell ref="R546:Y546"/>
    <mergeCell ref="Z546:AG546"/>
    <mergeCell ref="AH546:AO546"/>
    <mergeCell ref="AP546:AW546"/>
    <mergeCell ref="AX546:BE546"/>
    <mergeCell ref="BF546:BM546"/>
    <mergeCell ref="B547:I547"/>
    <mergeCell ref="J547:Q547"/>
    <mergeCell ref="R547:Y547"/>
    <mergeCell ref="Z547:AG547"/>
    <mergeCell ref="AH547:AO547"/>
    <mergeCell ref="AP547:AW547"/>
    <mergeCell ref="AX547:BE547"/>
    <mergeCell ref="BF547:BM547"/>
    <mergeCell ref="B552:I553"/>
    <mergeCell ref="J552:U552"/>
    <mergeCell ref="V552:AG552"/>
    <mergeCell ref="AH552:AS552"/>
    <mergeCell ref="AT552:BE552"/>
    <mergeCell ref="BF552:BQ552"/>
    <mergeCell ref="J553:O553"/>
    <mergeCell ref="P553:U553"/>
    <mergeCell ref="V553:AA553"/>
    <mergeCell ref="AB553:AG553"/>
    <mergeCell ref="AH553:AM553"/>
    <mergeCell ref="AN553:AS553"/>
    <mergeCell ref="AT553:AY553"/>
    <mergeCell ref="AZ553:BE553"/>
    <mergeCell ref="BF553:BK553"/>
    <mergeCell ref="BL553:BQ553"/>
    <mergeCell ref="B554:I554"/>
    <mergeCell ref="J554:O554"/>
    <mergeCell ref="P554:U554"/>
    <mergeCell ref="V554:AA554"/>
    <mergeCell ref="AB554:AG554"/>
    <mergeCell ref="AH554:AM554"/>
    <mergeCell ref="AN554:AS554"/>
    <mergeCell ref="AT554:AY554"/>
    <mergeCell ref="AZ554:BE554"/>
    <mergeCell ref="BF554:BK554"/>
    <mergeCell ref="BL554:BQ554"/>
    <mergeCell ref="B555:I555"/>
    <mergeCell ref="J555:O555"/>
    <mergeCell ref="P555:U555"/>
    <mergeCell ref="V555:AA555"/>
    <mergeCell ref="AB555:AG555"/>
    <mergeCell ref="AH555:AM555"/>
    <mergeCell ref="AN555:AS555"/>
    <mergeCell ref="AT555:AY555"/>
    <mergeCell ref="AZ555:BE555"/>
    <mergeCell ref="BF555:BK555"/>
    <mergeCell ref="BL555:BQ555"/>
    <mergeCell ref="B556:I556"/>
    <mergeCell ref="J556:O556"/>
    <mergeCell ref="P556:U556"/>
    <mergeCell ref="V556:AA556"/>
    <mergeCell ref="AB556:AG556"/>
    <mergeCell ref="AH556:AM556"/>
    <mergeCell ref="AN556:AS556"/>
    <mergeCell ref="AT556:AY556"/>
    <mergeCell ref="AZ556:BE556"/>
    <mergeCell ref="BF556:BK556"/>
    <mergeCell ref="BL556:BQ556"/>
    <mergeCell ref="B557:I557"/>
    <mergeCell ref="J557:O557"/>
    <mergeCell ref="P557:U557"/>
    <mergeCell ref="V557:AA557"/>
    <mergeCell ref="AB557:AG557"/>
    <mergeCell ref="AH557:AM557"/>
    <mergeCell ref="AN557:AS557"/>
    <mergeCell ref="AT557:AY557"/>
    <mergeCell ref="AZ557:BE557"/>
    <mergeCell ref="BF557:BK557"/>
    <mergeCell ref="BL557:BQ557"/>
    <mergeCell ref="B558:I558"/>
    <mergeCell ref="J558:O558"/>
    <mergeCell ref="P558:U558"/>
    <mergeCell ref="V558:AA558"/>
    <mergeCell ref="AB558:AG558"/>
    <mergeCell ref="AH558:AM558"/>
    <mergeCell ref="AN558:AS558"/>
    <mergeCell ref="AT558:AY558"/>
    <mergeCell ref="AZ558:BE558"/>
    <mergeCell ref="BF558:BK558"/>
    <mergeCell ref="BL558:BQ558"/>
    <mergeCell ref="B559:I559"/>
    <mergeCell ref="J559:O559"/>
    <mergeCell ref="P559:U559"/>
    <mergeCell ref="V559:AA559"/>
    <mergeCell ref="AB559:AG559"/>
    <mergeCell ref="AH559:AM559"/>
    <mergeCell ref="AN559:AS559"/>
    <mergeCell ref="AT559:AY559"/>
    <mergeCell ref="AZ559:BE559"/>
    <mergeCell ref="BF559:BK559"/>
    <mergeCell ref="BL559:BQ559"/>
    <mergeCell ref="B560:I560"/>
    <mergeCell ref="J560:O560"/>
    <mergeCell ref="P560:U560"/>
    <mergeCell ref="V560:AA560"/>
    <mergeCell ref="AB560:AG560"/>
    <mergeCell ref="AH560:AM560"/>
    <mergeCell ref="AN560:AS560"/>
    <mergeCell ref="AT560:AY560"/>
    <mergeCell ref="AZ560:BE560"/>
    <mergeCell ref="BF560:BK560"/>
    <mergeCell ref="BL560:BQ560"/>
    <mergeCell ref="B561:I561"/>
    <mergeCell ref="J561:O561"/>
    <mergeCell ref="P561:U561"/>
    <mergeCell ref="V561:AA561"/>
    <mergeCell ref="AB561:AG561"/>
    <mergeCell ref="AH561:AM561"/>
    <mergeCell ref="AN561:AS561"/>
    <mergeCell ref="AT561:AY561"/>
    <mergeCell ref="AZ561:BE561"/>
    <mergeCell ref="BF561:BK561"/>
    <mergeCell ref="BL561:BQ561"/>
    <mergeCell ref="B562:I562"/>
    <mergeCell ref="J562:O562"/>
    <mergeCell ref="P562:U562"/>
    <mergeCell ref="V562:AA562"/>
    <mergeCell ref="AB562:AG562"/>
    <mergeCell ref="AH562:AM562"/>
    <mergeCell ref="AN562:AS562"/>
    <mergeCell ref="AT562:AY562"/>
    <mergeCell ref="AZ562:BE562"/>
    <mergeCell ref="BF562:BK562"/>
    <mergeCell ref="BL562:BQ562"/>
    <mergeCell ref="B563:I563"/>
    <mergeCell ref="J563:O563"/>
    <mergeCell ref="P563:U563"/>
    <mergeCell ref="V563:AA563"/>
    <mergeCell ref="AB563:AG563"/>
    <mergeCell ref="AH563:AM563"/>
    <mergeCell ref="AN563:AS563"/>
    <mergeCell ref="AT563:AY563"/>
    <mergeCell ref="AZ563:BE563"/>
    <mergeCell ref="BF563:BK563"/>
    <mergeCell ref="BL563:BQ563"/>
    <mergeCell ref="B568:L569"/>
    <mergeCell ref="M568:W569"/>
    <mergeCell ref="X568:AH569"/>
    <mergeCell ref="AI568:AS569"/>
    <mergeCell ref="AT568:BD569"/>
    <mergeCell ref="BE568:BO569"/>
    <mergeCell ref="BP568:BY569"/>
    <mergeCell ref="B570:F570"/>
    <mergeCell ref="G570:L570"/>
    <mergeCell ref="M570:Q570"/>
    <mergeCell ref="R570:W570"/>
    <mergeCell ref="X570:AB570"/>
    <mergeCell ref="AC570:AH570"/>
    <mergeCell ref="AI570:AM570"/>
    <mergeCell ref="AN570:AS570"/>
    <mergeCell ref="AT570:AX570"/>
    <mergeCell ref="BU570:BY570"/>
    <mergeCell ref="B571:F571"/>
    <mergeCell ref="G571:L571"/>
    <mergeCell ref="M571:Q571"/>
    <mergeCell ref="R571:W571"/>
    <mergeCell ref="X571:AB571"/>
    <mergeCell ref="AY571:BD571"/>
    <mergeCell ref="BE571:BI571"/>
    <mergeCell ref="AY570:BD570"/>
    <mergeCell ref="BE570:BI570"/>
    <mergeCell ref="BJ570:BO570"/>
    <mergeCell ref="BP570:BT570"/>
    <mergeCell ref="V578:AB579"/>
    <mergeCell ref="AC578:AI579"/>
    <mergeCell ref="AC571:AH571"/>
    <mergeCell ref="AI571:AM571"/>
    <mergeCell ref="AN571:AS571"/>
    <mergeCell ref="AT571:AX571"/>
    <mergeCell ref="BH578:BL579"/>
    <mergeCell ref="BM578:BS579"/>
    <mergeCell ref="BJ571:BO571"/>
    <mergeCell ref="BP571:BT571"/>
    <mergeCell ref="BU571:BY571"/>
    <mergeCell ref="B577:I579"/>
    <mergeCell ref="J577:AP577"/>
    <mergeCell ref="AQ577:BY577"/>
    <mergeCell ref="J578:O579"/>
    <mergeCell ref="P578:U579"/>
    <mergeCell ref="AQ580:AV580"/>
    <mergeCell ref="AW580:BB580"/>
    <mergeCell ref="BC580:BG580"/>
    <mergeCell ref="AJ578:AP579"/>
    <mergeCell ref="AQ578:AV579"/>
    <mergeCell ref="AW578:BB579"/>
    <mergeCell ref="BC578:BG579"/>
    <mergeCell ref="BH580:BL580"/>
    <mergeCell ref="BM580:BS580"/>
    <mergeCell ref="BT580:BY580"/>
    <mergeCell ref="BT578:BY579"/>
    <mergeCell ref="B580:I580"/>
    <mergeCell ref="J580:O580"/>
    <mergeCell ref="P580:U580"/>
    <mergeCell ref="V580:AB580"/>
    <mergeCell ref="AC580:AI580"/>
    <mergeCell ref="AJ580:AP580"/>
    <mergeCell ref="BE505:BQ505"/>
    <mergeCell ref="B505:N505"/>
    <mergeCell ref="O505:AB505"/>
    <mergeCell ref="AC505:AP505"/>
    <mergeCell ref="B506:N506"/>
    <mergeCell ref="B507:N507"/>
    <mergeCell ref="O507:AB507"/>
    <mergeCell ref="AC507:AP507"/>
    <mergeCell ref="BH520:BL521"/>
    <mergeCell ref="AQ507:BD507"/>
    <mergeCell ref="BE507:BQ507"/>
    <mergeCell ref="AD489:AM489"/>
    <mergeCell ref="AN489:AW489"/>
    <mergeCell ref="AX489:BG489"/>
    <mergeCell ref="BH489:BQ489"/>
    <mergeCell ref="AQ506:BD506"/>
    <mergeCell ref="BE506:BQ506"/>
    <mergeCell ref="AQ505:BD505"/>
    <mergeCell ref="U519:AD519"/>
    <mergeCell ref="AE519:AM519"/>
    <mergeCell ref="AN519:AX519"/>
    <mergeCell ref="AY519:BG519"/>
    <mergeCell ref="AS520:AX521"/>
    <mergeCell ref="AY520:BB521"/>
    <mergeCell ref="BC520:BG521"/>
    <mergeCell ref="AY529:BB529"/>
    <mergeCell ref="BM522:BQ522"/>
    <mergeCell ref="AS524:AX524"/>
    <mergeCell ref="BC524:BG524"/>
    <mergeCell ref="BH524:BL524"/>
    <mergeCell ref="AY524:BB524"/>
    <mergeCell ref="AY525:BB525"/>
    <mergeCell ref="AY526:BB526"/>
    <mergeCell ref="AY527:BB527"/>
    <mergeCell ref="AY528:BB528"/>
    <mergeCell ref="BH519:BQ519"/>
    <mergeCell ref="J520:N521"/>
    <mergeCell ref="O520:T521"/>
    <mergeCell ref="U520:X521"/>
    <mergeCell ref="Y520:AD521"/>
    <mergeCell ref="AE520:AH521"/>
    <mergeCell ref="AI520:AM521"/>
    <mergeCell ref="AN520:AR521"/>
    <mergeCell ref="BM520:BQ521"/>
    <mergeCell ref="J519:T519"/>
    <mergeCell ref="AI522:AM522"/>
    <mergeCell ref="AN522:AR522"/>
    <mergeCell ref="AS522:AX522"/>
    <mergeCell ref="BC522:BG522"/>
    <mergeCell ref="BH522:BL522"/>
    <mergeCell ref="AY522:BB522"/>
    <mergeCell ref="U531:X531"/>
    <mergeCell ref="AE531:AH531"/>
    <mergeCell ref="AI531:AM531"/>
    <mergeCell ref="BC531:BG531"/>
    <mergeCell ref="Y531:AD531"/>
    <mergeCell ref="BM531:BQ531"/>
    <mergeCell ref="AN531:AR531"/>
    <mergeCell ref="AS531:AX531"/>
    <mergeCell ref="AY531:BB531"/>
    <mergeCell ref="BH531:BL531"/>
    <mergeCell ref="BH530:BL530"/>
    <mergeCell ref="BM530:BQ530"/>
    <mergeCell ref="U530:X530"/>
    <mergeCell ref="Y530:AD530"/>
    <mergeCell ref="AE530:AH530"/>
    <mergeCell ref="AI530:AM530"/>
    <mergeCell ref="AY530:BB530"/>
    <mergeCell ref="AN530:AR530"/>
    <mergeCell ref="AS530:AX530"/>
    <mergeCell ref="BC530:BG530"/>
    <mergeCell ref="J528:N528"/>
    <mergeCell ref="C522:I522"/>
    <mergeCell ref="J529:N529"/>
    <mergeCell ref="J530:N530"/>
    <mergeCell ref="J531:N531"/>
    <mergeCell ref="O531:T531"/>
    <mergeCell ref="O529:T529"/>
    <mergeCell ref="O530:T530"/>
    <mergeCell ref="C527:I527"/>
    <mergeCell ref="C528:I528"/>
    <mergeCell ref="C531:I531"/>
    <mergeCell ref="C519:I521"/>
    <mergeCell ref="J522:N522"/>
    <mergeCell ref="J523:N523"/>
    <mergeCell ref="J524:N524"/>
    <mergeCell ref="J525:N525"/>
    <mergeCell ref="J526:N526"/>
    <mergeCell ref="J527:N527"/>
    <mergeCell ref="C529:I529"/>
    <mergeCell ref="C530:I530"/>
    <mergeCell ref="O522:T522"/>
    <mergeCell ref="U522:X522"/>
    <mergeCell ref="Y522:AD522"/>
    <mergeCell ref="AE522:AH522"/>
    <mergeCell ref="C523:I523"/>
    <mergeCell ref="C524:I524"/>
    <mergeCell ref="O523:T523"/>
    <mergeCell ref="U523:X523"/>
    <mergeCell ref="Y523:AD523"/>
    <mergeCell ref="AE523:AH523"/>
    <mergeCell ref="C525:I525"/>
    <mergeCell ref="C526:I526"/>
    <mergeCell ref="BH486:BQ486"/>
    <mergeCell ref="AN487:AW487"/>
    <mergeCell ref="AX487:BG487"/>
    <mergeCell ref="BH487:BQ487"/>
    <mergeCell ref="AD488:AM488"/>
    <mergeCell ref="AN488:AW488"/>
    <mergeCell ref="AX488:BG488"/>
    <mergeCell ref="BH488:BQ488"/>
    <mergeCell ref="AD486:AM486"/>
    <mergeCell ref="AN486:AW486"/>
    <mergeCell ref="AX486:BG486"/>
    <mergeCell ref="B487:I487"/>
    <mergeCell ref="J487:S487"/>
    <mergeCell ref="T487:AC487"/>
    <mergeCell ref="AD487:AM487"/>
    <mergeCell ref="B486:I486"/>
    <mergeCell ref="J486:S486"/>
    <mergeCell ref="AI523:AM523"/>
    <mergeCell ref="AN523:AR523"/>
    <mergeCell ref="AS523:AX523"/>
    <mergeCell ref="BC523:BG523"/>
    <mergeCell ref="BH523:BL523"/>
    <mergeCell ref="BM523:BQ523"/>
    <mergeCell ref="AY523:BB523"/>
    <mergeCell ref="O524:T524"/>
    <mergeCell ref="U524:X524"/>
    <mergeCell ref="Y524:AD524"/>
    <mergeCell ref="AE524:AH524"/>
    <mergeCell ref="AI524:AM524"/>
    <mergeCell ref="AN524:AR524"/>
    <mergeCell ref="BM524:BQ524"/>
    <mergeCell ref="O525:T525"/>
    <mergeCell ref="U525:X525"/>
    <mergeCell ref="Y525:AD525"/>
    <mergeCell ref="AE525:AH525"/>
    <mergeCell ref="AI525:AM525"/>
    <mergeCell ref="AN525:AR525"/>
    <mergeCell ref="AS525:AX525"/>
    <mergeCell ref="BC525:BG525"/>
    <mergeCell ref="BH525:BL525"/>
    <mergeCell ref="BM525:BQ525"/>
    <mergeCell ref="O526:T526"/>
    <mergeCell ref="U526:X526"/>
    <mergeCell ref="Y526:AD526"/>
    <mergeCell ref="AE526:AH526"/>
    <mergeCell ref="AI526:AM526"/>
    <mergeCell ref="AN526:AR526"/>
    <mergeCell ref="AS526:AX526"/>
    <mergeCell ref="BC526:BG526"/>
    <mergeCell ref="BH526:BL526"/>
    <mergeCell ref="BM526:BQ526"/>
    <mergeCell ref="O527:T527"/>
    <mergeCell ref="U527:X527"/>
    <mergeCell ref="Y527:AD527"/>
    <mergeCell ref="AE527:AH527"/>
    <mergeCell ref="AI527:AM527"/>
    <mergeCell ref="AN527:AR527"/>
    <mergeCell ref="AS527:AX527"/>
    <mergeCell ref="BC527:BG527"/>
    <mergeCell ref="BH527:BL527"/>
    <mergeCell ref="BM527:BQ527"/>
    <mergeCell ref="O528:T528"/>
    <mergeCell ref="U528:X528"/>
    <mergeCell ref="Y528:AD528"/>
    <mergeCell ref="AE528:AH528"/>
    <mergeCell ref="AI528:AM528"/>
    <mergeCell ref="AN528:AR528"/>
    <mergeCell ref="AS528:AX528"/>
    <mergeCell ref="BC528:BG528"/>
    <mergeCell ref="BH528:BL528"/>
    <mergeCell ref="BM528:BQ528"/>
    <mergeCell ref="U529:X529"/>
    <mergeCell ref="Y529:AD529"/>
    <mergeCell ref="AE529:AH529"/>
    <mergeCell ref="AI529:AM529"/>
    <mergeCell ref="AN529:AR529"/>
    <mergeCell ref="AS529:AX529"/>
    <mergeCell ref="BC529:BG529"/>
    <mergeCell ref="BH529:BL529"/>
    <mergeCell ref="BM529:BQ529"/>
    <mergeCell ref="AD484:AM485"/>
    <mergeCell ref="J483:BQ483"/>
    <mergeCell ref="AN485:AW485"/>
    <mergeCell ref="AX485:BG485"/>
    <mergeCell ref="BH485:BQ485"/>
    <mergeCell ref="AN484:BQ484"/>
    <mergeCell ref="J484:S485"/>
    <mergeCell ref="T484:AC485"/>
    <mergeCell ref="B489:I489"/>
    <mergeCell ref="J489:S489"/>
    <mergeCell ref="T489:AC489"/>
    <mergeCell ref="B498:K498"/>
    <mergeCell ref="B483:I485"/>
    <mergeCell ref="Q513:U513"/>
    <mergeCell ref="J513:P513"/>
    <mergeCell ref="B512:I513"/>
    <mergeCell ref="T486:AC486"/>
    <mergeCell ref="B488:I488"/>
    <mergeCell ref="J488:S488"/>
    <mergeCell ref="T488:AC488"/>
    <mergeCell ref="B496:K496"/>
    <mergeCell ref="L496:S496"/>
    <mergeCell ref="O506:AB506"/>
    <mergeCell ref="AC506:AP506"/>
    <mergeCell ref="L498:S498"/>
    <mergeCell ref="T498:X498"/>
    <mergeCell ref="Y498:AC498"/>
    <mergeCell ref="AD498:AH498"/>
    <mergeCell ref="AD496:AH496"/>
    <mergeCell ref="AI496:AM496"/>
    <mergeCell ref="AN496:AR496"/>
    <mergeCell ref="AS496:AW496"/>
    <mergeCell ref="BH498:BL498"/>
    <mergeCell ref="AX494:BB495"/>
    <mergeCell ref="BC494:BG495"/>
    <mergeCell ref="AI494:AM495"/>
    <mergeCell ref="AN494:AR495"/>
    <mergeCell ref="AS494:AW495"/>
    <mergeCell ref="AI497:AM497"/>
    <mergeCell ref="BM498:BQ498"/>
    <mergeCell ref="AN498:AR498"/>
    <mergeCell ref="AS498:AW498"/>
    <mergeCell ref="BH496:BL496"/>
    <mergeCell ref="BM496:BQ496"/>
    <mergeCell ref="AI498:AM498"/>
    <mergeCell ref="AX498:BG498"/>
    <mergeCell ref="Y496:AC496"/>
    <mergeCell ref="B504:N504"/>
    <mergeCell ref="O504:AB504"/>
    <mergeCell ref="AC504:AP504"/>
    <mergeCell ref="AQ504:BD504"/>
    <mergeCell ref="B497:K497"/>
    <mergeCell ref="L497:S497"/>
    <mergeCell ref="T497:X497"/>
    <mergeCell ref="Y497:AC497"/>
    <mergeCell ref="AD497:AH497"/>
    <mergeCell ref="B503:N503"/>
    <mergeCell ref="O503:AB503"/>
    <mergeCell ref="AC503:AP503"/>
    <mergeCell ref="AQ503:BD503"/>
    <mergeCell ref="B494:K495"/>
    <mergeCell ref="L494:S495"/>
    <mergeCell ref="T494:X495"/>
    <mergeCell ref="Y494:AC495"/>
    <mergeCell ref="AD494:AH495"/>
    <mergeCell ref="T496:X496"/>
    <mergeCell ref="BE503:BQ503"/>
    <mergeCell ref="AN497:AR497"/>
    <mergeCell ref="AS497:AW497"/>
    <mergeCell ref="AX497:BB497"/>
    <mergeCell ref="BC497:BG497"/>
    <mergeCell ref="BA513:BE513"/>
    <mergeCell ref="BF513:BL513"/>
    <mergeCell ref="BM513:BQ513"/>
    <mergeCell ref="AT513:AZ513"/>
    <mergeCell ref="BE504:BQ504"/>
    <mergeCell ref="BH494:BL495"/>
    <mergeCell ref="BM494:BQ495"/>
    <mergeCell ref="BH497:BL497"/>
    <mergeCell ref="BM497:BQ497"/>
    <mergeCell ref="AX496:BB496"/>
    <mergeCell ref="BC496:BG496"/>
    <mergeCell ref="J512:U512"/>
    <mergeCell ref="V512:AG512"/>
    <mergeCell ref="AH512:AS512"/>
    <mergeCell ref="AT512:BE512"/>
    <mergeCell ref="BF512:BQ512"/>
    <mergeCell ref="BM514:BQ514"/>
    <mergeCell ref="V513:AB513"/>
    <mergeCell ref="AC513:AG513"/>
    <mergeCell ref="AH513:AN513"/>
    <mergeCell ref="AO513:AS513"/>
    <mergeCell ref="B514:I514"/>
    <mergeCell ref="J514:P514"/>
    <mergeCell ref="Q514:U514"/>
    <mergeCell ref="V514:AB514"/>
    <mergeCell ref="AC514:AG514"/>
    <mergeCell ref="BF514:BL514"/>
    <mergeCell ref="BA514:BE514"/>
    <mergeCell ref="AH514:AN514"/>
    <mergeCell ref="AO514:AS514"/>
    <mergeCell ref="AT514:AZ514"/>
    <mergeCell ref="AQ478:AZ478"/>
    <mergeCell ref="BA478:BG478"/>
    <mergeCell ref="BH478:BQ478"/>
    <mergeCell ref="B478:R478"/>
    <mergeCell ref="S478:Y478"/>
    <mergeCell ref="Z478:AI478"/>
    <mergeCell ref="AJ478:AP478"/>
    <mergeCell ref="BH476:BQ476"/>
    <mergeCell ref="B477:R477"/>
    <mergeCell ref="S477:Y477"/>
    <mergeCell ref="Z477:AI477"/>
    <mergeCell ref="AJ477:AP477"/>
    <mergeCell ref="AQ477:AZ477"/>
    <mergeCell ref="BA477:BG477"/>
    <mergeCell ref="BH477:BQ477"/>
    <mergeCell ref="B476:R476"/>
    <mergeCell ref="S476:Y476"/>
    <mergeCell ref="Z476:AI476"/>
    <mergeCell ref="AJ476:AP476"/>
    <mergeCell ref="AQ474:AZ474"/>
    <mergeCell ref="BA474:BG474"/>
    <mergeCell ref="Z474:AI474"/>
    <mergeCell ref="AJ474:AP474"/>
    <mergeCell ref="AQ476:AZ476"/>
    <mergeCell ref="BA476:BG476"/>
    <mergeCell ref="BH474:BQ474"/>
    <mergeCell ref="B475:R475"/>
    <mergeCell ref="S475:Y475"/>
    <mergeCell ref="Z475:AI475"/>
    <mergeCell ref="AJ475:AP475"/>
    <mergeCell ref="AQ475:AZ475"/>
    <mergeCell ref="BA475:BG475"/>
    <mergeCell ref="BH475:BQ475"/>
    <mergeCell ref="B474:R474"/>
    <mergeCell ref="S474:Y474"/>
    <mergeCell ref="BA472:BG472"/>
    <mergeCell ref="BH472:BQ472"/>
    <mergeCell ref="B473:R473"/>
    <mergeCell ref="S473:Y473"/>
    <mergeCell ref="Z473:AI473"/>
    <mergeCell ref="AJ473:AP473"/>
    <mergeCell ref="AQ473:AZ473"/>
    <mergeCell ref="BA473:BG473"/>
    <mergeCell ref="BH473:BQ473"/>
    <mergeCell ref="B472:R472"/>
    <mergeCell ref="S472:Y472"/>
    <mergeCell ref="Z472:AI472"/>
    <mergeCell ref="AJ472:AP472"/>
    <mergeCell ref="B470:R471"/>
    <mergeCell ref="S470:AI470"/>
    <mergeCell ref="AJ470:AZ470"/>
    <mergeCell ref="AQ472:AZ472"/>
    <mergeCell ref="BA470:BQ470"/>
    <mergeCell ref="S471:Y471"/>
    <mergeCell ref="Z471:AI471"/>
    <mergeCell ref="AJ471:AP471"/>
    <mergeCell ref="AQ471:AZ471"/>
    <mergeCell ref="BA471:BG471"/>
    <mergeCell ref="BH471:BQ471"/>
    <mergeCell ref="U440:AG440"/>
    <mergeCell ref="B438:T438"/>
    <mergeCell ref="U438:AG438"/>
    <mergeCell ref="U439:AG439"/>
    <mergeCell ref="BE431:BQ431"/>
    <mergeCell ref="BE432:BQ432"/>
    <mergeCell ref="BE433:BQ433"/>
    <mergeCell ref="U437:AG437"/>
    <mergeCell ref="AL435:BD435"/>
    <mergeCell ref="U436:AG436"/>
    <mergeCell ref="BE429:BQ429"/>
    <mergeCell ref="AL428:BD428"/>
    <mergeCell ref="AL429:BD429"/>
    <mergeCell ref="U434:AG434"/>
    <mergeCell ref="AL432:BD432"/>
    <mergeCell ref="AL431:BD431"/>
    <mergeCell ref="U432:AG432"/>
    <mergeCell ref="U433:AG433"/>
    <mergeCell ref="U435:AG435"/>
    <mergeCell ref="BE434:BQ434"/>
    <mergeCell ref="BE435:BQ435"/>
    <mergeCell ref="U431:AG431"/>
    <mergeCell ref="U427:AG427"/>
    <mergeCell ref="U428:AG428"/>
    <mergeCell ref="U429:AG429"/>
    <mergeCell ref="U430:AG430"/>
    <mergeCell ref="BE427:BQ427"/>
    <mergeCell ref="BE428:BQ428"/>
    <mergeCell ref="AL423:BD423"/>
    <mergeCell ref="BE423:BQ423"/>
    <mergeCell ref="U425:AG425"/>
    <mergeCell ref="U426:AG426"/>
    <mergeCell ref="BE424:BQ424"/>
    <mergeCell ref="BE425:BQ425"/>
    <mergeCell ref="B423:T423"/>
    <mergeCell ref="U423:AG423"/>
    <mergeCell ref="AJ446:AZ446"/>
    <mergeCell ref="BA446:BQ446"/>
    <mergeCell ref="S447:Y447"/>
    <mergeCell ref="B424:T424"/>
    <mergeCell ref="U424:AG424"/>
    <mergeCell ref="AL424:BD424"/>
    <mergeCell ref="B433:T433"/>
    <mergeCell ref="B436:T436"/>
    <mergeCell ref="BA447:BG447"/>
    <mergeCell ref="BH447:BQ447"/>
    <mergeCell ref="AL430:BD430"/>
    <mergeCell ref="BE430:BQ430"/>
    <mergeCell ref="AL425:BD425"/>
    <mergeCell ref="AL426:BD426"/>
    <mergeCell ref="AL427:BD427"/>
    <mergeCell ref="BE426:BQ426"/>
    <mergeCell ref="AL434:BD434"/>
    <mergeCell ref="AL433:BD433"/>
    <mergeCell ref="Z447:AI447"/>
    <mergeCell ref="AJ447:AP447"/>
    <mergeCell ref="AQ447:AZ447"/>
    <mergeCell ref="B448:R448"/>
    <mergeCell ref="S448:Y448"/>
    <mergeCell ref="Z448:AI448"/>
    <mergeCell ref="AJ448:AP448"/>
    <mergeCell ref="AQ448:AZ448"/>
    <mergeCell ref="B446:R447"/>
    <mergeCell ref="S446:AI446"/>
    <mergeCell ref="B449:R449"/>
    <mergeCell ref="S449:Y449"/>
    <mergeCell ref="Z449:AI449"/>
    <mergeCell ref="AJ449:AP449"/>
    <mergeCell ref="AQ449:AZ449"/>
    <mergeCell ref="BA449:BG449"/>
    <mergeCell ref="Z450:AI450"/>
    <mergeCell ref="AJ450:AP450"/>
    <mergeCell ref="AQ450:AZ450"/>
    <mergeCell ref="BA450:BG450"/>
    <mergeCell ref="BA448:BG448"/>
    <mergeCell ref="BH448:BQ448"/>
    <mergeCell ref="BH449:BQ449"/>
    <mergeCell ref="BH450:BQ450"/>
    <mergeCell ref="B451:R451"/>
    <mergeCell ref="S451:Y451"/>
    <mergeCell ref="Z451:AI451"/>
    <mergeCell ref="AJ451:AP451"/>
    <mergeCell ref="AQ451:AZ451"/>
    <mergeCell ref="BA451:BG451"/>
    <mergeCell ref="BH451:BQ451"/>
    <mergeCell ref="B450:R450"/>
    <mergeCell ref="S450:Y450"/>
    <mergeCell ref="BA453:BG453"/>
    <mergeCell ref="BH453:BQ453"/>
    <mergeCell ref="B452:R452"/>
    <mergeCell ref="S452:Y452"/>
    <mergeCell ref="Z452:AI452"/>
    <mergeCell ref="AJ452:AP452"/>
    <mergeCell ref="AQ452:AZ452"/>
    <mergeCell ref="BA452:BG452"/>
    <mergeCell ref="Z454:AI454"/>
    <mergeCell ref="AJ454:AP454"/>
    <mergeCell ref="AQ454:AZ454"/>
    <mergeCell ref="BA454:BG454"/>
    <mergeCell ref="BH452:BQ452"/>
    <mergeCell ref="B453:R453"/>
    <mergeCell ref="S453:Y453"/>
    <mergeCell ref="Z453:AI453"/>
    <mergeCell ref="AJ453:AP453"/>
    <mergeCell ref="AQ453:AZ453"/>
    <mergeCell ref="BH454:BQ454"/>
    <mergeCell ref="B455:R455"/>
    <mergeCell ref="S455:Y455"/>
    <mergeCell ref="Z455:AI455"/>
    <mergeCell ref="AJ455:AP455"/>
    <mergeCell ref="AQ455:AZ455"/>
    <mergeCell ref="BA455:BG455"/>
    <mergeCell ref="BH455:BQ455"/>
    <mergeCell ref="B454:R454"/>
    <mergeCell ref="S454:Y454"/>
    <mergeCell ref="B463:R463"/>
    <mergeCell ref="S463:Y463"/>
    <mergeCell ref="Z463:AI463"/>
    <mergeCell ref="AJ463:AP463"/>
    <mergeCell ref="AQ463:AZ463"/>
    <mergeCell ref="BA463:BG463"/>
    <mergeCell ref="Z457:AI457"/>
    <mergeCell ref="AJ458:AP458"/>
    <mergeCell ref="AQ458:AZ458"/>
    <mergeCell ref="B465:R465"/>
    <mergeCell ref="S465:Y465"/>
    <mergeCell ref="Z465:AI465"/>
    <mergeCell ref="AJ465:AP465"/>
    <mergeCell ref="B464:R464"/>
    <mergeCell ref="S464:Y464"/>
    <mergeCell ref="Z464:AI464"/>
    <mergeCell ref="AJ464:AP464"/>
    <mergeCell ref="BH465:BQ465"/>
    <mergeCell ref="BA464:BG464"/>
    <mergeCell ref="BH464:BQ464"/>
    <mergeCell ref="BH459:BQ459"/>
    <mergeCell ref="BH463:BQ463"/>
    <mergeCell ref="AQ464:AZ464"/>
    <mergeCell ref="BH461:BQ461"/>
    <mergeCell ref="BH462:BQ462"/>
    <mergeCell ref="AQ460:AZ460"/>
    <mergeCell ref="BA460:BG460"/>
    <mergeCell ref="AQ459:AZ459"/>
    <mergeCell ref="BA459:BG459"/>
    <mergeCell ref="AQ465:AZ465"/>
    <mergeCell ref="BA465:BG465"/>
    <mergeCell ref="BA462:BG462"/>
    <mergeCell ref="Z460:AI460"/>
    <mergeCell ref="AJ460:AP460"/>
    <mergeCell ref="AJ461:AP461"/>
    <mergeCell ref="Z461:AI461"/>
    <mergeCell ref="AQ461:AZ461"/>
    <mergeCell ref="BH457:BQ457"/>
    <mergeCell ref="AQ457:AZ457"/>
    <mergeCell ref="AJ457:AP457"/>
    <mergeCell ref="BA457:BG457"/>
    <mergeCell ref="BA456:BG456"/>
    <mergeCell ref="BH456:BQ456"/>
    <mergeCell ref="AQ456:AZ456"/>
    <mergeCell ref="B462:R462"/>
    <mergeCell ref="S462:Y462"/>
    <mergeCell ref="Z462:AI462"/>
    <mergeCell ref="AJ462:AP462"/>
    <mergeCell ref="AQ462:AZ462"/>
    <mergeCell ref="S458:Y458"/>
    <mergeCell ref="Z458:AI458"/>
    <mergeCell ref="B459:R459"/>
    <mergeCell ref="B460:R460"/>
    <mergeCell ref="S460:Y460"/>
    <mergeCell ref="BH460:BQ460"/>
    <mergeCell ref="B461:R461"/>
    <mergeCell ref="S461:Y461"/>
    <mergeCell ref="BA458:BG458"/>
    <mergeCell ref="BH458:BQ458"/>
    <mergeCell ref="BA461:BG461"/>
    <mergeCell ref="B458:R458"/>
    <mergeCell ref="S459:Y459"/>
    <mergeCell ref="Z459:AI459"/>
    <mergeCell ref="AJ459:AP459"/>
    <mergeCell ref="B456:R456"/>
    <mergeCell ref="B457:R457"/>
    <mergeCell ref="S457:Y457"/>
    <mergeCell ref="S456:Y456"/>
    <mergeCell ref="Z456:AI456"/>
    <mergeCell ref="AJ456:AP456"/>
    <mergeCell ref="BD415:BJ415"/>
    <mergeCell ref="BK415:BQ415"/>
    <mergeCell ref="B415:F415"/>
    <mergeCell ref="G415:M415"/>
    <mergeCell ref="N415:T415"/>
    <mergeCell ref="U415:AA415"/>
    <mergeCell ref="AB415:AH415"/>
    <mergeCell ref="AI415:AO415"/>
    <mergeCell ref="AP415:AV415"/>
    <mergeCell ref="BD414:BJ414"/>
    <mergeCell ref="BK414:BQ414"/>
    <mergeCell ref="B414:F414"/>
    <mergeCell ref="G414:M414"/>
    <mergeCell ref="N414:T414"/>
    <mergeCell ref="U414:AA414"/>
    <mergeCell ref="BD417:BJ417"/>
    <mergeCell ref="BK417:BQ417"/>
    <mergeCell ref="AW417:BC417"/>
    <mergeCell ref="AW415:BC415"/>
    <mergeCell ref="AB414:AH414"/>
    <mergeCell ref="AI414:AO414"/>
    <mergeCell ref="AP414:AV414"/>
    <mergeCell ref="AP416:AV416"/>
    <mergeCell ref="AW416:BC416"/>
    <mergeCell ref="AW414:BC414"/>
    <mergeCell ref="AW412:BC413"/>
    <mergeCell ref="BD412:BJ413"/>
    <mergeCell ref="BK412:BQ413"/>
    <mergeCell ref="B417:F417"/>
    <mergeCell ref="G417:M417"/>
    <mergeCell ref="N417:T417"/>
    <mergeCell ref="U417:AA417"/>
    <mergeCell ref="AB417:AH417"/>
    <mergeCell ref="AI417:AO417"/>
    <mergeCell ref="AP417:AV417"/>
    <mergeCell ref="B411:F413"/>
    <mergeCell ref="G411:AA411"/>
    <mergeCell ref="AB411:AV411"/>
    <mergeCell ref="AW411:BQ411"/>
    <mergeCell ref="G412:M413"/>
    <mergeCell ref="N412:T413"/>
    <mergeCell ref="U412:AA413"/>
    <mergeCell ref="AB412:AH413"/>
    <mergeCell ref="AI412:AO413"/>
    <mergeCell ref="AP412:AV413"/>
    <mergeCell ref="BC369:BQ369"/>
    <mergeCell ref="O370:X370"/>
    <mergeCell ref="Y370:AM370"/>
    <mergeCell ref="AN370:BB370"/>
    <mergeCell ref="BC370:BQ370"/>
    <mergeCell ref="A369:N370"/>
    <mergeCell ref="O369:X369"/>
    <mergeCell ref="Y369:AM369"/>
    <mergeCell ref="AN369:BB369"/>
    <mergeCell ref="A367:N368"/>
    <mergeCell ref="BC367:BQ367"/>
    <mergeCell ref="O367:X367"/>
    <mergeCell ref="O368:X368"/>
    <mergeCell ref="Y368:AM368"/>
    <mergeCell ref="AN367:BB367"/>
    <mergeCell ref="Y367:AM367"/>
    <mergeCell ref="AN368:BB368"/>
    <mergeCell ref="BC368:BQ368"/>
    <mergeCell ref="A366:X366"/>
    <mergeCell ref="Y366:AM366"/>
    <mergeCell ref="AN366:BB366"/>
    <mergeCell ref="BC366:BQ366"/>
    <mergeCell ref="BG405:BQ405"/>
    <mergeCell ref="Y405:AJ405"/>
    <mergeCell ref="AK405:AU405"/>
    <mergeCell ref="AV405:BF405"/>
    <mergeCell ref="AV403:BF403"/>
    <mergeCell ref="BG403:BQ403"/>
    <mergeCell ref="Y402:AJ402"/>
    <mergeCell ref="AK402:AU402"/>
    <mergeCell ref="AV402:BF402"/>
    <mergeCell ref="BG402:BQ402"/>
    <mergeCell ref="Y403:AJ403"/>
    <mergeCell ref="AK403:AU403"/>
    <mergeCell ref="BG400:BQ400"/>
    <mergeCell ref="Y401:AJ401"/>
    <mergeCell ref="AK401:AU401"/>
    <mergeCell ref="AV401:BF401"/>
    <mergeCell ref="BG401:BQ401"/>
    <mergeCell ref="Y400:AJ400"/>
    <mergeCell ref="AK400:AU400"/>
    <mergeCell ref="AV400:BF400"/>
    <mergeCell ref="BG398:BQ398"/>
    <mergeCell ref="Y399:AJ399"/>
    <mergeCell ref="AK399:AU399"/>
    <mergeCell ref="AV399:BF399"/>
    <mergeCell ref="BG399:BQ399"/>
    <mergeCell ref="Y398:AJ398"/>
    <mergeCell ref="AK398:AU398"/>
    <mergeCell ref="AV398:BF398"/>
    <mergeCell ref="BG396:BQ396"/>
    <mergeCell ref="Y397:AJ397"/>
    <mergeCell ref="AK397:AU397"/>
    <mergeCell ref="AV397:BF397"/>
    <mergeCell ref="BG397:BQ397"/>
    <mergeCell ref="Y396:AJ396"/>
    <mergeCell ref="AK396:AU396"/>
    <mergeCell ref="AV396:BF396"/>
    <mergeCell ref="BG394:BQ394"/>
    <mergeCell ref="Y395:AJ395"/>
    <mergeCell ref="AK395:AU395"/>
    <mergeCell ref="AV395:BF395"/>
    <mergeCell ref="BG395:BQ395"/>
    <mergeCell ref="Y394:AJ394"/>
    <mergeCell ref="AK394:AU394"/>
    <mergeCell ref="AV394:BF394"/>
    <mergeCell ref="BG392:BQ392"/>
    <mergeCell ref="Y393:AJ393"/>
    <mergeCell ref="AK393:AU393"/>
    <mergeCell ref="AV393:BF393"/>
    <mergeCell ref="BG393:BQ393"/>
    <mergeCell ref="Y392:AJ392"/>
    <mergeCell ref="AK392:AU392"/>
    <mergeCell ref="AV392:BF392"/>
    <mergeCell ref="BG390:BQ390"/>
    <mergeCell ref="Y391:AJ391"/>
    <mergeCell ref="AK391:AU391"/>
    <mergeCell ref="AV391:BF391"/>
    <mergeCell ref="BG391:BQ391"/>
    <mergeCell ref="Y390:AJ390"/>
    <mergeCell ref="AK390:AU390"/>
    <mergeCell ref="AV390:BF390"/>
    <mergeCell ref="BG388:BQ388"/>
    <mergeCell ref="Y389:AJ389"/>
    <mergeCell ref="AK389:AU389"/>
    <mergeCell ref="AV389:BF389"/>
    <mergeCell ref="BG389:BQ389"/>
    <mergeCell ref="Y388:AJ388"/>
    <mergeCell ref="AK388:AU388"/>
    <mergeCell ref="AV388:BF388"/>
    <mergeCell ref="BG386:BQ386"/>
    <mergeCell ref="Y387:AJ387"/>
    <mergeCell ref="AK387:AU387"/>
    <mergeCell ref="AV387:BF387"/>
    <mergeCell ref="BG387:BQ387"/>
    <mergeCell ref="Y386:AJ386"/>
    <mergeCell ref="AK386:AU386"/>
    <mergeCell ref="AV386:BF386"/>
    <mergeCell ref="BG384:BQ384"/>
    <mergeCell ref="Y385:AJ385"/>
    <mergeCell ref="AK385:AU385"/>
    <mergeCell ref="AV385:BF385"/>
    <mergeCell ref="BG385:BQ385"/>
    <mergeCell ref="Y384:AJ384"/>
    <mergeCell ref="AK384:AU384"/>
    <mergeCell ref="AV384:BF384"/>
    <mergeCell ref="B382:X382"/>
    <mergeCell ref="Y382:AJ382"/>
    <mergeCell ref="AK382:AU382"/>
    <mergeCell ref="AV382:BF382"/>
    <mergeCell ref="BG382:BQ382"/>
    <mergeCell ref="Y383:AJ383"/>
    <mergeCell ref="AK383:AU383"/>
    <mergeCell ref="AV383:BF383"/>
    <mergeCell ref="BG383:BQ383"/>
    <mergeCell ref="AK381:AU381"/>
    <mergeCell ref="AV381:BF381"/>
    <mergeCell ref="BG381:BQ381"/>
    <mergeCell ref="Y380:AJ380"/>
    <mergeCell ref="AK380:AU380"/>
    <mergeCell ref="AV380:BF380"/>
    <mergeCell ref="B375:X376"/>
    <mergeCell ref="Y375:AJ376"/>
    <mergeCell ref="AK375:BQ375"/>
    <mergeCell ref="AK376:AU376"/>
    <mergeCell ref="AV376:BF376"/>
    <mergeCell ref="BG376:BQ376"/>
    <mergeCell ref="B377:X377"/>
    <mergeCell ref="Y377:AJ377"/>
    <mergeCell ref="AK377:AU377"/>
    <mergeCell ref="AV377:BF377"/>
    <mergeCell ref="BG379:BQ379"/>
    <mergeCell ref="BG377:BQ377"/>
    <mergeCell ref="B378:X378"/>
    <mergeCell ref="Y378:AJ378"/>
    <mergeCell ref="AK378:AU378"/>
    <mergeCell ref="Y379:AJ379"/>
    <mergeCell ref="AK379:AU379"/>
    <mergeCell ref="AV379:BF379"/>
    <mergeCell ref="AV378:BF378"/>
    <mergeCell ref="BG378:BQ378"/>
    <mergeCell ref="BG404:BQ404"/>
    <mergeCell ref="Y404:AJ404"/>
    <mergeCell ref="AK404:AU404"/>
    <mergeCell ref="AV404:BF404"/>
    <mergeCell ref="BG380:BQ380"/>
    <mergeCell ref="Y381:AJ381"/>
    <mergeCell ref="BD416:BJ416"/>
    <mergeCell ref="BK416:BQ416"/>
    <mergeCell ref="B416:F416"/>
    <mergeCell ref="G416:M416"/>
    <mergeCell ref="N416:T416"/>
    <mergeCell ref="U416:AA416"/>
    <mergeCell ref="AB416:AH416"/>
    <mergeCell ref="AI416:AO416"/>
    <mergeCell ref="AP418:AV418"/>
    <mergeCell ref="AW418:BC418"/>
    <mergeCell ref="BD418:BJ418"/>
    <mergeCell ref="BK418:BQ418"/>
    <mergeCell ref="B418:F418"/>
    <mergeCell ref="G418:M418"/>
    <mergeCell ref="N418:T418"/>
    <mergeCell ref="U418:AA418"/>
    <mergeCell ref="AB418:AH418"/>
    <mergeCell ref="AI418:AO418"/>
    <mergeCell ref="B361:W361"/>
    <mergeCell ref="X361:AL361"/>
    <mergeCell ref="AM361:BA361"/>
    <mergeCell ref="B312:W312"/>
    <mergeCell ref="X312:AL312"/>
    <mergeCell ref="AM312:AT312"/>
    <mergeCell ref="AU312:BI312"/>
    <mergeCell ref="AM353:BA353"/>
    <mergeCell ref="B355:W355"/>
    <mergeCell ref="X355:AL355"/>
    <mergeCell ref="BJ312:BQ312"/>
    <mergeCell ref="B357:W357"/>
    <mergeCell ref="X357:AL357"/>
    <mergeCell ref="AM357:BA357"/>
    <mergeCell ref="AM356:BA356"/>
    <mergeCell ref="B358:W358"/>
    <mergeCell ref="X358:AL358"/>
    <mergeCell ref="AM358:BA358"/>
    <mergeCell ref="B356:W356"/>
    <mergeCell ref="X356:AL356"/>
    <mergeCell ref="AM355:BA355"/>
    <mergeCell ref="B353:W353"/>
    <mergeCell ref="X353:AL353"/>
    <mergeCell ref="B354:W354"/>
    <mergeCell ref="X354:AL354"/>
    <mergeCell ref="AM354:BA354"/>
    <mergeCell ref="B351:W351"/>
    <mergeCell ref="X351:AL351"/>
    <mergeCell ref="AM351:BA351"/>
    <mergeCell ref="B352:W352"/>
    <mergeCell ref="X352:AL352"/>
    <mergeCell ref="AM352:BA352"/>
    <mergeCell ref="X362:AL362"/>
    <mergeCell ref="AM362:BA362"/>
    <mergeCell ref="X363:AL363"/>
    <mergeCell ref="AM363:BA363"/>
    <mergeCell ref="X359:AL359"/>
    <mergeCell ref="AM359:BA359"/>
    <mergeCell ref="X360:AL360"/>
    <mergeCell ref="AM360:BA360"/>
    <mergeCell ref="B359:W359"/>
    <mergeCell ref="B360:W360"/>
    <mergeCell ref="B362:W362"/>
    <mergeCell ref="B363:W363"/>
    <mergeCell ref="AM316:AT316"/>
    <mergeCell ref="AM317:AT317"/>
    <mergeCell ref="AM326:AT326"/>
    <mergeCell ref="AM321:AT321"/>
    <mergeCell ref="AM322:AT322"/>
    <mergeCell ref="AM323:AT323"/>
    <mergeCell ref="AM324:AT324"/>
    <mergeCell ref="AM319:AT319"/>
    <mergeCell ref="X307:AL307"/>
    <mergeCell ref="X308:AL308"/>
    <mergeCell ref="AU343:BI343"/>
    <mergeCell ref="AU344:BI344"/>
    <mergeCell ref="X310:AL310"/>
    <mergeCell ref="X311:AL311"/>
    <mergeCell ref="X313:AL313"/>
    <mergeCell ref="X314:AL314"/>
    <mergeCell ref="X315:AL315"/>
    <mergeCell ref="X316:AL316"/>
    <mergeCell ref="BJ305:BQ305"/>
    <mergeCell ref="BJ306:BQ306"/>
    <mergeCell ref="AM307:AT307"/>
    <mergeCell ref="AM308:AT308"/>
    <mergeCell ref="AU305:BI305"/>
    <mergeCell ref="AU306:BI306"/>
    <mergeCell ref="AU307:BI307"/>
    <mergeCell ref="AU308:BI308"/>
    <mergeCell ref="BJ307:BQ307"/>
    <mergeCell ref="BJ308:BQ308"/>
    <mergeCell ref="X305:AL305"/>
    <mergeCell ref="AM305:AT305"/>
    <mergeCell ref="X306:AL306"/>
    <mergeCell ref="AM306:AT306"/>
    <mergeCell ref="AM304:AT304"/>
    <mergeCell ref="AU304:BI304"/>
    <mergeCell ref="BJ304:BQ304"/>
    <mergeCell ref="X303:AT303"/>
    <mergeCell ref="AU303:BQ303"/>
    <mergeCell ref="X304:AL304"/>
    <mergeCell ref="B303:W304"/>
    <mergeCell ref="B319:W319"/>
    <mergeCell ref="B320:W320"/>
    <mergeCell ref="B321:W321"/>
    <mergeCell ref="B308:W308"/>
    <mergeCell ref="B309:W309"/>
    <mergeCell ref="B310:W310"/>
    <mergeCell ref="B311:W311"/>
    <mergeCell ref="B305:W305"/>
    <mergeCell ref="B306:W306"/>
    <mergeCell ref="X319:AL319"/>
    <mergeCell ref="B314:W314"/>
    <mergeCell ref="B315:W315"/>
    <mergeCell ref="B316:W316"/>
    <mergeCell ref="B328:W328"/>
    <mergeCell ref="B322:W322"/>
    <mergeCell ref="X321:AL321"/>
    <mergeCell ref="X322:AL322"/>
    <mergeCell ref="X323:AL323"/>
    <mergeCell ref="X320:AL320"/>
    <mergeCell ref="AM320:AT320"/>
    <mergeCell ref="B326:W326"/>
    <mergeCell ref="B327:W327"/>
    <mergeCell ref="B333:W333"/>
    <mergeCell ref="AM338:AT338"/>
    <mergeCell ref="X338:AL338"/>
    <mergeCell ref="B325:W325"/>
    <mergeCell ref="X326:AL326"/>
    <mergeCell ref="X327:AL327"/>
    <mergeCell ref="X328:AL328"/>
    <mergeCell ref="AM327:AT327"/>
    <mergeCell ref="AM328:AT328"/>
    <mergeCell ref="B331:W332"/>
    <mergeCell ref="AU340:BI340"/>
    <mergeCell ref="X332:AL332"/>
    <mergeCell ref="AM332:AT332"/>
    <mergeCell ref="AU332:BI332"/>
    <mergeCell ref="AM334:AT334"/>
    <mergeCell ref="X334:AL334"/>
    <mergeCell ref="AU336:BI336"/>
    <mergeCell ref="AU335:BI335"/>
    <mergeCell ref="X337:AL337"/>
    <mergeCell ref="AM340:AT340"/>
    <mergeCell ref="AM309:AT309"/>
    <mergeCell ref="X318:AL318"/>
    <mergeCell ref="AM318:AT318"/>
    <mergeCell ref="X309:AL309"/>
    <mergeCell ref="X317:AL317"/>
    <mergeCell ref="AM310:AT310"/>
    <mergeCell ref="AM311:AT311"/>
    <mergeCell ref="AM313:AT313"/>
    <mergeCell ref="AM314:AT314"/>
    <mergeCell ref="AM315:AT315"/>
    <mergeCell ref="X331:AT331"/>
    <mergeCell ref="AU331:BQ331"/>
    <mergeCell ref="B324:W324"/>
    <mergeCell ref="X324:AL324"/>
    <mergeCell ref="X325:AL325"/>
    <mergeCell ref="AM325:AT325"/>
    <mergeCell ref="AU326:BI326"/>
    <mergeCell ref="AU327:BI327"/>
    <mergeCell ref="AU328:BI328"/>
    <mergeCell ref="BJ326:BQ326"/>
    <mergeCell ref="B307:W307"/>
    <mergeCell ref="B313:W313"/>
    <mergeCell ref="B318:W318"/>
    <mergeCell ref="B323:W323"/>
    <mergeCell ref="B317:W317"/>
    <mergeCell ref="AU309:BI309"/>
    <mergeCell ref="AU310:BI310"/>
    <mergeCell ref="AM333:AT333"/>
    <mergeCell ref="X333:AL333"/>
    <mergeCell ref="AM337:AT337"/>
    <mergeCell ref="BJ335:BQ335"/>
    <mergeCell ref="AM336:AT336"/>
    <mergeCell ref="X336:AL336"/>
    <mergeCell ref="BJ336:BQ336"/>
    <mergeCell ref="AM335:AT335"/>
    <mergeCell ref="X335:AL335"/>
    <mergeCell ref="AU333:BI333"/>
    <mergeCell ref="AU337:BI337"/>
    <mergeCell ref="AU338:BI338"/>
    <mergeCell ref="X343:AL343"/>
    <mergeCell ref="BJ341:BQ341"/>
    <mergeCell ref="X340:AL340"/>
    <mergeCell ref="BJ340:BQ340"/>
    <mergeCell ref="AM339:AT339"/>
    <mergeCell ref="X339:AL339"/>
    <mergeCell ref="AU339:BI339"/>
    <mergeCell ref="AM342:AT342"/>
    <mergeCell ref="B343:W343"/>
    <mergeCell ref="AM343:AT343"/>
    <mergeCell ref="X342:AL342"/>
    <mergeCell ref="BJ342:BQ342"/>
    <mergeCell ref="AU342:BI342"/>
    <mergeCell ref="B341:W341"/>
    <mergeCell ref="AM341:AT341"/>
    <mergeCell ref="X341:AL341"/>
    <mergeCell ref="AU341:BI341"/>
    <mergeCell ref="B346:W346"/>
    <mergeCell ref="C339:W339"/>
    <mergeCell ref="C340:W340"/>
    <mergeCell ref="B345:W345"/>
    <mergeCell ref="B342:W342"/>
    <mergeCell ref="AM345:AT345"/>
    <mergeCell ref="X345:AL345"/>
    <mergeCell ref="B344:W344"/>
    <mergeCell ref="AM344:AT344"/>
    <mergeCell ref="X344:AL344"/>
    <mergeCell ref="B347:W347"/>
    <mergeCell ref="AM347:AT347"/>
    <mergeCell ref="X347:AL347"/>
    <mergeCell ref="BJ347:BQ347"/>
    <mergeCell ref="AU347:BI347"/>
    <mergeCell ref="C334:W334"/>
    <mergeCell ref="C335:W335"/>
    <mergeCell ref="C336:W336"/>
    <mergeCell ref="C338:W338"/>
    <mergeCell ref="B337:W337"/>
    <mergeCell ref="BJ338:BQ338"/>
    <mergeCell ref="AM346:AT346"/>
    <mergeCell ref="X346:AL346"/>
    <mergeCell ref="BJ345:BQ345"/>
    <mergeCell ref="AU345:BI345"/>
    <mergeCell ref="AU346:BI346"/>
    <mergeCell ref="AU311:BI311"/>
    <mergeCell ref="AU313:BI313"/>
    <mergeCell ref="AU314:BI314"/>
    <mergeCell ref="AU315:BI315"/>
    <mergeCell ref="BJ346:BQ346"/>
    <mergeCell ref="BJ343:BQ343"/>
    <mergeCell ref="BJ344:BQ344"/>
    <mergeCell ref="BJ339:BQ339"/>
    <mergeCell ref="BJ337:BQ337"/>
    <mergeCell ref="BJ333:BQ333"/>
    <mergeCell ref="AU316:BI316"/>
    <mergeCell ref="AU317:BI317"/>
    <mergeCell ref="AU318:BI318"/>
    <mergeCell ref="AU319:BI319"/>
    <mergeCell ref="AU320:BI320"/>
    <mergeCell ref="AU321:BI321"/>
    <mergeCell ref="BJ321:BQ321"/>
    <mergeCell ref="AU323:BI323"/>
    <mergeCell ref="AU324:BI324"/>
    <mergeCell ref="AU325:BI325"/>
    <mergeCell ref="BJ309:BQ309"/>
    <mergeCell ref="BJ310:BQ310"/>
    <mergeCell ref="BJ311:BQ311"/>
    <mergeCell ref="BJ313:BQ313"/>
    <mergeCell ref="BJ314:BQ314"/>
    <mergeCell ref="BJ315:BQ315"/>
    <mergeCell ref="BJ324:BQ324"/>
    <mergeCell ref="BJ325:BQ325"/>
    <mergeCell ref="BJ327:BQ327"/>
    <mergeCell ref="BJ328:BQ328"/>
    <mergeCell ref="AU322:BI322"/>
    <mergeCell ref="BJ316:BQ316"/>
    <mergeCell ref="BJ317:BQ317"/>
    <mergeCell ref="BJ318:BQ318"/>
    <mergeCell ref="BJ319:BQ319"/>
    <mergeCell ref="BJ320:BQ320"/>
    <mergeCell ref="B299:N299"/>
    <mergeCell ref="O299:AA299"/>
    <mergeCell ref="AB299:AN299"/>
    <mergeCell ref="AO299:BA299"/>
    <mergeCell ref="BB299:BN299"/>
    <mergeCell ref="AU334:BI334"/>
    <mergeCell ref="BJ332:BQ332"/>
    <mergeCell ref="BJ334:BQ334"/>
    <mergeCell ref="BJ322:BQ322"/>
    <mergeCell ref="BJ323:BQ323"/>
    <mergeCell ref="BH294:BQ294"/>
    <mergeCell ref="B298:N298"/>
    <mergeCell ref="O298:AA298"/>
    <mergeCell ref="AB298:AN298"/>
    <mergeCell ref="AO298:BA298"/>
    <mergeCell ref="BB298:BN298"/>
    <mergeCell ref="B294:I294"/>
    <mergeCell ref="J294:S294"/>
    <mergeCell ref="T294:AC294"/>
    <mergeCell ref="AD294:AM294"/>
    <mergeCell ref="AN294:AW294"/>
    <mergeCell ref="AX294:BG294"/>
    <mergeCell ref="AN292:AW292"/>
    <mergeCell ref="AX292:BG292"/>
    <mergeCell ref="BH292:BQ292"/>
    <mergeCell ref="B293:I293"/>
    <mergeCell ref="J293:S293"/>
    <mergeCell ref="T293:AC293"/>
    <mergeCell ref="AD293:AM293"/>
    <mergeCell ref="AN293:AW293"/>
    <mergeCell ref="AX293:BG293"/>
    <mergeCell ref="BH293:BQ293"/>
    <mergeCell ref="B289:T289"/>
    <mergeCell ref="U289:Y289"/>
    <mergeCell ref="Z289:AD289"/>
    <mergeCell ref="AE289:AI289"/>
    <mergeCell ref="B292:I292"/>
    <mergeCell ref="J292:S292"/>
    <mergeCell ref="T292:AC292"/>
    <mergeCell ref="AD292:AM292"/>
    <mergeCell ref="BH287:BL287"/>
    <mergeCell ref="BM287:BQ287"/>
    <mergeCell ref="B288:T288"/>
    <mergeCell ref="U288:Y288"/>
    <mergeCell ref="Z288:AD288"/>
    <mergeCell ref="AE288:AI288"/>
    <mergeCell ref="AJ288:BB288"/>
    <mergeCell ref="BC288:BG288"/>
    <mergeCell ref="BH288:BL288"/>
    <mergeCell ref="BM288:BQ288"/>
    <mergeCell ref="B287:T287"/>
    <mergeCell ref="U287:Y287"/>
    <mergeCell ref="Z287:AD287"/>
    <mergeCell ref="AE287:AI287"/>
    <mergeCell ref="AJ287:BB287"/>
    <mergeCell ref="BC287:BG287"/>
    <mergeCell ref="BH285:BL285"/>
    <mergeCell ref="BM285:BQ285"/>
    <mergeCell ref="B286:T286"/>
    <mergeCell ref="U286:Y286"/>
    <mergeCell ref="Z286:AD286"/>
    <mergeCell ref="AE286:AI286"/>
    <mergeCell ref="AJ286:BB286"/>
    <mergeCell ref="BC286:BG286"/>
    <mergeCell ref="BH286:BL286"/>
    <mergeCell ref="BM286:BQ286"/>
    <mergeCell ref="B285:T285"/>
    <mergeCell ref="U285:Y285"/>
    <mergeCell ref="Z285:AD285"/>
    <mergeCell ref="AE285:AI285"/>
    <mergeCell ref="AJ285:BB285"/>
    <mergeCell ref="BC285:BG285"/>
    <mergeCell ref="BH283:BL283"/>
    <mergeCell ref="BM283:BQ283"/>
    <mergeCell ref="B284:T284"/>
    <mergeCell ref="U284:Y284"/>
    <mergeCell ref="Z284:AD284"/>
    <mergeCell ref="AE284:AI284"/>
    <mergeCell ref="AJ284:BB284"/>
    <mergeCell ref="BC284:BG284"/>
    <mergeCell ref="BH284:BL284"/>
    <mergeCell ref="BM284:BQ284"/>
    <mergeCell ref="B283:T283"/>
    <mergeCell ref="U283:Y283"/>
    <mergeCell ref="Z283:AD283"/>
    <mergeCell ref="AE283:AI283"/>
    <mergeCell ref="AJ283:BB283"/>
    <mergeCell ref="BC283:BG283"/>
    <mergeCell ref="BH281:BL281"/>
    <mergeCell ref="BM281:BQ281"/>
    <mergeCell ref="B282:T282"/>
    <mergeCell ref="U282:Y282"/>
    <mergeCell ref="Z282:AD282"/>
    <mergeCell ref="AE282:AI282"/>
    <mergeCell ref="AJ282:BB282"/>
    <mergeCell ref="BC282:BG282"/>
    <mergeCell ref="BH282:BL282"/>
    <mergeCell ref="BM282:BQ282"/>
    <mergeCell ref="B281:T281"/>
    <mergeCell ref="U281:Y281"/>
    <mergeCell ref="Z281:AD281"/>
    <mergeCell ref="AE281:AI281"/>
    <mergeCell ref="AJ281:BB281"/>
    <mergeCell ref="BC281:BG281"/>
    <mergeCell ref="BH279:BL279"/>
    <mergeCell ref="BM279:BQ279"/>
    <mergeCell ref="B280:T280"/>
    <mergeCell ref="U280:Y280"/>
    <mergeCell ref="Z280:AD280"/>
    <mergeCell ref="AE280:AI280"/>
    <mergeCell ref="AJ280:BB280"/>
    <mergeCell ref="BC280:BG280"/>
    <mergeCell ref="BH280:BL280"/>
    <mergeCell ref="BM280:BQ280"/>
    <mergeCell ref="B279:T279"/>
    <mergeCell ref="U279:Y279"/>
    <mergeCell ref="Z279:AD279"/>
    <mergeCell ref="AE279:AI279"/>
    <mergeCell ref="AJ279:BB279"/>
    <mergeCell ref="BC279:BG279"/>
    <mergeCell ref="BH277:BL277"/>
    <mergeCell ref="BM277:BQ277"/>
    <mergeCell ref="B278:T278"/>
    <mergeCell ref="U278:Y278"/>
    <mergeCell ref="Z278:AD278"/>
    <mergeCell ref="AE278:AI278"/>
    <mergeCell ref="AJ278:BB278"/>
    <mergeCell ref="BC278:BG278"/>
    <mergeCell ref="BH278:BL278"/>
    <mergeCell ref="BM278:BQ278"/>
    <mergeCell ref="B277:T277"/>
    <mergeCell ref="U277:Y277"/>
    <mergeCell ref="Z277:AD277"/>
    <mergeCell ref="AE277:AI277"/>
    <mergeCell ref="AJ277:BB277"/>
    <mergeCell ref="BC277:BG277"/>
    <mergeCell ref="BH275:BL275"/>
    <mergeCell ref="BM275:BQ275"/>
    <mergeCell ref="B276:T276"/>
    <mergeCell ref="U276:Y276"/>
    <mergeCell ref="Z276:AD276"/>
    <mergeCell ref="AE276:AI276"/>
    <mergeCell ref="AJ276:BB276"/>
    <mergeCell ref="BC276:BG276"/>
    <mergeCell ref="BH276:BL276"/>
    <mergeCell ref="BM276:BQ276"/>
    <mergeCell ref="B275:T275"/>
    <mergeCell ref="U275:Y275"/>
    <mergeCell ref="Z275:AD275"/>
    <mergeCell ref="AE275:AI275"/>
    <mergeCell ref="AJ275:BB275"/>
    <mergeCell ref="BC275:BG275"/>
    <mergeCell ref="BH273:BL273"/>
    <mergeCell ref="BM273:BQ273"/>
    <mergeCell ref="B274:T274"/>
    <mergeCell ref="U274:Y274"/>
    <mergeCell ref="Z274:AD274"/>
    <mergeCell ref="AE274:AI274"/>
    <mergeCell ref="AJ274:BB274"/>
    <mergeCell ref="BC274:BG274"/>
    <mergeCell ref="BH274:BL274"/>
    <mergeCell ref="BM274:BQ274"/>
    <mergeCell ref="B273:T273"/>
    <mergeCell ref="U273:Y273"/>
    <mergeCell ref="Z273:AD273"/>
    <mergeCell ref="AE273:AI273"/>
    <mergeCell ref="AJ273:BB273"/>
    <mergeCell ref="BC273:BG273"/>
    <mergeCell ref="BH271:BL271"/>
    <mergeCell ref="BM271:BQ271"/>
    <mergeCell ref="B272:T272"/>
    <mergeCell ref="U272:Y272"/>
    <mergeCell ref="Z272:AD272"/>
    <mergeCell ref="AE272:AI272"/>
    <mergeCell ref="AJ272:BB272"/>
    <mergeCell ref="BC272:BG272"/>
    <mergeCell ref="BH272:BL272"/>
    <mergeCell ref="BM272:BQ272"/>
    <mergeCell ref="B271:T271"/>
    <mergeCell ref="U271:Y271"/>
    <mergeCell ref="Z271:AD271"/>
    <mergeCell ref="AE271:AI271"/>
    <mergeCell ref="AJ271:BB271"/>
    <mergeCell ref="BC271:BG271"/>
    <mergeCell ref="BH269:BL269"/>
    <mergeCell ref="BM269:BQ269"/>
    <mergeCell ref="B270:T270"/>
    <mergeCell ref="U270:Y270"/>
    <mergeCell ref="Z270:AD270"/>
    <mergeCell ref="AE270:AI270"/>
    <mergeCell ref="AJ270:BB270"/>
    <mergeCell ref="BC270:BG270"/>
    <mergeCell ref="BH270:BL270"/>
    <mergeCell ref="BM270:BQ270"/>
    <mergeCell ref="B269:T269"/>
    <mergeCell ref="U269:Y269"/>
    <mergeCell ref="Z269:AD269"/>
    <mergeCell ref="AE269:AI269"/>
    <mergeCell ref="AJ269:BB269"/>
    <mergeCell ref="BC269:BG269"/>
    <mergeCell ref="BH267:BL267"/>
    <mergeCell ref="BM267:BQ267"/>
    <mergeCell ref="B268:T268"/>
    <mergeCell ref="U268:Y268"/>
    <mergeCell ref="Z268:AD268"/>
    <mergeCell ref="AE268:AI268"/>
    <mergeCell ref="AJ268:BB268"/>
    <mergeCell ref="BC268:BG268"/>
    <mergeCell ref="BH268:BL268"/>
    <mergeCell ref="BM268:BQ268"/>
    <mergeCell ref="B267:T267"/>
    <mergeCell ref="U267:Y267"/>
    <mergeCell ref="Z267:AD267"/>
    <mergeCell ref="AE267:AI267"/>
    <mergeCell ref="AJ267:BB267"/>
    <mergeCell ref="BC267:BG267"/>
    <mergeCell ref="BH265:BL265"/>
    <mergeCell ref="BM265:BQ265"/>
    <mergeCell ref="B266:T266"/>
    <mergeCell ref="U266:Y266"/>
    <mergeCell ref="Z266:AD266"/>
    <mergeCell ref="AE266:AI266"/>
    <mergeCell ref="AJ266:BB266"/>
    <mergeCell ref="BC266:BG266"/>
    <mergeCell ref="BH266:BL266"/>
    <mergeCell ref="BM266:BQ266"/>
    <mergeCell ref="B265:T265"/>
    <mergeCell ref="U265:Y265"/>
    <mergeCell ref="Z265:AD265"/>
    <mergeCell ref="AE265:AI265"/>
    <mergeCell ref="AJ265:BB265"/>
    <mergeCell ref="BC265:BG265"/>
    <mergeCell ref="BH263:BL263"/>
    <mergeCell ref="BM263:BQ263"/>
    <mergeCell ref="B264:T264"/>
    <mergeCell ref="U264:Y264"/>
    <mergeCell ref="Z264:AD264"/>
    <mergeCell ref="AE264:AI264"/>
    <mergeCell ref="AJ264:BB264"/>
    <mergeCell ref="BC264:BG264"/>
    <mergeCell ref="BH264:BL264"/>
    <mergeCell ref="BM264:BQ264"/>
    <mergeCell ref="B263:T263"/>
    <mergeCell ref="U263:Y263"/>
    <mergeCell ref="Z263:AD263"/>
    <mergeCell ref="AE263:AI263"/>
    <mergeCell ref="AJ263:BB263"/>
    <mergeCell ref="BC263:BG263"/>
    <mergeCell ref="BH261:BL261"/>
    <mergeCell ref="BM261:BQ261"/>
    <mergeCell ref="B262:T262"/>
    <mergeCell ref="U262:Y262"/>
    <mergeCell ref="Z262:AD262"/>
    <mergeCell ref="AE262:AI262"/>
    <mergeCell ref="AJ262:BB262"/>
    <mergeCell ref="BC262:BG262"/>
    <mergeCell ref="BH262:BL262"/>
    <mergeCell ref="BM262:BQ262"/>
    <mergeCell ref="B261:T261"/>
    <mergeCell ref="U261:Y261"/>
    <mergeCell ref="Z261:AD261"/>
    <mergeCell ref="AE261:AI261"/>
    <mergeCell ref="AJ261:BB261"/>
    <mergeCell ref="BC261:BG261"/>
    <mergeCell ref="BH259:BL259"/>
    <mergeCell ref="BM259:BQ259"/>
    <mergeCell ref="B260:T260"/>
    <mergeCell ref="U260:Y260"/>
    <mergeCell ref="Z260:AD260"/>
    <mergeCell ref="AE260:AI260"/>
    <mergeCell ref="AJ260:BB260"/>
    <mergeCell ref="BC260:BG260"/>
    <mergeCell ref="BH260:BL260"/>
    <mergeCell ref="BM260:BQ260"/>
    <mergeCell ref="B259:T259"/>
    <mergeCell ref="U259:Y259"/>
    <mergeCell ref="Z259:AD259"/>
    <mergeCell ref="AE259:AI259"/>
    <mergeCell ref="AJ259:BB259"/>
    <mergeCell ref="BC259:BG259"/>
    <mergeCell ref="BH257:BL257"/>
    <mergeCell ref="BM257:BQ257"/>
    <mergeCell ref="B258:T258"/>
    <mergeCell ref="U258:Y258"/>
    <mergeCell ref="Z258:AD258"/>
    <mergeCell ref="AE258:AI258"/>
    <mergeCell ref="AJ258:BB258"/>
    <mergeCell ref="BC258:BG258"/>
    <mergeCell ref="BH258:BL258"/>
    <mergeCell ref="BM258:BQ258"/>
    <mergeCell ref="B257:T257"/>
    <mergeCell ref="U257:Y257"/>
    <mergeCell ref="Z257:AD257"/>
    <mergeCell ref="AE257:AI257"/>
    <mergeCell ref="AJ257:BB257"/>
    <mergeCell ref="BC257:BG257"/>
    <mergeCell ref="BH255:BL255"/>
    <mergeCell ref="BM255:BQ255"/>
    <mergeCell ref="B256:T256"/>
    <mergeCell ref="U256:Y256"/>
    <mergeCell ref="Z256:AD256"/>
    <mergeCell ref="AE256:AI256"/>
    <mergeCell ref="AJ256:BB256"/>
    <mergeCell ref="BC256:BG256"/>
    <mergeCell ref="BH256:BL256"/>
    <mergeCell ref="BM256:BQ256"/>
    <mergeCell ref="B255:T255"/>
    <mergeCell ref="U255:Y255"/>
    <mergeCell ref="Z255:AD255"/>
    <mergeCell ref="AE255:AI255"/>
    <mergeCell ref="AJ255:BB255"/>
    <mergeCell ref="BC255:BG255"/>
    <mergeCell ref="BH253:BL253"/>
    <mergeCell ref="BM253:BQ253"/>
    <mergeCell ref="B254:T254"/>
    <mergeCell ref="U254:Y254"/>
    <mergeCell ref="Z254:AD254"/>
    <mergeCell ref="AE254:AI254"/>
    <mergeCell ref="AJ254:BB254"/>
    <mergeCell ref="BC254:BG254"/>
    <mergeCell ref="BH254:BL254"/>
    <mergeCell ref="BM254:BQ254"/>
    <mergeCell ref="B253:T253"/>
    <mergeCell ref="U253:Y253"/>
    <mergeCell ref="Z253:AD253"/>
    <mergeCell ref="AE253:AI253"/>
    <mergeCell ref="AJ253:BB253"/>
    <mergeCell ref="BC253:BG253"/>
    <mergeCell ref="BH251:BL251"/>
    <mergeCell ref="BM251:BQ251"/>
    <mergeCell ref="B252:T252"/>
    <mergeCell ref="U252:Y252"/>
    <mergeCell ref="Z252:AD252"/>
    <mergeCell ref="AE252:AI252"/>
    <mergeCell ref="AJ252:BB252"/>
    <mergeCell ref="BC252:BG252"/>
    <mergeCell ref="BH252:BL252"/>
    <mergeCell ref="BM252:BQ252"/>
    <mergeCell ref="AE250:AI250"/>
    <mergeCell ref="BC250:BG250"/>
    <mergeCell ref="BH250:BL250"/>
    <mergeCell ref="BM250:BQ250"/>
    <mergeCell ref="B251:T251"/>
    <mergeCell ref="U251:Y251"/>
    <mergeCell ref="Z251:AD251"/>
    <mergeCell ref="AE251:AI251"/>
    <mergeCell ref="AJ251:BB251"/>
    <mergeCell ref="BC251:BG251"/>
    <mergeCell ref="BB244:BG244"/>
    <mergeCell ref="BH244:BM244"/>
    <mergeCell ref="BN244:BS244"/>
    <mergeCell ref="BT244:BY244"/>
    <mergeCell ref="B249:T250"/>
    <mergeCell ref="U249:AI249"/>
    <mergeCell ref="AJ249:BB250"/>
    <mergeCell ref="BC249:BQ249"/>
    <mergeCell ref="U250:Y250"/>
    <mergeCell ref="Z250:AD250"/>
    <mergeCell ref="R244:W244"/>
    <mergeCell ref="X244:AC244"/>
    <mergeCell ref="AD244:AI244"/>
    <mergeCell ref="AJ244:AO244"/>
    <mergeCell ref="AP244:AU244"/>
    <mergeCell ref="AV244:BA244"/>
    <mergeCell ref="BB212:BG212"/>
    <mergeCell ref="BH212:BM212"/>
    <mergeCell ref="BN212:BS212"/>
    <mergeCell ref="BT212:BY212"/>
    <mergeCell ref="B214:K214"/>
    <mergeCell ref="B215:H217"/>
    <mergeCell ref="R212:W212"/>
    <mergeCell ref="X212:AC212"/>
    <mergeCell ref="AD212:AI212"/>
    <mergeCell ref="AJ212:AO212"/>
    <mergeCell ref="AP212:AU212"/>
    <mergeCell ref="AV212:BA212"/>
    <mergeCell ref="B182:K182"/>
    <mergeCell ref="B183:H185"/>
    <mergeCell ref="B186:H188"/>
    <mergeCell ref="B189:H191"/>
    <mergeCell ref="B192:H194"/>
    <mergeCell ref="B195:H197"/>
    <mergeCell ref="AV243:BA243"/>
    <mergeCell ref="BB243:BG243"/>
    <mergeCell ref="BH243:BM243"/>
    <mergeCell ref="BN243:BS243"/>
    <mergeCell ref="BT243:BY243"/>
    <mergeCell ref="BH242:BM242"/>
    <mergeCell ref="BN242:BS242"/>
    <mergeCell ref="BT242:BY242"/>
    <mergeCell ref="I243:K243"/>
    <mergeCell ref="L243:Q243"/>
    <mergeCell ref="R243:W243"/>
    <mergeCell ref="X243:AC243"/>
    <mergeCell ref="AD243:AI243"/>
    <mergeCell ref="AJ243:AO243"/>
    <mergeCell ref="AP243:AU243"/>
    <mergeCell ref="BT241:BY241"/>
    <mergeCell ref="I242:K242"/>
    <mergeCell ref="L242:Q242"/>
    <mergeCell ref="R242:W242"/>
    <mergeCell ref="X242:AC242"/>
    <mergeCell ref="AD242:AI242"/>
    <mergeCell ref="AJ242:AO242"/>
    <mergeCell ref="AP242:AU242"/>
    <mergeCell ref="AV242:BA242"/>
    <mergeCell ref="BB242:BG242"/>
    <mergeCell ref="AJ241:AO241"/>
    <mergeCell ref="AP241:AU241"/>
    <mergeCell ref="AV241:BA241"/>
    <mergeCell ref="BB241:BG241"/>
    <mergeCell ref="BH241:BM241"/>
    <mergeCell ref="BN241:BS241"/>
    <mergeCell ref="I241:K241"/>
    <mergeCell ref="L241:Q241"/>
    <mergeCell ref="R241:W241"/>
    <mergeCell ref="X241:AC241"/>
    <mergeCell ref="AD241:AI241"/>
    <mergeCell ref="B239:H241"/>
    <mergeCell ref="B242:H244"/>
    <mergeCell ref="I244:K244"/>
    <mergeCell ref="L244:Q244"/>
    <mergeCell ref="AP240:AU240"/>
    <mergeCell ref="AV240:BA240"/>
    <mergeCell ref="BB240:BG240"/>
    <mergeCell ref="BH240:BM240"/>
    <mergeCell ref="BN240:BS240"/>
    <mergeCell ref="BT240:BY240"/>
    <mergeCell ref="BB239:BG239"/>
    <mergeCell ref="BH239:BM239"/>
    <mergeCell ref="BN239:BS239"/>
    <mergeCell ref="BT239:BY239"/>
    <mergeCell ref="I240:K240"/>
    <mergeCell ref="L240:Q240"/>
    <mergeCell ref="R240:W240"/>
    <mergeCell ref="X240:AC240"/>
    <mergeCell ref="AD240:AI240"/>
    <mergeCell ref="AJ240:AO240"/>
    <mergeCell ref="BN238:BS238"/>
    <mergeCell ref="BT238:BY238"/>
    <mergeCell ref="I239:K239"/>
    <mergeCell ref="L239:Q239"/>
    <mergeCell ref="R239:W239"/>
    <mergeCell ref="X239:AC239"/>
    <mergeCell ref="AD239:AI239"/>
    <mergeCell ref="AJ239:AO239"/>
    <mergeCell ref="AP239:AU239"/>
    <mergeCell ref="AV239:BA239"/>
    <mergeCell ref="AD238:AI238"/>
    <mergeCell ref="AJ238:AO238"/>
    <mergeCell ref="AP238:AU238"/>
    <mergeCell ref="AV238:BA238"/>
    <mergeCell ref="BB238:BG238"/>
    <mergeCell ref="BH238:BM238"/>
    <mergeCell ref="AV237:BA237"/>
    <mergeCell ref="BB237:BG237"/>
    <mergeCell ref="BH237:BM237"/>
    <mergeCell ref="BN237:BS237"/>
    <mergeCell ref="BT237:BY237"/>
    <mergeCell ref="I238:K238"/>
    <mergeCell ref="L238:Q238"/>
    <mergeCell ref="R238:W238"/>
    <mergeCell ref="X238:AC238"/>
    <mergeCell ref="BH236:BM236"/>
    <mergeCell ref="BN236:BS236"/>
    <mergeCell ref="BT236:BY236"/>
    <mergeCell ref="I237:K237"/>
    <mergeCell ref="L237:Q237"/>
    <mergeCell ref="R237:W237"/>
    <mergeCell ref="X237:AC237"/>
    <mergeCell ref="AD237:AI237"/>
    <mergeCell ref="AJ237:AO237"/>
    <mergeCell ref="AP237:AU237"/>
    <mergeCell ref="BT235:BY235"/>
    <mergeCell ref="I236:K236"/>
    <mergeCell ref="L236:Q236"/>
    <mergeCell ref="R236:W236"/>
    <mergeCell ref="X236:AC236"/>
    <mergeCell ref="AD236:AI236"/>
    <mergeCell ref="AJ236:AO236"/>
    <mergeCell ref="AP236:AU236"/>
    <mergeCell ref="AV236:BA236"/>
    <mergeCell ref="BB236:BG236"/>
    <mergeCell ref="AJ235:AO235"/>
    <mergeCell ref="AP235:AU235"/>
    <mergeCell ref="AV235:BA235"/>
    <mergeCell ref="BB235:BG235"/>
    <mergeCell ref="BH235:BM235"/>
    <mergeCell ref="BN235:BS235"/>
    <mergeCell ref="I235:K235"/>
    <mergeCell ref="L235:Q235"/>
    <mergeCell ref="R235:W235"/>
    <mergeCell ref="X235:AC235"/>
    <mergeCell ref="AD235:AI235"/>
    <mergeCell ref="B233:H235"/>
    <mergeCell ref="B236:H238"/>
    <mergeCell ref="AP234:AU234"/>
    <mergeCell ref="AV234:BA234"/>
    <mergeCell ref="BB234:BG234"/>
    <mergeCell ref="BH234:BM234"/>
    <mergeCell ref="BN234:BS234"/>
    <mergeCell ref="BT234:BY234"/>
    <mergeCell ref="BB233:BG233"/>
    <mergeCell ref="BH233:BM233"/>
    <mergeCell ref="BN233:BS233"/>
    <mergeCell ref="BT233:BY233"/>
    <mergeCell ref="I234:K234"/>
    <mergeCell ref="L234:Q234"/>
    <mergeCell ref="R234:W234"/>
    <mergeCell ref="X234:AC234"/>
    <mergeCell ref="AD234:AI234"/>
    <mergeCell ref="AJ234:AO234"/>
    <mergeCell ref="BN232:BS232"/>
    <mergeCell ref="BT232:BY232"/>
    <mergeCell ref="I233:K233"/>
    <mergeCell ref="L233:Q233"/>
    <mergeCell ref="R233:W233"/>
    <mergeCell ref="X233:AC233"/>
    <mergeCell ref="AD233:AI233"/>
    <mergeCell ref="AJ233:AO233"/>
    <mergeCell ref="AP233:AU233"/>
    <mergeCell ref="AV233:BA233"/>
    <mergeCell ref="AD232:AI232"/>
    <mergeCell ref="AJ232:AO232"/>
    <mergeCell ref="AP232:AU232"/>
    <mergeCell ref="AV232:BA232"/>
    <mergeCell ref="BB232:BG232"/>
    <mergeCell ref="BH232:BM232"/>
    <mergeCell ref="AV231:BA231"/>
    <mergeCell ref="BB231:BG231"/>
    <mergeCell ref="BH231:BM231"/>
    <mergeCell ref="BN231:BS231"/>
    <mergeCell ref="BT231:BY231"/>
    <mergeCell ref="I232:K232"/>
    <mergeCell ref="L232:Q232"/>
    <mergeCell ref="R232:W232"/>
    <mergeCell ref="X232:AC232"/>
    <mergeCell ref="BH230:BM230"/>
    <mergeCell ref="BN230:BS230"/>
    <mergeCell ref="BT230:BY230"/>
    <mergeCell ref="I231:K231"/>
    <mergeCell ref="L231:Q231"/>
    <mergeCell ref="R231:W231"/>
    <mergeCell ref="X231:AC231"/>
    <mergeCell ref="AD231:AI231"/>
    <mergeCell ref="AJ231:AO231"/>
    <mergeCell ref="AP231:AU231"/>
    <mergeCell ref="BT229:BY229"/>
    <mergeCell ref="I230:K230"/>
    <mergeCell ref="L230:Q230"/>
    <mergeCell ref="R230:W230"/>
    <mergeCell ref="X230:AC230"/>
    <mergeCell ref="AD230:AI230"/>
    <mergeCell ref="AJ230:AO230"/>
    <mergeCell ref="AP230:AU230"/>
    <mergeCell ref="AV230:BA230"/>
    <mergeCell ref="BB230:BG230"/>
    <mergeCell ref="AJ229:AO229"/>
    <mergeCell ref="AP229:AU229"/>
    <mergeCell ref="AV229:BA229"/>
    <mergeCell ref="BB229:BG229"/>
    <mergeCell ref="BH229:BM229"/>
    <mergeCell ref="BN229:BS229"/>
    <mergeCell ref="I229:K229"/>
    <mergeCell ref="L229:Q229"/>
    <mergeCell ref="R229:W229"/>
    <mergeCell ref="X229:AC229"/>
    <mergeCell ref="AD229:AI229"/>
    <mergeCell ref="B227:H229"/>
    <mergeCell ref="B230:H232"/>
    <mergeCell ref="AP228:AU228"/>
    <mergeCell ref="AV228:BA228"/>
    <mergeCell ref="BB228:BG228"/>
    <mergeCell ref="BH228:BM228"/>
    <mergeCell ref="BN228:BS228"/>
    <mergeCell ref="BT228:BY228"/>
    <mergeCell ref="BB227:BG227"/>
    <mergeCell ref="BH227:BM227"/>
    <mergeCell ref="BN227:BS227"/>
    <mergeCell ref="BT227:BY227"/>
    <mergeCell ref="I228:K228"/>
    <mergeCell ref="L228:Q228"/>
    <mergeCell ref="R228:W228"/>
    <mergeCell ref="X228:AC228"/>
    <mergeCell ref="AD228:AI228"/>
    <mergeCell ref="AJ228:AO228"/>
    <mergeCell ref="BN226:BS226"/>
    <mergeCell ref="BT226:BY226"/>
    <mergeCell ref="I227:K227"/>
    <mergeCell ref="L227:Q227"/>
    <mergeCell ref="R227:W227"/>
    <mergeCell ref="X227:AC227"/>
    <mergeCell ref="AD227:AI227"/>
    <mergeCell ref="AJ227:AO227"/>
    <mergeCell ref="AP227:AU227"/>
    <mergeCell ref="AV227:BA227"/>
    <mergeCell ref="AD226:AI226"/>
    <mergeCell ref="AJ226:AO226"/>
    <mergeCell ref="AP226:AU226"/>
    <mergeCell ref="AV226:BA226"/>
    <mergeCell ref="BB226:BG226"/>
    <mergeCell ref="BH226:BM226"/>
    <mergeCell ref="AV225:BA225"/>
    <mergeCell ref="BB225:BG225"/>
    <mergeCell ref="BH225:BM225"/>
    <mergeCell ref="BN225:BS225"/>
    <mergeCell ref="BT225:BY225"/>
    <mergeCell ref="I226:K226"/>
    <mergeCell ref="L226:Q226"/>
    <mergeCell ref="R226:W226"/>
    <mergeCell ref="X226:AC226"/>
    <mergeCell ref="BH224:BM224"/>
    <mergeCell ref="BN224:BS224"/>
    <mergeCell ref="BT224:BY224"/>
    <mergeCell ref="I225:K225"/>
    <mergeCell ref="L225:Q225"/>
    <mergeCell ref="R225:W225"/>
    <mergeCell ref="X225:AC225"/>
    <mergeCell ref="AD225:AI225"/>
    <mergeCell ref="AJ225:AO225"/>
    <mergeCell ref="AP225:AU225"/>
    <mergeCell ref="BT223:BY223"/>
    <mergeCell ref="I224:K224"/>
    <mergeCell ref="L224:Q224"/>
    <mergeCell ref="R224:W224"/>
    <mergeCell ref="X224:AC224"/>
    <mergeCell ref="AD224:AI224"/>
    <mergeCell ref="AJ224:AO224"/>
    <mergeCell ref="AP224:AU224"/>
    <mergeCell ref="AV224:BA224"/>
    <mergeCell ref="BB224:BG224"/>
    <mergeCell ref="AJ223:AO223"/>
    <mergeCell ref="AP223:AU223"/>
    <mergeCell ref="AV223:BA223"/>
    <mergeCell ref="BB223:BG223"/>
    <mergeCell ref="BH223:BM223"/>
    <mergeCell ref="BN223:BS223"/>
    <mergeCell ref="I223:K223"/>
    <mergeCell ref="L223:Q223"/>
    <mergeCell ref="R223:W223"/>
    <mergeCell ref="X223:AC223"/>
    <mergeCell ref="AD223:AI223"/>
    <mergeCell ref="B221:H223"/>
    <mergeCell ref="B224:H226"/>
    <mergeCell ref="AP222:AU222"/>
    <mergeCell ref="AV222:BA222"/>
    <mergeCell ref="BB222:BG222"/>
    <mergeCell ref="BH222:BM222"/>
    <mergeCell ref="BN222:BS222"/>
    <mergeCell ref="BT222:BY222"/>
    <mergeCell ref="BB221:BG221"/>
    <mergeCell ref="BH221:BM221"/>
    <mergeCell ref="BN221:BS221"/>
    <mergeCell ref="BT221:BY221"/>
    <mergeCell ref="I222:K222"/>
    <mergeCell ref="L222:Q222"/>
    <mergeCell ref="R222:W222"/>
    <mergeCell ref="X222:AC222"/>
    <mergeCell ref="AD222:AI222"/>
    <mergeCell ref="AJ222:AO222"/>
    <mergeCell ref="BN220:BS220"/>
    <mergeCell ref="BT220:BY220"/>
    <mergeCell ref="I221:K221"/>
    <mergeCell ref="L221:Q221"/>
    <mergeCell ref="R221:W221"/>
    <mergeCell ref="X221:AC221"/>
    <mergeCell ref="AD221:AI221"/>
    <mergeCell ref="AJ221:AO221"/>
    <mergeCell ref="AP221:AU221"/>
    <mergeCell ref="AV221:BA221"/>
    <mergeCell ref="AD220:AI220"/>
    <mergeCell ref="AJ220:AO220"/>
    <mergeCell ref="AP220:AU220"/>
    <mergeCell ref="AV220:BA220"/>
    <mergeCell ref="BB220:BG220"/>
    <mergeCell ref="BH220:BM220"/>
    <mergeCell ref="AV219:BA219"/>
    <mergeCell ref="BB219:BG219"/>
    <mergeCell ref="BH219:BM219"/>
    <mergeCell ref="BN219:BS219"/>
    <mergeCell ref="BT219:BY219"/>
    <mergeCell ref="I220:K220"/>
    <mergeCell ref="L220:Q220"/>
    <mergeCell ref="R220:W220"/>
    <mergeCell ref="X220:AC220"/>
    <mergeCell ref="BH218:BM218"/>
    <mergeCell ref="BN218:BS218"/>
    <mergeCell ref="BT218:BY218"/>
    <mergeCell ref="I219:K219"/>
    <mergeCell ref="L219:Q219"/>
    <mergeCell ref="R219:W219"/>
    <mergeCell ref="X219:AC219"/>
    <mergeCell ref="AD219:AI219"/>
    <mergeCell ref="AJ219:AO219"/>
    <mergeCell ref="AP219:AU219"/>
    <mergeCell ref="BT217:BY217"/>
    <mergeCell ref="I218:K218"/>
    <mergeCell ref="L218:Q218"/>
    <mergeCell ref="R218:W218"/>
    <mergeCell ref="X218:AC218"/>
    <mergeCell ref="AD218:AI218"/>
    <mergeCell ref="AJ218:AO218"/>
    <mergeCell ref="AP218:AU218"/>
    <mergeCell ref="AV218:BA218"/>
    <mergeCell ref="BB218:BG218"/>
    <mergeCell ref="AJ217:AO217"/>
    <mergeCell ref="AP217:AU217"/>
    <mergeCell ref="AV217:BA217"/>
    <mergeCell ref="BB217:BG217"/>
    <mergeCell ref="BH217:BM217"/>
    <mergeCell ref="BN217:BS217"/>
    <mergeCell ref="I217:K217"/>
    <mergeCell ref="L217:Q217"/>
    <mergeCell ref="R217:W217"/>
    <mergeCell ref="X217:AC217"/>
    <mergeCell ref="AD217:AI217"/>
    <mergeCell ref="B218:H220"/>
    <mergeCell ref="AP216:AU216"/>
    <mergeCell ref="AV216:BA216"/>
    <mergeCell ref="BB216:BG216"/>
    <mergeCell ref="BH216:BM216"/>
    <mergeCell ref="BN216:BS216"/>
    <mergeCell ref="BT216:BY216"/>
    <mergeCell ref="I216:K216"/>
    <mergeCell ref="L216:Q216"/>
    <mergeCell ref="R216:W216"/>
    <mergeCell ref="X216:AC216"/>
    <mergeCell ref="AD216:AI216"/>
    <mergeCell ref="AJ216:AO216"/>
    <mergeCell ref="AP215:AU215"/>
    <mergeCell ref="AV215:BA215"/>
    <mergeCell ref="BB215:BG215"/>
    <mergeCell ref="BH215:BM215"/>
    <mergeCell ref="BN215:BS215"/>
    <mergeCell ref="BT215:BY215"/>
    <mergeCell ref="BB214:BG214"/>
    <mergeCell ref="BH214:BM214"/>
    <mergeCell ref="BN214:BS214"/>
    <mergeCell ref="BT214:BY214"/>
    <mergeCell ref="I215:K215"/>
    <mergeCell ref="L215:Q215"/>
    <mergeCell ref="R215:W215"/>
    <mergeCell ref="X215:AC215"/>
    <mergeCell ref="AD215:AI215"/>
    <mergeCell ref="AJ215:AO215"/>
    <mergeCell ref="L214:Q214"/>
    <mergeCell ref="R214:W214"/>
    <mergeCell ref="X214:AC214"/>
    <mergeCell ref="AD214:AI214"/>
    <mergeCell ref="AJ214:AO214"/>
    <mergeCell ref="AP214:AU214"/>
    <mergeCell ref="AV214:BA214"/>
    <mergeCell ref="AV211:BA211"/>
    <mergeCell ref="BB211:BG211"/>
    <mergeCell ref="BH211:BM211"/>
    <mergeCell ref="BN211:BS211"/>
    <mergeCell ref="BT211:BY211"/>
    <mergeCell ref="BH210:BM210"/>
    <mergeCell ref="BN210:BS210"/>
    <mergeCell ref="BT210:BY210"/>
    <mergeCell ref="I211:K211"/>
    <mergeCell ref="L211:Q211"/>
    <mergeCell ref="R211:W211"/>
    <mergeCell ref="X211:AC211"/>
    <mergeCell ref="AD211:AI211"/>
    <mergeCell ref="AJ211:AO211"/>
    <mergeCell ref="AP211:AU211"/>
    <mergeCell ref="BT209:BY209"/>
    <mergeCell ref="I210:K210"/>
    <mergeCell ref="L210:Q210"/>
    <mergeCell ref="R210:W210"/>
    <mergeCell ref="X210:AC210"/>
    <mergeCell ref="AD210:AI210"/>
    <mergeCell ref="AJ210:AO210"/>
    <mergeCell ref="AP210:AU210"/>
    <mergeCell ref="AV210:BA210"/>
    <mergeCell ref="BB210:BG210"/>
    <mergeCell ref="AJ209:AO209"/>
    <mergeCell ref="AP209:AU209"/>
    <mergeCell ref="AV209:BA209"/>
    <mergeCell ref="BB209:BG209"/>
    <mergeCell ref="BH209:BM209"/>
    <mergeCell ref="BN209:BS209"/>
    <mergeCell ref="I209:K209"/>
    <mergeCell ref="L209:Q209"/>
    <mergeCell ref="R209:W209"/>
    <mergeCell ref="X209:AC209"/>
    <mergeCell ref="AD209:AI209"/>
    <mergeCell ref="B207:H209"/>
    <mergeCell ref="B210:H212"/>
    <mergeCell ref="I212:K212"/>
    <mergeCell ref="L212:Q212"/>
    <mergeCell ref="AP208:AU208"/>
    <mergeCell ref="AV208:BA208"/>
    <mergeCell ref="BB208:BG208"/>
    <mergeCell ref="BH208:BM208"/>
    <mergeCell ref="BN208:BS208"/>
    <mergeCell ref="BT208:BY208"/>
    <mergeCell ref="BB207:BG207"/>
    <mergeCell ref="BH207:BM207"/>
    <mergeCell ref="BN207:BS207"/>
    <mergeCell ref="BT207:BY207"/>
    <mergeCell ref="I208:K208"/>
    <mergeCell ref="L208:Q208"/>
    <mergeCell ref="R208:W208"/>
    <mergeCell ref="X208:AC208"/>
    <mergeCell ref="AD208:AI208"/>
    <mergeCell ref="AJ208:AO208"/>
    <mergeCell ref="BN206:BS206"/>
    <mergeCell ref="BT206:BY206"/>
    <mergeCell ref="I207:K207"/>
    <mergeCell ref="L207:Q207"/>
    <mergeCell ref="R207:W207"/>
    <mergeCell ref="X207:AC207"/>
    <mergeCell ref="AD207:AI207"/>
    <mergeCell ref="AJ207:AO207"/>
    <mergeCell ref="AP207:AU207"/>
    <mergeCell ref="AV207:BA207"/>
    <mergeCell ref="AD206:AI206"/>
    <mergeCell ref="AJ206:AO206"/>
    <mergeCell ref="AP206:AU206"/>
    <mergeCell ref="AV206:BA206"/>
    <mergeCell ref="BB206:BG206"/>
    <mergeCell ref="BH206:BM206"/>
    <mergeCell ref="AV205:BA205"/>
    <mergeCell ref="BB205:BG205"/>
    <mergeCell ref="BH205:BM205"/>
    <mergeCell ref="BN205:BS205"/>
    <mergeCell ref="BT205:BY205"/>
    <mergeCell ref="I206:K206"/>
    <mergeCell ref="L206:Q206"/>
    <mergeCell ref="R206:W206"/>
    <mergeCell ref="X206:AC206"/>
    <mergeCell ref="BH204:BM204"/>
    <mergeCell ref="BN204:BS204"/>
    <mergeCell ref="BT204:BY204"/>
    <mergeCell ref="I205:K205"/>
    <mergeCell ref="L205:Q205"/>
    <mergeCell ref="R205:W205"/>
    <mergeCell ref="X205:AC205"/>
    <mergeCell ref="AD205:AI205"/>
    <mergeCell ref="AJ205:AO205"/>
    <mergeCell ref="AP205:AU205"/>
    <mergeCell ref="BT203:BY203"/>
    <mergeCell ref="I204:K204"/>
    <mergeCell ref="L204:Q204"/>
    <mergeCell ref="R204:W204"/>
    <mergeCell ref="X204:AC204"/>
    <mergeCell ref="AD204:AI204"/>
    <mergeCell ref="AJ204:AO204"/>
    <mergeCell ref="AP204:AU204"/>
    <mergeCell ref="AV204:BA204"/>
    <mergeCell ref="BB204:BG204"/>
    <mergeCell ref="AJ203:AO203"/>
    <mergeCell ref="AP203:AU203"/>
    <mergeCell ref="AV203:BA203"/>
    <mergeCell ref="BB203:BG203"/>
    <mergeCell ref="BH203:BM203"/>
    <mergeCell ref="BN203:BS203"/>
    <mergeCell ref="I203:K203"/>
    <mergeCell ref="L203:Q203"/>
    <mergeCell ref="R203:W203"/>
    <mergeCell ref="X203:AC203"/>
    <mergeCell ref="AD203:AI203"/>
    <mergeCell ref="B201:H203"/>
    <mergeCell ref="B204:H206"/>
    <mergeCell ref="AP202:AU202"/>
    <mergeCell ref="AV202:BA202"/>
    <mergeCell ref="BB202:BG202"/>
    <mergeCell ref="BH202:BM202"/>
    <mergeCell ref="BN202:BS202"/>
    <mergeCell ref="BT202:BY202"/>
    <mergeCell ref="BB201:BG201"/>
    <mergeCell ref="BH201:BM201"/>
    <mergeCell ref="BN201:BS201"/>
    <mergeCell ref="BT201:BY201"/>
    <mergeCell ref="I202:K202"/>
    <mergeCell ref="L202:Q202"/>
    <mergeCell ref="R202:W202"/>
    <mergeCell ref="X202:AC202"/>
    <mergeCell ref="AD202:AI202"/>
    <mergeCell ref="AJ202:AO202"/>
    <mergeCell ref="BN200:BS200"/>
    <mergeCell ref="BT200:BY200"/>
    <mergeCell ref="I201:K201"/>
    <mergeCell ref="L201:Q201"/>
    <mergeCell ref="R201:W201"/>
    <mergeCell ref="X201:AC201"/>
    <mergeCell ref="AD201:AI201"/>
    <mergeCell ref="AJ201:AO201"/>
    <mergeCell ref="AP201:AU201"/>
    <mergeCell ref="AV201:BA201"/>
    <mergeCell ref="AD200:AI200"/>
    <mergeCell ref="AJ200:AO200"/>
    <mergeCell ref="AP200:AU200"/>
    <mergeCell ref="AV200:BA200"/>
    <mergeCell ref="BB200:BG200"/>
    <mergeCell ref="BH200:BM200"/>
    <mergeCell ref="AV199:BA199"/>
    <mergeCell ref="BB199:BG199"/>
    <mergeCell ref="BH199:BM199"/>
    <mergeCell ref="BN199:BS199"/>
    <mergeCell ref="BT199:BY199"/>
    <mergeCell ref="I200:K200"/>
    <mergeCell ref="L200:Q200"/>
    <mergeCell ref="R200:W200"/>
    <mergeCell ref="X200:AC200"/>
    <mergeCell ref="BH198:BM198"/>
    <mergeCell ref="BN198:BS198"/>
    <mergeCell ref="BT198:BY198"/>
    <mergeCell ref="I199:K199"/>
    <mergeCell ref="L199:Q199"/>
    <mergeCell ref="R199:W199"/>
    <mergeCell ref="X199:AC199"/>
    <mergeCell ref="AD199:AI199"/>
    <mergeCell ref="AJ199:AO199"/>
    <mergeCell ref="AP199:AU199"/>
    <mergeCell ref="BT197:BY197"/>
    <mergeCell ref="I198:K198"/>
    <mergeCell ref="L198:Q198"/>
    <mergeCell ref="R198:W198"/>
    <mergeCell ref="X198:AC198"/>
    <mergeCell ref="AD198:AI198"/>
    <mergeCell ref="AJ198:AO198"/>
    <mergeCell ref="AP198:AU198"/>
    <mergeCell ref="AV198:BA198"/>
    <mergeCell ref="BB198:BG198"/>
    <mergeCell ref="AJ197:AO197"/>
    <mergeCell ref="AP197:AU197"/>
    <mergeCell ref="AV197:BA197"/>
    <mergeCell ref="BB197:BG197"/>
    <mergeCell ref="BH197:BM197"/>
    <mergeCell ref="BN197:BS197"/>
    <mergeCell ref="I197:K197"/>
    <mergeCell ref="L197:Q197"/>
    <mergeCell ref="R197:W197"/>
    <mergeCell ref="X197:AC197"/>
    <mergeCell ref="AD197:AI197"/>
    <mergeCell ref="B198:H200"/>
    <mergeCell ref="AP196:AU196"/>
    <mergeCell ref="AV196:BA196"/>
    <mergeCell ref="BB196:BG196"/>
    <mergeCell ref="BH196:BM196"/>
    <mergeCell ref="BN196:BS196"/>
    <mergeCell ref="BT196:BY196"/>
    <mergeCell ref="BB195:BG195"/>
    <mergeCell ref="BH195:BM195"/>
    <mergeCell ref="BN195:BS195"/>
    <mergeCell ref="BT195:BY195"/>
    <mergeCell ref="I196:K196"/>
    <mergeCell ref="L196:Q196"/>
    <mergeCell ref="R196:W196"/>
    <mergeCell ref="X196:AC196"/>
    <mergeCell ref="AD196:AI196"/>
    <mergeCell ref="AJ196:AO196"/>
    <mergeCell ref="BN194:BS194"/>
    <mergeCell ref="BT194:BY194"/>
    <mergeCell ref="I195:K195"/>
    <mergeCell ref="L195:Q195"/>
    <mergeCell ref="R195:W195"/>
    <mergeCell ref="X195:AC195"/>
    <mergeCell ref="AD195:AI195"/>
    <mergeCell ref="AJ195:AO195"/>
    <mergeCell ref="AP195:AU195"/>
    <mergeCell ref="AV195:BA195"/>
    <mergeCell ref="AD194:AI194"/>
    <mergeCell ref="AJ194:AO194"/>
    <mergeCell ref="AP194:AU194"/>
    <mergeCell ref="AV194:BA194"/>
    <mergeCell ref="BB194:BG194"/>
    <mergeCell ref="BH194:BM194"/>
    <mergeCell ref="AV193:BA193"/>
    <mergeCell ref="BB193:BG193"/>
    <mergeCell ref="BH193:BM193"/>
    <mergeCell ref="BN193:BS193"/>
    <mergeCell ref="BT193:BY193"/>
    <mergeCell ref="I194:K194"/>
    <mergeCell ref="L194:Q194"/>
    <mergeCell ref="R194:W194"/>
    <mergeCell ref="X194:AC194"/>
    <mergeCell ref="BH192:BM192"/>
    <mergeCell ref="BN192:BS192"/>
    <mergeCell ref="BT192:BY192"/>
    <mergeCell ref="I193:K193"/>
    <mergeCell ref="L193:Q193"/>
    <mergeCell ref="R193:W193"/>
    <mergeCell ref="X193:AC193"/>
    <mergeCell ref="AD193:AI193"/>
    <mergeCell ref="AJ193:AO193"/>
    <mergeCell ref="AP193:AU193"/>
    <mergeCell ref="BT191:BY191"/>
    <mergeCell ref="I192:K192"/>
    <mergeCell ref="L192:Q192"/>
    <mergeCell ref="R192:W192"/>
    <mergeCell ref="X192:AC192"/>
    <mergeCell ref="AD192:AI192"/>
    <mergeCell ref="AJ192:AO192"/>
    <mergeCell ref="AP192:AU192"/>
    <mergeCell ref="AV192:BA192"/>
    <mergeCell ref="BB192:BG192"/>
    <mergeCell ref="AJ191:AO191"/>
    <mergeCell ref="AP191:AU191"/>
    <mergeCell ref="AV191:BA191"/>
    <mergeCell ref="BB191:BG191"/>
    <mergeCell ref="BH191:BM191"/>
    <mergeCell ref="BN191:BS191"/>
    <mergeCell ref="I191:K191"/>
    <mergeCell ref="L191:Q191"/>
    <mergeCell ref="R191:W191"/>
    <mergeCell ref="X191:AC191"/>
    <mergeCell ref="AD191:AI191"/>
    <mergeCell ref="AP190:AU190"/>
    <mergeCell ref="AV190:BA190"/>
    <mergeCell ref="BB190:BG190"/>
    <mergeCell ref="BH190:BM190"/>
    <mergeCell ref="BN190:BS190"/>
    <mergeCell ref="BT190:BY190"/>
    <mergeCell ref="BB189:BG189"/>
    <mergeCell ref="BH189:BM189"/>
    <mergeCell ref="BN189:BS189"/>
    <mergeCell ref="BT189:BY189"/>
    <mergeCell ref="I190:K190"/>
    <mergeCell ref="L190:Q190"/>
    <mergeCell ref="R190:W190"/>
    <mergeCell ref="X190:AC190"/>
    <mergeCell ref="AD190:AI190"/>
    <mergeCell ref="AJ190:AO190"/>
    <mergeCell ref="BN188:BS188"/>
    <mergeCell ref="BT188:BY188"/>
    <mergeCell ref="I189:K189"/>
    <mergeCell ref="L189:Q189"/>
    <mergeCell ref="R189:W189"/>
    <mergeCell ref="X189:AC189"/>
    <mergeCell ref="AD189:AI189"/>
    <mergeCell ref="AJ189:AO189"/>
    <mergeCell ref="AP189:AU189"/>
    <mergeCell ref="AV189:BA189"/>
    <mergeCell ref="AD188:AI188"/>
    <mergeCell ref="AJ188:AO188"/>
    <mergeCell ref="AP188:AU188"/>
    <mergeCell ref="AV188:BA188"/>
    <mergeCell ref="BB188:BG188"/>
    <mergeCell ref="BH188:BM188"/>
    <mergeCell ref="AV187:BA187"/>
    <mergeCell ref="BB187:BG187"/>
    <mergeCell ref="BH187:BM187"/>
    <mergeCell ref="BN187:BS187"/>
    <mergeCell ref="BT187:BY187"/>
    <mergeCell ref="I188:K188"/>
    <mergeCell ref="L188:Q188"/>
    <mergeCell ref="R188:W188"/>
    <mergeCell ref="X188:AC188"/>
    <mergeCell ref="BH186:BM186"/>
    <mergeCell ref="BN186:BS186"/>
    <mergeCell ref="BT186:BY186"/>
    <mergeCell ref="I187:K187"/>
    <mergeCell ref="L187:Q187"/>
    <mergeCell ref="R187:W187"/>
    <mergeCell ref="X187:AC187"/>
    <mergeCell ref="AD187:AI187"/>
    <mergeCell ref="AJ187:AO187"/>
    <mergeCell ref="AP187:AU187"/>
    <mergeCell ref="BT185:BY185"/>
    <mergeCell ref="I186:K186"/>
    <mergeCell ref="L186:Q186"/>
    <mergeCell ref="R186:W186"/>
    <mergeCell ref="X186:AC186"/>
    <mergeCell ref="AD186:AI186"/>
    <mergeCell ref="AJ186:AO186"/>
    <mergeCell ref="AP186:AU186"/>
    <mergeCell ref="AV186:BA186"/>
    <mergeCell ref="BB186:BG186"/>
    <mergeCell ref="AJ185:AO185"/>
    <mergeCell ref="AP185:AU185"/>
    <mergeCell ref="AV185:BA185"/>
    <mergeCell ref="BB185:BG185"/>
    <mergeCell ref="BH185:BM185"/>
    <mergeCell ref="BN185:BS185"/>
    <mergeCell ref="I185:K185"/>
    <mergeCell ref="L185:Q185"/>
    <mergeCell ref="R185:W185"/>
    <mergeCell ref="X185:AC185"/>
    <mergeCell ref="AD185:AI185"/>
    <mergeCell ref="AP184:AU184"/>
    <mergeCell ref="AV184:BA184"/>
    <mergeCell ref="BB184:BG184"/>
    <mergeCell ref="BH184:BM184"/>
    <mergeCell ref="BN184:BS184"/>
    <mergeCell ref="BT184:BY184"/>
    <mergeCell ref="I184:K184"/>
    <mergeCell ref="L184:Q184"/>
    <mergeCell ref="R184:W184"/>
    <mergeCell ref="X184:AC184"/>
    <mergeCell ref="AD184:AI184"/>
    <mergeCell ref="AJ184:AO184"/>
    <mergeCell ref="AP183:AU183"/>
    <mergeCell ref="AV183:BA183"/>
    <mergeCell ref="BB183:BG183"/>
    <mergeCell ref="BH183:BM183"/>
    <mergeCell ref="BN183:BS183"/>
    <mergeCell ref="BT183:BY183"/>
    <mergeCell ref="BB182:BG182"/>
    <mergeCell ref="BH182:BM182"/>
    <mergeCell ref="BN182:BS182"/>
    <mergeCell ref="BT182:BY182"/>
    <mergeCell ref="I183:K183"/>
    <mergeCell ref="L183:Q183"/>
    <mergeCell ref="R183:W183"/>
    <mergeCell ref="X183:AC183"/>
    <mergeCell ref="AD183:AI183"/>
    <mergeCell ref="AJ183:AO183"/>
    <mergeCell ref="L182:Q182"/>
    <mergeCell ref="R182:W182"/>
    <mergeCell ref="X182:AC182"/>
    <mergeCell ref="AD182:AI182"/>
    <mergeCell ref="AJ182:AO182"/>
    <mergeCell ref="AP182:AU182"/>
    <mergeCell ref="AV182:BA182"/>
    <mergeCell ref="H179:N179"/>
    <mergeCell ref="O179:S179"/>
    <mergeCell ref="T179:X179"/>
    <mergeCell ref="Y179:AD179"/>
    <mergeCell ref="AE179:AI179"/>
    <mergeCell ref="H177:N177"/>
    <mergeCell ref="O177:S177"/>
    <mergeCell ref="T177:X177"/>
    <mergeCell ref="Y177:AD177"/>
    <mergeCell ref="AE177:AI177"/>
    <mergeCell ref="H178:N178"/>
    <mergeCell ref="O178:S178"/>
    <mergeCell ref="T178:X178"/>
    <mergeCell ref="Y178:AD178"/>
    <mergeCell ref="AE178:AI178"/>
    <mergeCell ref="H175:N175"/>
    <mergeCell ref="O175:S175"/>
    <mergeCell ref="T175:X175"/>
    <mergeCell ref="Y175:AD175"/>
    <mergeCell ref="AE175:AI175"/>
    <mergeCell ref="H176:N176"/>
    <mergeCell ref="O176:S176"/>
    <mergeCell ref="T176:X176"/>
    <mergeCell ref="Y176:AD176"/>
    <mergeCell ref="AE176:AI176"/>
    <mergeCell ref="AP173:AV173"/>
    <mergeCell ref="AW173:BA173"/>
    <mergeCell ref="BB173:BF173"/>
    <mergeCell ref="BG173:BL173"/>
    <mergeCell ref="BM173:BQ173"/>
    <mergeCell ref="H174:N174"/>
    <mergeCell ref="O174:S174"/>
    <mergeCell ref="T174:X174"/>
    <mergeCell ref="Y174:AD174"/>
    <mergeCell ref="AE174:AI174"/>
    <mergeCell ref="AP172:AV172"/>
    <mergeCell ref="AW172:BA172"/>
    <mergeCell ref="BB172:BF172"/>
    <mergeCell ref="BG172:BL172"/>
    <mergeCell ref="BM172:BQ172"/>
    <mergeCell ref="H173:N173"/>
    <mergeCell ref="O173:S173"/>
    <mergeCell ref="T173:X173"/>
    <mergeCell ref="Y173:AD173"/>
    <mergeCell ref="AE173:AI173"/>
    <mergeCell ref="AP171:AV171"/>
    <mergeCell ref="AW171:BA171"/>
    <mergeCell ref="BB171:BF171"/>
    <mergeCell ref="BG171:BL171"/>
    <mergeCell ref="BM171:BQ171"/>
    <mergeCell ref="H172:N172"/>
    <mergeCell ref="O172:S172"/>
    <mergeCell ref="T172:X172"/>
    <mergeCell ref="Y172:AD172"/>
    <mergeCell ref="AE172:AI172"/>
    <mergeCell ref="AP170:AV170"/>
    <mergeCell ref="AW170:BA170"/>
    <mergeCell ref="BB170:BF170"/>
    <mergeCell ref="BG170:BL170"/>
    <mergeCell ref="BM170:BQ170"/>
    <mergeCell ref="H171:N171"/>
    <mergeCell ref="O171:S171"/>
    <mergeCell ref="T171:X171"/>
    <mergeCell ref="Y171:AD171"/>
    <mergeCell ref="AE171:AI171"/>
    <mergeCell ref="AP169:AV169"/>
    <mergeCell ref="AW169:BA169"/>
    <mergeCell ref="BB169:BF169"/>
    <mergeCell ref="BG169:BL169"/>
    <mergeCell ref="BM169:BQ169"/>
    <mergeCell ref="H170:N170"/>
    <mergeCell ref="O170:S170"/>
    <mergeCell ref="T170:X170"/>
    <mergeCell ref="Y170:AD170"/>
    <mergeCell ref="AE170:AI170"/>
    <mergeCell ref="AP168:AV168"/>
    <mergeCell ref="AW168:BA168"/>
    <mergeCell ref="BB168:BF168"/>
    <mergeCell ref="BG168:BL168"/>
    <mergeCell ref="BM168:BQ168"/>
    <mergeCell ref="H169:N169"/>
    <mergeCell ref="O169:S169"/>
    <mergeCell ref="T169:X169"/>
    <mergeCell ref="Y169:AD169"/>
    <mergeCell ref="AE169:AI169"/>
    <mergeCell ref="AP167:AV167"/>
    <mergeCell ref="AW167:BA167"/>
    <mergeCell ref="BB167:BF167"/>
    <mergeCell ref="BG167:BL167"/>
    <mergeCell ref="BM167:BQ167"/>
    <mergeCell ref="H168:N168"/>
    <mergeCell ref="O168:S168"/>
    <mergeCell ref="T168:X168"/>
    <mergeCell ref="Y168:AD168"/>
    <mergeCell ref="AE168:AI168"/>
    <mergeCell ref="AP166:AV166"/>
    <mergeCell ref="AW166:BA166"/>
    <mergeCell ref="BB166:BF166"/>
    <mergeCell ref="BG166:BL166"/>
    <mergeCell ref="BM166:BQ166"/>
    <mergeCell ref="H167:N167"/>
    <mergeCell ref="O167:S167"/>
    <mergeCell ref="T167:X167"/>
    <mergeCell ref="Y167:AD167"/>
    <mergeCell ref="AE167:AI167"/>
    <mergeCell ref="AP165:AV165"/>
    <mergeCell ref="AW165:BA165"/>
    <mergeCell ref="BB165:BF165"/>
    <mergeCell ref="BG165:BL165"/>
    <mergeCell ref="BM165:BQ165"/>
    <mergeCell ref="H166:N166"/>
    <mergeCell ref="O166:S166"/>
    <mergeCell ref="T166:X166"/>
    <mergeCell ref="Y166:AD166"/>
    <mergeCell ref="AE166:AI166"/>
    <mergeCell ref="AP164:AV164"/>
    <mergeCell ref="AW164:BA164"/>
    <mergeCell ref="BB164:BF164"/>
    <mergeCell ref="BG164:BL164"/>
    <mergeCell ref="BM164:BQ164"/>
    <mergeCell ref="H165:N165"/>
    <mergeCell ref="O165:S165"/>
    <mergeCell ref="T165:X165"/>
    <mergeCell ref="Y165:AD165"/>
    <mergeCell ref="AE165:AI165"/>
    <mergeCell ref="AW163:BA163"/>
    <mergeCell ref="BB163:BF163"/>
    <mergeCell ref="BG163:BL163"/>
    <mergeCell ref="BM163:BQ163"/>
    <mergeCell ref="B164:G179"/>
    <mergeCell ref="H164:N164"/>
    <mergeCell ref="O164:S164"/>
    <mergeCell ref="T164:X164"/>
    <mergeCell ref="Y164:AD164"/>
    <mergeCell ref="AE164:AI164"/>
    <mergeCell ref="AW162:BA162"/>
    <mergeCell ref="BB162:BF162"/>
    <mergeCell ref="BG162:BL162"/>
    <mergeCell ref="BM162:BQ162"/>
    <mergeCell ref="H163:N163"/>
    <mergeCell ref="O163:S163"/>
    <mergeCell ref="T163:X163"/>
    <mergeCell ref="Y163:AD163"/>
    <mergeCell ref="AE163:AI163"/>
    <mergeCell ref="AP163:AV163"/>
    <mergeCell ref="AW161:BA161"/>
    <mergeCell ref="BB161:BF161"/>
    <mergeCell ref="BG161:BL161"/>
    <mergeCell ref="BM161:BQ161"/>
    <mergeCell ref="H162:N162"/>
    <mergeCell ref="O162:S162"/>
    <mergeCell ref="T162:X162"/>
    <mergeCell ref="Y162:AD162"/>
    <mergeCell ref="AE162:AI162"/>
    <mergeCell ref="AP162:AV162"/>
    <mergeCell ref="AW160:BA160"/>
    <mergeCell ref="BB160:BF160"/>
    <mergeCell ref="BG160:BL160"/>
    <mergeCell ref="BM160:BQ160"/>
    <mergeCell ref="H161:N161"/>
    <mergeCell ref="O161:S161"/>
    <mergeCell ref="T161:X161"/>
    <mergeCell ref="Y161:AD161"/>
    <mergeCell ref="AE161:AI161"/>
    <mergeCell ref="AP161:AV161"/>
    <mergeCell ref="AW159:BA159"/>
    <mergeCell ref="BB159:BF159"/>
    <mergeCell ref="BG159:BL159"/>
    <mergeCell ref="BM159:BQ159"/>
    <mergeCell ref="H160:N160"/>
    <mergeCell ref="O160:S160"/>
    <mergeCell ref="T160:X160"/>
    <mergeCell ref="Y160:AD160"/>
    <mergeCell ref="AE160:AI160"/>
    <mergeCell ref="AP160:AV160"/>
    <mergeCell ref="AW158:BA158"/>
    <mergeCell ref="BB158:BF158"/>
    <mergeCell ref="BG158:BL158"/>
    <mergeCell ref="BM158:BQ158"/>
    <mergeCell ref="H159:N159"/>
    <mergeCell ref="O159:S159"/>
    <mergeCell ref="T159:X159"/>
    <mergeCell ref="Y159:AD159"/>
    <mergeCell ref="AE159:AI159"/>
    <mergeCell ref="AP159:AV159"/>
    <mergeCell ref="AW157:BA157"/>
    <mergeCell ref="BB157:BF157"/>
    <mergeCell ref="BG157:BL157"/>
    <mergeCell ref="BM157:BQ157"/>
    <mergeCell ref="H158:N158"/>
    <mergeCell ref="O158:S158"/>
    <mergeCell ref="T158:X158"/>
    <mergeCell ref="Y158:AD158"/>
    <mergeCell ref="AE158:AI158"/>
    <mergeCell ref="AP158:AV158"/>
    <mergeCell ref="AW156:BA156"/>
    <mergeCell ref="BB156:BF156"/>
    <mergeCell ref="BG156:BL156"/>
    <mergeCell ref="BM156:BQ156"/>
    <mergeCell ref="H157:N157"/>
    <mergeCell ref="O157:S157"/>
    <mergeCell ref="T157:X157"/>
    <mergeCell ref="Y157:AD157"/>
    <mergeCell ref="AE157:AI157"/>
    <mergeCell ref="AP157:AV157"/>
    <mergeCell ref="H156:N156"/>
    <mergeCell ref="O156:S156"/>
    <mergeCell ref="T156:X156"/>
    <mergeCell ref="Y156:AD156"/>
    <mergeCell ref="AE156:AI156"/>
    <mergeCell ref="AP156:AV156"/>
    <mergeCell ref="AE155:AI155"/>
    <mergeCell ref="AP155:AV155"/>
    <mergeCell ref="AW155:BA155"/>
    <mergeCell ref="BB155:BF155"/>
    <mergeCell ref="BG155:BL155"/>
    <mergeCell ref="BM155:BQ155"/>
    <mergeCell ref="AP154:AV154"/>
    <mergeCell ref="AW154:BA154"/>
    <mergeCell ref="BB154:BF154"/>
    <mergeCell ref="BG154:BL154"/>
    <mergeCell ref="BM154:BQ154"/>
    <mergeCell ref="B155:G163"/>
    <mergeCell ref="H155:N155"/>
    <mergeCell ref="O155:S155"/>
    <mergeCell ref="T155:X155"/>
    <mergeCell ref="Y155:AD155"/>
    <mergeCell ref="AP153:AV153"/>
    <mergeCell ref="AW153:BA153"/>
    <mergeCell ref="BB153:BF153"/>
    <mergeCell ref="BG153:BL153"/>
    <mergeCell ref="BM153:BQ153"/>
    <mergeCell ref="H154:N154"/>
    <mergeCell ref="O154:S154"/>
    <mergeCell ref="T154:X154"/>
    <mergeCell ref="Y154:AD154"/>
    <mergeCell ref="AE154:AI154"/>
    <mergeCell ref="AW152:BA152"/>
    <mergeCell ref="BB152:BF152"/>
    <mergeCell ref="BG152:BL152"/>
    <mergeCell ref="BM152:BQ152"/>
    <mergeCell ref="H153:N153"/>
    <mergeCell ref="O153:S153"/>
    <mergeCell ref="T153:X153"/>
    <mergeCell ref="Y153:AD153"/>
    <mergeCell ref="AE153:AI153"/>
    <mergeCell ref="AJ153:AO173"/>
    <mergeCell ref="AW151:BA151"/>
    <mergeCell ref="BB151:BF151"/>
    <mergeCell ref="BG151:BL151"/>
    <mergeCell ref="BM151:BQ151"/>
    <mergeCell ref="H152:N152"/>
    <mergeCell ref="O152:S152"/>
    <mergeCell ref="T152:X152"/>
    <mergeCell ref="Y152:AD152"/>
    <mergeCell ref="AE152:AI152"/>
    <mergeCell ref="AP152:AV152"/>
    <mergeCell ref="AW150:BA150"/>
    <mergeCell ref="BB150:BF150"/>
    <mergeCell ref="BG150:BL150"/>
    <mergeCell ref="BM150:BQ150"/>
    <mergeCell ref="H151:N151"/>
    <mergeCell ref="O151:S151"/>
    <mergeCell ref="T151:X151"/>
    <mergeCell ref="Y151:AD151"/>
    <mergeCell ref="AE151:AI151"/>
    <mergeCell ref="AP151:AV151"/>
    <mergeCell ref="AW149:BA149"/>
    <mergeCell ref="BB149:BF149"/>
    <mergeCell ref="BG149:BL149"/>
    <mergeCell ref="BM149:BQ149"/>
    <mergeCell ref="H150:N150"/>
    <mergeCell ref="O150:S150"/>
    <mergeCell ref="T150:X150"/>
    <mergeCell ref="Y150:AD150"/>
    <mergeCell ref="AE150:AI150"/>
    <mergeCell ref="AP150:AV150"/>
    <mergeCell ref="AW148:BA148"/>
    <mergeCell ref="BB148:BF148"/>
    <mergeCell ref="BG148:BL148"/>
    <mergeCell ref="BM148:BQ148"/>
    <mergeCell ref="H149:N149"/>
    <mergeCell ref="O149:S149"/>
    <mergeCell ref="T149:X149"/>
    <mergeCell ref="Y149:AD149"/>
    <mergeCell ref="AE149:AI149"/>
    <mergeCell ref="AP149:AV149"/>
    <mergeCell ref="AW147:BA147"/>
    <mergeCell ref="BB147:BF147"/>
    <mergeCell ref="BG147:BL147"/>
    <mergeCell ref="BM147:BQ147"/>
    <mergeCell ref="H148:N148"/>
    <mergeCell ref="O148:S148"/>
    <mergeCell ref="T148:X148"/>
    <mergeCell ref="Y148:AD148"/>
    <mergeCell ref="AE148:AI148"/>
    <mergeCell ref="AP148:AV148"/>
    <mergeCell ref="AW146:BA146"/>
    <mergeCell ref="BB146:BF146"/>
    <mergeCell ref="BG146:BL146"/>
    <mergeCell ref="BM146:BQ146"/>
    <mergeCell ref="H147:N147"/>
    <mergeCell ref="O147:S147"/>
    <mergeCell ref="T147:X147"/>
    <mergeCell ref="Y147:AD147"/>
    <mergeCell ref="AE147:AI147"/>
    <mergeCell ref="AP147:AV147"/>
    <mergeCell ref="AW145:BA145"/>
    <mergeCell ref="BB145:BF145"/>
    <mergeCell ref="BG145:BL145"/>
    <mergeCell ref="BM145:BQ145"/>
    <mergeCell ref="H146:N146"/>
    <mergeCell ref="O146:S146"/>
    <mergeCell ref="T146:X146"/>
    <mergeCell ref="Y146:AD146"/>
    <mergeCell ref="AE146:AI146"/>
    <mergeCell ref="AP146:AV146"/>
    <mergeCell ref="AW144:BA144"/>
    <mergeCell ref="BB144:BF144"/>
    <mergeCell ref="BG144:BL144"/>
    <mergeCell ref="BM144:BQ144"/>
    <mergeCell ref="H145:N145"/>
    <mergeCell ref="O145:S145"/>
    <mergeCell ref="T145:X145"/>
    <mergeCell ref="Y145:AD145"/>
    <mergeCell ref="AE145:AI145"/>
    <mergeCell ref="AP145:AV145"/>
    <mergeCell ref="AW143:BA143"/>
    <mergeCell ref="BB143:BF143"/>
    <mergeCell ref="BG143:BL143"/>
    <mergeCell ref="BM143:BQ143"/>
    <mergeCell ref="H144:N144"/>
    <mergeCell ref="O144:S144"/>
    <mergeCell ref="T144:X144"/>
    <mergeCell ref="Y144:AD144"/>
    <mergeCell ref="AE144:AI144"/>
    <mergeCell ref="AP144:AV144"/>
    <mergeCell ref="AW142:BA142"/>
    <mergeCell ref="BB142:BF142"/>
    <mergeCell ref="BG142:BL142"/>
    <mergeCell ref="BM142:BQ142"/>
    <mergeCell ref="H143:N143"/>
    <mergeCell ref="O143:S143"/>
    <mergeCell ref="T143:X143"/>
    <mergeCell ref="Y143:AD143"/>
    <mergeCell ref="AE143:AI143"/>
    <mergeCell ref="AP143:AV143"/>
    <mergeCell ref="H142:N142"/>
    <mergeCell ref="O142:S142"/>
    <mergeCell ref="T142:X142"/>
    <mergeCell ref="Y142:AD142"/>
    <mergeCell ref="AE142:AI142"/>
    <mergeCell ref="AP142:AV142"/>
    <mergeCell ref="AE141:AI141"/>
    <mergeCell ref="AP141:AV141"/>
    <mergeCell ref="AW141:BA141"/>
    <mergeCell ref="BB141:BF141"/>
    <mergeCell ref="BG141:BL141"/>
    <mergeCell ref="BM141:BQ141"/>
    <mergeCell ref="AP140:AV140"/>
    <mergeCell ref="AW140:BA140"/>
    <mergeCell ref="BB140:BF140"/>
    <mergeCell ref="BG140:BL140"/>
    <mergeCell ref="BM140:BQ140"/>
    <mergeCell ref="B141:G154"/>
    <mergeCell ref="H141:N141"/>
    <mergeCell ref="O141:S141"/>
    <mergeCell ref="T141:X141"/>
    <mergeCell ref="Y141:AD141"/>
    <mergeCell ref="AP139:AV139"/>
    <mergeCell ref="AW139:BA139"/>
    <mergeCell ref="BB139:BF139"/>
    <mergeCell ref="BG139:BL139"/>
    <mergeCell ref="BM139:BQ139"/>
    <mergeCell ref="H140:N140"/>
    <mergeCell ref="O140:S140"/>
    <mergeCell ref="T140:X140"/>
    <mergeCell ref="Y140:AD140"/>
    <mergeCell ref="AE140:AI140"/>
    <mergeCell ref="AW138:BA138"/>
    <mergeCell ref="BB138:BF138"/>
    <mergeCell ref="BG138:BL138"/>
    <mergeCell ref="BM138:BQ138"/>
    <mergeCell ref="H139:N139"/>
    <mergeCell ref="O139:S139"/>
    <mergeCell ref="T139:X139"/>
    <mergeCell ref="Y139:AD139"/>
    <mergeCell ref="AE139:AI139"/>
    <mergeCell ref="AJ139:AO152"/>
    <mergeCell ref="AW137:BA137"/>
    <mergeCell ref="BB137:BF137"/>
    <mergeCell ref="BG137:BL137"/>
    <mergeCell ref="BM137:BQ137"/>
    <mergeCell ref="H138:N138"/>
    <mergeCell ref="O138:S138"/>
    <mergeCell ref="T138:X138"/>
    <mergeCell ref="Y138:AD138"/>
    <mergeCell ref="AE138:AI138"/>
    <mergeCell ref="AP138:AV138"/>
    <mergeCell ref="AW136:BA136"/>
    <mergeCell ref="BB136:BF136"/>
    <mergeCell ref="BG136:BL136"/>
    <mergeCell ref="BM136:BQ136"/>
    <mergeCell ref="H137:N137"/>
    <mergeCell ref="O137:S137"/>
    <mergeCell ref="T137:X137"/>
    <mergeCell ref="Y137:AD137"/>
    <mergeCell ref="AE137:AI137"/>
    <mergeCell ref="AP137:AV137"/>
    <mergeCell ref="AW135:BA135"/>
    <mergeCell ref="BB135:BF135"/>
    <mergeCell ref="BG135:BL135"/>
    <mergeCell ref="BM135:BQ135"/>
    <mergeCell ref="H136:N136"/>
    <mergeCell ref="O136:S136"/>
    <mergeCell ref="T136:X136"/>
    <mergeCell ref="Y136:AD136"/>
    <mergeCell ref="AE136:AI136"/>
    <mergeCell ref="AP136:AV136"/>
    <mergeCell ref="AW134:BA134"/>
    <mergeCell ref="BB134:BF134"/>
    <mergeCell ref="BG134:BL134"/>
    <mergeCell ref="BM134:BQ134"/>
    <mergeCell ref="H135:N135"/>
    <mergeCell ref="O135:S135"/>
    <mergeCell ref="T135:X135"/>
    <mergeCell ref="Y135:AD135"/>
    <mergeCell ref="AE135:AI135"/>
    <mergeCell ref="AP135:AV135"/>
    <mergeCell ref="H134:N134"/>
    <mergeCell ref="O134:S134"/>
    <mergeCell ref="T134:X134"/>
    <mergeCell ref="Y134:AD134"/>
    <mergeCell ref="AE134:AI134"/>
    <mergeCell ref="AP134:AV134"/>
    <mergeCell ref="H133:N133"/>
    <mergeCell ref="O133:S133"/>
    <mergeCell ref="T133:X133"/>
    <mergeCell ref="Y133:AD133"/>
    <mergeCell ref="AE133:AI133"/>
    <mergeCell ref="AP133:AV133"/>
    <mergeCell ref="AJ132:AO138"/>
    <mergeCell ref="AP132:AV132"/>
    <mergeCell ref="AW132:BA132"/>
    <mergeCell ref="BB132:BF132"/>
    <mergeCell ref="BG132:BL132"/>
    <mergeCell ref="BM132:BQ132"/>
    <mergeCell ref="AW133:BA133"/>
    <mergeCell ref="BB133:BF133"/>
    <mergeCell ref="BG133:BL133"/>
    <mergeCell ref="BM133:BQ133"/>
    <mergeCell ref="AP131:AV131"/>
    <mergeCell ref="AW131:BA131"/>
    <mergeCell ref="BB131:BF131"/>
    <mergeCell ref="BG131:BL131"/>
    <mergeCell ref="BM131:BQ131"/>
    <mergeCell ref="H132:N132"/>
    <mergeCell ref="O132:S132"/>
    <mergeCell ref="T132:X132"/>
    <mergeCell ref="Y132:AD132"/>
    <mergeCell ref="AE132:AI132"/>
    <mergeCell ref="AP130:AV130"/>
    <mergeCell ref="AW130:BA130"/>
    <mergeCell ref="BB130:BF130"/>
    <mergeCell ref="BG130:BL130"/>
    <mergeCell ref="BM130:BQ130"/>
    <mergeCell ref="H131:N131"/>
    <mergeCell ref="O131:S131"/>
    <mergeCell ref="T131:X131"/>
    <mergeCell ref="Y131:AD131"/>
    <mergeCell ref="AE131:AI131"/>
    <mergeCell ref="AP129:AV129"/>
    <mergeCell ref="AW129:BA129"/>
    <mergeCell ref="BB129:BF129"/>
    <mergeCell ref="BG129:BL129"/>
    <mergeCell ref="BM129:BQ129"/>
    <mergeCell ref="H130:N130"/>
    <mergeCell ref="O130:S130"/>
    <mergeCell ref="T130:X130"/>
    <mergeCell ref="Y130:AD130"/>
    <mergeCell ref="AE130:AI130"/>
    <mergeCell ref="AP128:AV128"/>
    <mergeCell ref="AW128:BA128"/>
    <mergeCell ref="BB128:BF128"/>
    <mergeCell ref="BG128:BL128"/>
    <mergeCell ref="BM128:BQ128"/>
    <mergeCell ref="H129:N129"/>
    <mergeCell ref="O129:S129"/>
    <mergeCell ref="T129:X129"/>
    <mergeCell ref="Y129:AD129"/>
    <mergeCell ref="AE129:AI129"/>
    <mergeCell ref="AP127:AV127"/>
    <mergeCell ref="AW127:BA127"/>
    <mergeCell ref="BB127:BF127"/>
    <mergeCell ref="BG127:BL127"/>
    <mergeCell ref="BM127:BQ127"/>
    <mergeCell ref="H128:N128"/>
    <mergeCell ref="O128:S128"/>
    <mergeCell ref="T128:X128"/>
    <mergeCell ref="Y128:AD128"/>
    <mergeCell ref="AE128:AI128"/>
    <mergeCell ref="AP126:AV126"/>
    <mergeCell ref="AW126:BA126"/>
    <mergeCell ref="BB126:BF126"/>
    <mergeCell ref="BG126:BL126"/>
    <mergeCell ref="BM126:BQ126"/>
    <mergeCell ref="H127:N127"/>
    <mergeCell ref="O127:S127"/>
    <mergeCell ref="T127:X127"/>
    <mergeCell ref="Y127:AD127"/>
    <mergeCell ref="AE127:AI127"/>
    <mergeCell ref="AW125:BA125"/>
    <mergeCell ref="BB125:BF125"/>
    <mergeCell ref="BG125:BL125"/>
    <mergeCell ref="BM125:BQ125"/>
    <mergeCell ref="H126:N126"/>
    <mergeCell ref="O126:S126"/>
    <mergeCell ref="T126:X126"/>
    <mergeCell ref="Y126:AD126"/>
    <mergeCell ref="AE126:AI126"/>
    <mergeCell ref="AJ126:AO131"/>
    <mergeCell ref="AW124:BA124"/>
    <mergeCell ref="BB124:BF124"/>
    <mergeCell ref="BG124:BL124"/>
    <mergeCell ref="BM124:BQ124"/>
    <mergeCell ref="H125:N125"/>
    <mergeCell ref="O125:S125"/>
    <mergeCell ref="T125:X125"/>
    <mergeCell ref="Y125:AD125"/>
    <mergeCell ref="AE125:AI125"/>
    <mergeCell ref="AP125:AV125"/>
    <mergeCell ref="AW123:BA123"/>
    <mergeCell ref="BB123:BF123"/>
    <mergeCell ref="BG123:BL123"/>
    <mergeCell ref="BM123:BQ123"/>
    <mergeCell ref="H124:N124"/>
    <mergeCell ref="O124:S124"/>
    <mergeCell ref="T124:X124"/>
    <mergeCell ref="Y124:AD124"/>
    <mergeCell ref="AE124:AI124"/>
    <mergeCell ref="AP124:AV124"/>
    <mergeCell ref="AW122:BA122"/>
    <mergeCell ref="BB122:BF122"/>
    <mergeCell ref="BG122:BL122"/>
    <mergeCell ref="BM122:BQ122"/>
    <mergeCell ref="H123:N123"/>
    <mergeCell ref="O123:S123"/>
    <mergeCell ref="T123:X123"/>
    <mergeCell ref="Y123:AD123"/>
    <mergeCell ref="AE123:AI123"/>
    <mergeCell ref="AP123:AV123"/>
    <mergeCell ref="AW121:BA121"/>
    <mergeCell ref="BB121:BF121"/>
    <mergeCell ref="BG121:BL121"/>
    <mergeCell ref="BM121:BQ121"/>
    <mergeCell ref="H122:N122"/>
    <mergeCell ref="O122:S122"/>
    <mergeCell ref="T122:X122"/>
    <mergeCell ref="Y122:AD122"/>
    <mergeCell ref="AE122:AI122"/>
    <mergeCell ref="AP122:AV122"/>
    <mergeCell ref="H121:N121"/>
    <mergeCell ref="O121:S121"/>
    <mergeCell ref="T121:X121"/>
    <mergeCell ref="Y121:AD121"/>
    <mergeCell ref="AE121:AI121"/>
    <mergeCell ref="AP121:AV121"/>
    <mergeCell ref="H120:N120"/>
    <mergeCell ref="O120:S120"/>
    <mergeCell ref="T120:X120"/>
    <mergeCell ref="Y120:AD120"/>
    <mergeCell ref="AE120:AI120"/>
    <mergeCell ref="AP120:AV120"/>
    <mergeCell ref="AE119:AI119"/>
    <mergeCell ref="AP119:AV119"/>
    <mergeCell ref="AW119:BA119"/>
    <mergeCell ref="BB119:BF119"/>
    <mergeCell ref="BG119:BL119"/>
    <mergeCell ref="BM119:BQ119"/>
    <mergeCell ref="AJ118:AO125"/>
    <mergeCell ref="AP118:AV118"/>
    <mergeCell ref="AW118:BA118"/>
    <mergeCell ref="BB118:BF118"/>
    <mergeCell ref="BG118:BL118"/>
    <mergeCell ref="BM118:BQ118"/>
    <mergeCell ref="AW120:BA120"/>
    <mergeCell ref="BB120:BF120"/>
    <mergeCell ref="BG120:BL120"/>
    <mergeCell ref="BM120:BQ120"/>
    <mergeCell ref="B118:G140"/>
    <mergeCell ref="H118:N118"/>
    <mergeCell ref="O118:S118"/>
    <mergeCell ref="T118:X118"/>
    <mergeCell ref="Y118:AD118"/>
    <mergeCell ref="AE118:AI118"/>
    <mergeCell ref="H119:N119"/>
    <mergeCell ref="O119:S119"/>
    <mergeCell ref="T119:X119"/>
    <mergeCell ref="Y119:AD119"/>
    <mergeCell ref="AW116:BL116"/>
    <mergeCell ref="BM116:BQ117"/>
    <mergeCell ref="O117:S117"/>
    <mergeCell ref="T117:X117"/>
    <mergeCell ref="Y117:AD117"/>
    <mergeCell ref="AW117:BA117"/>
    <mergeCell ref="BB117:BF117"/>
    <mergeCell ref="BG117:BL117"/>
    <mergeCell ref="B116:G117"/>
    <mergeCell ref="H116:N117"/>
    <mergeCell ref="O116:AD116"/>
    <mergeCell ref="AE116:AI117"/>
    <mergeCell ref="AJ116:AO117"/>
    <mergeCell ref="AP116:AV117"/>
    <mergeCell ref="BL111:BQ111"/>
    <mergeCell ref="B112:R112"/>
    <mergeCell ref="S112:AC112"/>
    <mergeCell ref="AD112:AI112"/>
    <mergeCell ref="AJ112:AT112"/>
    <mergeCell ref="AU112:AZ112"/>
    <mergeCell ref="BA112:BK112"/>
    <mergeCell ref="BL112:BQ112"/>
    <mergeCell ref="B111:R111"/>
    <mergeCell ref="S111:AC111"/>
    <mergeCell ref="AD111:AI111"/>
    <mergeCell ref="AJ111:AT111"/>
    <mergeCell ref="AU111:AZ111"/>
    <mergeCell ref="BA111:BK111"/>
    <mergeCell ref="BL109:BQ109"/>
    <mergeCell ref="B110:R110"/>
    <mergeCell ref="S110:AC110"/>
    <mergeCell ref="AD110:AI110"/>
    <mergeCell ref="AJ110:AT110"/>
    <mergeCell ref="AU110:AZ110"/>
    <mergeCell ref="BA110:BK110"/>
    <mergeCell ref="BL110:BQ110"/>
    <mergeCell ref="B109:R109"/>
    <mergeCell ref="S109:AC109"/>
    <mergeCell ref="AD109:AI109"/>
    <mergeCell ref="AJ109:AT109"/>
    <mergeCell ref="AU109:AZ109"/>
    <mergeCell ref="BA109:BK109"/>
    <mergeCell ref="BL107:BQ107"/>
    <mergeCell ref="B108:R108"/>
    <mergeCell ref="S108:AC108"/>
    <mergeCell ref="AD108:AI108"/>
    <mergeCell ref="AJ108:AT108"/>
    <mergeCell ref="AU108:AZ108"/>
    <mergeCell ref="BA108:BK108"/>
    <mergeCell ref="BL108:BQ108"/>
    <mergeCell ref="B107:R107"/>
    <mergeCell ref="S107:AC107"/>
    <mergeCell ref="AD107:AI107"/>
    <mergeCell ref="AJ107:AT107"/>
    <mergeCell ref="AU107:AZ107"/>
    <mergeCell ref="BA107:BK107"/>
    <mergeCell ref="BL105:BQ105"/>
    <mergeCell ref="B106:R106"/>
    <mergeCell ref="S106:AC106"/>
    <mergeCell ref="AD106:AI106"/>
    <mergeCell ref="AJ106:AT106"/>
    <mergeCell ref="AU106:AZ106"/>
    <mergeCell ref="BA106:BK106"/>
    <mergeCell ref="BL106:BQ106"/>
    <mergeCell ref="B105:R105"/>
    <mergeCell ref="S105:AC105"/>
    <mergeCell ref="AD105:AI105"/>
    <mergeCell ref="AJ105:AT105"/>
    <mergeCell ref="AU105:AZ105"/>
    <mergeCell ref="BA105:BK105"/>
    <mergeCell ref="BL103:BQ103"/>
    <mergeCell ref="B104:R104"/>
    <mergeCell ref="S104:AC104"/>
    <mergeCell ref="AD104:AI104"/>
    <mergeCell ref="AJ104:AT104"/>
    <mergeCell ref="AU104:AZ104"/>
    <mergeCell ref="BA104:BK104"/>
    <mergeCell ref="BL104:BQ104"/>
    <mergeCell ref="B103:R103"/>
    <mergeCell ref="S103:AC103"/>
    <mergeCell ref="AD103:AI103"/>
    <mergeCell ref="AJ103:AT103"/>
    <mergeCell ref="AU103:AZ103"/>
    <mergeCell ref="BA103:BK103"/>
    <mergeCell ref="BL101:BQ101"/>
    <mergeCell ref="B102:R102"/>
    <mergeCell ref="S102:AC102"/>
    <mergeCell ref="AD102:AI102"/>
    <mergeCell ref="AJ102:AT102"/>
    <mergeCell ref="AU102:AZ102"/>
    <mergeCell ref="BA102:BK102"/>
    <mergeCell ref="BL102:BQ102"/>
    <mergeCell ref="B101:R101"/>
    <mergeCell ref="S101:AC101"/>
    <mergeCell ref="AD101:AI101"/>
    <mergeCell ref="AJ101:AT101"/>
    <mergeCell ref="AU101:AZ101"/>
    <mergeCell ref="BA101:BK101"/>
    <mergeCell ref="BL99:BQ99"/>
    <mergeCell ref="B100:R100"/>
    <mergeCell ref="S100:AC100"/>
    <mergeCell ref="AD100:AI100"/>
    <mergeCell ref="AJ100:AT100"/>
    <mergeCell ref="AU100:AZ100"/>
    <mergeCell ref="BA100:BK100"/>
    <mergeCell ref="BL100:BQ100"/>
    <mergeCell ref="B99:R99"/>
    <mergeCell ref="S99:AC99"/>
    <mergeCell ref="AD99:AI99"/>
    <mergeCell ref="AJ99:AT99"/>
    <mergeCell ref="AU99:AZ99"/>
    <mergeCell ref="BA99:BK99"/>
    <mergeCell ref="BL97:BQ97"/>
    <mergeCell ref="B98:R98"/>
    <mergeCell ref="S98:AC98"/>
    <mergeCell ref="AD98:AI98"/>
    <mergeCell ref="AJ98:AT98"/>
    <mergeCell ref="AU98:AZ98"/>
    <mergeCell ref="BA98:BK98"/>
    <mergeCell ref="BL98:BQ98"/>
    <mergeCell ref="B97:R97"/>
    <mergeCell ref="S97:AC97"/>
    <mergeCell ref="AD97:AI97"/>
    <mergeCell ref="AJ97:AT97"/>
    <mergeCell ref="AU97:AZ97"/>
    <mergeCell ref="BA97:BK97"/>
    <mergeCell ref="BL95:BQ95"/>
    <mergeCell ref="B96:R96"/>
    <mergeCell ref="S96:AC96"/>
    <mergeCell ref="AD96:AI96"/>
    <mergeCell ref="AJ96:AT96"/>
    <mergeCell ref="AU96:AZ96"/>
    <mergeCell ref="BA96:BK96"/>
    <mergeCell ref="BL96:BQ96"/>
    <mergeCell ref="B95:R95"/>
    <mergeCell ref="S95:AC95"/>
    <mergeCell ref="AD95:AI95"/>
    <mergeCell ref="AJ95:AT95"/>
    <mergeCell ref="AU95:AZ95"/>
    <mergeCell ref="BA95:BK95"/>
    <mergeCell ref="B93:R94"/>
    <mergeCell ref="S93:AI93"/>
    <mergeCell ref="AJ93:AZ93"/>
    <mergeCell ref="BA93:BQ93"/>
    <mergeCell ref="S94:AC94"/>
    <mergeCell ref="AD94:AI94"/>
    <mergeCell ref="AJ94:AT94"/>
    <mergeCell ref="AU94:AZ94"/>
    <mergeCell ref="BA94:BK94"/>
    <mergeCell ref="BL94:BQ94"/>
    <mergeCell ref="B87:J87"/>
    <mergeCell ref="K87:S87"/>
    <mergeCell ref="T87:AB87"/>
    <mergeCell ref="AC87:AK87"/>
    <mergeCell ref="AL87:AT87"/>
    <mergeCell ref="B88:J88"/>
    <mergeCell ref="K88:S88"/>
    <mergeCell ref="T88:AB88"/>
    <mergeCell ref="AC88:AK88"/>
    <mergeCell ref="AL88:AT88"/>
    <mergeCell ref="B85:J85"/>
    <mergeCell ref="K85:S85"/>
    <mergeCell ref="T85:AB85"/>
    <mergeCell ref="AC85:AK85"/>
    <mergeCell ref="AL85:AT85"/>
    <mergeCell ref="B86:J86"/>
    <mergeCell ref="K86:S86"/>
    <mergeCell ref="T86:AB86"/>
    <mergeCell ref="AC86:AK86"/>
    <mergeCell ref="AL86:AT86"/>
    <mergeCell ref="B83:J83"/>
    <mergeCell ref="K83:S83"/>
    <mergeCell ref="T83:AB83"/>
    <mergeCell ref="AC83:AK83"/>
    <mergeCell ref="AL83:AT83"/>
    <mergeCell ref="B84:J84"/>
    <mergeCell ref="K84:S84"/>
    <mergeCell ref="T84:AB84"/>
    <mergeCell ref="AC84:AK84"/>
    <mergeCell ref="AL84:AT84"/>
    <mergeCell ref="B81:J81"/>
    <mergeCell ref="K81:S81"/>
    <mergeCell ref="T81:AB81"/>
    <mergeCell ref="AC81:AK81"/>
    <mergeCell ref="AL81:AT81"/>
    <mergeCell ref="B82:J82"/>
    <mergeCell ref="K82:S82"/>
    <mergeCell ref="T82:AB82"/>
    <mergeCell ref="AC82:AK82"/>
    <mergeCell ref="AL82:AT82"/>
    <mergeCell ref="B79:J79"/>
    <mergeCell ref="K79:S79"/>
    <mergeCell ref="T79:AB79"/>
    <mergeCell ref="AC79:AK79"/>
    <mergeCell ref="AL79:AT79"/>
    <mergeCell ref="B80:J80"/>
    <mergeCell ref="K80:S80"/>
    <mergeCell ref="T80:AB80"/>
    <mergeCell ref="AC80:AK80"/>
    <mergeCell ref="AL80:AT80"/>
    <mergeCell ref="B73:J73"/>
    <mergeCell ref="K73:S73"/>
    <mergeCell ref="T73:AB73"/>
    <mergeCell ref="AC73:AK73"/>
    <mergeCell ref="AL73:AT73"/>
    <mergeCell ref="B78:J78"/>
    <mergeCell ref="K78:S78"/>
    <mergeCell ref="T78:AB78"/>
    <mergeCell ref="AC78:AK78"/>
    <mergeCell ref="AL78:AT78"/>
    <mergeCell ref="B71:J71"/>
    <mergeCell ref="K71:S71"/>
    <mergeCell ref="T71:AB71"/>
    <mergeCell ref="AC71:AK71"/>
    <mergeCell ref="AL71:AT71"/>
    <mergeCell ref="B72:J72"/>
    <mergeCell ref="K72:S72"/>
    <mergeCell ref="T72:AB72"/>
    <mergeCell ref="AC72:AK72"/>
    <mergeCell ref="AL72:AT72"/>
    <mergeCell ref="B69:J69"/>
    <mergeCell ref="K69:S69"/>
    <mergeCell ref="T69:AB69"/>
    <mergeCell ref="AC69:AK69"/>
    <mergeCell ref="AL69:AT69"/>
    <mergeCell ref="B70:J70"/>
    <mergeCell ref="K70:S70"/>
    <mergeCell ref="T70:AB70"/>
    <mergeCell ref="AC70:AK70"/>
    <mergeCell ref="AL70:AT70"/>
    <mergeCell ref="B67:J67"/>
    <mergeCell ref="K67:S67"/>
    <mergeCell ref="T67:AB67"/>
    <mergeCell ref="AC67:AK67"/>
    <mergeCell ref="AL67:AT67"/>
    <mergeCell ref="B68:J68"/>
    <mergeCell ref="K68:S68"/>
    <mergeCell ref="T68:AB68"/>
    <mergeCell ref="AC68:AK68"/>
    <mergeCell ref="AL68:AT68"/>
    <mergeCell ref="AR61:AX61"/>
    <mergeCell ref="B62:H62"/>
    <mergeCell ref="I62:O62"/>
    <mergeCell ref="P62:V62"/>
    <mergeCell ref="W62:AC62"/>
    <mergeCell ref="AD62:AJ62"/>
    <mergeCell ref="AK62:AQ62"/>
    <mergeCell ref="AR62:AX62"/>
    <mergeCell ref="B61:H61"/>
    <mergeCell ref="I61:O61"/>
    <mergeCell ref="P61:V61"/>
    <mergeCell ref="W61:AC61"/>
    <mergeCell ref="AD61:AJ61"/>
    <mergeCell ref="AK61:AQ61"/>
    <mergeCell ref="AR59:AX59"/>
    <mergeCell ref="B60:H60"/>
    <mergeCell ref="I60:O60"/>
    <mergeCell ref="P60:V60"/>
    <mergeCell ref="W60:AC60"/>
    <mergeCell ref="AD60:AJ60"/>
    <mergeCell ref="AK60:AQ60"/>
    <mergeCell ref="AR60:AX60"/>
    <mergeCell ref="B59:H59"/>
    <mergeCell ref="I59:O59"/>
    <mergeCell ref="P59:V59"/>
    <mergeCell ref="W59:AC59"/>
    <mergeCell ref="AD59:AJ59"/>
    <mergeCell ref="AK59:AQ59"/>
    <mergeCell ref="M35:U35"/>
    <mergeCell ref="M36:U36"/>
    <mergeCell ref="M37:U37"/>
    <mergeCell ref="B51:I51"/>
    <mergeCell ref="J51:P51"/>
    <mergeCell ref="Q51:W51"/>
    <mergeCell ref="I38:L38"/>
    <mergeCell ref="I39:L39"/>
    <mergeCell ref="V35:AD35"/>
    <mergeCell ref="V38:AD38"/>
    <mergeCell ref="AE51:AK51"/>
    <mergeCell ref="B50:I50"/>
    <mergeCell ref="J50:P50"/>
    <mergeCell ref="Q50:W50"/>
    <mergeCell ref="X50:AD50"/>
    <mergeCell ref="AE50:AK50"/>
    <mergeCell ref="BE14:BJ14"/>
    <mergeCell ref="B21:J21"/>
    <mergeCell ref="K21:R21"/>
    <mergeCell ref="S21:Z21"/>
    <mergeCell ref="AA21:AH21"/>
    <mergeCell ref="M38:U38"/>
    <mergeCell ref="M32:U32"/>
    <mergeCell ref="M33:U33"/>
    <mergeCell ref="M34:U34"/>
    <mergeCell ref="AI21:AP21"/>
    <mergeCell ref="AA12:AF12"/>
    <mergeCell ref="B7:H7"/>
    <mergeCell ref="B6:H6"/>
    <mergeCell ref="B5:H5"/>
    <mergeCell ref="I5:X5"/>
    <mergeCell ref="Y5:AN5"/>
    <mergeCell ref="I6:AN6"/>
    <mergeCell ref="I7:X7"/>
    <mergeCell ref="Y7:AN7"/>
    <mergeCell ref="B12:H12"/>
    <mergeCell ref="BE12:BJ12"/>
    <mergeCell ref="BK12:BQ12"/>
    <mergeCell ref="AY13:BD13"/>
    <mergeCell ref="BE13:BJ13"/>
    <mergeCell ref="AQ19:AX19"/>
    <mergeCell ref="AY19:BF19"/>
    <mergeCell ref="BG19:BQ19"/>
    <mergeCell ref="BK13:BQ13"/>
    <mergeCell ref="AY14:BD14"/>
    <mergeCell ref="BK14:BQ14"/>
    <mergeCell ref="I12:N12"/>
    <mergeCell ref="AS12:AX12"/>
    <mergeCell ref="AY12:BD12"/>
    <mergeCell ref="AG12:AL12"/>
    <mergeCell ref="B13:H13"/>
    <mergeCell ref="I13:N13"/>
    <mergeCell ref="O13:T13"/>
    <mergeCell ref="AM12:AR12"/>
    <mergeCell ref="O12:T12"/>
    <mergeCell ref="U12:Z12"/>
    <mergeCell ref="AA13:AF13"/>
    <mergeCell ref="AG13:AL13"/>
    <mergeCell ref="AM13:AR13"/>
    <mergeCell ref="AQ21:AX21"/>
    <mergeCell ref="AS13:AX13"/>
    <mergeCell ref="AM14:AR14"/>
    <mergeCell ref="AS14:AX14"/>
    <mergeCell ref="AA20:AH20"/>
    <mergeCell ref="AA14:AF14"/>
    <mergeCell ref="AG14:AL14"/>
    <mergeCell ref="B14:H14"/>
    <mergeCell ref="I14:N14"/>
    <mergeCell ref="O14:T14"/>
    <mergeCell ref="U14:Z14"/>
    <mergeCell ref="U13:Z13"/>
    <mergeCell ref="B20:J20"/>
    <mergeCell ref="K20:R20"/>
    <mergeCell ref="S20:Z20"/>
    <mergeCell ref="B19:J19"/>
    <mergeCell ref="AQ20:AX20"/>
    <mergeCell ref="AY20:BF20"/>
    <mergeCell ref="BG20:BQ20"/>
    <mergeCell ref="K19:R19"/>
    <mergeCell ref="S19:Z19"/>
    <mergeCell ref="AA19:AH19"/>
    <mergeCell ref="AI19:AP19"/>
    <mergeCell ref="AI20:AP20"/>
    <mergeCell ref="AY21:BF21"/>
    <mergeCell ref="BG21:BQ21"/>
    <mergeCell ref="I36:L36"/>
    <mergeCell ref="I37:L37"/>
    <mergeCell ref="I32:L32"/>
    <mergeCell ref="I33:L33"/>
    <mergeCell ref="I34:L34"/>
    <mergeCell ref="I35:L35"/>
    <mergeCell ref="B26:L27"/>
    <mergeCell ref="M27:U27"/>
    <mergeCell ref="M29:U29"/>
    <mergeCell ref="M31:U31"/>
    <mergeCell ref="I30:L30"/>
    <mergeCell ref="I31:L31"/>
    <mergeCell ref="B28:H28"/>
    <mergeCell ref="I28:L28"/>
    <mergeCell ref="I29:L29"/>
    <mergeCell ref="M30:U30"/>
    <mergeCell ref="AN26:AV27"/>
    <mergeCell ref="M28:U28"/>
    <mergeCell ref="V28:AD28"/>
    <mergeCell ref="AE28:AM28"/>
    <mergeCell ref="AN28:AV28"/>
    <mergeCell ref="V27:AD27"/>
    <mergeCell ref="AE27:AM27"/>
    <mergeCell ref="M26:AM26"/>
    <mergeCell ref="V29:AD29"/>
    <mergeCell ref="AE29:AM29"/>
    <mergeCell ref="AN29:AV29"/>
    <mergeCell ref="V30:AD30"/>
    <mergeCell ref="AE30:AM30"/>
    <mergeCell ref="AN30:AV30"/>
    <mergeCell ref="V31:AD31"/>
    <mergeCell ref="AE31:AM31"/>
    <mergeCell ref="AN31:AV31"/>
    <mergeCell ref="V32:AD32"/>
    <mergeCell ref="AE32:AM32"/>
    <mergeCell ref="AN32:AV32"/>
    <mergeCell ref="V33:AD33"/>
    <mergeCell ref="AE33:AM33"/>
    <mergeCell ref="AN33:AV33"/>
    <mergeCell ref="V34:AD34"/>
    <mergeCell ref="AE34:AM34"/>
    <mergeCell ref="AN34:AV34"/>
    <mergeCell ref="AE35:AM35"/>
    <mergeCell ref="AN35:AV35"/>
    <mergeCell ref="V36:AD36"/>
    <mergeCell ref="AE36:AM36"/>
    <mergeCell ref="AN36:AV36"/>
    <mergeCell ref="V37:AD37"/>
    <mergeCell ref="AE37:AM37"/>
    <mergeCell ref="AN37:AV37"/>
    <mergeCell ref="AE38:AM38"/>
    <mergeCell ref="AN38:AV38"/>
    <mergeCell ref="J48:AD48"/>
    <mergeCell ref="J49:P49"/>
    <mergeCell ref="AN41:AV41"/>
    <mergeCell ref="V39:AD39"/>
    <mergeCell ref="AE39:AM39"/>
    <mergeCell ref="AN39:AV39"/>
    <mergeCell ref="V40:AD40"/>
    <mergeCell ref="AE40:AM40"/>
    <mergeCell ref="AN40:AV40"/>
    <mergeCell ref="M39:U39"/>
    <mergeCell ref="B40:L40"/>
    <mergeCell ref="B41:L41"/>
    <mergeCell ref="M41:U41"/>
    <mergeCell ref="V41:AD41"/>
    <mergeCell ref="M40:U40"/>
    <mergeCell ref="AE41:AM41"/>
    <mergeCell ref="B54:I54"/>
    <mergeCell ref="J54:P54"/>
    <mergeCell ref="Q54:W54"/>
    <mergeCell ref="X54:AD54"/>
    <mergeCell ref="AE54:AK54"/>
    <mergeCell ref="B52:I52"/>
    <mergeCell ref="J52:P52"/>
    <mergeCell ref="Q52:W52"/>
    <mergeCell ref="X52:AD52"/>
    <mergeCell ref="B53:I53"/>
    <mergeCell ref="B48:I49"/>
    <mergeCell ref="J53:P53"/>
    <mergeCell ref="Q53:W53"/>
    <mergeCell ref="X53:AD53"/>
    <mergeCell ref="AE53:AK53"/>
    <mergeCell ref="Q49:W49"/>
    <mergeCell ref="X49:AD49"/>
    <mergeCell ref="AE52:AK52"/>
    <mergeCell ref="AE48:AK49"/>
    <mergeCell ref="X51:AD51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3" r:id="rId1"/>
  <headerFooter alignWithMargins="0">
    <oddFooter>&amp;C&amp;A</oddFooter>
  </headerFooter>
  <rowBreaks count="21" manualBreakCount="21">
    <brk id="43" max="77" man="1"/>
    <brk id="113" max="77" man="1"/>
    <brk id="179" max="77" man="1"/>
    <brk id="244" max="77" man="1"/>
    <brk id="300" max="77" man="1"/>
    <brk id="363" max="77" man="1"/>
    <brk id="406" max="77" man="1"/>
    <brk id="441" max="77" man="1"/>
    <brk id="479" max="77" man="1"/>
    <brk id="532" max="77" man="1"/>
    <brk id="572" max="77" man="1"/>
    <brk id="581" max="77" man="1"/>
    <brk id="609" max="77" man="1"/>
    <brk id="637" max="77" man="1"/>
    <brk id="650" max="77" man="1"/>
    <brk id="708" max="77" man="1"/>
    <brk id="762" max="77" man="1"/>
    <brk id="784" max="77" man="1"/>
    <brk id="798" max="77" man="1"/>
    <brk id="858" max="77" man="1"/>
    <brk id="916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2014-08-27T07:50:38Z</cp:lastPrinted>
  <dcterms:created xsi:type="dcterms:W3CDTF">2009-03-10T01:26:21Z</dcterms:created>
  <dcterms:modified xsi:type="dcterms:W3CDTF">2015-07-16T07:38:31Z</dcterms:modified>
  <cp:category/>
  <cp:version/>
  <cp:contentType/>
  <cp:contentStatus/>
</cp:coreProperties>
</file>