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7年版\fix_原稿\HP用データ\"/>
    </mc:Choice>
  </mc:AlternateContent>
  <bookViews>
    <workbookView xWindow="600" yWindow="90" windowWidth="19400" windowHeight="7610"/>
  </bookViews>
  <sheets>
    <sheet name="１" sheetId="1" r:id="rId1"/>
  </sheets>
  <calcPr calcId="162913"/>
</workbook>
</file>

<file path=xl/calcChain.xml><?xml version="1.0" encoding="utf-8"?>
<calcChain xmlns="http://schemas.openxmlformats.org/spreadsheetml/2006/main">
  <c r="BJ984" i="1" l="1"/>
  <c r="AT984" i="1"/>
  <c r="AD984" i="1"/>
  <c r="BJ983" i="1"/>
  <c r="AT983" i="1"/>
  <c r="AD983" i="1"/>
  <c r="BJ982" i="1"/>
  <c r="AT982" i="1"/>
  <c r="AD982" i="1"/>
  <c r="BJ981" i="1"/>
  <c r="AT981" i="1"/>
  <c r="AD981" i="1"/>
  <c r="BJ980" i="1"/>
  <c r="AT980" i="1"/>
  <c r="AD980" i="1"/>
  <c r="BJ979" i="1"/>
  <c r="AT979" i="1"/>
  <c r="AD979" i="1"/>
  <c r="BJ978" i="1"/>
  <c r="AT978" i="1"/>
  <c r="AD978" i="1"/>
  <c r="BJ977" i="1"/>
  <c r="AT977" i="1"/>
  <c r="AD977" i="1"/>
  <c r="BJ976" i="1"/>
  <c r="AT976" i="1"/>
  <c r="AD976" i="1"/>
  <c r="BJ975" i="1"/>
  <c r="AT975" i="1"/>
  <c r="AD975" i="1"/>
  <c r="BJ974" i="1"/>
  <c r="AT974" i="1"/>
  <c r="AD974" i="1"/>
  <c r="BJ967" i="1"/>
  <c r="AT967" i="1"/>
  <c r="AD967" i="1"/>
  <c r="BJ966" i="1"/>
  <c r="AT966" i="1"/>
  <c r="AD966" i="1"/>
  <c r="BJ965" i="1"/>
  <c r="AT965" i="1"/>
  <c r="AD965" i="1"/>
  <c r="BB964" i="1"/>
  <c r="BJ964" i="1" s="1"/>
  <c r="AT964" i="1"/>
  <c r="AD964" i="1"/>
  <c r="BJ963" i="1"/>
  <c r="AT963" i="1"/>
  <c r="AD963" i="1"/>
  <c r="BJ962" i="1"/>
  <c r="AT962" i="1"/>
  <c r="AD962" i="1"/>
  <c r="BJ961" i="1"/>
  <c r="AT961" i="1"/>
  <c r="AD961" i="1"/>
  <c r="BJ960" i="1"/>
  <c r="AT960" i="1"/>
  <c r="AD960" i="1"/>
  <c r="BJ959" i="1"/>
  <c r="AT959" i="1"/>
  <c r="AD959" i="1"/>
  <c r="BJ958" i="1"/>
  <c r="AT958" i="1"/>
  <c r="AD958" i="1"/>
  <c r="BJ957" i="1"/>
  <c r="AT957" i="1"/>
  <c r="AD957" i="1"/>
  <c r="BJ956" i="1"/>
  <c r="AL956" i="1"/>
  <c r="AT956" i="1" s="1"/>
  <c r="AD956" i="1"/>
  <c r="BJ955" i="1"/>
  <c r="AT955" i="1"/>
  <c r="AD955" i="1"/>
  <c r="BJ954" i="1"/>
  <c r="AT954" i="1"/>
  <c r="AD954" i="1"/>
  <c r="BJ953" i="1"/>
  <c r="AT953" i="1"/>
  <c r="AD953" i="1"/>
  <c r="BJ952" i="1"/>
  <c r="AT952" i="1"/>
  <c r="AD952" i="1"/>
  <c r="BJ951" i="1"/>
  <c r="AT951" i="1"/>
  <c r="AD951" i="1"/>
  <c r="BJ950" i="1"/>
  <c r="AT950" i="1"/>
  <c r="AD950" i="1"/>
  <c r="BJ949" i="1"/>
  <c r="AT949" i="1"/>
  <c r="AD949" i="1"/>
  <c r="BJ948" i="1"/>
  <c r="AT948" i="1"/>
  <c r="AD948" i="1"/>
  <c r="O921" i="1"/>
  <c r="AN880" i="1"/>
  <c r="W880" i="1"/>
  <c r="L880" i="1"/>
  <c r="AN879" i="1"/>
  <c r="W879" i="1"/>
  <c r="L879" i="1"/>
  <c r="AN878" i="1"/>
  <c r="W878" i="1"/>
  <c r="L878" i="1"/>
  <c r="AN877" i="1"/>
  <c r="AN875" i="1" s="1"/>
  <c r="W877" i="1"/>
  <c r="L877" i="1"/>
  <c r="AN876" i="1"/>
  <c r="W876" i="1"/>
  <c r="L876" i="1"/>
  <c r="BK875" i="1"/>
  <c r="BB875" i="1"/>
  <c r="AX875" i="1"/>
  <c r="AU875" i="1"/>
  <c r="AR875" i="1"/>
  <c r="AJ875" i="1"/>
  <c r="AD875" i="1"/>
  <c r="W875" i="1" s="1"/>
  <c r="T875" i="1"/>
  <c r="Q875" i="1"/>
  <c r="AN874" i="1"/>
  <c r="W874" i="1"/>
  <c r="AN873" i="1"/>
  <c r="W873" i="1"/>
  <c r="AN872" i="1"/>
  <c r="W872" i="1"/>
  <c r="AN871" i="1"/>
  <c r="W871" i="1"/>
  <c r="AN870" i="1"/>
  <c r="W870" i="1"/>
  <c r="AN869" i="1"/>
  <c r="W869" i="1"/>
  <c r="AN868" i="1"/>
  <c r="W868" i="1"/>
  <c r="AN867" i="1"/>
  <c r="W867" i="1"/>
  <c r="AN866" i="1"/>
  <c r="W866" i="1"/>
  <c r="AN865" i="1"/>
  <c r="W865" i="1"/>
  <c r="AN864" i="1"/>
  <c r="W864" i="1"/>
  <c r="AN863" i="1"/>
  <c r="W863" i="1"/>
  <c r="AN862" i="1"/>
  <c r="W862" i="1"/>
  <c r="AN861" i="1"/>
  <c r="AM860" i="1" s="1"/>
  <c r="W861" i="1"/>
  <c r="BK860" i="1"/>
  <c r="BB860" i="1"/>
  <c r="AX860" i="1"/>
  <c r="AW860" i="1"/>
  <c r="AU860" i="1"/>
  <c r="AT860" i="1"/>
  <c r="AR860" i="1"/>
  <c r="AJ860" i="1"/>
  <c r="AD860" i="1"/>
  <c r="W860" i="1"/>
  <c r="T860" i="1"/>
  <c r="Q860" i="1"/>
  <c r="L860" i="1"/>
  <c r="AT849" i="1"/>
  <c r="X849" i="1"/>
  <c r="X848" i="1"/>
  <c r="BL847" i="1"/>
  <c r="AT838" i="1"/>
  <c r="X838" i="1"/>
  <c r="AT828" i="1"/>
  <c r="V828" i="1"/>
  <c r="V827" i="1"/>
  <c r="BT796" i="1"/>
  <c r="BQ789" i="1"/>
  <c r="BQ776" i="1"/>
  <c r="AF776" i="1"/>
  <c r="BQ775" i="1"/>
  <c r="AF775" i="1"/>
  <c r="BT752" i="1"/>
  <c r="BN752" i="1"/>
  <c r="BH752" i="1"/>
  <c r="BB752" i="1"/>
  <c r="AV752" i="1"/>
  <c r="AP752" i="1"/>
  <c r="AJ752" i="1"/>
  <c r="AD752" i="1"/>
  <c r="X752" i="1"/>
  <c r="R752" i="1"/>
  <c r="L752" i="1"/>
  <c r="F752" i="1" s="1"/>
  <c r="F751" i="1"/>
  <c r="F750" i="1"/>
  <c r="BO722" i="1"/>
  <c r="BO719" i="1"/>
  <c r="BO718" i="1"/>
  <c r="BO714" i="1"/>
  <c r="BO711" i="1"/>
  <c r="BO710" i="1"/>
  <c r="BK700" i="1"/>
  <c r="W700" i="1"/>
  <c r="P700" i="1"/>
  <c r="BD699" i="1"/>
  <c r="BD698" i="1"/>
  <c r="AM658" i="1"/>
  <c r="BF570" i="1"/>
  <c r="AT570" i="1"/>
  <c r="AH570" i="1"/>
  <c r="V570" i="1"/>
  <c r="J570" i="1"/>
  <c r="BO554" i="1"/>
  <c r="BF554" i="1"/>
  <c r="AX554" i="1"/>
  <c r="AP554" i="1"/>
  <c r="AH554" i="1"/>
  <c r="Z554" i="1"/>
  <c r="R554" i="1"/>
  <c r="J554" i="1"/>
  <c r="BH538" i="1"/>
  <c r="AY538" i="1"/>
  <c r="AN538" i="1"/>
  <c r="AE538" i="1"/>
  <c r="U538" i="1"/>
  <c r="O538" i="1"/>
  <c r="J538" i="1"/>
  <c r="O513" i="1"/>
  <c r="O512" i="1"/>
  <c r="O511" i="1"/>
  <c r="BH478" i="1"/>
  <c r="BA478" i="1"/>
  <c r="AQ478" i="1"/>
  <c r="AJ478" i="1"/>
  <c r="Z478" i="1"/>
  <c r="S478" i="1"/>
  <c r="BH454" i="1"/>
  <c r="BA454" i="1"/>
  <c r="AQ454" i="1"/>
  <c r="AJ454" i="1"/>
  <c r="Z454" i="1"/>
  <c r="S454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4" i="1"/>
  <c r="BG383" i="1"/>
  <c r="BG378" i="1" s="1"/>
  <c r="AV383" i="1"/>
  <c r="AV378" i="1" s="1"/>
  <c r="Y383" i="1"/>
  <c r="Y378" i="1" s="1"/>
  <c r="AK382" i="1"/>
  <c r="AK381" i="1"/>
  <c r="AK380" i="1"/>
  <c r="AK379" i="1"/>
  <c r="Y379" i="1"/>
  <c r="BC368" i="1"/>
  <c r="AM363" i="1"/>
  <c r="X363" i="1"/>
  <c r="BJ347" i="1"/>
  <c r="AU347" i="1"/>
  <c r="AM347" i="1"/>
  <c r="X347" i="1"/>
  <c r="BJ328" i="1"/>
  <c r="AU328" i="1"/>
  <c r="AM328" i="1"/>
  <c r="X328" i="1"/>
  <c r="BB246" i="1"/>
  <c r="AV246" i="1"/>
  <c r="AP246" i="1"/>
  <c r="AJ246" i="1"/>
  <c r="AD246" i="1"/>
  <c r="X246" i="1"/>
  <c r="R246" i="1"/>
  <c r="L246" i="1"/>
  <c r="BT245" i="1"/>
  <c r="BN245" i="1"/>
  <c r="BH245" i="1"/>
  <c r="BT244" i="1"/>
  <c r="BT246" i="1" s="1"/>
  <c r="BN244" i="1"/>
  <c r="BN246" i="1" s="1"/>
  <c r="BH244" i="1"/>
  <c r="BH246" i="1" s="1"/>
  <c r="BB243" i="1"/>
  <c r="AV243" i="1"/>
  <c r="AP243" i="1"/>
  <c r="AJ243" i="1"/>
  <c r="AD243" i="1"/>
  <c r="X243" i="1"/>
  <c r="R243" i="1"/>
  <c r="L243" i="1"/>
  <c r="BT242" i="1"/>
  <c r="BN242" i="1"/>
  <c r="BH242" i="1"/>
  <c r="BT241" i="1"/>
  <c r="BN241" i="1"/>
  <c r="BH241" i="1"/>
  <c r="BH243" i="1" s="1"/>
  <c r="BB240" i="1"/>
  <c r="AV240" i="1"/>
  <c r="AP240" i="1"/>
  <c r="AJ240" i="1"/>
  <c r="AD240" i="1"/>
  <c r="X240" i="1"/>
  <c r="R240" i="1"/>
  <c r="L240" i="1"/>
  <c r="BT239" i="1"/>
  <c r="BN239" i="1"/>
  <c r="L207" i="1" s="1"/>
  <c r="BH239" i="1"/>
  <c r="BT238" i="1"/>
  <c r="BN238" i="1"/>
  <c r="BN240" i="1" s="1"/>
  <c r="BH238" i="1"/>
  <c r="BH240" i="1" s="1"/>
  <c r="BB237" i="1"/>
  <c r="AV237" i="1"/>
  <c r="AP237" i="1"/>
  <c r="AJ237" i="1"/>
  <c r="AD237" i="1"/>
  <c r="X237" i="1"/>
  <c r="R237" i="1"/>
  <c r="L237" i="1"/>
  <c r="BT236" i="1"/>
  <c r="BN236" i="1"/>
  <c r="L204" i="1" s="1"/>
  <c r="BH236" i="1"/>
  <c r="BT235" i="1"/>
  <c r="BT237" i="1" s="1"/>
  <c r="BN235" i="1"/>
  <c r="BN237" i="1" s="1"/>
  <c r="BH235" i="1"/>
  <c r="BH237" i="1" s="1"/>
  <c r="BB234" i="1"/>
  <c r="AV234" i="1"/>
  <c r="AP234" i="1"/>
  <c r="AJ234" i="1"/>
  <c r="AD234" i="1"/>
  <c r="X234" i="1"/>
  <c r="R234" i="1"/>
  <c r="L234" i="1"/>
  <c r="BT233" i="1"/>
  <c r="BN233" i="1"/>
  <c r="BH233" i="1"/>
  <c r="BT232" i="1"/>
  <c r="BT234" i="1" s="1"/>
  <c r="BN232" i="1"/>
  <c r="BH232" i="1"/>
  <c r="BH231" i="1"/>
  <c r="BB231" i="1"/>
  <c r="AV231" i="1"/>
  <c r="AP231" i="1"/>
  <c r="AJ231" i="1"/>
  <c r="AD231" i="1"/>
  <c r="X231" i="1"/>
  <c r="R231" i="1"/>
  <c r="L231" i="1"/>
  <c r="BT230" i="1"/>
  <c r="BN230" i="1"/>
  <c r="BH230" i="1"/>
  <c r="BT229" i="1"/>
  <c r="BT231" i="1" s="1"/>
  <c r="BN229" i="1"/>
  <c r="BN231" i="1" s="1"/>
  <c r="BH229" i="1"/>
  <c r="BN228" i="1"/>
  <c r="BH228" i="1"/>
  <c r="BB228" i="1"/>
  <c r="AV228" i="1"/>
  <c r="AP228" i="1"/>
  <c r="AJ228" i="1"/>
  <c r="AD228" i="1"/>
  <c r="X228" i="1"/>
  <c r="R228" i="1"/>
  <c r="L228" i="1"/>
  <c r="BT227" i="1"/>
  <c r="BN227" i="1"/>
  <c r="BH227" i="1"/>
  <c r="BT226" i="1"/>
  <c r="BT228" i="1" s="1"/>
  <c r="BN226" i="1"/>
  <c r="BH226" i="1"/>
  <c r="BN225" i="1"/>
  <c r="BB225" i="1"/>
  <c r="AV225" i="1"/>
  <c r="AP225" i="1"/>
  <c r="AJ225" i="1"/>
  <c r="AD225" i="1"/>
  <c r="X225" i="1"/>
  <c r="R225" i="1"/>
  <c r="L225" i="1"/>
  <c r="BT224" i="1"/>
  <c r="BN224" i="1"/>
  <c r="BH224" i="1"/>
  <c r="BT223" i="1"/>
  <c r="BT225" i="1" s="1"/>
  <c r="BN223" i="1"/>
  <c r="BH223" i="1"/>
  <c r="BB222" i="1"/>
  <c r="AV222" i="1"/>
  <c r="AP222" i="1"/>
  <c r="AJ222" i="1"/>
  <c r="AD222" i="1"/>
  <c r="X222" i="1"/>
  <c r="R222" i="1"/>
  <c r="L222" i="1"/>
  <c r="BT221" i="1"/>
  <c r="BT218" i="1" s="1"/>
  <c r="BN221" i="1"/>
  <c r="BH221" i="1"/>
  <c r="BT220" i="1"/>
  <c r="BT222" i="1" s="1"/>
  <c r="BN220" i="1"/>
  <c r="BN222" i="1" s="1"/>
  <c r="BH220" i="1"/>
  <c r="BB218" i="1"/>
  <c r="AV218" i="1"/>
  <c r="AP218" i="1"/>
  <c r="AJ218" i="1"/>
  <c r="AD218" i="1"/>
  <c r="X218" i="1"/>
  <c r="R218" i="1"/>
  <c r="L218" i="1"/>
  <c r="BB217" i="1"/>
  <c r="BB219" i="1" s="1"/>
  <c r="AV217" i="1"/>
  <c r="AP217" i="1"/>
  <c r="AP219" i="1" s="1"/>
  <c r="AJ217" i="1"/>
  <c r="AJ219" i="1" s="1"/>
  <c r="AD217" i="1"/>
  <c r="AD219" i="1" s="1"/>
  <c r="X217" i="1"/>
  <c r="R217" i="1"/>
  <c r="R219" i="1" s="1"/>
  <c r="L217" i="1"/>
  <c r="L219" i="1" s="1"/>
  <c r="BT214" i="1"/>
  <c r="BN214" i="1"/>
  <c r="BH214" i="1"/>
  <c r="BB214" i="1"/>
  <c r="AV214" i="1"/>
  <c r="AP214" i="1"/>
  <c r="AJ214" i="1"/>
  <c r="AD214" i="1"/>
  <c r="X214" i="1"/>
  <c r="R214" i="1"/>
  <c r="BT211" i="1"/>
  <c r="BN211" i="1"/>
  <c r="BH211" i="1"/>
  <c r="BB211" i="1"/>
  <c r="AV211" i="1"/>
  <c r="AP211" i="1"/>
  <c r="AJ211" i="1"/>
  <c r="AD211" i="1"/>
  <c r="X211" i="1"/>
  <c r="R211" i="1"/>
  <c r="BT208" i="1"/>
  <c r="BN208" i="1"/>
  <c r="BH208" i="1"/>
  <c r="BB208" i="1"/>
  <c r="AV208" i="1"/>
  <c r="AP208" i="1"/>
  <c r="AJ208" i="1"/>
  <c r="AD208" i="1"/>
  <c r="X208" i="1"/>
  <c r="R208" i="1"/>
  <c r="BT205" i="1"/>
  <c r="BN205" i="1"/>
  <c r="BH205" i="1"/>
  <c r="BB205" i="1"/>
  <c r="AV205" i="1"/>
  <c r="AP205" i="1"/>
  <c r="AJ205" i="1"/>
  <c r="AD205" i="1"/>
  <c r="X205" i="1"/>
  <c r="R205" i="1"/>
  <c r="BT202" i="1"/>
  <c r="BN202" i="1"/>
  <c r="BH202" i="1"/>
  <c r="BB202" i="1"/>
  <c r="AV202" i="1"/>
  <c r="AP202" i="1"/>
  <c r="AJ202" i="1"/>
  <c r="AD202" i="1"/>
  <c r="X202" i="1"/>
  <c r="R202" i="1"/>
  <c r="BT199" i="1"/>
  <c r="BN199" i="1"/>
  <c r="BH199" i="1"/>
  <c r="BB199" i="1"/>
  <c r="AV199" i="1"/>
  <c r="AP199" i="1"/>
  <c r="AJ199" i="1"/>
  <c r="AD199" i="1"/>
  <c r="X199" i="1"/>
  <c r="R199" i="1"/>
  <c r="BT196" i="1"/>
  <c r="BN196" i="1"/>
  <c r="BH196" i="1"/>
  <c r="BB196" i="1"/>
  <c r="AV196" i="1"/>
  <c r="AP196" i="1"/>
  <c r="AJ196" i="1"/>
  <c r="AD196" i="1"/>
  <c r="X196" i="1"/>
  <c r="R196" i="1"/>
  <c r="L195" i="1"/>
  <c r="BT193" i="1"/>
  <c r="BN193" i="1"/>
  <c r="BH193" i="1"/>
  <c r="BB193" i="1"/>
  <c r="AV193" i="1"/>
  <c r="AP193" i="1"/>
  <c r="AJ193" i="1"/>
  <c r="AD193" i="1"/>
  <c r="X193" i="1"/>
  <c r="R193" i="1"/>
  <c r="L192" i="1"/>
  <c r="BT190" i="1"/>
  <c r="BN190" i="1"/>
  <c r="BH190" i="1"/>
  <c r="BB190" i="1"/>
  <c r="AV190" i="1"/>
  <c r="AP190" i="1"/>
  <c r="AJ190" i="1"/>
  <c r="AD190" i="1"/>
  <c r="X190" i="1"/>
  <c r="R190" i="1"/>
  <c r="BT186" i="1"/>
  <c r="BN186" i="1"/>
  <c r="BH186" i="1"/>
  <c r="BB186" i="1"/>
  <c r="AV186" i="1"/>
  <c r="AP186" i="1"/>
  <c r="AJ186" i="1"/>
  <c r="AD186" i="1"/>
  <c r="X186" i="1"/>
  <c r="R186" i="1"/>
  <c r="BT185" i="1"/>
  <c r="BT187" i="1" s="1"/>
  <c r="BN185" i="1"/>
  <c r="BN187" i="1" s="1"/>
  <c r="BH185" i="1"/>
  <c r="BB185" i="1"/>
  <c r="BB187" i="1" s="1"/>
  <c r="AV185" i="1"/>
  <c r="AV187" i="1" s="1"/>
  <c r="AP185" i="1"/>
  <c r="AP187" i="1" s="1"/>
  <c r="AJ185" i="1"/>
  <c r="AD185" i="1"/>
  <c r="AD187" i="1" s="1"/>
  <c r="X185" i="1"/>
  <c r="X187" i="1" s="1"/>
  <c r="R185" i="1"/>
  <c r="R187" i="1" s="1"/>
  <c r="AE180" i="1"/>
  <c r="T180" i="1"/>
  <c r="O180" i="1"/>
  <c r="Y179" i="1"/>
  <c r="Y178" i="1"/>
  <c r="Y177" i="1"/>
  <c r="Y176" i="1"/>
  <c r="Y175" i="1"/>
  <c r="BM174" i="1"/>
  <c r="BB174" i="1"/>
  <c r="AW174" i="1"/>
  <c r="Y174" i="1"/>
  <c r="BG173" i="1"/>
  <c r="Y173" i="1"/>
  <c r="BG172" i="1"/>
  <c r="Y172" i="1"/>
  <c r="BG171" i="1"/>
  <c r="Y171" i="1"/>
  <c r="BG170" i="1"/>
  <c r="Y170" i="1"/>
  <c r="BG169" i="1"/>
  <c r="Y169" i="1"/>
  <c r="BG168" i="1"/>
  <c r="Y168" i="1"/>
  <c r="BG167" i="1"/>
  <c r="Y167" i="1"/>
  <c r="BG166" i="1"/>
  <c r="Y166" i="1"/>
  <c r="BG165" i="1"/>
  <c r="Y165" i="1"/>
  <c r="BG164" i="1"/>
  <c r="AE164" i="1"/>
  <c r="T164" i="1"/>
  <c r="O164" i="1"/>
  <c r="BG163" i="1"/>
  <c r="Y163" i="1"/>
  <c r="BG162" i="1"/>
  <c r="Y162" i="1"/>
  <c r="BG161" i="1"/>
  <c r="Y161" i="1"/>
  <c r="BG160" i="1"/>
  <c r="Y160" i="1"/>
  <c r="BG159" i="1"/>
  <c r="Y159" i="1"/>
  <c r="BG158" i="1"/>
  <c r="Y158" i="1"/>
  <c r="BG157" i="1"/>
  <c r="Y157" i="1"/>
  <c r="BG156" i="1"/>
  <c r="Y156" i="1"/>
  <c r="Y164" i="1" s="1"/>
  <c r="BG155" i="1"/>
  <c r="AE155" i="1"/>
  <c r="T155" i="1"/>
  <c r="O155" i="1"/>
  <c r="BG154" i="1"/>
  <c r="BG174" i="1" s="1"/>
  <c r="Y154" i="1"/>
  <c r="BM153" i="1"/>
  <c r="BB153" i="1"/>
  <c r="AW153" i="1"/>
  <c r="Y153" i="1"/>
  <c r="BG152" i="1"/>
  <c r="Y152" i="1"/>
  <c r="BG151" i="1"/>
  <c r="Y151" i="1"/>
  <c r="BG150" i="1"/>
  <c r="Y150" i="1"/>
  <c r="BG149" i="1"/>
  <c r="Y149" i="1"/>
  <c r="BG148" i="1"/>
  <c r="Y148" i="1"/>
  <c r="BG147" i="1"/>
  <c r="Y147" i="1"/>
  <c r="BG146" i="1"/>
  <c r="Y146" i="1"/>
  <c r="BG145" i="1"/>
  <c r="Y145" i="1"/>
  <c r="BG144" i="1"/>
  <c r="Y144" i="1"/>
  <c r="BG143" i="1"/>
  <c r="Y143" i="1"/>
  <c r="BG142" i="1"/>
  <c r="Y142" i="1"/>
  <c r="BG141" i="1"/>
  <c r="AE141" i="1"/>
  <c r="T141" i="1"/>
  <c r="O141" i="1"/>
  <c r="BG140" i="1"/>
  <c r="BG153" i="1" s="1"/>
  <c r="Y140" i="1"/>
  <c r="BM139" i="1"/>
  <c r="BB139" i="1"/>
  <c r="AW139" i="1"/>
  <c r="Y139" i="1"/>
  <c r="BG138" i="1"/>
  <c r="Y138" i="1"/>
  <c r="BG137" i="1"/>
  <c r="Y137" i="1"/>
  <c r="BG136" i="1"/>
  <c r="Y136" i="1"/>
  <c r="BG135" i="1"/>
  <c r="Y135" i="1"/>
  <c r="BG134" i="1"/>
  <c r="Y134" i="1"/>
  <c r="BG133" i="1"/>
  <c r="Y133" i="1"/>
  <c r="BM132" i="1"/>
  <c r="BB132" i="1"/>
  <c r="AW132" i="1"/>
  <c r="Y132" i="1"/>
  <c r="BG131" i="1"/>
  <c r="Y131" i="1"/>
  <c r="BG130" i="1"/>
  <c r="Y130" i="1"/>
  <c r="BG129" i="1"/>
  <c r="Y129" i="1"/>
  <c r="BG128" i="1"/>
  <c r="Y128" i="1"/>
  <c r="BG127" i="1"/>
  <c r="Y127" i="1"/>
  <c r="BM126" i="1"/>
  <c r="BB126" i="1"/>
  <c r="AW126" i="1"/>
  <c r="Y126" i="1"/>
  <c r="BG125" i="1"/>
  <c r="Y125" i="1"/>
  <c r="BG124" i="1"/>
  <c r="Y124" i="1"/>
  <c r="BG123" i="1"/>
  <c r="Y123" i="1"/>
  <c r="BG122" i="1"/>
  <c r="Y122" i="1"/>
  <c r="BG121" i="1"/>
  <c r="Y121" i="1"/>
  <c r="BG120" i="1"/>
  <c r="Y120" i="1"/>
  <c r="BG119" i="1"/>
  <c r="BG126" i="1" s="1"/>
  <c r="Y119" i="1"/>
  <c r="BA104" i="1"/>
  <c r="BA100" i="1"/>
  <c r="BA96" i="1"/>
  <c r="BA95" i="1" s="1"/>
  <c r="BL109" i="1" s="1"/>
  <c r="J50" i="1"/>
  <c r="BK13" i="1"/>
  <c r="BL100" i="1" l="1"/>
  <c r="BL101" i="1"/>
  <c r="Y141" i="1"/>
  <c r="Y155" i="1"/>
  <c r="X219" i="1"/>
  <c r="AV219" i="1"/>
  <c r="BH217" i="1"/>
  <c r="BH219" i="1" s="1"/>
  <c r="BN218" i="1"/>
  <c r="L198" i="1"/>
  <c r="L213" i="1"/>
  <c r="AN860" i="1"/>
  <c r="BL98" i="1"/>
  <c r="BL105" i="1"/>
  <c r="Y180" i="1"/>
  <c r="L206" i="1"/>
  <c r="L208" i="1" s="1"/>
  <c r="BN217" i="1"/>
  <c r="BN219" i="1" s="1"/>
  <c r="BH218" i="1"/>
  <c r="BH234" i="1"/>
  <c r="L201" i="1"/>
  <c r="BN243" i="1"/>
  <c r="L210" i="1"/>
  <c r="L875" i="1"/>
  <c r="BG132" i="1"/>
  <c r="BG139" i="1"/>
  <c r="AJ187" i="1"/>
  <c r="BH187" i="1"/>
  <c r="L194" i="1"/>
  <c r="L196" i="1" s="1"/>
  <c r="BH225" i="1"/>
  <c r="BN234" i="1"/>
  <c r="BT240" i="1"/>
  <c r="BT243" i="1"/>
  <c r="AK378" i="1"/>
  <c r="BD700" i="1"/>
  <c r="BL112" i="1"/>
  <c r="BL108" i="1"/>
  <c r="BL97" i="1"/>
  <c r="BL111" i="1"/>
  <c r="BL107" i="1"/>
  <c r="BL103" i="1"/>
  <c r="BL110" i="1"/>
  <c r="BL106" i="1"/>
  <c r="BL102" i="1"/>
  <c r="BL99" i="1"/>
  <c r="L197" i="1"/>
  <c r="L199" i="1" s="1"/>
  <c r="L209" i="1"/>
  <c r="L211" i="1" s="1"/>
  <c r="BT217" i="1"/>
  <c r="BT219" i="1" s="1"/>
  <c r="BL96" i="1"/>
  <c r="BL95" i="1" s="1"/>
  <c r="L188" i="1"/>
  <c r="L200" i="1"/>
  <c r="L212" i="1"/>
  <c r="L214" i="1" s="1"/>
  <c r="BH222" i="1"/>
  <c r="AK383" i="1"/>
  <c r="L189" i="1"/>
  <c r="L191" i="1"/>
  <c r="L193" i="1" s="1"/>
  <c r="L203" i="1"/>
  <c r="L205" i="1" s="1"/>
  <c r="L202" i="1" l="1"/>
  <c r="L186" i="1"/>
  <c r="L185" i="1"/>
  <c r="L187" i="1" s="1"/>
  <c r="L190" i="1"/>
</calcChain>
</file>

<file path=xl/sharedStrings.xml><?xml version="1.0" encoding="utf-8"?>
<sst xmlns="http://schemas.openxmlformats.org/spreadsheetml/2006/main" count="1793" uniqueCount="1076">
  <si>
    <t>◇地勢・気象◇</t>
    <rPh sb="1" eb="2">
      <t>チ</t>
    </rPh>
    <rPh sb="2" eb="3">
      <t>セイ</t>
    </rPh>
    <rPh sb="4" eb="6">
      <t>キショウ</t>
    </rPh>
    <phoneticPr fontId="3"/>
  </si>
  <si>
    <t>■市の位置</t>
    <rPh sb="1" eb="2">
      <t>シ</t>
    </rPh>
    <rPh sb="3" eb="5">
      <t>イチ</t>
    </rPh>
    <phoneticPr fontId="3"/>
  </si>
  <si>
    <t>位　置</t>
    <rPh sb="0" eb="1">
      <t>クライ</t>
    </rPh>
    <rPh sb="2" eb="3">
      <t>オキ</t>
    </rPh>
    <phoneticPr fontId="3"/>
  </si>
  <si>
    <t>東経　　130°01'</t>
    <rPh sb="0" eb="2">
      <t>トウケイ</t>
    </rPh>
    <phoneticPr fontId="3"/>
  </si>
  <si>
    <t>北緯　　　33°11'</t>
    <rPh sb="0" eb="2">
      <t>ホクイ</t>
    </rPh>
    <phoneticPr fontId="3"/>
  </si>
  <si>
    <t>面　積</t>
    <rPh sb="0" eb="1">
      <t>メン</t>
    </rPh>
    <rPh sb="2" eb="3">
      <t>セキ</t>
    </rPh>
    <phoneticPr fontId="3"/>
  </si>
  <si>
    <t>195.40ｋ㎡</t>
    <phoneticPr fontId="3"/>
  </si>
  <si>
    <t>広がり</t>
    <rPh sb="0" eb="1">
      <t>ヒロ</t>
    </rPh>
    <phoneticPr fontId="3"/>
  </si>
  <si>
    <t>東西　19.4ｋｍ</t>
    <rPh sb="0" eb="1">
      <t>ヒガシ</t>
    </rPh>
    <rPh sb="1" eb="2">
      <t>ニシ</t>
    </rPh>
    <phoneticPr fontId="3"/>
  </si>
  <si>
    <t>南北　18.4ｋｍ</t>
    <rPh sb="0" eb="2">
      <t>ナンボク</t>
    </rPh>
    <phoneticPr fontId="3"/>
  </si>
  <si>
    <t>■町別面積</t>
    <rPh sb="1" eb="2">
      <t>チョウ</t>
    </rPh>
    <rPh sb="2" eb="3">
      <t>ベツ</t>
    </rPh>
    <rPh sb="3" eb="5">
      <t>メンセキ</t>
    </rPh>
    <phoneticPr fontId="3"/>
  </si>
  <si>
    <t>（平成27年4月１日現在　単位：ｋ㎡・％）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</si>
  <si>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区　分</t>
    <rPh sb="0" eb="1">
      <t>ク</t>
    </rPh>
    <rPh sb="2" eb="3">
      <t>ブン</t>
    </rPh>
    <phoneticPr fontId="3"/>
  </si>
  <si>
    <t>武雄町</t>
    <rPh sb="0" eb="2">
      <t>タケオ</t>
    </rPh>
    <rPh sb="2" eb="3">
      <t>マチ</t>
    </rPh>
    <phoneticPr fontId="3"/>
  </si>
  <si>
    <t>橘　町</t>
    <rPh sb="0" eb="1">
      <t>タチバナ</t>
    </rPh>
    <rPh sb="2" eb="3">
      <t>マチ</t>
    </rPh>
    <phoneticPr fontId="3"/>
  </si>
  <si>
    <t>朝日町</t>
    <rPh sb="0" eb="2">
      <t>アサヒ</t>
    </rPh>
    <rPh sb="2" eb="3">
      <t>マチ</t>
    </rPh>
    <phoneticPr fontId="3"/>
  </si>
  <si>
    <t>若木町</t>
    <rPh sb="0" eb="1">
      <t>ワカ</t>
    </rPh>
    <rPh sb="1" eb="2">
      <t>キ</t>
    </rPh>
    <rPh sb="2" eb="3">
      <t>マチ</t>
    </rPh>
    <phoneticPr fontId="3"/>
  </si>
  <si>
    <t>武内町</t>
    <rPh sb="0" eb="2">
      <t>タケウチ</t>
    </rPh>
    <rPh sb="2" eb="3">
      <t>マチ</t>
    </rPh>
    <phoneticPr fontId="3"/>
  </si>
  <si>
    <t>東川登町</t>
    <rPh sb="0" eb="1">
      <t>ヒガシ</t>
    </rPh>
    <rPh sb="1" eb="3">
      <t>カワノボリ</t>
    </rPh>
    <rPh sb="3" eb="4">
      <t>マチ</t>
    </rPh>
    <phoneticPr fontId="3"/>
  </si>
  <si>
    <t>西川登町</t>
    <rPh sb="0" eb="1">
      <t>ニシ</t>
    </rPh>
    <rPh sb="1" eb="3">
      <t>カワノボリ</t>
    </rPh>
    <rPh sb="3" eb="4">
      <t>マチ</t>
    </rPh>
    <phoneticPr fontId="3"/>
  </si>
  <si>
    <t>山内町</t>
    <rPh sb="0" eb="2">
      <t>ヤマウチ</t>
    </rPh>
    <rPh sb="2" eb="3">
      <t>マチ</t>
    </rPh>
    <phoneticPr fontId="3"/>
  </si>
  <si>
    <t>北方町</t>
    <rPh sb="0" eb="2">
      <t>キタガタ</t>
    </rPh>
    <rPh sb="2" eb="3">
      <t>マチ</t>
    </rPh>
    <phoneticPr fontId="3"/>
  </si>
  <si>
    <t>合　計</t>
    <rPh sb="0" eb="1">
      <t>ゴウ</t>
    </rPh>
    <rPh sb="2" eb="3">
      <t>ケイ</t>
    </rPh>
    <phoneticPr fontId="3"/>
  </si>
  <si>
    <t>構成比</t>
    <rPh sb="0" eb="2">
      <t>コウセイ</t>
    </rPh>
    <rPh sb="2" eb="3">
      <t>ヒ</t>
    </rPh>
    <phoneticPr fontId="3"/>
  </si>
  <si>
    <t>（資料：税務課）</t>
    <rPh sb="1" eb="3">
      <t>シリョウ</t>
    </rPh>
    <rPh sb="4" eb="6">
      <t>ゼイム</t>
    </rPh>
    <rPh sb="6" eb="7">
      <t>カ</t>
    </rPh>
    <phoneticPr fontId="3"/>
  </si>
  <si>
    <t>■地目別面積</t>
    <rPh sb="1" eb="3">
      <t>チモク</t>
    </rPh>
    <rPh sb="3" eb="4">
      <t>ベツ</t>
    </rPh>
    <rPh sb="4" eb="6">
      <t>メンセキ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</si>
  <si>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</si>
  <si>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</si>
  <si>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山林原野</t>
    <rPh sb="0" eb="2">
      <t>サンリン</t>
    </rPh>
    <rPh sb="2" eb="4">
      <t>ゲンヤ</t>
    </rPh>
    <phoneticPr fontId="3"/>
  </si>
  <si>
    <t>宅地</t>
    <rPh sb="0" eb="2">
      <t>タクチ</t>
    </rPh>
    <phoneticPr fontId="3"/>
  </si>
  <si>
    <t>雑種地</t>
    <rPh sb="0" eb="2">
      <t>ザッシュ</t>
    </rPh>
    <rPh sb="2" eb="3">
      <t>チ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</si>
  <si>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</si>
  <si>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</si>
  <si>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■天候（気候）</t>
    <rPh sb="1" eb="3">
      <t>テンコウ</t>
    </rPh>
    <rPh sb="4" eb="6">
      <t>キコウ</t>
    </rPh>
    <phoneticPr fontId="3"/>
  </si>
  <si>
    <t>年　月</t>
    <rPh sb="0" eb="1">
      <t>ネン</t>
    </rPh>
    <rPh sb="2" eb="3">
      <t>ガツ</t>
    </rPh>
    <phoneticPr fontId="3"/>
  </si>
  <si>
    <t>気　温（℃）</t>
    <rPh sb="0" eb="1">
      <t>キ</t>
    </rPh>
    <rPh sb="2" eb="3">
      <t>アツシ</t>
    </rPh>
    <phoneticPr fontId="3"/>
  </si>
  <si>
    <t>降雨量
（mm）</t>
    <rPh sb="0" eb="2">
      <t>コウウ</t>
    </rPh>
    <rPh sb="2" eb="3">
      <t>リョウ</t>
    </rPh>
    <phoneticPr fontId="3"/>
  </si>
  <si>
    <t>最　高</t>
    <rPh sb="0" eb="1">
      <t>サイ</t>
    </rPh>
    <rPh sb="2" eb="3">
      <t>コウ</t>
    </rPh>
    <phoneticPr fontId="3"/>
  </si>
  <si>
    <t>最　低</t>
    <rPh sb="0" eb="1">
      <t>サイ</t>
    </rPh>
    <rPh sb="2" eb="3">
      <t>テイ</t>
    </rPh>
    <phoneticPr fontId="3"/>
  </si>
  <si>
    <t>平　均</t>
    <rPh sb="0" eb="1">
      <t>ヒラ</t>
    </rPh>
    <rPh sb="2" eb="3">
      <t>タモツ</t>
    </rPh>
    <phoneticPr fontId="3"/>
  </si>
  <si>
    <t>平成27年</t>
    <rPh sb="0" eb="2">
      <t>ヘイセイ</t>
    </rPh>
    <rPh sb="4" eb="5">
      <t>ネン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</si>
  <si>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</si>
  <si>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</si>
  <si>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</si>
  <si>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</si>
  <si>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</si>
  <si>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</si>
  <si>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</si>
  <si>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</si>
  <si>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</si>
  <si>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</si>
  <si>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</si>
  <si>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</si>
  <si>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H27年 年間</t>
    <rPh sb="3" eb="4">
      <t>ネン</t>
    </rPh>
    <rPh sb="5" eb="7">
      <t>ネンカン</t>
    </rPh>
    <phoneticPr fontId="3"/>
  </si>
  <si>
    <t>H26年 年間</t>
    <rPh sb="3" eb="4">
      <t>ネン</t>
    </rPh>
    <rPh sb="5" eb="7">
      <t>ネンカン</t>
    </rPh>
    <phoneticPr fontId="3"/>
  </si>
  <si>
    <t>（資料：広域圏消防本部）</t>
    <rPh sb="1" eb="3">
      <t>シリョウ</t>
    </rPh>
    <rPh sb="4" eb="7">
      <t>コウイキケン</t>
    </rPh>
    <rPh sb="7" eb="9">
      <t>ショウボウ</t>
    </rPh>
    <rPh sb="9" eb="11">
      <t>ホンブ</t>
    </rPh>
    <phoneticPr fontId="3"/>
  </si>
  <si>
    <t>◇人口◇</t>
    <rPh sb="1" eb="3">
      <t>ジンコウ</t>
    </rPh>
    <phoneticPr fontId="3"/>
  </si>
  <si>
    <t>■人口・世帯数</t>
    <rPh sb="1" eb="3">
      <t>ジンコウ</t>
    </rPh>
    <rPh sb="4" eb="7">
      <t>セタイスウ</t>
    </rPh>
    <phoneticPr fontId="3"/>
  </si>
  <si>
    <t>（各年9月30日現在　単位：人・世帯）</t>
    <rPh sb="1" eb="3">
      <t>カクネン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rPh sb="16" eb="18">
      <t>セタイ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</si>
  <si>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</si>
  <si>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</si>
  <si>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</si>
  <si>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</si>
  <si>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</si>
  <si>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</si>
  <si>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</si>
  <si>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</si>
  <si>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</si>
  <si>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（資料：住民基本台帳、外国人は含まない）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ガイコク</t>
    </rPh>
    <rPh sb="13" eb="14">
      <t>ジン</t>
    </rPh>
    <rPh sb="15" eb="16">
      <t>フク</t>
    </rPh>
    <phoneticPr fontId="3"/>
  </si>
  <si>
    <t>■人口動態</t>
    <rPh sb="1" eb="3">
      <t>ジンコウ</t>
    </rPh>
    <rPh sb="3" eb="5">
      <t>ドウタイ</t>
    </rPh>
    <phoneticPr fontId="3"/>
  </si>
  <si>
    <t>（各年1月1日～12月31日　単位：人・組）</t>
    <rPh sb="1" eb="2">
      <t>カク</t>
    </rPh>
    <rPh sb="2" eb="3">
      <t>ネン</t>
    </rPh>
    <rPh sb="4" eb="5">
      <t>ガツ</t>
    </rPh>
    <rPh sb="6" eb="7">
      <t>ニチ</t>
    </rPh>
    <rPh sb="10" eb="11">
      <t>ガツ</t>
    </rPh>
    <rPh sb="13" eb="14">
      <t>ニチ</t>
    </rPh>
    <rPh sb="15" eb="17">
      <t>タンイ</t>
    </rPh>
    <rPh sb="18" eb="19">
      <t>ヒト</t>
    </rPh>
    <rPh sb="20" eb="21">
      <t>クミ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</si>
  <si>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</si>
  <si>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</si>
  <si>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</si>
  <si>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</si>
  <si>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</si>
  <si>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</si>
  <si>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（資料：市民課）</t>
    <rPh sb="1" eb="3">
      <t>シリョウ</t>
    </rPh>
    <rPh sb="4" eb="6">
      <t>シミン</t>
    </rPh>
    <rPh sb="6" eb="7">
      <t>カ</t>
    </rPh>
    <phoneticPr fontId="3"/>
  </si>
  <si>
    <t>■人口の推移</t>
    <rPh sb="1" eb="3">
      <t>ジンコウ</t>
    </rPh>
    <rPh sb="4" eb="6">
      <t>スイイ</t>
    </rPh>
    <phoneticPr fontId="3"/>
  </si>
  <si>
    <t>（単位：人・世帯）</t>
    <rPh sb="1" eb="3">
      <t>タンイ</t>
    </rPh>
    <rPh sb="4" eb="5">
      <t>ヒト</t>
    </rPh>
    <rPh sb="6" eb="8">
      <t>セタイ</t>
    </rPh>
    <phoneticPr fontId="3"/>
  </si>
  <si>
    <t>総人口</t>
    <rPh sb="0" eb="3">
      <t>ソウジンコウ</t>
    </rPh>
    <phoneticPr fontId="3"/>
  </si>
  <si>
    <t>昼間人口</t>
    <rPh sb="0" eb="2">
      <t>ヒルマ</t>
    </rPh>
    <rPh sb="2" eb="4">
      <t>ジンコウ</t>
    </rPh>
    <phoneticPr fontId="3"/>
  </si>
  <si>
    <t>常住人口</t>
    <rPh sb="0" eb="2">
      <t>ジョウジュウ</t>
    </rPh>
    <rPh sb="2" eb="4">
      <t>ジンコウ</t>
    </rPh>
    <phoneticPr fontId="3"/>
  </si>
  <si>
    <t>昭和60年</t>
    <rPh sb="0" eb="2">
      <t>ショウワ</t>
    </rPh>
    <rPh sb="4" eb="5">
      <t>ネン</t>
    </rPh>
    <phoneticPr fontId="3"/>
  </si>
  <si>
    <t>平成 ２年</t>
    <rPh sb="0" eb="2">
      <t>ヘイセイ</t>
    </rPh>
    <rPh sb="4" eb="5">
      <t>ネン</t>
    </rPh>
    <phoneticPr fontId="3"/>
  </si>
  <si>
    <t>平成 ７年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</si>
  <si>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</si>
  <si>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</si>
  <si>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</si>
  <si>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―</t>
    <phoneticPr fontId="3"/>
  </si>
  <si>
    <t>（資料：国勢調査　※年齢不詳者を除く）</t>
    <rPh sb="1" eb="3">
      <t>シリョウ</t>
    </rPh>
    <rPh sb="4" eb="6">
      <t>コクセイ</t>
    </rPh>
    <rPh sb="6" eb="8">
      <t>チョウサ</t>
    </rPh>
    <rPh sb="10" eb="12">
      <t>ネンレイ</t>
    </rPh>
    <rPh sb="12" eb="14">
      <t>フショウ</t>
    </rPh>
    <rPh sb="14" eb="15">
      <t>シャ</t>
    </rPh>
    <rPh sb="16" eb="17">
      <t>ノゾ</t>
    </rPh>
    <phoneticPr fontId="3"/>
  </si>
  <si>
    <t>■町別人口・世帯数</t>
  </si>
  <si>
    <t>（平成27年9月30日現在　単位：人・世帯・人/㎢）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rPh sb="19" eb="21">
      <t>セタイ</t>
    </rPh>
    <rPh sb="22" eb="23">
      <t>ニン</t>
    </rPh>
    <phoneticPr fontId="3"/>
  </si>
  <si>
    <t>人口総数</t>
    <rPh sb="0" eb="2">
      <t>ジンコウ</t>
    </rPh>
    <rPh sb="2" eb="4">
      <t>ソウスウ</t>
    </rPh>
    <phoneticPr fontId="3"/>
  </si>
  <si>
    <t>1世帯当り人口</t>
    <rPh sb="1" eb="3">
      <t>セタイ</t>
    </rPh>
    <rPh sb="3" eb="4">
      <t>アタ</t>
    </rPh>
    <rPh sb="5" eb="7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</si>
  <si>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</si>
  <si>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　数</t>
    <rPh sb="0" eb="1">
      <t>フサ</t>
    </rPh>
    <rPh sb="2" eb="3">
      <t>カズ</t>
    </rPh>
    <phoneticPr fontId="3"/>
  </si>
  <si>
    <t>朝日町</t>
    <rPh sb="0" eb="3">
      <t>アサヒマチ</t>
    </rPh>
    <phoneticPr fontId="3"/>
  </si>
  <si>
    <t>武内町</t>
    <rPh sb="0" eb="1">
      <t>タケ</t>
    </rPh>
    <rPh sb="1" eb="3">
      <t>ウチマチ</t>
    </rPh>
    <phoneticPr fontId="3"/>
  </si>
  <si>
    <t>北方町</t>
    <rPh sb="0" eb="3">
      <t>キタガタマチ</t>
    </rPh>
    <phoneticPr fontId="3"/>
  </si>
  <si>
    <t>（資料：住民基本台帳）</t>
    <rPh sb="1" eb="3">
      <t>シリョウ</t>
    </rPh>
    <rPh sb="4" eb="6">
      <t>ジュウミン</t>
    </rPh>
    <rPh sb="6" eb="8">
      <t>キホン</t>
    </rPh>
    <rPh sb="8" eb="10">
      <t>ダイチョウ</t>
    </rPh>
    <phoneticPr fontId="3"/>
  </si>
  <si>
    <t>■産業別就業者数（１５歳以上）</t>
    <rPh sb="1" eb="3">
      <t>サンギョウ</t>
    </rPh>
    <rPh sb="3" eb="4">
      <t>ベツ</t>
    </rPh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</si>
  <si>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（各年10月１日現在　単位：人・％）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</si>
  <si>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区　　分</t>
    <rPh sb="0" eb="1">
      <t>ク</t>
    </rPh>
    <rPh sb="3" eb="4">
      <t>ブン</t>
    </rPh>
    <phoneticPr fontId="3"/>
  </si>
  <si>
    <t>平成１２年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</si>
  <si>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</si>
  <si>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</si>
  <si>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就業者数</t>
    <rPh sb="0" eb="3">
      <t>シュウギョウシャ</t>
    </rPh>
    <rPh sb="3" eb="4">
      <t>スウ</t>
    </rPh>
    <phoneticPr fontId="3"/>
  </si>
  <si>
    <t>総　　数</t>
    <rPh sb="0" eb="1">
      <t>フサ</t>
    </rPh>
    <rPh sb="3" eb="4">
      <t>カズ</t>
    </rPh>
    <phoneticPr fontId="3"/>
  </si>
  <si>
    <t>第一次産業</t>
    <rPh sb="0" eb="1">
      <t>ダイ</t>
    </rPh>
    <rPh sb="1" eb="3">
      <t>イチジ</t>
    </rPh>
    <rPh sb="3" eb="5">
      <t>サンギョウ</t>
    </rPh>
    <phoneticPr fontId="3"/>
  </si>
  <si>
    <t>　農業</t>
    <rPh sb="1" eb="3">
      <t>ノウギョウ</t>
    </rPh>
    <phoneticPr fontId="3"/>
  </si>
  <si>
    <t>　林業</t>
    <rPh sb="1" eb="3">
      <t>リンギョウ</t>
    </rPh>
    <phoneticPr fontId="3"/>
  </si>
  <si>
    <t>　漁業</t>
    <rPh sb="1" eb="3">
      <t>ギョギョウ</t>
    </rPh>
    <phoneticPr fontId="3"/>
  </si>
  <si>
    <t>―</t>
    <phoneticPr fontId="3"/>
  </si>
  <si>
    <t>ー</t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</si>
  <si>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</si>
  <si>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　鉱業</t>
    <rPh sb="1" eb="3">
      <t>コウギョウ</t>
    </rPh>
    <phoneticPr fontId="3"/>
  </si>
  <si>
    <t>　建設業</t>
    <rPh sb="1" eb="3">
      <t>ケンセツ</t>
    </rPh>
    <rPh sb="3" eb="4">
      <t>ギョウ</t>
    </rPh>
    <phoneticPr fontId="3"/>
  </si>
  <si>
    <t>　製造業</t>
    <rPh sb="1" eb="4">
      <t>セイゾウギョウ</t>
    </rPh>
    <phoneticPr fontId="3"/>
  </si>
  <si>
    <t>第三次産業</t>
    <rPh sb="0" eb="1">
      <t>ダイ</t>
    </rPh>
    <rPh sb="1" eb="3">
      <t>サンジ</t>
    </rPh>
    <rPh sb="3" eb="5">
      <t>サンギョウ</t>
    </rPh>
    <phoneticPr fontId="3"/>
  </si>
  <si>
    <t>　電気・ガス・水道業</t>
    <rPh sb="1" eb="3">
      <t>デンキ</t>
    </rPh>
    <rPh sb="7" eb="10">
      <t>スイドウギョウ</t>
    </rPh>
    <phoneticPr fontId="3"/>
  </si>
  <si>
    <t>　情報通信・運輸業</t>
    <rPh sb="1" eb="3">
      <t>ジョウホウ</t>
    </rPh>
    <rPh sb="3" eb="5">
      <t>ツウシン</t>
    </rPh>
    <rPh sb="6" eb="8">
      <t>ウンユ</t>
    </rPh>
    <rPh sb="8" eb="9">
      <t>ギョウ</t>
    </rPh>
    <phoneticPr fontId="3"/>
  </si>
  <si>
    <t>　卸売・小売業</t>
    <rPh sb="1" eb="3">
      <t>オロシウリ</t>
    </rPh>
    <rPh sb="4" eb="6">
      <t>コウリ</t>
    </rPh>
    <rPh sb="6" eb="7">
      <t>ギョウ</t>
    </rPh>
    <phoneticPr fontId="3"/>
  </si>
  <si>
    <t>　金融・保険業</t>
    <rPh sb="1" eb="3">
      <t>キンユウ</t>
    </rPh>
    <rPh sb="4" eb="6">
      <t>ホケン</t>
    </rPh>
    <rPh sb="6" eb="7">
      <t>ギョウ</t>
    </rPh>
    <phoneticPr fontId="3"/>
  </si>
  <si>
    <t>　不動産業</t>
    <rPh sb="1" eb="4">
      <t>フドウサン</t>
    </rPh>
    <rPh sb="4" eb="5">
      <t>ギョウ</t>
    </rPh>
    <phoneticPr fontId="3"/>
  </si>
  <si>
    <t>　サービス業</t>
    <rPh sb="5" eb="6">
      <t>ギョウ</t>
    </rPh>
    <phoneticPr fontId="3"/>
  </si>
  <si>
    <t>　公務</t>
    <rPh sb="1" eb="3">
      <t>コウム</t>
    </rPh>
    <phoneticPr fontId="3"/>
  </si>
  <si>
    <t>　分類不能</t>
    <rPh sb="1" eb="3">
      <t>ブンルイ</t>
    </rPh>
    <rPh sb="3" eb="5">
      <t>フノウ</t>
    </rPh>
    <phoneticPr fontId="3"/>
  </si>
  <si>
    <t>（資料：国勢調査）</t>
    <rPh sb="1" eb="3">
      <t>シリョウ</t>
    </rPh>
    <rPh sb="4" eb="6">
      <t>コクセイ</t>
    </rPh>
    <rPh sb="6" eb="8">
      <t>チョウサ</t>
    </rPh>
    <phoneticPr fontId="3"/>
  </si>
  <si>
    <t>■行政区別・男女別人口及び世帯数</t>
    <rPh sb="1" eb="4">
      <t>ギョウセイク</t>
    </rPh>
    <rPh sb="4" eb="5">
      <t>ベツ</t>
    </rPh>
    <rPh sb="6" eb="8">
      <t>ダンジョ</t>
    </rPh>
    <rPh sb="8" eb="9">
      <t>ベツ</t>
    </rPh>
    <rPh sb="9" eb="11">
      <t>ジンコウ</t>
    </rPh>
    <rPh sb="11" eb="12">
      <t>オヨ</t>
    </rPh>
    <rPh sb="13" eb="16">
      <t>セタイスウ</t>
    </rPh>
    <phoneticPr fontId="3"/>
  </si>
  <si>
    <t>（平成27年9月30日現在　単位：人・世帯）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ニン</t>
    </rPh>
    <rPh sb="19" eb="21">
      <t>セタイ</t>
    </rPh>
    <phoneticPr fontId="3"/>
  </si>
  <si>
    <t>町 名</t>
    <rPh sb="0" eb="1">
      <t>マチ</t>
    </rPh>
    <rPh sb="2" eb="3">
      <t>メイ</t>
    </rPh>
    <phoneticPr fontId="3"/>
  </si>
  <si>
    <t>行政区</t>
    <rPh sb="0" eb="3">
      <t>ギョウセイク</t>
    </rPh>
    <phoneticPr fontId="3"/>
  </si>
  <si>
    <t>人　口</t>
    <rPh sb="0" eb="1">
      <t>ヒト</t>
    </rPh>
    <rPh sb="2" eb="3">
      <t>クチ</t>
    </rPh>
    <phoneticPr fontId="3"/>
  </si>
  <si>
    <t>計</t>
    <rPh sb="0" eb="1">
      <t>ケイ</t>
    </rPh>
    <phoneticPr fontId="3"/>
  </si>
  <si>
    <t>武雄</t>
    <rPh sb="0" eb="2">
      <t>タケオ</t>
    </rPh>
    <phoneticPr fontId="3"/>
  </si>
  <si>
    <t>東梅野</t>
    <rPh sb="0" eb="1">
      <t>ヒガシ</t>
    </rPh>
    <rPh sb="1" eb="3">
      <t>ウメノ</t>
    </rPh>
    <phoneticPr fontId="3"/>
  </si>
  <si>
    <t>上西山</t>
    <rPh sb="0" eb="1">
      <t>ウエ</t>
    </rPh>
    <rPh sb="1" eb="3">
      <t>ニシヤマ</t>
    </rPh>
    <phoneticPr fontId="3"/>
  </si>
  <si>
    <t>梅野</t>
    <rPh sb="0" eb="2">
      <t>ウメノ</t>
    </rPh>
    <phoneticPr fontId="3"/>
  </si>
  <si>
    <t>下西山</t>
    <rPh sb="0" eb="1">
      <t>シタ</t>
    </rPh>
    <rPh sb="1" eb="3">
      <t>ニシヤマ</t>
    </rPh>
    <phoneticPr fontId="3"/>
  </si>
  <si>
    <t>西梅野</t>
    <rPh sb="0" eb="1">
      <t>ニシ</t>
    </rPh>
    <rPh sb="1" eb="3">
      <t>ウメノ</t>
    </rPh>
    <phoneticPr fontId="3"/>
  </si>
  <si>
    <t>竹下町</t>
    <rPh sb="0" eb="1">
      <t>タケ</t>
    </rPh>
    <rPh sb="1" eb="2">
      <t>シタ</t>
    </rPh>
    <rPh sb="2" eb="3">
      <t>マチ</t>
    </rPh>
    <phoneticPr fontId="3"/>
  </si>
  <si>
    <t>東真手野</t>
    <rPh sb="0" eb="1">
      <t>ヒガシ</t>
    </rPh>
    <rPh sb="1" eb="2">
      <t>マ</t>
    </rPh>
    <rPh sb="2" eb="3">
      <t>テ</t>
    </rPh>
    <rPh sb="3" eb="4">
      <t>ノ</t>
    </rPh>
    <phoneticPr fontId="3"/>
  </si>
  <si>
    <t>新町</t>
    <rPh sb="0" eb="2">
      <t>シンマチ</t>
    </rPh>
    <phoneticPr fontId="3"/>
  </si>
  <si>
    <t>西真手野</t>
    <rPh sb="0" eb="1">
      <t>ニシ</t>
    </rPh>
    <rPh sb="1" eb="2">
      <t>マ</t>
    </rPh>
    <rPh sb="2" eb="3">
      <t>テ</t>
    </rPh>
    <rPh sb="3" eb="4">
      <t>ノ</t>
    </rPh>
    <phoneticPr fontId="3"/>
  </si>
  <si>
    <t>本町</t>
    <rPh sb="0" eb="2">
      <t>ホンマチ</t>
    </rPh>
    <phoneticPr fontId="3"/>
  </si>
  <si>
    <t>柚ノ木原</t>
    <rPh sb="0" eb="1">
      <t>ユズ</t>
    </rPh>
    <rPh sb="2" eb="3">
      <t>キ</t>
    </rPh>
    <rPh sb="3" eb="4">
      <t>ハラ</t>
    </rPh>
    <phoneticPr fontId="3"/>
  </si>
  <si>
    <t>宮野町</t>
    <rPh sb="0" eb="3">
      <t>ミヤノマチ</t>
    </rPh>
    <phoneticPr fontId="3"/>
  </si>
  <si>
    <t>多々良</t>
    <rPh sb="0" eb="2">
      <t>タタ</t>
    </rPh>
    <rPh sb="2" eb="3">
      <t>ヨ</t>
    </rPh>
    <phoneticPr fontId="3"/>
  </si>
  <si>
    <t>蓬莱町</t>
    <rPh sb="0" eb="2">
      <t>ホウライ</t>
    </rPh>
    <rPh sb="2" eb="3">
      <t>マチ</t>
    </rPh>
    <phoneticPr fontId="3"/>
  </si>
  <si>
    <t>内町</t>
    <rPh sb="0" eb="2">
      <t>ウチマチ</t>
    </rPh>
    <phoneticPr fontId="3"/>
  </si>
  <si>
    <t>北永野</t>
    <rPh sb="0" eb="1">
      <t>キタ</t>
    </rPh>
    <rPh sb="1" eb="3">
      <t>ナガノ</t>
    </rPh>
    <phoneticPr fontId="3"/>
  </si>
  <si>
    <t>桜町</t>
    <rPh sb="0" eb="1">
      <t>サクラ</t>
    </rPh>
    <rPh sb="1" eb="2">
      <t>マチ</t>
    </rPh>
    <phoneticPr fontId="3"/>
  </si>
  <si>
    <t>南永野</t>
    <rPh sb="0" eb="1">
      <t>ミナミ</t>
    </rPh>
    <rPh sb="1" eb="3">
      <t>ナガノ</t>
    </rPh>
    <phoneticPr fontId="3"/>
  </si>
  <si>
    <t>永松</t>
    <rPh sb="0" eb="2">
      <t>ナガマツ</t>
    </rPh>
    <phoneticPr fontId="3"/>
  </si>
  <si>
    <t>内田</t>
    <rPh sb="0" eb="2">
      <t>ウチダ</t>
    </rPh>
    <phoneticPr fontId="3"/>
  </si>
  <si>
    <t>西浦</t>
    <rPh sb="0" eb="2">
      <t>ニシウラ</t>
    </rPh>
    <phoneticPr fontId="3"/>
  </si>
  <si>
    <t>袴野</t>
    <rPh sb="0" eb="1">
      <t>ハカマ</t>
    </rPh>
    <rPh sb="1" eb="2">
      <t>ノ</t>
    </rPh>
    <phoneticPr fontId="3"/>
  </si>
  <si>
    <t>松原</t>
    <rPh sb="0" eb="2">
      <t>マツハラ</t>
    </rPh>
    <phoneticPr fontId="3"/>
  </si>
  <si>
    <t>宇土手</t>
    <rPh sb="0" eb="1">
      <t>ウ</t>
    </rPh>
    <rPh sb="1" eb="3">
      <t>ドテ</t>
    </rPh>
    <phoneticPr fontId="3"/>
  </si>
  <si>
    <t>中町</t>
    <rPh sb="0" eb="2">
      <t>ナカマチ</t>
    </rPh>
    <phoneticPr fontId="3"/>
  </si>
  <si>
    <t>八並</t>
    <rPh sb="0" eb="1">
      <t>ヤツ</t>
    </rPh>
    <rPh sb="1" eb="2">
      <t>ナミ</t>
    </rPh>
    <phoneticPr fontId="3"/>
  </si>
  <si>
    <t>矢筈</t>
    <rPh sb="0" eb="1">
      <t>ヤ</t>
    </rPh>
    <rPh sb="1" eb="2">
      <t>ハズ</t>
    </rPh>
    <phoneticPr fontId="3"/>
  </si>
  <si>
    <t>川良</t>
    <rPh sb="0" eb="1">
      <t>カワ</t>
    </rPh>
    <rPh sb="1" eb="2">
      <t>ヨ</t>
    </rPh>
    <phoneticPr fontId="3"/>
  </si>
  <si>
    <t>神六</t>
    <rPh sb="0" eb="1">
      <t>ジン</t>
    </rPh>
    <rPh sb="1" eb="2">
      <t>ロク</t>
    </rPh>
    <phoneticPr fontId="3"/>
  </si>
  <si>
    <t>小楠</t>
    <rPh sb="0" eb="2">
      <t>オグス</t>
    </rPh>
    <phoneticPr fontId="3"/>
  </si>
  <si>
    <t>庭木</t>
    <rPh sb="0" eb="2">
      <t>ニワキ</t>
    </rPh>
    <phoneticPr fontId="3"/>
  </si>
  <si>
    <t>花島</t>
    <rPh sb="0" eb="2">
      <t>ハナシマ</t>
    </rPh>
    <phoneticPr fontId="3"/>
  </si>
  <si>
    <t>高瀬</t>
    <rPh sb="0" eb="1">
      <t>コウ</t>
    </rPh>
    <rPh sb="1" eb="2">
      <t>セ</t>
    </rPh>
    <phoneticPr fontId="3"/>
  </si>
  <si>
    <t>永島</t>
    <rPh sb="0" eb="2">
      <t>ナガシマ</t>
    </rPh>
    <phoneticPr fontId="3"/>
  </si>
  <si>
    <t>弓野</t>
    <rPh sb="0" eb="2">
      <t>ユミノ</t>
    </rPh>
    <phoneticPr fontId="3"/>
  </si>
  <si>
    <t>溝ノ上</t>
    <rPh sb="0" eb="1">
      <t>ミゾ</t>
    </rPh>
    <rPh sb="2" eb="3">
      <t>ウエ</t>
    </rPh>
    <phoneticPr fontId="3"/>
  </si>
  <si>
    <t>小田志</t>
    <rPh sb="0" eb="1">
      <t>コ</t>
    </rPh>
    <rPh sb="1" eb="2">
      <t>タ</t>
    </rPh>
    <rPh sb="2" eb="3">
      <t>シ</t>
    </rPh>
    <phoneticPr fontId="3"/>
  </si>
  <si>
    <t>昭和</t>
    <rPh sb="0" eb="2">
      <t>ショウワ</t>
    </rPh>
    <phoneticPr fontId="3"/>
  </si>
  <si>
    <t>天神</t>
    <rPh sb="0" eb="2">
      <t>テンジン</t>
    </rPh>
    <phoneticPr fontId="3"/>
  </si>
  <si>
    <t>山内町</t>
    <rPh sb="0" eb="1">
      <t>ヤマ</t>
    </rPh>
    <rPh sb="1" eb="3">
      <t>ウチマチ</t>
    </rPh>
    <phoneticPr fontId="3"/>
  </si>
  <si>
    <t>犬走</t>
  </si>
  <si>
    <t>踊瀬</t>
  </si>
  <si>
    <t>橘町</t>
    <rPh sb="0" eb="1">
      <t>タチバナ</t>
    </rPh>
    <rPh sb="1" eb="2">
      <t>マチ</t>
    </rPh>
    <phoneticPr fontId="3"/>
  </si>
  <si>
    <t>二俣</t>
    <rPh sb="0" eb="2">
      <t>フタマタ</t>
    </rPh>
    <phoneticPr fontId="3"/>
  </si>
  <si>
    <t>永尾</t>
  </si>
  <si>
    <t>沖永</t>
    <rPh sb="0" eb="2">
      <t>オキナガ</t>
    </rPh>
    <phoneticPr fontId="3"/>
  </si>
  <si>
    <t>鳥海</t>
  </si>
  <si>
    <t>鳴瀬</t>
    <rPh sb="0" eb="2">
      <t>ナルセ</t>
    </rPh>
    <phoneticPr fontId="3"/>
  </si>
  <si>
    <t>三間坂</t>
  </si>
  <si>
    <t>釈迦寺</t>
    <rPh sb="0" eb="2">
      <t>シャカ</t>
    </rPh>
    <rPh sb="2" eb="3">
      <t>テラ</t>
    </rPh>
    <phoneticPr fontId="3"/>
  </si>
  <si>
    <t>船の原</t>
    <rPh sb="0" eb="1">
      <t>フネ</t>
    </rPh>
    <rPh sb="2" eb="3">
      <t>ハラ</t>
    </rPh>
    <phoneticPr fontId="9"/>
  </si>
  <si>
    <t>片白</t>
    <rPh sb="0" eb="1">
      <t>カタ</t>
    </rPh>
    <rPh sb="1" eb="2">
      <t>シロ</t>
    </rPh>
    <phoneticPr fontId="3"/>
  </si>
  <si>
    <t>上戸</t>
  </si>
  <si>
    <t>南片白</t>
    <rPh sb="0" eb="1">
      <t>ミナミ</t>
    </rPh>
    <rPh sb="1" eb="2">
      <t>カタ</t>
    </rPh>
    <rPh sb="2" eb="3">
      <t>シロ</t>
    </rPh>
    <phoneticPr fontId="3"/>
  </si>
  <si>
    <t>今山</t>
    <rPh sb="0" eb="2">
      <t>イマヤマ</t>
    </rPh>
    <phoneticPr fontId="9"/>
  </si>
  <si>
    <t>大日</t>
    <rPh sb="0" eb="2">
      <t>ダイニチ</t>
    </rPh>
    <phoneticPr fontId="3"/>
  </si>
  <si>
    <t>黒髪</t>
  </si>
  <si>
    <t>納手</t>
    <rPh sb="0" eb="1">
      <t>ノウ</t>
    </rPh>
    <rPh sb="1" eb="2">
      <t>テ</t>
    </rPh>
    <phoneticPr fontId="3"/>
  </si>
  <si>
    <t>大野</t>
    <rPh sb="0" eb="2">
      <t>オオノ</t>
    </rPh>
    <phoneticPr fontId="9"/>
  </si>
  <si>
    <t>潮見</t>
    <rPh sb="0" eb="2">
      <t>シオミ</t>
    </rPh>
    <phoneticPr fontId="3"/>
  </si>
  <si>
    <t>宮野</t>
  </si>
  <si>
    <t>上野</t>
    <rPh sb="0" eb="1">
      <t>ウエ</t>
    </rPh>
    <rPh sb="1" eb="2">
      <t>ノ</t>
    </rPh>
    <phoneticPr fontId="3"/>
  </si>
  <si>
    <t>住吉団地</t>
  </si>
  <si>
    <t>小野原</t>
    <rPh sb="0" eb="2">
      <t>オノ</t>
    </rPh>
    <rPh sb="2" eb="3">
      <t>ハラ</t>
    </rPh>
    <phoneticPr fontId="3"/>
  </si>
  <si>
    <t>立野川内</t>
  </si>
  <si>
    <t>南楢崎</t>
    <rPh sb="0" eb="1">
      <t>ミナミ</t>
    </rPh>
    <rPh sb="1" eb="2">
      <t>ナラ</t>
    </rPh>
    <rPh sb="2" eb="3">
      <t>サキ</t>
    </rPh>
    <phoneticPr fontId="3"/>
  </si>
  <si>
    <t>北楢崎</t>
    <rPh sb="0" eb="1">
      <t>キタ</t>
    </rPh>
    <rPh sb="1" eb="2">
      <t>ナラ</t>
    </rPh>
    <rPh sb="2" eb="3">
      <t>サキ</t>
    </rPh>
    <phoneticPr fontId="3"/>
  </si>
  <si>
    <t>北方町</t>
    <rPh sb="0" eb="2">
      <t>キタガタ</t>
    </rPh>
    <rPh sb="2" eb="3">
      <t>チョウ</t>
    </rPh>
    <phoneticPr fontId="3"/>
  </si>
  <si>
    <t>焼米</t>
    <rPh sb="0" eb="1">
      <t>ヤキ</t>
    </rPh>
    <rPh sb="1" eb="2">
      <t>ゴメ</t>
    </rPh>
    <phoneticPr fontId="3"/>
  </si>
  <si>
    <t>追分</t>
    <rPh sb="0" eb="1">
      <t>オ</t>
    </rPh>
    <rPh sb="1" eb="2">
      <t>ワ</t>
    </rPh>
    <phoneticPr fontId="3"/>
  </si>
  <si>
    <t>甘久</t>
    <rPh sb="0" eb="1">
      <t>アマ</t>
    </rPh>
    <rPh sb="1" eb="2">
      <t>ク</t>
    </rPh>
    <phoneticPr fontId="3"/>
  </si>
  <si>
    <t>掛橋</t>
    <rPh sb="0" eb="1">
      <t>カ</t>
    </rPh>
    <rPh sb="1" eb="2">
      <t>ハシ</t>
    </rPh>
    <phoneticPr fontId="3"/>
  </si>
  <si>
    <t>高橋</t>
    <rPh sb="0" eb="2">
      <t>タカハシ</t>
    </rPh>
    <phoneticPr fontId="3"/>
  </si>
  <si>
    <t>木の元</t>
    <rPh sb="0" eb="1">
      <t>キ</t>
    </rPh>
    <rPh sb="2" eb="3">
      <t>モト</t>
    </rPh>
    <phoneticPr fontId="3"/>
  </si>
  <si>
    <t>南上滝</t>
    <rPh sb="0" eb="1">
      <t>ミナミ</t>
    </rPh>
    <rPh sb="1" eb="2">
      <t>ウエ</t>
    </rPh>
    <rPh sb="2" eb="3">
      <t>タキ</t>
    </rPh>
    <phoneticPr fontId="3"/>
  </si>
  <si>
    <t>高野</t>
    <rPh sb="0" eb="2">
      <t>コウヤ</t>
    </rPh>
    <phoneticPr fontId="3"/>
  </si>
  <si>
    <t>北上滝</t>
    <rPh sb="0" eb="1">
      <t>キタ</t>
    </rPh>
    <rPh sb="1" eb="2">
      <t>ウエ</t>
    </rPh>
    <rPh sb="2" eb="3">
      <t>タキ</t>
    </rPh>
    <phoneticPr fontId="3"/>
  </si>
  <si>
    <t>久津具</t>
    <rPh sb="0" eb="1">
      <t>ク</t>
    </rPh>
    <rPh sb="1" eb="2">
      <t>ツ</t>
    </rPh>
    <rPh sb="2" eb="3">
      <t>グ</t>
    </rPh>
    <phoneticPr fontId="3"/>
  </si>
  <si>
    <t>中野</t>
    <rPh sb="0" eb="1">
      <t>ナカ</t>
    </rPh>
    <rPh sb="1" eb="2">
      <t>ノ</t>
    </rPh>
    <phoneticPr fontId="3"/>
  </si>
  <si>
    <t>北方</t>
    <rPh sb="0" eb="2">
      <t>キタガタ</t>
    </rPh>
    <phoneticPr fontId="3"/>
  </si>
  <si>
    <t>黒尾</t>
    <rPh sb="0" eb="2">
      <t>クロオ</t>
    </rPh>
    <phoneticPr fontId="3"/>
  </si>
  <si>
    <t>馬神</t>
    <rPh sb="0" eb="1">
      <t>ウマ</t>
    </rPh>
    <rPh sb="1" eb="2">
      <t>カミ</t>
    </rPh>
    <phoneticPr fontId="3"/>
  </si>
  <si>
    <t>繁昌</t>
    <rPh sb="0" eb="2">
      <t>ハンジョウ</t>
    </rPh>
    <phoneticPr fontId="3"/>
  </si>
  <si>
    <t>浦田</t>
    <rPh sb="0" eb="2">
      <t>ウラタ</t>
    </rPh>
    <phoneticPr fontId="3"/>
  </si>
  <si>
    <t>川上</t>
    <rPh sb="0" eb="2">
      <t>カワカミ</t>
    </rPh>
    <phoneticPr fontId="3"/>
  </si>
  <si>
    <t>西杵</t>
    <rPh sb="0" eb="1">
      <t>ニシ</t>
    </rPh>
    <rPh sb="1" eb="2">
      <t>キネ</t>
    </rPh>
    <phoneticPr fontId="3"/>
  </si>
  <si>
    <t>東宮裾</t>
    <rPh sb="0" eb="1">
      <t>ヒガシ</t>
    </rPh>
    <rPh sb="1" eb="2">
      <t>ミヤ</t>
    </rPh>
    <rPh sb="2" eb="3">
      <t>スソ</t>
    </rPh>
    <phoneticPr fontId="3"/>
  </si>
  <si>
    <t>川古山中</t>
    <rPh sb="0" eb="1">
      <t>カワ</t>
    </rPh>
    <rPh sb="1" eb="2">
      <t>コ</t>
    </rPh>
    <rPh sb="2" eb="3">
      <t>ヤマ</t>
    </rPh>
    <rPh sb="3" eb="4">
      <t>ナカ</t>
    </rPh>
    <phoneticPr fontId="3"/>
  </si>
  <si>
    <t>西宮裾</t>
    <rPh sb="0" eb="1">
      <t>ニシ</t>
    </rPh>
    <rPh sb="1" eb="2">
      <t>ミヤ</t>
    </rPh>
    <rPh sb="2" eb="3">
      <t>スソ</t>
    </rPh>
    <phoneticPr fontId="3"/>
  </si>
  <si>
    <t>中山</t>
    <rPh sb="0" eb="2">
      <t>ナカヤマ</t>
    </rPh>
    <phoneticPr fontId="3"/>
  </si>
  <si>
    <t>杉岳</t>
    <rPh sb="0" eb="1">
      <t>スギ</t>
    </rPh>
    <rPh sb="1" eb="2">
      <t>タケ</t>
    </rPh>
    <phoneticPr fontId="3"/>
  </si>
  <si>
    <t>御所</t>
    <rPh sb="0" eb="2">
      <t>ゴショ</t>
    </rPh>
    <phoneticPr fontId="3"/>
  </si>
  <si>
    <t>白仁田</t>
    <rPh sb="0" eb="1">
      <t>シロ</t>
    </rPh>
    <rPh sb="1" eb="3">
      <t>ニッタ</t>
    </rPh>
    <phoneticPr fontId="3"/>
  </si>
  <si>
    <t>永野</t>
    <rPh sb="0" eb="2">
      <t>ナガノ</t>
    </rPh>
    <phoneticPr fontId="3"/>
  </si>
  <si>
    <t>大渡</t>
    <rPh sb="0" eb="1">
      <t>オオ</t>
    </rPh>
    <rPh sb="1" eb="2">
      <t>ワタル</t>
    </rPh>
    <phoneticPr fontId="3"/>
  </si>
  <si>
    <t>上宿</t>
    <rPh sb="0" eb="1">
      <t>ウエ</t>
    </rPh>
    <rPh sb="1" eb="2">
      <t>シュク</t>
    </rPh>
    <phoneticPr fontId="3"/>
  </si>
  <si>
    <t>蔵堂</t>
    <rPh sb="0" eb="1">
      <t>クラ</t>
    </rPh>
    <rPh sb="1" eb="2">
      <t>ドウ</t>
    </rPh>
    <phoneticPr fontId="3"/>
  </si>
  <si>
    <t>皿宿</t>
    <rPh sb="0" eb="1">
      <t>サラ</t>
    </rPh>
    <rPh sb="1" eb="2">
      <t>シュク</t>
    </rPh>
    <phoneticPr fontId="3"/>
  </si>
  <si>
    <t>永池</t>
    <rPh sb="0" eb="2">
      <t>ナガイケ</t>
    </rPh>
    <phoneticPr fontId="3"/>
  </si>
  <si>
    <t>下村</t>
    <rPh sb="0" eb="2">
      <t>シモムラ</t>
    </rPh>
    <phoneticPr fontId="3"/>
  </si>
  <si>
    <t>椛島</t>
    <rPh sb="0" eb="2">
      <t>カバシマ</t>
    </rPh>
    <phoneticPr fontId="3"/>
  </si>
  <si>
    <t>川内</t>
    <rPh sb="0" eb="2">
      <t>カワチ</t>
    </rPh>
    <phoneticPr fontId="3"/>
  </si>
  <si>
    <t>芦原</t>
    <rPh sb="0" eb="2">
      <t>アシハラ</t>
    </rPh>
    <phoneticPr fontId="3"/>
  </si>
  <si>
    <t>附防</t>
    <rPh sb="0" eb="1">
      <t>ツ</t>
    </rPh>
    <rPh sb="1" eb="2">
      <t>ボウ</t>
    </rPh>
    <phoneticPr fontId="3"/>
  </si>
  <si>
    <t>医王寺</t>
    <rPh sb="0" eb="1">
      <t>イ</t>
    </rPh>
    <rPh sb="1" eb="2">
      <t>オウ</t>
    </rPh>
    <rPh sb="2" eb="3">
      <t>テラ</t>
    </rPh>
    <phoneticPr fontId="3"/>
  </si>
  <si>
    <t>菅牟田</t>
    <rPh sb="0" eb="1">
      <t>スガ</t>
    </rPh>
    <rPh sb="1" eb="3">
      <t>ムタ</t>
    </rPh>
    <phoneticPr fontId="3"/>
  </si>
  <si>
    <t>黒岩</t>
    <rPh sb="0" eb="2">
      <t>クロイワ</t>
    </rPh>
    <phoneticPr fontId="3"/>
  </si>
  <si>
    <t>百堂原</t>
    <rPh sb="0" eb="1">
      <t>ヒャク</t>
    </rPh>
    <rPh sb="1" eb="2">
      <t>ドウ</t>
    </rPh>
    <rPh sb="2" eb="3">
      <t>ハラ</t>
    </rPh>
    <phoneticPr fontId="3"/>
  </si>
  <si>
    <t>宿</t>
    <rPh sb="0" eb="1">
      <t>シュク</t>
    </rPh>
    <phoneticPr fontId="3"/>
  </si>
  <si>
    <t>原</t>
    <rPh sb="0" eb="1">
      <t>ハラ</t>
    </rPh>
    <phoneticPr fontId="3"/>
  </si>
  <si>
    <t>本部山中</t>
    <rPh sb="0" eb="2">
      <t>ホンブ</t>
    </rPh>
    <rPh sb="2" eb="4">
      <t>ヤマナカ</t>
    </rPh>
    <phoneticPr fontId="3"/>
  </si>
  <si>
    <t>■町別年齢５歳階級別人口</t>
    <rPh sb="1" eb="2">
      <t>チョウ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phoneticPr fontId="3"/>
  </si>
  <si>
    <t>（平成27年9月30日現在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ヒト</t>
    </rPh>
    <phoneticPr fontId="3"/>
  </si>
  <si>
    <t>0～４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</si>
  <si>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</si>
  <si>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</si>
  <si>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</si>
  <si>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</si>
  <si>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</si>
  <si>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</si>
  <si>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</si>
  <si>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</si>
  <si>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</si>
  <si>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武　雄</t>
    <rPh sb="0" eb="1">
      <t>タケシ</t>
    </rPh>
    <rPh sb="2" eb="3">
      <t>オス</t>
    </rPh>
    <phoneticPr fontId="3"/>
  </si>
  <si>
    <t>橘</t>
    <rPh sb="0" eb="1">
      <t>タチバナ</t>
    </rPh>
    <phoneticPr fontId="3"/>
  </si>
  <si>
    <t>朝　日</t>
    <rPh sb="0" eb="1">
      <t>アサ</t>
    </rPh>
    <rPh sb="2" eb="3">
      <t>ヒ</t>
    </rPh>
    <phoneticPr fontId="3"/>
  </si>
  <si>
    <t>若　木</t>
    <rPh sb="0" eb="1">
      <t>ワカ</t>
    </rPh>
    <rPh sb="2" eb="3">
      <t>キ</t>
    </rPh>
    <phoneticPr fontId="3"/>
  </si>
  <si>
    <t>武　内</t>
    <rPh sb="0" eb="1">
      <t>タケシ</t>
    </rPh>
    <rPh sb="2" eb="3">
      <t>ナイ</t>
    </rPh>
    <phoneticPr fontId="3"/>
  </si>
  <si>
    <t>東川登</t>
    <rPh sb="0" eb="1">
      <t>ヒガシ</t>
    </rPh>
    <rPh sb="1" eb="3">
      <t>カワノボリ</t>
    </rPh>
    <phoneticPr fontId="3"/>
  </si>
  <si>
    <t>西川登</t>
    <rPh sb="0" eb="1">
      <t>ニシ</t>
    </rPh>
    <rPh sb="1" eb="3">
      <t>カワノボリ</t>
    </rPh>
    <phoneticPr fontId="3"/>
  </si>
  <si>
    <t>山　内</t>
    <rPh sb="0" eb="1">
      <t>ヤマ</t>
    </rPh>
    <rPh sb="2" eb="3">
      <t>ナイ</t>
    </rPh>
    <phoneticPr fontId="3"/>
  </si>
  <si>
    <t>北　方</t>
    <rPh sb="0" eb="1">
      <t>キタ</t>
    </rPh>
    <rPh sb="2" eb="3">
      <t>カタ</t>
    </rPh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</si>
  <si>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</si>
  <si>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</si>
  <si>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</si>
  <si>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</si>
  <si>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</si>
  <si>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</si>
  <si>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</si>
  <si>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</si>
  <si>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</si>
  <si>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</si>
  <si>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</si>
  <si>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◇行財政◇</t>
    <rPh sb="1" eb="4">
      <t>ギョウザイセイ</t>
    </rPh>
    <phoneticPr fontId="3"/>
  </si>
  <si>
    <t>■市職員数</t>
    <rPh sb="1" eb="4">
      <t>シショクイン</t>
    </rPh>
    <rPh sb="4" eb="5">
      <t>スウ</t>
    </rPh>
    <phoneticPr fontId="3"/>
  </si>
  <si>
    <t>（平成28年4月1日現在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</si>
  <si>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職　員　数</t>
    <rPh sb="0" eb="1">
      <t>ショク</t>
    </rPh>
    <rPh sb="2" eb="3">
      <t>イン</t>
    </rPh>
    <rPh sb="4" eb="5">
      <t>カズ</t>
    </rPh>
    <phoneticPr fontId="3"/>
  </si>
  <si>
    <t>総数（A)＋（B)</t>
    <rPh sb="0" eb="2">
      <t>ソウスウ</t>
    </rPh>
    <phoneticPr fontId="3"/>
  </si>
  <si>
    <t>山内支所</t>
    <rPh sb="0" eb="2">
      <t>ヤマウチ</t>
    </rPh>
    <rPh sb="2" eb="4">
      <t>シショ</t>
    </rPh>
    <phoneticPr fontId="3"/>
  </si>
  <si>
    <t>市長事務部局計（A)</t>
    <rPh sb="0" eb="2">
      <t>シチョウ</t>
    </rPh>
    <rPh sb="2" eb="4">
      <t>ジム</t>
    </rPh>
    <rPh sb="4" eb="6">
      <t>ブキョク</t>
    </rPh>
    <rPh sb="6" eb="7">
      <t>ケイ</t>
    </rPh>
    <phoneticPr fontId="3"/>
  </si>
  <si>
    <t>　総務課</t>
    <rPh sb="1" eb="4">
      <t>ソウムカ</t>
    </rPh>
    <phoneticPr fontId="3"/>
  </si>
  <si>
    <t>総務部</t>
    <rPh sb="0" eb="2">
      <t>ソウム</t>
    </rPh>
    <rPh sb="2" eb="3">
      <t>ブ</t>
    </rPh>
    <phoneticPr fontId="3"/>
  </si>
  <si>
    <t>　くらし課</t>
    <rPh sb="4" eb="5">
      <t>カ</t>
    </rPh>
    <phoneticPr fontId="3"/>
  </si>
  <si>
    <t>9(3)</t>
    <phoneticPr fontId="3"/>
  </si>
  <si>
    <t>6(3)</t>
    <phoneticPr fontId="3"/>
  </si>
  <si>
    <t>　まちづくり課</t>
    <rPh sb="6" eb="7">
      <t>カ</t>
    </rPh>
    <phoneticPr fontId="3"/>
  </si>
  <si>
    <t>　秘書課</t>
    <rPh sb="1" eb="4">
      <t>ヒショカ</t>
    </rPh>
    <phoneticPr fontId="3"/>
  </si>
  <si>
    <t>北方支所</t>
    <rPh sb="0" eb="2">
      <t>キタガタ</t>
    </rPh>
    <rPh sb="2" eb="4">
      <t>シショ</t>
    </rPh>
    <phoneticPr fontId="3"/>
  </si>
  <si>
    <t>　安全安心課</t>
    <rPh sb="1" eb="3">
      <t>アンゼン</t>
    </rPh>
    <rPh sb="3" eb="5">
      <t>アンシン</t>
    </rPh>
    <rPh sb="5" eb="6">
      <t>カ</t>
    </rPh>
    <phoneticPr fontId="3"/>
  </si>
  <si>
    <t>4(5)</t>
    <phoneticPr fontId="3"/>
  </si>
  <si>
    <t>　税務課</t>
    <rPh sb="1" eb="3">
      <t>ゼイム</t>
    </rPh>
    <rPh sb="3" eb="4">
      <t>カ</t>
    </rPh>
    <phoneticPr fontId="3"/>
  </si>
  <si>
    <t>　市民協働課</t>
    <rPh sb="1" eb="3">
      <t>シミン</t>
    </rPh>
    <rPh sb="3" eb="5">
      <t>キョウドウ</t>
    </rPh>
    <rPh sb="5" eb="6">
      <t>カ</t>
    </rPh>
    <phoneticPr fontId="3"/>
  </si>
  <si>
    <t>　男女参画課</t>
    <rPh sb="1" eb="3">
      <t>ダンジョ</t>
    </rPh>
    <rPh sb="3" eb="5">
      <t>サンカク</t>
    </rPh>
    <rPh sb="5" eb="6">
      <t>カ</t>
    </rPh>
    <phoneticPr fontId="3"/>
  </si>
  <si>
    <t>(4)</t>
    <phoneticPr fontId="3"/>
  </si>
  <si>
    <t>(2)</t>
    <phoneticPr fontId="3"/>
  </si>
  <si>
    <t>会計課</t>
    <rPh sb="0" eb="2">
      <t>カイケイ</t>
    </rPh>
    <rPh sb="2" eb="3">
      <t>カ</t>
    </rPh>
    <phoneticPr fontId="3"/>
  </si>
  <si>
    <t>　お住もう課</t>
    <rPh sb="2" eb="3">
      <t>ス</t>
    </rPh>
    <rPh sb="5" eb="6">
      <t>カ</t>
    </rPh>
    <phoneticPr fontId="3"/>
  </si>
  <si>
    <t>企画財政部</t>
    <rPh sb="0" eb="2">
      <t>キカク</t>
    </rPh>
    <rPh sb="2" eb="4">
      <t>ザイセイ</t>
    </rPh>
    <rPh sb="4" eb="5">
      <t>ブ</t>
    </rPh>
    <phoneticPr fontId="3"/>
  </si>
  <si>
    <t>　企画課</t>
    <rPh sb="1" eb="3">
      <t>キカク</t>
    </rPh>
    <rPh sb="3" eb="4">
      <t>カ</t>
    </rPh>
    <phoneticPr fontId="3"/>
  </si>
  <si>
    <t>市長事務部局外計（B)</t>
    <phoneticPr fontId="3"/>
  </si>
  <si>
    <t>　広報課</t>
    <rPh sb="1" eb="4">
      <t>コウホウカ</t>
    </rPh>
    <phoneticPr fontId="3"/>
  </si>
  <si>
    <t>7</t>
    <phoneticPr fontId="3"/>
  </si>
  <si>
    <t>6</t>
    <phoneticPr fontId="3"/>
  </si>
  <si>
    <t>1</t>
    <phoneticPr fontId="3"/>
  </si>
  <si>
    <t>こども教育部</t>
    <rPh sb="3" eb="5">
      <t>キョウイク</t>
    </rPh>
    <rPh sb="5" eb="6">
      <t>ブ</t>
    </rPh>
    <phoneticPr fontId="3"/>
  </si>
  <si>
    <t>　財政課</t>
    <rPh sb="1" eb="3">
      <t>ザイセイ</t>
    </rPh>
    <rPh sb="3" eb="4">
      <t>カ</t>
    </rPh>
    <phoneticPr fontId="3"/>
  </si>
  <si>
    <t>10</t>
    <phoneticPr fontId="3"/>
  </si>
  <si>
    <t>9</t>
    <phoneticPr fontId="3"/>
  </si>
  <si>
    <t>1</t>
    <phoneticPr fontId="3"/>
  </si>
  <si>
    <t>　教育政策課</t>
    <rPh sb="1" eb="3">
      <t>キョウイク</t>
    </rPh>
    <rPh sb="3" eb="5">
      <t>セイサク</t>
    </rPh>
    <rPh sb="5" eb="6">
      <t>カ</t>
    </rPh>
    <phoneticPr fontId="3"/>
  </si>
  <si>
    <t>　施設整備課</t>
    <rPh sb="1" eb="3">
      <t>シセツ</t>
    </rPh>
    <rPh sb="3" eb="6">
      <t>セイビカ</t>
    </rPh>
    <phoneticPr fontId="3"/>
  </si>
  <si>
    <t>　こどもの貧困対策課</t>
    <rPh sb="5" eb="7">
      <t>ヒンコン</t>
    </rPh>
    <rPh sb="7" eb="9">
      <t>タイサク</t>
    </rPh>
    <rPh sb="9" eb="10">
      <t>カ</t>
    </rPh>
    <phoneticPr fontId="3"/>
  </si>
  <si>
    <t>(9)</t>
    <phoneticPr fontId="3"/>
  </si>
  <si>
    <t>(5)</t>
    <phoneticPr fontId="3"/>
  </si>
  <si>
    <t>(4)</t>
    <phoneticPr fontId="3"/>
  </si>
  <si>
    <t>　お結び課</t>
    <rPh sb="2" eb="3">
      <t>ムス</t>
    </rPh>
    <rPh sb="4" eb="5">
      <t>カ</t>
    </rPh>
    <phoneticPr fontId="3"/>
  </si>
  <si>
    <t>　学校教育課</t>
    <rPh sb="1" eb="3">
      <t>ガッコウ</t>
    </rPh>
    <rPh sb="3" eb="5">
      <t>キョウイク</t>
    </rPh>
    <rPh sb="5" eb="6">
      <t>カ</t>
    </rPh>
    <phoneticPr fontId="3"/>
  </si>
  <si>
    <t>18</t>
    <phoneticPr fontId="3"/>
  </si>
  <si>
    <t>4</t>
    <phoneticPr fontId="3"/>
  </si>
  <si>
    <t>14</t>
    <phoneticPr fontId="3"/>
  </si>
  <si>
    <t>営業部</t>
    <rPh sb="0" eb="2">
      <t>エイギョウ</t>
    </rPh>
    <rPh sb="2" eb="3">
      <t>ブ</t>
    </rPh>
    <phoneticPr fontId="3"/>
  </si>
  <si>
    <t>　スマイル学習課</t>
    <rPh sb="5" eb="7">
      <t>ガクシュウ</t>
    </rPh>
    <rPh sb="7" eb="8">
      <t>カ</t>
    </rPh>
    <phoneticPr fontId="3"/>
  </si>
  <si>
    <t>3</t>
    <phoneticPr fontId="3"/>
  </si>
  <si>
    <t>2</t>
    <phoneticPr fontId="3"/>
  </si>
  <si>
    <t>　地域経済課</t>
    <rPh sb="1" eb="3">
      <t>チイキ</t>
    </rPh>
    <rPh sb="3" eb="6">
      <t>ケイザイカ</t>
    </rPh>
    <phoneticPr fontId="3"/>
  </si>
  <si>
    <t>　生涯学習課</t>
    <rPh sb="1" eb="3">
      <t>ショウガイ</t>
    </rPh>
    <rPh sb="3" eb="5">
      <t>ガクシュウ</t>
    </rPh>
    <rPh sb="5" eb="6">
      <t>カ</t>
    </rPh>
    <phoneticPr fontId="3"/>
  </si>
  <si>
    <t>13</t>
    <phoneticPr fontId="3"/>
  </si>
  <si>
    <t>5</t>
    <phoneticPr fontId="3"/>
  </si>
  <si>
    <t>　企業立地課</t>
    <rPh sb="1" eb="3">
      <t>キギョウ</t>
    </rPh>
    <rPh sb="3" eb="5">
      <t>リッチ</t>
    </rPh>
    <rPh sb="5" eb="6">
      <t>カ</t>
    </rPh>
    <phoneticPr fontId="3"/>
  </si>
  <si>
    <t>2(2)</t>
    <phoneticPr fontId="3"/>
  </si>
  <si>
    <t>　文化課</t>
    <rPh sb="1" eb="3">
      <t>ブンカ</t>
    </rPh>
    <rPh sb="3" eb="4">
      <t>カ</t>
    </rPh>
    <phoneticPr fontId="3"/>
  </si>
  <si>
    <t>8</t>
    <phoneticPr fontId="3"/>
  </si>
  <si>
    <t>　わたしたちの新幹線課</t>
    <rPh sb="7" eb="10">
      <t>シンカンセン</t>
    </rPh>
    <rPh sb="10" eb="11">
      <t>カ</t>
    </rPh>
    <phoneticPr fontId="3"/>
  </si>
  <si>
    <t>(2)</t>
    <phoneticPr fontId="3"/>
  </si>
  <si>
    <t>議会事務局</t>
    <rPh sb="0" eb="2">
      <t>ギカイ</t>
    </rPh>
    <rPh sb="2" eb="5">
      <t>ジムキョク</t>
    </rPh>
    <phoneticPr fontId="3"/>
  </si>
  <si>
    <t>　農林課</t>
    <rPh sb="1" eb="3">
      <t>ノウリン</t>
    </rPh>
    <rPh sb="3" eb="4">
      <t>カ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</si>
  <si>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</si>
  <si>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3(9)</t>
    <phoneticPr fontId="3"/>
  </si>
  <si>
    <t>3(8)</t>
    <phoneticPr fontId="3"/>
  </si>
  <si>
    <t>(1)</t>
    <phoneticPr fontId="3"/>
  </si>
  <si>
    <t>　観光課</t>
    <rPh sb="1" eb="4">
      <t>カンコウカ</t>
    </rPh>
    <phoneticPr fontId="3"/>
  </si>
  <si>
    <t>6</t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</si>
  <si>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</si>
  <si>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　競輪事業所</t>
    <rPh sb="1" eb="3">
      <t>ケイリン</t>
    </rPh>
    <rPh sb="3" eb="6">
      <t>ジギョウショ</t>
    </rPh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</si>
  <si>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</si>
  <si>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4(4)</t>
    <phoneticPr fontId="3"/>
  </si>
  <si>
    <t>2(4)</t>
    <phoneticPr fontId="3"/>
  </si>
  <si>
    <t>くらし部</t>
    <rPh sb="3" eb="4">
      <t>ブ</t>
    </rPh>
    <phoneticPr fontId="3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</si>
  <si>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1" eb="14">
      <t>ジムキョク</t>
    </rPh>
    <phoneticPr fontId="3"/>
  </si>
  <si>
    <t>　くらし政策課</t>
    <rPh sb="4" eb="7">
      <t>セイサクカ</t>
    </rPh>
    <phoneticPr fontId="3"/>
  </si>
  <si>
    <t>上下水道部</t>
    <rPh sb="0" eb="1">
      <t>ウエ</t>
    </rPh>
    <rPh sb="1" eb="2">
      <t>シタ</t>
    </rPh>
    <rPh sb="2" eb="4">
      <t>スイドウ</t>
    </rPh>
    <rPh sb="4" eb="5">
      <t>ブ</t>
    </rPh>
    <phoneticPr fontId="3"/>
  </si>
  <si>
    <t>　福祉課</t>
    <rPh sb="1" eb="4">
      <t>フクシカ</t>
    </rPh>
    <phoneticPr fontId="3"/>
  </si>
  <si>
    <t>　水道課</t>
    <rPh sb="1" eb="3">
      <t>スイドウ</t>
    </rPh>
    <rPh sb="3" eb="4">
      <t>カ</t>
    </rPh>
    <phoneticPr fontId="3"/>
  </si>
  <si>
    <t>　健康課</t>
    <rPh sb="1" eb="3">
      <t>ケンコウ</t>
    </rPh>
    <rPh sb="3" eb="4">
      <t>カ</t>
    </rPh>
    <phoneticPr fontId="3"/>
  </si>
  <si>
    <t>24</t>
    <phoneticPr fontId="3"/>
  </si>
  <si>
    <t>4</t>
    <phoneticPr fontId="3"/>
  </si>
  <si>
    <t>20</t>
    <phoneticPr fontId="3"/>
  </si>
  <si>
    <t>杵藤地区広域市町村圏組合派遣</t>
    <rPh sb="0" eb="1">
      <t>キネ</t>
    </rPh>
    <rPh sb="1" eb="2">
      <t>フジ</t>
    </rPh>
    <rPh sb="2" eb="4">
      <t>チク</t>
    </rPh>
    <rPh sb="4" eb="6">
      <t>コウイキ</t>
    </rPh>
    <rPh sb="6" eb="8">
      <t>シチョウ</t>
    </rPh>
    <rPh sb="8" eb="9">
      <t>ソン</t>
    </rPh>
    <rPh sb="9" eb="10">
      <t>ケン</t>
    </rPh>
    <rPh sb="10" eb="12">
      <t>クミアイ</t>
    </rPh>
    <rPh sb="12" eb="14">
      <t>ハケン</t>
    </rPh>
    <phoneticPr fontId="3"/>
  </si>
  <si>
    <t>　市民課</t>
    <rPh sb="1" eb="4">
      <t>シミンカ</t>
    </rPh>
    <phoneticPr fontId="3"/>
  </si>
  <si>
    <t>まちづくり部</t>
    <rPh sb="5" eb="6">
      <t>ブ</t>
    </rPh>
    <phoneticPr fontId="3"/>
  </si>
  <si>
    <t>　建設課</t>
    <rPh sb="1" eb="3">
      <t>ケンセツ</t>
    </rPh>
    <rPh sb="3" eb="4">
      <t>カ</t>
    </rPh>
    <phoneticPr fontId="3"/>
  </si>
  <si>
    <t>　都市計画課</t>
    <rPh sb="1" eb="3">
      <t>トシ</t>
    </rPh>
    <rPh sb="3" eb="5">
      <t>ケイカク</t>
    </rPh>
    <rPh sb="5" eb="6">
      <t>カ</t>
    </rPh>
    <phoneticPr fontId="3"/>
  </si>
  <si>
    <t>　環境課</t>
    <rPh sb="1" eb="3">
      <t>カンキョウ</t>
    </rPh>
    <rPh sb="3" eb="4">
      <t>カ</t>
    </rPh>
    <phoneticPr fontId="3"/>
  </si>
  <si>
    <t>10</t>
    <phoneticPr fontId="3"/>
  </si>
  <si>
    <t>9</t>
    <phoneticPr fontId="3"/>
  </si>
  <si>
    <t>1</t>
    <phoneticPr fontId="3"/>
  </si>
  <si>
    <t>上下水道部</t>
    <rPh sb="0" eb="2">
      <t>ジョウゲ</t>
    </rPh>
    <rPh sb="2" eb="4">
      <t>スイドウ</t>
    </rPh>
    <rPh sb="4" eb="5">
      <t>ブ</t>
    </rPh>
    <phoneticPr fontId="3"/>
  </si>
  <si>
    <t>　下水道課</t>
    <rPh sb="1" eb="4">
      <t>ゲスイドウ</t>
    </rPh>
    <rPh sb="4" eb="5">
      <t>カ</t>
    </rPh>
    <phoneticPr fontId="3"/>
  </si>
  <si>
    <t>※</t>
    <phoneticPr fontId="3"/>
  </si>
  <si>
    <t>（）は兼務職員数</t>
    <rPh sb="3" eb="5">
      <t>ケンム</t>
    </rPh>
    <rPh sb="5" eb="7">
      <t>ショクイン</t>
    </rPh>
    <rPh sb="7" eb="8">
      <t>スウ</t>
    </rPh>
    <phoneticPr fontId="3"/>
  </si>
  <si>
    <t>（資料：総務課）</t>
    <rPh sb="1" eb="3">
      <t>シリョウ</t>
    </rPh>
    <rPh sb="4" eb="7">
      <t>ソウムカ</t>
    </rPh>
    <phoneticPr fontId="3"/>
  </si>
  <si>
    <t>■市税収入状況</t>
    <rPh sb="1" eb="3">
      <t>シゼイ</t>
    </rPh>
    <rPh sb="3" eb="5">
      <t>シュウニュウ</t>
    </rPh>
    <rPh sb="5" eb="7">
      <t>ジョウキョウ</t>
    </rPh>
    <phoneticPr fontId="3"/>
  </si>
  <si>
    <t>平成26年度</t>
    <rPh sb="0" eb="2">
      <t>ヘイセイ</t>
    </rPh>
    <rPh sb="4" eb="6">
      <t>ネンド</t>
    </rPh>
    <phoneticPr fontId="3"/>
  </si>
  <si>
    <t>（単位：千円・％）</t>
    <rPh sb="1" eb="3">
      <t>タンイ</t>
    </rPh>
    <rPh sb="4" eb="6">
      <t>センエン</t>
    </rPh>
    <phoneticPr fontId="3"/>
  </si>
  <si>
    <t>市民税個人分</t>
    <rPh sb="0" eb="3">
      <t>シミンゼイ</t>
    </rPh>
    <rPh sb="3" eb="5">
      <t>コジン</t>
    </rPh>
    <rPh sb="5" eb="6">
      <t>ブン</t>
    </rPh>
    <phoneticPr fontId="3"/>
  </si>
  <si>
    <t>市民税法人分</t>
    <rPh sb="0" eb="3">
      <t>シミンゼイ</t>
    </rPh>
    <rPh sb="3" eb="5">
      <t>ホウジン</t>
    </rPh>
    <rPh sb="5" eb="6">
      <t>ブン</t>
    </rPh>
    <phoneticPr fontId="3"/>
  </si>
  <si>
    <t>固定資産税</t>
    <rPh sb="0" eb="2">
      <t>コテイ</t>
    </rPh>
    <rPh sb="2" eb="5">
      <t>シサンゼイ</t>
    </rPh>
    <phoneticPr fontId="3"/>
  </si>
  <si>
    <t>軽自動車税</t>
    <rPh sb="0" eb="4">
      <t>ケイジドウシャ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</si>
  <si>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</si>
  <si>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市たばこ税</t>
    <rPh sb="0" eb="1">
      <t>シ</t>
    </rPh>
    <rPh sb="4" eb="5">
      <t>ゼイ</t>
    </rPh>
    <phoneticPr fontId="3"/>
  </si>
  <si>
    <t>決算額</t>
    <rPh sb="0" eb="2">
      <t>ケッサン</t>
    </rPh>
    <rPh sb="2" eb="3">
      <t>ガク</t>
    </rPh>
    <phoneticPr fontId="3"/>
  </si>
  <si>
    <t>（資料：財政課）</t>
    <rPh sb="1" eb="3">
      <t>シリョウ</t>
    </rPh>
    <rPh sb="4" eb="6">
      <t>ザイセイ</t>
    </rPh>
    <rPh sb="6" eb="7">
      <t>カ</t>
    </rPh>
    <phoneticPr fontId="3"/>
  </si>
  <si>
    <t>■市有財産状況</t>
    <rPh sb="1" eb="3">
      <t>シユウ</t>
    </rPh>
    <rPh sb="3" eb="5">
      <t>ザイサン</t>
    </rPh>
    <rPh sb="5" eb="7">
      <t>ジョウキョウ</t>
    </rPh>
    <phoneticPr fontId="3"/>
  </si>
  <si>
    <t>（平成27年3月31日現在）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</si>
  <si>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土地開発基金（円）</t>
    <rPh sb="7" eb="8">
      <t>エン</t>
    </rPh>
    <phoneticPr fontId="3"/>
  </si>
  <si>
    <t>有価証券額（円）</t>
    <rPh sb="6" eb="7">
      <t>エン</t>
    </rPh>
    <phoneticPr fontId="3"/>
  </si>
  <si>
    <t>土地(山林を除く)（㎡）</t>
    <phoneticPr fontId="3"/>
  </si>
  <si>
    <t>山林（㎡）</t>
    <phoneticPr fontId="3"/>
  </si>
  <si>
    <t>建物（㎡）</t>
    <phoneticPr fontId="3"/>
  </si>
  <si>
    <t>3,289,941.67</t>
    <phoneticPr fontId="3"/>
  </si>
  <si>
    <t>2,414,437.96</t>
    <phoneticPr fontId="3"/>
  </si>
  <si>
    <t>221,904.40</t>
    <phoneticPr fontId="3"/>
  </si>
  <si>
    <t>■普通会計決算状況</t>
    <rPh sb="1" eb="3">
      <t>フツウ</t>
    </rPh>
    <rPh sb="3" eb="5">
      <t>カイケイ</t>
    </rPh>
    <rPh sb="5" eb="7">
      <t>ケッサン</t>
    </rPh>
    <rPh sb="7" eb="9">
      <t>ジョウキョウ</t>
    </rPh>
    <phoneticPr fontId="3"/>
  </si>
  <si>
    <t>（歳入）</t>
    <rPh sb="1" eb="3">
      <t>サイニュウ</t>
    </rPh>
    <phoneticPr fontId="3"/>
  </si>
  <si>
    <t>平成25年度</t>
    <rPh sb="0" eb="2">
      <t>ヘイセイ</t>
    </rPh>
    <rPh sb="4" eb="6">
      <t>ネンド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</si>
  <si>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</si>
  <si>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地方税</t>
    <rPh sb="0" eb="3">
      <t>チホウゼイ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</si>
  <si>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</si>
  <si>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</si>
  <si>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</si>
  <si>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</si>
  <si>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</si>
  <si>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</si>
  <si>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</si>
  <si>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自動車所得税交付金</t>
    <rPh sb="0" eb="3">
      <t>ジドウシャ</t>
    </rPh>
    <rPh sb="3" eb="5">
      <t>ショトク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</si>
  <si>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</si>
  <si>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</si>
  <si>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</si>
  <si>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</si>
  <si>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</si>
  <si>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</si>
  <si>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</si>
  <si>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</si>
  <si>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</si>
  <si>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寄付金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</si>
  <si>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</si>
  <si>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</si>
  <si>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</si>
  <si>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地方債</t>
    <rPh sb="0" eb="3">
      <t>チホウサイ</t>
    </rPh>
    <phoneticPr fontId="3"/>
  </si>
  <si>
    <t>歳入合計</t>
    <rPh sb="0" eb="2">
      <t>サイニュウ</t>
    </rPh>
    <rPh sb="2" eb="4">
      <t>ゴウケイ</t>
    </rPh>
    <phoneticPr fontId="3"/>
  </si>
  <si>
    <t>（歳出）</t>
    <rPh sb="1" eb="3">
      <t>サイシュツ</t>
    </rPh>
    <phoneticPr fontId="3"/>
  </si>
  <si>
    <t>義務的経費</t>
    <rPh sb="0" eb="3">
      <t>ギムテキ</t>
    </rPh>
    <rPh sb="3" eb="5">
      <t>ケイヒ</t>
    </rPh>
    <phoneticPr fontId="3"/>
  </si>
  <si>
    <t>人件費</t>
    <rPh sb="0" eb="3">
      <t>ジンケンヒ</t>
    </rPh>
    <phoneticPr fontId="3"/>
  </si>
  <si>
    <t>扶助費</t>
    <rPh sb="0" eb="3">
      <t>フジョヒ</t>
    </rPh>
    <phoneticPr fontId="3"/>
  </si>
  <si>
    <t>公債費</t>
    <rPh sb="0" eb="2">
      <t>コウサイ</t>
    </rPh>
    <rPh sb="2" eb="3">
      <t>ヒ</t>
    </rPh>
    <phoneticPr fontId="3"/>
  </si>
  <si>
    <t>投資的経費</t>
    <rPh sb="0" eb="3">
      <t>トウシテキ</t>
    </rPh>
    <rPh sb="3" eb="5">
      <t>ケイヒ</t>
    </rPh>
    <phoneticPr fontId="3"/>
  </si>
  <si>
    <t>普通建設事業（補助）</t>
    <rPh sb="0" eb="2">
      <t>フツウ</t>
    </rPh>
    <rPh sb="2" eb="4">
      <t>ケンセツ</t>
    </rPh>
    <rPh sb="4" eb="6">
      <t>ジギョウ</t>
    </rPh>
    <rPh sb="7" eb="9">
      <t>ホジョ</t>
    </rPh>
    <phoneticPr fontId="3"/>
  </si>
  <si>
    <t>普通建設事業（単独）</t>
    <rPh sb="0" eb="2">
      <t>フツウ</t>
    </rPh>
    <rPh sb="2" eb="4">
      <t>ケンセツ</t>
    </rPh>
    <rPh sb="4" eb="6">
      <t>ジギョウ</t>
    </rPh>
    <rPh sb="7" eb="9">
      <t>タンドク</t>
    </rPh>
    <phoneticPr fontId="3"/>
  </si>
  <si>
    <t>災害復旧事業</t>
    <rPh sb="0" eb="2">
      <t>サイガイ</t>
    </rPh>
    <rPh sb="2" eb="4">
      <t>フッキュウ</t>
    </rPh>
    <rPh sb="4" eb="6">
      <t>ジギョウ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</si>
  <si>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</si>
  <si>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</si>
  <si>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</si>
  <si>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積立金</t>
    <rPh sb="0" eb="2">
      <t>ツミタテ</t>
    </rPh>
    <rPh sb="2" eb="3">
      <t>キン</t>
    </rPh>
    <phoneticPr fontId="3"/>
  </si>
  <si>
    <t>投資・出資金・貸付金</t>
    <rPh sb="0" eb="2">
      <t>トウシ</t>
    </rPh>
    <rPh sb="3" eb="6">
      <t>シュッシキン</t>
    </rPh>
    <rPh sb="7" eb="9">
      <t>カシツケ</t>
    </rPh>
    <rPh sb="9" eb="10">
      <t>キン</t>
    </rPh>
    <phoneticPr fontId="3"/>
  </si>
  <si>
    <t>繰出金</t>
    <rPh sb="0" eb="2">
      <t>クリダ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</si>
  <si>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</si>
  <si>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■特別会計決算状況　平成26年度</t>
    <rPh sb="1" eb="3">
      <t>トクベツ</t>
    </rPh>
    <rPh sb="3" eb="5">
      <t>カイケイ</t>
    </rPh>
    <rPh sb="5" eb="7">
      <t>ケッサン</t>
    </rPh>
    <rPh sb="7" eb="9">
      <t>ジョウキョウ</t>
    </rPh>
    <rPh sb="10" eb="12">
      <t>ヘイセイ</t>
    </rPh>
    <rPh sb="14" eb="16">
      <t>ネンド</t>
    </rPh>
    <phoneticPr fontId="3"/>
  </si>
  <si>
    <t>（単位：千円）</t>
    <rPh sb="1" eb="3">
      <t>タンイ</t>
    </rPh>
    <rPh sb="4" eb="6">
      <t>センエン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</si>
  <si>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</si>
  <si>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</si>
  <si>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3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</si>
  <si>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</si>
  <si>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</si>
  <si>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農業集落排水事業特別会計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2">
      <t>カイケイ</t>
    </rPh>
    <phoneticPr fontId="3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</si>
  <si>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3"/>
  </si>
  <si>
    <t>戸別浄化槽事業特別会計</t>
    <rPh sb="0" eb="2">
      <t>コベツ</t>
    </rPh>
    <rPh sb="2" eb="5">
      <t>ジョウカソウ</t>
    </rPh>
    <rPh sb="5" eb="7">
      <t>ジギョウ</t>
    </rPh>
    <rPh sb="7" eb="9">
      <t>トクベツ</t>
    </rPh>
    <rPh sb="9" eb="11">
      <t>カイケイ</t>
    </rPh>
    <phoneticPr fontId="3"/>
  </si>
  <si>
    <t>土地区画整理事業特別会計</t>
    <rPh sb="0" eb="2">
      <t>トチ</t>
    </rPh>
    <rPh sb="2" eb="4">
      <t>クカク</t>
    </rPh>
    <rPh sb="4" eb="6">
      <t>セイリ</t>
    </rPh>
    <rPh sb="6" eb="8">
      <t>ジギョウ</t>
    </rPh>
    <rPh sb="8" eb="10">
      <t>トクベツ</t>
    </rPh>
    <rPh sb="10" eb="12">
      <t>カイケイ</t>
    </rPh>
    <phoneticPr fontId="3"/>
  </si>
  <si>
    <t>競輪事業特別会計</t>
    <rPh sb="0" eb="2">
      <t>ケイリン</t>
    </rPh>
    <rPh sb="2" eb="4">
      <t>ジギョウ</t>
    </rPh>
    <rPh sb="4" eb="6">
      <t>トクベツ</t>
    </rPh>
    <rPh sb="6" eb="8">
      <t>カイケイ</t>
    </rPh>
    <phoneticPr fontId="3"/>
  </si>
  <si>
    <t>給湯事業特別会計</t>
    <rPh sb="0" eb="2">
      <t>キュウトウ</t>
    </rPh>
    <rPh sb="2" eb="4">
      <t>ジギョウ</t>
    </rPh>
    <rPh sb="4" eb="6">
      <t>トクベツ</t>
    </rPh>
    <rPh sb="6" eb="8">
      <t>カイケイ</t>
    </rPh>
    <phoneticPr fontId="3"/>
  </si>
  <si>
    <t>新工業団地整備事業</t>
    <rPh sb="0" eb="1">
      <t>シン</t>
    </rPh>
    <rPh sb="1" eb="3">
      <t>コウギョウ</t>
    </rPh>
    <rPh sb="3" eb="5">
      <t>ダンチ</t>
    </rPh>
    <rPh sb="5" eb="7">
      <t>セイビ</t>
    </rPh>
    <rPh sb="7" eb="9">
      <t>ジギョウ</t>
    </rPh>
    <phoneticPr fontId="3"/>
  </si>
  <si>
    <t>交通災害共済特別会計</t>
    <rPh sb="0" eb="2">
      <t>コウツウ</t>
    </rPh>
    <rPh sb="2" eb="4">
      <t>サイガイ</t>
    </rPh>
    <rPh sb="4" eb="6">
      <t>キョウサイ</t>
    </rPh>
    <rPh sb="6" eb="8">
      <t>トクベツ</t>
    </rPh>
    <rPh sb="8" eb="10">
      <t>カイケイ</t>
    </rPh>
    <phoneticPr fontId="3"/>
  </si>
  <si>
    <t>合　　計</t>
    <rPh sb="0" eb="1">
      <t>ゴウ</t>
    </rPh>
    <rPh sb="3" eb="4">
      <t>ケイ</t>
    </rPh>
    <phoneticPr fontId="3"/>
  </si>
  <si>
    <t>■水道事業会計決算状況　　平成26年度</t>
    <rPh sb="1" eb="3">
      <t>スイドウ</t>
    </rPh>
    <rPh sb="3" eb="5">
      <t>ジギョウ</t>
    </rPh>
    <rPh sb="5" eb="7">
      <t>カイケイ</t>
    </rPh>
    <rPh sb="7" eb="9">
      <t>ケッサン</t>
    </rPh>
    <rPh sb="9" eb="11">
      <t>ジョウキョウ</t>
    </rPh>
    <rPh sb="13" eb="15">
      <t>ヘイセイ</t>
    </rPh>
    <rPh sb="17" eb="19">
      <t>ネンド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</si>
  <si>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</si>
  <si>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収　入</t>
    <rPh sb="0" eb="1">
      <t>オサム</t>
    </rPh>
    <rPh sb="2" eb="3">
      <t>イリ</t>
    </rPh>
    <phoneticPr fontId="3"/>
  </si>
  <si>
    <t>支　出</t>
    <rPh sb="0" eb="1">
      <t>ササ</t>
    </rPh>
    <rPh sb="2" eb="3">
      <t>デ</t>
    </rPh>
    <phoneticPr fontId="3"/>
  </si>
  <si>
    <t>差　引</t>
    <rPh sb="0" eb="1">
      <t>サ</t>
    </rPh>
    <rPh sb="2" eb="3">
      <t>イン</t>
    </rPh>
    <phoneticPr fontId="3"/>
  </si>
  <si>
    <t>水　道　事　業</t>
    <rPh sb="0" eb="1">
      <t>ミズ</t>
    </rPh>
    <rPh sb="2" eb="3">
      <t>ミチ</t>
    </rPh>
    <rPh sb="4" eb="5">
      <t>コト</t>
    </rPh>
    <rPh sb="6" eb="7">
      <t>ギョウ</t>
    </rPh>
    <phoneticPr fontId="3"/>
  </si>
  <si>
    <t>収　益　的</t>
    <rPh sb="0" eb="1">
      <t>オサム</t>
    </rPh>
    <rPh sb="2" eb="3">
      <t>エキ</t>
    </rPh>
    <rPh sb="4" eb="5">
      <t>マト</t>
    </rPh>
    <phoneticPr fontId="3"/>
  </si>
  <si>
    <t>資　本　的</t>
    <rPh sb="0" eb="1">
      <t>シ</t>
    </rPh>
    <rPh sb="2" eb="3">
      <t>ホン</t>
    </rPh>
    <rPh sb="4" eb="5">
      <t>マト</t>
    </rPh>
    <phoneticPr fontId="3"/>
  </si>
  <si>
    <t>△432,045</t>
    <phoneticPr fontId="3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</si>
  <si>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3"/>
  </si>
  <si>
    <t>収　益　的</t>
    <rPh sb="0" eb="1">
      <t>オサム</t>
    </rPh>
    <rPh sb="2" eb="3">
      <t>エキ</t>
    </rPh>
    <rPh sb="4" eb="5">
      <t>テキ</t>
    </rPh>
    <phoneticPr fontId="3"/>
  </si>
  <si>
    <t>資　本　的</t>
    <rPh sb="0" eb="1">
      <t>シ</t>
    </rPh>
    <rPh sb="2" eb="3">
      <t>ホン</t>
    </rPh>
    <rPh sb="4" eb="5">
      <t>テキ</t>
    </rPh>
    <phoneticPr fontId="3"/>
  </si>
  <si>
    <t>△18,633</t>
    <phoneticPr fontId="3"/>
  </si>
  <si>
    <t>（資料：水道課）</t>
    <rPh sb="1" eb="3">
      <t>シリョウ</t>
    </rPh>
    <rPh sb="4" eb="6">
      <t>スイドウ</t>
    </rPh>
    <rPh sb="6" eb="7">
      <t>カ</t>
    </rPh>
    <phoneticPr fontId="3"/>
  </si>
  <si>
    <t>■行政財産</t>
    <rPh sb="1" eb="3">
      <t>ギョウセイ</t>
    </rPh>
    <rPh sb="3" eb="5">
      <t>ザイサン</t>
    </rPh>
    <phoneticPr fontId="3"/>
  </si>
  <si>
    <t>（平成27年3月31日現在　単位：㎡）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phoneticPr fontId="3"/>
  </si>
  <si>
    <t>土地（地籍）</t>
    <rPh sb="0" eb="2">
      <t>トチ</t>
    </rPh>
    <rPh sb="3" eb="5">
      <t>チセキ</t>
    </rPh>
    <phoneticPr fontId="3"/>
  </si>
  <si>
    <t>建　物　（延面積）</t>
    <rPh sb="0" eb="1">
      <t>ケン</t>
    </rPh>
    <rPh sb="2" eb="3">
      <t>ブツ</t>
    </rPh>
    <rPh sb="5" eb="6">
      <t>エン</t>
    </rPh>
    <rPh sb="6" eb="8">
      <t>メンセキ</t>
    </rPh>
    <phoneticPr fontId="3"/>
  </si>
  <si>
    <t>木造</t>
    <rPh sb="0" eb="2">
      <t>モクゾウ</t>
    </rPh>
    <phoneticPr fontId="3"/>
  </si>
  <si>
    <t>非木造</t>
    <rPh sb="0" eb="1">
      <t>ヒ</t>
    </rPh>
    <rPh sb="1" eb="3">
      <t>モクゾウ</t>
    </rPh>
    <phoneticPr fontId="3"/>
  </si>
  <si>
    <t>総　　　計</t>
    <rPh sb="0" eb="1">
      <t>フサ</t>
    </rPh>
    <rPh sb="4" eb="5">
      <t>ケイ</t>
    </rPh>
    <phoneticPr fontId="3"/>
  </si>
  <si>
    <t>公用財産計</t>
    <rPh sb="0" eb="1">
      <t>コウ</t>
    </rPh>
    <rPh sb="1" eb="2">
      <t>ヨウ</t>
    </rPh>
    <rPh sb="2" eb="4">
      <t>ザイサン</t>
    </rPh>
    <rPh sb="4" eb="5">
      <t>ケイ</t>
    </rPh>
    <phoneticPr fontId="3"/>
  </si>
  <si>
    <t>本庁舎</t>
    <rPh sb="0" eb="1">
      <t>ホン</t>
    </rPh>
    <rPh sb="1" eb="2">
      <t>チョウ</t>
    </rPh>
    <rPh sb="2" eb="3">
      <t>シャ</t>
    </rPh>
    <phoneticPr fontId="3"/>
  </si>
  <si>
    <t>公共用財産計</t>
    <rPh sb="0" eb="3">
      <t>コウキョウヨウ</t>
    </rPh>
    <rPh sb="3" eb="5">
      <t>ザイサン</t>
    </rPh>
    <rPh sb="5" eb="6">
      <t>ケイ</t>
    </rPh>
    <phoneticPr fontId="3"/>
  </si>
  <si>
    <t>学校</t>
    <rPh sb="0" eb="2">
      <t>ガッコウ</t>
    </rPh>
    <phoneticPr fontId="3"/>
  </si>
  <si>
    <t>公営住宅</t>
    <rPh sb="0" eb="2">
      <t>コウエイ</t>
    </rPh>
    <rPh sb="2" eb="4">
      <t>ジュウタク</t>
    </rPh>
    <phoneticPr fontId="3"/>
  </si>
  <si>
    <t>公園</t>
    <rPh sb="0" eb="2">
      <t>コウエン</t>
    </rPh>
    <phoneticPr fontId="3"/>
  </si>
  <si>
    <t>公民館</t>
    <rPh sb="0" eb="3">
      <t>コウミンカン</t>
    </rPh>
    <phoneticPr fontId="3"/>
  </si>
  <si>
    <t>保育所</t>
    <rPh sb="0" eb="2">
      <t>ホイク</t>
    </rPh>
    <rPh sb="2" eb="3">
      <t>ショ</t>
    </rPh>
    <phoneticPr fontId="3"/>
  </si>
  <si>
    <t>児童公園・運動公園</t>
    <rPh sb="0" eb="2">
      <t>ジドウ</t>
    </rPh>
    <rPh sb="2" eb="4">
      <t>コウエン</t>
    </rPh>
    <rPh sb="5" eb="9">
      <t>ウンドウコウエン</t>
    </rPh>
    <phoneticPr fontId="3"/>
  </si>
  <si>
    <t>開発行為に伴う広場用地</t>
    <rPh sb="0" eb="2">
      <t>カイハツ</t>
    </rPh>
    <rPh sb="2" eb="4">
      <t>コウイ</t>
    </rPh>
    <rPh sb="5" eb="6">
      <t>トモナ</t>
    </rPh>
    <rPh sb="7" eb="9">
      <t>ヒロバ</t>
    </rPh>
    <rPh sb="9" eb="11">
      <t>ヨウチ</t>
    </rPh>
    <phoneticPr fontId="3"/>
  </si>
  <si>
    <t>公衆便所</t>
    <rPh sb="0" eb="2">
      <t>コウシュウ</t>
    </rPh>
    <rPh sb="2" eb="4">
      <t>ベンジョ</t>
    </rPh>
    <phoneticPr fontId="3"/>
  </si>
  <si>
    <t>消防用施設</t>
    <rPh sb="0" eb="3">
      <t>ショウボウヨウ</t>
    </rPh>
    <rPh sb="3" eb="5">
      <t>シセツ</t>
    </rPh>
    <phoneticPr fontId="3"/>
  </si>
  <si>
    <t>駐車場</t>
    <rPh sb="0" eb="3">
      <t>チュウシャジョウ</t>
    </rPh>
    <phoneticPr fontId="3"/>
  </si>
  <si>
    <t>文化会館・勤労青少年ホーム</t>
    <rPh sb="0" eb="2">
      <t>ブンカ</t>
    </rPh>
    <rPh sb="2" eb="4">
      <t>カイカン</t>
    </rPh>
    <rPh sb="5" eb="7">
      <t>キンロウ</t>
    </rPh>
    <rPh sb="7" eb="10">
      <t>セイショウネン</t>
    </rPh>
    <phoneticPr fontId="3"/>
  </si>
  <si>
    <t>勤労者福祉会館</t>
    <rPh sb="0" eb="3">
      <t>キンロウシャ</t>
    </rPh>
    <rPh sb="3" eb="5">
      <t>フクシ</t>
    </rPh>
    <rPh sb="5" eb="7">
      <t>カイカン</t>
    </rPh>
    <phoneticPr fontId="3"/>
  </si>
  <si>
    <t>池の内遊歩道</t>
    <rPh sb="0" eb="1">
      <t>イケ</t>
    </rPh>
    <rPh sb="2" eb="3">
      <t>ウチ</t>
    </rPh>
    <rPh sb="3" eb="6">
      <t>ユウホドウ</t>
    </rPh>
    <phoneticPr fontId="3"/>
  </si>
  <si>
    <t>団地等住宅地調整地</t>
    <rPh sb="0" eb="3">
      <t>ダンチトウ</t>
    </rPh>
    <rPh sb="3" eb="5">
      <t>ジュウタク</t>
    </rPh>
    <rPh sb="5" eb="6">
      <t>チ</t>
    </rPh>
    <rPh sb="6" eb="8">
      <t>チョウセイ</t>
    </rPh>
    <rPh sb="8" eb="9">
      <t>チ</t>
    </rPh>
    <phoneticPr fontId="3"/>
  </si>
  <si>
    <t>矢筈農業集落排水施設</t>
    <rPh sb="0" eb="1">
      <t>ヤ</t>
    </rPh>
    <rPh sb="1" eb="2">
      <t>ハズ</t>
    </rPh>
    <rPh sb="2" eb="4">
      <t>ノウギョウ</t>
    </rPh>
    <rPh sb="4" eb="6">
      <t>シュウラク</t>
    </rPh>
    <rPh sb="6" eb="8">
      <t>ハイスイ</t>
    </rPh>
    <rPh sb="8" eb="10">
      <t>シセツ</t>
    </rPh>
    <phoneticPr fontId="3"/>
  </si>
  <si>
    <t>橋下地区汚水処理場</t>
    <rPh sb="0" eb="1">
      <t>ハシ</t>
    </rPh>
    <rPh sb="1" eb="2">
      <t>シタ</t>
    </rPh>
    <rPh sb="2" eb="4">
      <t>チク</t>
    </rPh>
    <rPh sb="4" eb="6">
      <t>オスイ</t>
    </rPh>
    <rPh sb="6" eb="9">
      <t>ショリジョウ</t>
    </rPh>
    <phoneticPr fontId="3"/>
  </si>
  <si>
    <t>公共下水道終末処理場用地</t>
    <rPh sb="0" eb="2">
      <t>コウキョウ</t>
    </rPh>
    <rPh sb="2" eb="5">
      <t>ゲスイドウ</t>
    </rPh>
    <rPh sb="5" eb="6">
      <t>オ</t>
    </rPh>
    <rPh sb="6" eb="7">
      <t>マツ</t>
    </rPh>
    <rPh sb="7" eb="10">
      <t>ショリジョウ</t>
    </rPh>
    <rPh sb="10" eb="12">
      <t>ヨウチ</t>
    </rPh>
    <phoneticPr fontId="3"/>
  </si>
  <si>
    <t>大野地区排水処理施設</t>
    <rPh sb="0" eb="2">
      <t>オオノ</t>
    </rPh>
    <rPh sb="2" eb="4">
      <t>チク</t>
    </rPh>
    <rPh sb="4" eb="6">
      <t>ハイスイ</t>
    </rPh>
    <rPh sb="6" eb="8">
      <t>ショリ</t>
    </rPh>
    <rPh sb="8" eb="10">
      <t>シセツ</t>
    </rPh>
    <phoneticPr fontId="3"/>
  </si>
  <si>
    <t>川内農排処理場管路用地</t>
    <rPh sb="0" eb="2">
      <t>カワウチ</t>
    </rPh>
    <rPh sb="2" eb="3">
      <t>ノウ</t>
    </rPh>
    <rPh sb="3" eb="4">
      <t>ハイ</t>
    </rPh>
    <rPh sb="4" eb="7">
      <t>ショリジョウ</t>
    </rPh>
    <rPh sb="7" eb="8">
      <t>カン</t>
    </rPh>
    <rPh sb="8" eb="9">
      <t>ロ</t>
    </rPh>
    <rPh sb="9" eb="11">
      <t>ヨウチ</t>
    </rPh>
    <phoneticPr fontId="3"/>
  </si>
  <si>
    <t>図書館・歴史資料館</t>
    <rPh sb="0" eb="2">
      <t>トショ</t>
    </rPh>
    <rPh sb="2" eb="3">
      <t>カン</t>
    </rPh>
    <rPh sb="4" eb="6">
      <t>レキシ</t>
    </rPh>
    <rPh sb="6" eb="9">
      <t>シリョウカン</t>
    </rPh>
    <phoneticPr fontId="3"/>
  </si>
  <si>
    <t>衛生処理センター</t>
    <rPh sb="0" eb="2">
      <t>エイセイ</t>
    </rPh>
    <rPh sb="2" eb="4">
      <t>ショリ</t>
    </rPh>
    <phoneticPr fontId="3"/>
  </si>
  <si>
    <t>武雄市リサイクルセンター</t>
    <rPh sb="0" eb="3">
      <t>タケオシ</t>
    </rPh>
    <phoneticPr fontId="3"/>
  </si>
  <si>
    <t>都市計画課事務所</t>
    <rPh sb="0" eb="2">
      <t>トシ</t>
    </rPh>
    <rPh sb="2" eb="5">
      <t>ケイカクカ</t>
    </rPh>
    <rPh sb="5" eb="7">
      <t>ジム</t>
    </rPh>
    <rPh sb="7" eb="8">
      <t>ショ</t>
    </rPh>
    <phoneticPr fontId="3"/>
  </si>
  <si>
    <t>建設課事務所</t>
    <rPh sb="0" eb="2">
      <t>ケンセツ</t>
    </rPh>
    <rPh sb="2" eb="3">
      <t>カ</t>
    </rPh>
    <rPh sb="3" eb="5">
      <t>ジム</t>
    </rPh>
    <rPh sb="5" eb="6">
      <t>ショ</t>
    </rPh>
    <phoneticPr fontId="3"/>
  </si>
  <si>
    <t>その他の施設</t>
    <rPh sb="2" eb="3">
      <t>タ</t>
    </rPh>
    <rPh sb="4" eb="6">
      <t>シセツ</t>
    </rPh>
    <phoneticPr fontId="3"/>
  </si>
  <si>
    <t>◇建設◇</t>
    <rPh sb="1" eb="3">
      <t>ケンセツ</t>
    </rPh>
    <phoneticPr fontId="3"/>
  </si>
  <si>
    <t>■道路の状況</t>
    <rPh sb="1" eb="3">
      <t>ドウロ</t>
    </rPh>
    <rPh sb="4" eb="6">
      <t>ジョウキョウ</t>
    </rPh>
    <phoneticPr fontId="3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</si>
  <si>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</si>
  <si>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区 分</t>
    <rPh sb="0" eb="1">
      <t>ク</t>
    </rPh>
    <rPh sb="2" eb="3">
      <t>ブン</t>
    </rPh>
    <phoneticPr fontId="3"/>
  </si>
  <si>
    <t>国　　道</t>
    <rPh sb="0" eb="1">
      <t>クニ</t>
    </rPh>
    <rPh sb="3" eb="4">
      <t>ミチ</t>
    </rPh>
    <phoneticPr fontId="3"/>
  </si>
  <si>
    <t>県　道　等</t>
    <rPh sb="0" eb="1">
      <t>ケン</t>
    </rPh>
    <rPh sb="2" eb="3">
      <t>ミチ</t>
    </rPh>
    <rPh sb="4" eb="5">
      <t>トウ</t>
    </rPh>
    <phoneticPr fontId="3"/>
  </si>
  <si>
    <t>市　　道</t>
    <rPh sb="0" eb="1">
      <t>シ</t>
    </rPh>
    <rPh sb="3" eb="4">
      <t>ミチ</t>
    </rPh>
    <phoneticPr fontId="3"/>
  </si>
  <si>
    <t>延長
km</t>
    <rPh sb="0" eb="2">
      <t>エンチョウ</t>
    </rPh>
    <phoneticPr fontId="3"/>
  </si>
  <si>
    <t>舗装延長
km</t>
    <rPh sb="0" eb="2">
      <t>ホソウ</t>
    </rPh>
    <rPh sb="2" eb="4">
      <t>エンチョウ</t>
    </rPh>
    <phoneticPr fontId="3"/>
  </si>
  <si>
    <t>舗装率
％</t>
    <rPh sb="0" eb="2">
      <t>ホソウ</t>
    </rPh>
    <rPh sb="2" eb="3">
      <t>リツ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</si>
  <si>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</si>
  <si>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</si>
  <si>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</si>
  <si>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</si>
  <si>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</si>
  <si>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（資料：県統計年鑑・建設課）</t>
    <rPh sb="1" eb="3">
      <t>シリョウ</t>
    </rPh>
    <rPh sb="4" eb="5">
      <t>ケン</t>
    </rPh>
    <rPh sb="5" eb="7">
      <t>トウケイ</t>
    </rPh>
    <rPh sb="7" eb="9">
      <t>ネンカン</t>
    </rPh>
    <rPh sb="10" eb="12">
      <t>ケンセツ</t>
    </rPh>
    <rPh sb="12" eb="13">
      <t>カ</t>
    </rPh>
    <phoneticPr fontId="3"/>
  </si>
  <si>
    <t>■都市公園・緑地の状況</t>
    <rPh sb="1" eb="3">
      <t>トシ</t>
    </rPh>
    <rPh sb="3" eb="5">
      <t>コウエン</t>
    </rPh>
    <rPh sb="6" eb="8">
      <t>リョクチ</t>
    </rPh>
    <rPh sb="9" eb="11">
      <t>ジョウキョウ</t>
    </rPh>
    <phoneticPr fontId="3"/>
  </si>
  <si>
    <t>■その他の公園</t>
    <rPh sb="3" eb="4">
      <t>タ</t>
    </rPh>
    <rPh sb="5" eb="7">
      <t>コウエン</t>
    </rPh>
    <phoneticPr fontId="3"/>
  </si>
  <si>
    <t>（平成27年12月31日現在　単位：ha）</t>
    <rPh sb="15" eb="17">
      <t>タンイ</t>
    </rPh>
    <phoneticPr fontId="3"/>
  </si>
  <si>
    <t>名　　称</t>
    <rPh sb="0" eb="1">
      <t>ナ</t>
    </rPh>
    <rPh sb="3" eb="4">
      <t>ショウ</t>
    </rPh>
    <phoneticPr fontId="3"/>
  </si>
  <si>
    <t>面　　積</t>
    <rPh sb="0" eb="1">
      <t>メン</t>
    </rPh>
    <rPh sb="3" eb="4">
      <t>セキ</t>
    </rPh>
    <phoneticPr fontId="3"/>
  </si>
  <si>
    <t>街区公園</t>
    <rPh sb="0" eb="2">
      <t>ガイク</t>
    </rPh>
    <rPh sb="2" eb="4">
      <t>コウエン</t>
    </rPh>
    <phoneticPr fontId="3"/>
  </si>
  <si>
    <t>楠川公園</t>
    <rPh sb="0" eb="2">
      <t>クスカワ</t>
    </rPh>
    <rPh sb="2" eb="4">
      <t>コウエン</t>
    </rPh>
    <phoneticPr fontId="3"/>
  </si>
  <si>
    <t>中央公園</t>
    <rPh sb="0" eb="2">
      <t>チュウオウ</t>
    </rPh>
    <rPh sb="2" eb="4">
      <t>コウエン</t>
    </rPh>
    <phoneticPr fontId="3"/>
  </si>
  <si>
    <t>武雄工業団地児童公園</t>
    <rPh sb="0" eb="2">
      <t>タケオ</t>
    </rPh>
    <rPh sb="2" eb="4">
      <t>コウギョウ</t>
    </rPh>
    <rPh sb="4" eb="6">
      <t>ダンチ</t>
    </rPh>
    <rPh sb="6" eb="8">
      <t>ジドウ</t>
    </rPh>
    <rPh sb="8" eb="10">
      <t>コウエン</t>
    </rPh>
    <phoneticPr fontId="3"/>
  </si>
  <si>
    <t>一ノ坪公園</t>
    <rPh sb="0" eb="1">
      <t>イチ</t>
    </rPh>
    <rPh sb="2" eb="3">
      <t>ツボ</t>
    </rPh>
    <rPh sb="3" eb="5">
      <t>コウエン</t>
    </rPh>
    <phoneticPr fontId="3"/>
  </si>
  <si>
    <t>本部ダム河畔公園</t>
    <rPh sb="0" eb="2">
      <t>ホンブ</t>
    </rPh>
    <rPh sb="4" eb="6">
      <t>カハン</t>
    </rPh>
    <rPh sb="6" eb="8">
      <t>コウエン</t>
    </rPh>
    <phoneticPr fontId="3"/>
  </si>
  <si>
    <t>武雄東児童遊園</t>
    <rPh sb="0" eb="2">
      <t>タケオ</t>
    </rPh>
    <rPh sb="2" eb="3">
      <t>ヒガシ</t>
    </rPh>
    <rPh sb="3" eb="5">
      <t>ジドウ</t>
    </rPh>
    <rPh sb="5" eb="7">
      <t>ユウエン</t>
    </rPh>
    <phoneticPr fontId="3"/>
  </si>
  <si>
    <t>矢筈ダム河畔公園</t>
    <rPh sb="0" eb="1">
      <t>ヤ</t>
    </rPh>
    <rPh sb="1" eb="2">
      <t>ハズ</t>
    </rPh>
    <phoneticPr fontId="3"/>
  </si>
  <si>
    <t>五反田公園</t>
    <rPh sb="0" eb="3">
      <t>ゴタンダ</t>
    </rPh>
    <rPh sb="3" eb="5">
      <t>コウエン</t>
    </rPh>
    <phoneticPr fontId="3"/>
  </si>
  <si>
    <t>川古の大楠公園</t>
    <rPh sb="0" eb="1">
      <t>カワ</t>
    </rPh>
    <rPh sb="1" eb="2">
      <t>コ</t>
    </rPh>
    <rPh sb="3" eb="5">
      <t>オオクス</t>
    </rPh>
    <rPh sb="5" eb="7">
      <t>コウエン</t>
    </rPh>
    <phoneticPr fontId="3"/>
  </si>
  <si>
    <t>-</t>
  </si>
  <si>
    <t>野田公園</t>
    <rPh sb="0" eb="2">
      <t>ノダ</t>
    </rPh>
    <rPh sb="2" eb="4">
      <t>コウエン</t>
    </rPh>
    <phoneticPr fontId="3"/>
  </si>
  <si>
    <t>竹古場キルンの森公園</t>
    <rPh sb="0" eb="1">
      <t>タケ</t>
    </rPh>
    <rPh sb="1" eb="2">
      <t>コ</t>
    </rPh>
    <rPh sb="2" eb="3">
      <t>バ</t>
    </rPh>
    <rPh sb="7" eb="8">
      <t>モリ</t>
    </rPh>
    <rPh sb="8" eb="10">
      <t>コウエン</t>
    </rPh>
    <phoneticPr fontId="3"/>
  </si>
  <si>
    <t>黒尾町公園</t>
    <rPh sb="0" eb="2">
      <t>クロオ</t>
    </rPh>
    <rPh sb="2" eb="3">
      <t>マチ</t>
    </rPh>
    <rPh sb="3" eb="5">
      <t>コウエン</t>
    </rPh>
    <phoneticPr fontId="3"/>
  </si>
  <si>
    <t>山内中央公園</t>
    <rPh sb="0" eb="2">
      <t>ヤマウチ</t>
    </rPh>
    <rPh sb="2" eb="4">
      <t>チュウオウ</t>
    </rPh>
    <rPh sb="4" eb="6">
      <t>コウエン</t>
    </rPh>
    <phoneticPr fontId="3"/>
  </si>
  <si>
    <t>杉橋公園</t>
    <rPh sb="0" eb="1">
      <t>スギ</t>
    </rPh>
    <rPh sb="1" eb="2">
      <t>ハシ</t>
    </rPh>
    <rPh sb="2" eb="4">
      <t>コウエン</t>
    </rPh>
    <phoneticPr fontId="3"/>
  </si>
  <si>
    <t>神六山公園</t>
    <rPh sb="0" eb="1">
      <t>カミ</t>
    </rPh>
    <rPh sb="1" eb="2">
      <t>ロク</t>
    </rPh>
    <rPh sb="2" eb="3">
      <t>ヤマ</t>
    </rPh>
    <rPh sb="3" eb="5">
      <t>コウエン</t>
    </rPh>
    <phoneticPr fontId="3"/>
  </si>
  <si>
    <t>梶原公園</t>
    <rPh sb="0" eb="2">
      <t>カジハラ</t>
    </rPh>
    <rPh sb="2" eb="4">
      <t>コウエン</t>
    </rPh>
    <phoneticPr fontId="3"/>
  </si>
  <si>
    <t>乳待坊公園</t>
    <rPh sb="0" eb="1">
      <t>チチ</t>
    </rPh>
    <rPh sb="1" eb="2">
      <t>マ</t>
    </rPh>
    <rPh sb="2" eb="3">
      <t>ボウ</t>
    </rPh>
    <rPh sb="3" eb="5">
      <t>コウエン</t>
    </rPh>
    <phoneticPr fontId="3"/>
  </si>
  <si>
    <t>都市緑地</t>
    <rPh sb="0" eb="2">
      <t>トシ</t>
    </rPh>
    <rPh sb="2" eb="4">
      <t>リョクチ</t>
    </rPh>
    <phoneticPr fontId="3"/>
  </si>
  <si>
    <t>北方運動公園</t>
    <rPh sb="0" eb="2">
      <t>キタガタ</t>
    </rPh>
    <rPh sb="2" eb="4">
      <t>ウンドウ</t>
    </rPh>
    <rPh sb="4" eb="6">
      <t>コウエン</t>
    </rPh>
    <phoneticPr fontId="3"/>
  </si>
  <si>
    <t>迎田緑地</t>
    <rPh sb="0" eb="1">
      <t>ムカイ</t>
    </rPh>
    <rPh sb="1" eb="2">
      <t>タ</t>
    </rPh>
    <rPh sb="2" eb="4">
      <t>リョクチ</t>
    </rPh>
    <phoneticPr fontId="3"/>
  </si>
  <si>
    <t>きたがた四季の丘公園</t>
    <rPh sb="4" eb="6">
      <t>シキ</t>
    </rPh>
    <rPh sb="7" eb="8">
      <t>オカ</t>
    </rPh>
    <rPh sb="8" eb="10">
      <t>コウエン</t>
    </rPh>
    <phoneticPr fontId="3"/>
  </si>
  <si>
    <t>筈町河畔公園</t>
    <rPh sb="0" eb="1">
      <t>ハズ</t>
    </rPh>
    <rPh sb="1" eb="2">
      <t>マチ</t>
    </rPh>
    <rPh sb="2" eb="4">
      <t>カハン</t>
    </rPh>
    <rPh sb="4" eb="6">
      <t>コウエン</t>
    </rPh>
    <phoneticPr fontId="3"/>
  </si>
  <si>
    <t>大渡農村公園</t>
    <rPh sb="0" eb="1">
      <t>オオ</t>
    </rPh>
    <rPh sb="1" eb="2">
      <t>ワタル</t>
    </rPh>
    <rPh sb="2" eb="4">
      <t>ノウソン</t>
    </rPh>
    <rPh sb="4" eb="6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</si>
  <si>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</si>
  <si>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（資料：都市計画課、観光課ほか）</t>
    <rPh sb="1" eb="3">
      <t>シリョウ</t>
    </rPh>
    <rPh sb="4" eb="6">
      <t>トシ</t>
    </rPh>
    <rPh sb="6" eb="8">
      <t>ケイカク</t>
    </rPh>
    <rPh sb="8" eb="9">
      <t>カ</t>
    </rPh>
    <rPh sb="10" eb="13">
      <t>カンコウカ</t>
    </rPh>
    <phoneticPr fontId="3"/>
  </si>
  <si>
    <t>白岩運動公園</t>
    <rPh sb="0" eb="1">
      <t>シロ</t>
    </rPh>
    <rPh sb="1" eb="2">
      <t>イワ</t>
    </rPh>
    <rPh sb="2" eb="4">
      <t>ウンドウ</t>
    </rPh>
    <rPh sb="4" eb="6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</si>
  <si>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</si>
  <si>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丸山公園</t>
    <rPh sb="0" eb="2">
      <t>マルヤマ</t>
    </rPh>
    <rPh sb="2" eb="4">
      <t>コウエン</t>
    </rPh>
    <phoneticPr fontId="3"/>
  </si>
  <si>
    <t>天神崎公園</t>
    <rPh sb="0" eb="2">
      <t>テンジン</t>
    </rPh>
    <rPh sb="2" eb="3">
      <t>サキ</t>
    </rPh>
    <rPh sb="3" eb="5">
      <t>コウエン</t>
    </rPh>
    <phoneticPr fontId="3"/>
  </si>
  <si>
    <t>（資料：都市計画課）</t>
    <rPh sb="1" eb="3">
      <t>シリョウ</t>
    </rPh>
    <rPh sb="4" eb="6">
      <t>トシ</t>
    </rPh>
    <rPh sb="6" eb="8">
      <t>ケイカク</t>
    </rPh>
    <rPh sb="8" eb="9">
      <t>カ</t>
    </rPh>
    <phoneticPr fontId="3"/>
  </si>
  <si>
    <t>◇産業◇</t>
    <rPh sb="1" eb="3">
      <t>サンギョウ</t>
    </rPh>
    <phoneticPr fontId="3"/>
  </si>
  <si>
    <t>■産業（大分類）別事業所数及び従業者数</t>
    <rPh sb="1" eb="3">
      <t>サンギョウ</t>
    </rPh>
    <rPh sb="4" eb="7">
      <t>ダイブンルイ</t>
    </rPh>
    <rPh sb="8" eb="9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8">
      <t>ギョウシャ</t>
    </rPh>
    <rPh sb="18" eb="19">
      <t>スウ</t>
    </rPh>
    <phoneticPr fontId="3"/>
  </si>
  <si>
    <t>（単位：事業所・人）</t>
    <rPh sb="1" eb="3">
      <t>タンイ</t>
    </rPh>
    <rPh sb="4" eb="7">
      <t>ジギョウショ</t>
    </rPh>
    <rPh sb="8" eb="9">
      <t>ヒト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</si>
  <si>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</si>
  <si>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3">
      <t>ギョウシャ</t>
    </rPh>
    <rPh sb="3" eb="4">
      <t>スウ</t>
    </rPh>
    <phoneticPr fontId="3"/>
  </si>
  <si>
    <t>総    数</t>
    <rPh sb="0" eb="1">
      <t>フサ</t>
    </rPh>
    <rPh sb="5" eb="6">
      <t>カズ</t>
    </rPh>
    <phoneticPr fontId="3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</si>
  <si>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</si>
  <si>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</si>
  <si>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</si>
  <si>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</si>
  <si>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</si>
  <si>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</si>
  <si>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</si>
  <si>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</si>
  <si>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</si>
  <si>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</si>
  <si>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</si>
  <si>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-</t>
    <phoneticPr fontId="3"/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</si>
  <si>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</si>
  <si>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</si>
  <si>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</si>
  <si>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</si>
  <si>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</si>
  <si>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</si>
  <si>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  <rPh sb="1" eb="3">
      <t>シリョウ</t>
    </rPh>
    <rPh sb="4" eb="6">
      <t>ケイザイ</t>
    </rPh>
    <rPh sb="12" eb="14">
      <t>ヘイセイ</t>
    </rPh>
    <rPh sb="16" eb="17">
      <t>ネン</t>
    </rPh>
    <rPh sb="20" eb="23">
      <t>ジギョウショ</t>
    </rPh>
    <rPh sb="24" eb="26">
      <t>キギョウ</t>
    </rPh>
    <rPh sb="26" eb="28">
      <t>トウケイ</t>
    </rPh>
    <rPh sb="28" eb="30">
      <t>チョウサ</t>
    </rPh>
    <phoneticPr fontId="3"/>
  </si>
  <si>
    <t>■人数規模別事業所数及び従業者数</t>
    <rPh sb="1" eb="3">
      <t>ニンズウ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5">
      <t>ギョウシャ</t>
    </rPh>
    <rPh sb="15" eb="16">
      <t>スウ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</si>
  <si>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</si>
  <si>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</si>
  <si>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</si>
  <si>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</si>
  <si>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３０人以上</t>
    <rPh sb="2" eb="3">
      <t>ニン</t>
    </rPh>
    <rPh sb="3" eb="5">
      <t>イジョウ</t>
    </rPh>
    <phoneticPr fontId="3"/>
  </si>
  <si>
    <t>派遣・下請従業者のみ</t>
    <rPh sb="0" eb="2">
      <t>ハケン</t>
    </rPh>
    <rPh sb="3" eb="5">
      <t>シタウ</t>
    </rPh>
    <rPh sb="5" eb="6">
      <t>ジュウ</t>
    </rPh>
    <rPh sb="6" eb="8">
      <t>ギョウシャ</t>
    </rPh>
    <phoneticPr fontId="3"/>
  </si>
  <si>
    <t>【農業】</t>
    <rPh sb="1" eb="3">
      <t>ノウギョウ</t>
    </rPh>
    <phoneticPr fontId="3"/>
  </si>
  <si>
    <t>■農業の概況</t>
    <rPh sb="1" eb="3">
      <t>ノウギョウ</t>
    </rPh>
    <rPh sb="4" eb="6">
      <t>ガイキョウ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</si>
  <si>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</si>
  <si>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農　家　戸　数</t>
    <rPh sb="0" eb="1">
      <t>ノウ</t>
    </rPh>
    <rPh sb="2" eb="3">
      <t>イエ</t>
    </rPh>
    <rPh sb="4" eb="5">
      <t>ト</t>
    </rPh>
    <rPh sb="6" eb="7">
      <t>カズ</t>
    </rPh>
    <phoneticPr fontId="3"/>
  </si>
  <si>
    <t>販売農家</t>
    <rPh sb="0" eb="2">
      <t>ハンバイ</t>
    </rPh>
    <rPh sb="2" eb="4">
      <t>ノウカ</t>
    </rPh>
    <phoneticPr fontId="3"/>
  </si>
  <si>
    <t>自給的農家</t>
    <rPh sb="0" eb="3">
      <t>ジキュウテキ</t>
    </rPh>
    <rPh sb="3" eb="5">
      <t>ノウカ</t>
    </rPh>
    <phoneticPr fontId="3"/>
  </si>
  <si>
    <t>主副業別農家数</t>
    <rPh sb="0" eb="1">
      <t>シュ</t>
    </rPh>
    <rPh sb="1" eb="2">
      <t>フク</t>
    </rPh>
    <rPh sb="2" eb="3">
      <t>ギョウ</t>
    </rPh>
    <rPh sb="3" eb="4">
      <t>ベツ</t>
    </rPh>
    <rPh sb="4" eb="6">
      <t>ノウカ</t>
    </rPh>
    <rPh sb="6" eb="7">
      <t>スウ</t>
    </rPh>
    <phoneticPr fontId="3"/>
  </si>
  <si>
    <t>主業農家</t>
    <rPh sb="0" eb="1">
      <t>シュ</t>
    </rPh>
    <rPh sb="1" eb="2">
      <t>ギョウ</t>
    </rPh>
    <rPh sb="2" eb="4">
      <t>ノウカ</t>
    </rPh>
    <phoneticPr fontId="3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</si>
  <si>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3"/>
  </si>
  <si>
    <t>副業的農家</t>
    <rPh sb="0" eb="3">
      <t>フクギョウテキ</t>
    </rPh>
    <rPh sb="3" eb="5">
      <t>ノウカ</t>
    </rPh>
    <phoneticPr fontId="3"/>
  </si>
  <si>
    <t>平成7年</t>
    <rPh sb="0" eb="2">
      <t>ヘイセイ</t>
    </rPh>
    <rPh sb="3" eb="4">
      <t>ネン</t>
    </rPh>
    <phoneticPr fontId="3"/>
  </si>
  <si>
    <t>（資料：農林業センサス）</t>
    <rPh sb="1" eb="3">
      <t>シリョウ</t>
    </rPh>
    <rPh sb="4" eb="7">
      <t>ノウリンギョウ</t>
    </rPh>
    <phoneticPr fontId="3"/>
  </si>
  <si>
    <t>■経営耕地面積規模別農家数の推移</t>
    <rPh sb="1" eb="3">
      <t>ケイエイ</t>
    </rPh>
    <rPh sb="3" eb="5">
      <t>コウチ</t>
    </rPh>
    <rPh sb="5" eb="7">
      <t>メンセキ</t>
    </rPh>
    <rPh sb="7" eb="10">
      <t>キボベツ</t>
    </rPh>
    <rPh sb="10" eb="12">
      <t>ノウカ</t>
    </rPh>
    <rPh sb="12" eb="13">
      <t>カズ</t>
    </rPh>
    <rPh sb="14" eb="16">
      <t>スイイ</t>
    </rPh>
    <phoneticPr fontId="3"/>
  </si>
  <si>
    <t>例外
規定</t>
    <rPh sb="0" eb="2">
      <t>レイガイ</t>
    </rPh>
    <rPh sb="3" eb="5">
      <t>キテイ</t>
    </rPh>
    <phoneticPr fontId="3"/>
  </si>
  <si>
    <t>0.3ha
未満</t>
    <rPh sb="6" eb="8">
      <t>ミマン</t>
    </rPh>
    <phoneticPr fontId="3"/>
  </si>
  <si>
    <t>0.3～0.5ha</t>
    <phoneticPr fontId="3"/>
  </si>
  <si>
    <t>0.5～1.0ha</t>
    <phoneticPr fontId="3"/>
  </si>
  <si>
    <t>1.0～1.5ha</t>
    <phoneticPr fontId="3"/>
  </si>
  <si>
    <t>1.5～2.0ha</t>
    <phoneticPr fontId="3"/>
  </si>
  <si>
    <t>2.0～2.5ha</t>
    <phoneticPr fontId="3"/>
  </si>
  <si>
    <t>2.5～3.0ha</t>
    <phoneticPr fontId="3"/>
  </si>
  <si>
    <t>3.0～5.0ha</t>
    <phoneticPr fontId="3"/>
  </si>
  <si>
    <t>5.0ha以上</t>
    <rPh sb="5" eb="7">
      <t>イジョウ</t>
    </rPh>
    <phoneticPr fontId="3"/>
  </si>
  <si>
    <t>■経営耕地面積の推移</t>
    <rPh sb="1" eb="3">
      <t>ケイエイ</t>
    </rPh>
    <rPh sb="3" eb="5">
      <t>コウチ</t>
    </rPh>
    <rPh sb="5" eb="7">
      <t>メンセキ</t>
    </rPh>
    <rPh sb="8" eb="10">
      <t>スイイ</t>
    </rPh>
    <phoneticPr fontId="3"/>
  </si>
  <si>
    <t>（各年2月1日現在　単位：ａ）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phoneticPr fontId="3"/>
  </si>
  <si>
    <t>総面積</t>
    <rPh sb="0" eb="3">
      <t>ソウメンセキ</t>
    </rPh>
    <phoneticPr fontId="3"/>
  </si>
  <si>
    <t>果樹園</t>
    <rPh sb="0" eb="3">
      <t>カジュエン</t>
    </rPh>
    <phoneticPr fontId="3"/>
  </si>
  <si>
    <t>■主要作物の作付面積及び収穫量</t>
    <rPh sb="1" eb="3">
      <t>シュヨウ</t>
    </rPh>
    <rPh sb="3" eb="5">
      <t>サクモツ</t>
    </rPh>
    <rPh sb="6" eb="8">
      <t>サクツ</t>
    </rPh>
    <rPh sb="8" eb="10">
      <t>メンセキ</t>
    </rPh>
    <rPh sb="10" eb="11">
      <t>オヨ</t>
    </rPh>
    <rPh sb="12" eb="14">
      <t>シュウカク</t>
    </rPh>
    <rPh sb="14" eb="15">
      <t>リョウ</t>
    </rPh>
    <phoneticPr fontId="3"/>
  </si>
  <si>
    <t>（平成24年2月1日現在　単位：ｈａ・ｔ）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</si>
  <si>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米</t>
    <rPh sb="0" eb="1">
      <t>コメ</t>
    </rPh>
    <phoneticPr fontId="3"/>
  </si>
  <si>
    <t>小　麦</t>
    <rPh sb="0" eb="1">
      <t>コ</t>
    </rPh>
    <rPh sb="2" eb="3">
      <t>ムギ</t>
    </rPh>
    <phoneticPr fontId="3"/>
  </si>
  <si>
    <t>大　麦</t>
    <rPh sb="0" eb="1">
      <t>ダイ</t>
    </rPh>
    <rPh sb="2" eb="3">
      <t>ムギ</t>
    </rPh>
    <phoneticPr fontId="3"/>
  </si>
  <si>
    <t>大　豆</t>
    <rPh sb="0" eb="1">
      <t>ダイ</t>
    </rPh>
    <rPh sb="2" eb="3">
      <t>マメ</t>
    </rPh>
    <phoneticPr fontId="3"/>
  </si>
  <si>
    <t>たまねぎ</t>
    <phoneticPr fontId="3"/>
  </si>
  <si>
    <t>作付面積</t>
    <rPh sb="0" eb="2">
      <t>サクツ</t>
    </rPh>
    <rPh sb="2" eb="4">
      <t>メンセキ</t>
    </rPh>
    <phoneticPr fontId="3"/>
  </si>
  <si>
    <t>収穫量</t>
    <rPh sb="0" eb="2">
      <t>シュウカク</t>
    </rPh>
    <rPh sb="2" eb="3">
      <t>リョウ</t>
    </rPh>
    <phoneticPr fontId="3"/>
  </si>
  <si>
    <t>作付面積</t>
    <rPh sb="0" eb="2">
      <t>サクツケ</t>
    </rPh>
    <rPh sb="2" eb="4">
      <t>メンセキ</t>
    </rPh>
    <phoneticPr fontId="3"/>
  </si>
  <si>
    <t>（資料：農林水産統計年報）</t>
    <rPh sb="1" eb="3">
      <t>シリョウ</t>
    </rPh>
    <rPh sb="4" eb="6">
      <t>ノウリン</t>
    </rPh>
    <rPh sb="6" eb="8">
      <t>スイサン</t>
    </rPh>
    <rPh sb="8" eb="10">
      <t>トウケイ</t>
    </rPh>
    <rPh sb="10" eb="12">
      <t>ネンポウ</t>
    </rPh>
    <phoneticPr fontId="3"/>
  </si>
  <si>
    <t>■作物別作付農家数・作付面積（販売目的）</t>
    <rPh sb="1" eb="3">
      <t>サクモツ</t>
    </rPh>
    <rPh sb="3" eb="4">
      <t>ベツ</t>
    </rPh>
    <rPh sb="4" eb="6">
      <t>サクツ</t>
    </rPh>
    <rPh sb="6" eb="8">
      <t>ノウカ</t>
    </rPh>
    <rPh sb="8" eb="9">
      <t>スウ</t>
    </rPh>
    <rPh sb="10" eb="12">
      <t>サクツ</t>
    </rPh>
    <rPh sb="12" eb="14">
      <t>メンセキ</t>
    </rPh>
    <rPh sb="15" eb="17">
      <t>ハンバイ</t>
    </rPh>
    <rPh sb="17" eb="19">
      <t>モクテキ</t>
    </rPh>
    <phoneticPr fontId="3"/>
  </si>
  <si>
    <t>（平成22年2月1日現在　単位：戸・ａ）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</si>
  <si>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稲</t>
    <rPh sb="0" eb="1">
      <t>イネ</t>
    </rPh>
    <phoneticPr fontId="3"/>
  </si>
  <si>
    <t>麦　類</t>
    <rPh sb="0" eb="1">
      <t>ムギ</t>
    </rPh>
    <rPh sb="2" eb="3">
      <t>タグイ</t>
    </rPh>
    <phoneticPr fontId="3"/>
  </si>
  <si>
    <t>いも類</t>
    <rPh sb="2" eb="3">
      <t>ルイ</t>
    </rPh>
    <phoneticPr fontId="3"/>
  </si>
  <si>
    <t>豆　類</t>
    <rPh sb="0" eb="1">
      <t>マメ</t>
    </rPh>
    <rPh sb="2" eb="3">
      <t>タグイ</t>
    </rPh>
    <phoneticPr fontId="3"/>
  </si>
  <si>
    <t>茶</t>
    <rPh sb="0" eb="1">
      <t>チャ</t>
    </rPh>
    <phoneticPr fontId="3"/>
  </si>
  <si>
    <t>野　菜</t>
    <rPh sb="0" eb="1">
      <t>ノ</t>
    </rPh>
    <rPh sb="2" eb="3">
      <t>ナ</t>
    </rPh>
    <phoneticPr fontId="3"/>
  </si>
  <si>
    <t>作付
農家</t>
    <rPh sb="0" eb="2">
      <t>サクツケ</t>
    </rPh>
    <rPh sb="3" eb="5">
      <t>ノウカ</t>
    </rPh>
    <phoneticPr fontId="3"/>
  </si>
  <si>
    <t>作付
面積</t>
    <rPh sb="0" eb="2">
      <t>サクツケ</t>
    </rPh>
    <rPh sb="3" eb="5">
      <t>メンセキ</t>
    </rPh>
    <phoneticPr fontId="3"/>
  </si>
  <si>
    <t>×</t>
    <phoneticPr fontId="3"/>
  </si>
  <si>
    <t>×</t>
  </si>
  <si>
    <t>-</t>
    <phoneticPr fontId="3"/>
  </si>
  <si>
    <t>■果樹の種類別栽培農家数（販売農家）</t>
    <rPh sb="1" eb="3">
      <t>カジュ</t>
    </rPh>
    <rPh sb="4" eb="6">
      <t>シュルイ</t>
    </rPh>
    <rPh sb="6" eb="7">
      <t>ベツ</t>
    </rPh>
    <rPh sb="7" eb="9">
      <t>サイバイ</t>
    </rPh>
    <rPh sb="9" eb="11">
      <t>ノウカ</t>
    </rPh>
    <rPh sb="11" eb="12">
      <t>カズ</t>
    </rPh>
    <rPh sb="13" eb="15">
      <t>ハンバイ</t>
    </rPh>
    <rPh sb="15" eb="17">
      <t>ノウカ</t>
    </rPh>
    <phoneticPr fontId="3"/>
  </si>
  <si>
    <t>（平成22年2月1日現在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</si>
  <si>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温州みかん</t>
    <rPh sb="0" eb="2">
      <t>ウンシュウ</t>
    </rPh>
    <phoneticPr fontId="3"/>
  </si>
  <si>
    <t>その他柑橘類</t>
    <rPh sb="2" eb="3">
      <t>タ</t>
    </rPh>
    <rPh sb="3" eb="5">
      <t>カンキツ</t>
    </rPh>
    <rPh sb="5" eb="6">
      <t>ルイ</t>
    </rPh>
    <phoneticPr fontId="3"/>
  </si>
  <si>
    <t>かき</t>
  </si>
  <si>
    <t>くり</t>
    <phoneticPr fontId="3"/>
  </si>
  <si>
    <t>うめ</t>
    <phoneticPr fontId="3"/>
  </si>
  <si>
    <t>ぶどう</t>
    <phoneticPr fontId="3"/>
  </si>
  <si>
    <t>キウイ</t>
    <phoneticPr fontId="3"/>
  </si>
  <si>
    <t>栽培戸数</t>
    <rPh sb="0" eb="2">
      <t>サイバイ</t>
    </rPh>
    <rPh sb="2" eb="4">
      <t>コスウ</t>
    </rPh>
    <phoneticPr fontId="3"/>
  </si>
  <si>
    <t>-</t>
    <phoneticPr fontId="3"/>
  </si>
  <si>
    <t>■家畜の飼育状況（販売農家）</t>
    <rPh sb="1" eb="3">
      <t>カチク</t>
    </rPh>
    <rPh sb="4" eb="6">
      <t>シイク</t>
    </rPh>
    <rPh sb="6" eb="8">
      <t>ジョウキョウ</t>
    </rPh>
    <rPh sb="9" eb="11">
      <t>ハンバイ</t>
    </rPh>
    <rPh sb="11" eb="13">
      <t>ノウカ</t>
    </rPh>
    <phoneticPr fontId="3"/>
  </si>
  <si>
    <t>（平成22年2月1日現在）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</si>
  <si>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乳用牛</t>
    <rPh sb="0" eb="1">
      <t>ニュウ</t>
    </rPh>
    <rPh sb="1" eb="2">
      <t>ヨウ</t>
    </rPh>
    <rPh sb="2" eb="3">
      <t>ギュウ</t>
    </rPh>
    <phoneticPr fontId="3"/>
  </si>
  <si>
    <t>肉用牛</t>
    <rPh sb="0" eb="2">
      <t>ニクヨウ</t>
    </rPh>
    <rPh sb="2" eb="3">
      <t>ウシ</t>
    </rPh>
    <phoneticPr fontId="3"/>
  </si>
  <si>
    <t>豚</t>
    <rPh sb="0" eb="1">
      <t>ブタ</t>
    </rPh>
    <phoneticPr fontId="3"/>
  </si>
  <si>
    <t>採卵鶏</t>
    <rPh sb="0" eb="2">
      <t>サイラン</t>
    </rPh>
    <rPh sb="2" eb="3">
      <t>ニワトリ</t>
    </rPh>
    <phoneticPr fontId="3"/>
  </si>
  <si>
    <t>ブロイラー</t>
    <phoneticPr fontId="3"/>
  </si>
  <si>
    <t>戸数</t>
    <rPh sb="0" eb="2">
      <t>コスウ</t>
    </rPh>
    <phoneticPr fontId="3"/>
  </si>
  <si>
    <t>頭数</t>
    <rPh sb="0" eb="2">
      <t>トウスウ</t>
    </rPh>
    <phoneticPr fontId="3"/>
  </si>
  <si>
    <t>羽数</t>
    <rPh sb="0" eb="1">
      <t>ハネ</t>
    </rPh>
    <rPh sb="1" eb="2">
      <t>スウ</t>
    </rPh>
    <phoneticPr fontId="3"/>
  </si>
  <si>
    <t>-</t>
    <phoneticPr fontId="3"/>
  </si>
  <si>
    <t>×</t>
    <phoneticPr fontId="3"/>
  </si>
  <si>
    <t>×</t>
    <phoneticPr fontId="3"/>
  </si>
  <si>
    <t>（羽数：100羽）</t>
    <rPh sb="1" eb="2">
      <t>ハネ</t>
    </rPh>
    <rPh sb="2" eb="3">
      <t>スウ</t>
    </rPh>
    <rPh sb="7" eb="8">
      <t>ハネ</t>
    </rPh>
    <phoneticPr fontId="3"/>
  </si>
  <si>
    <t>■農地の転用状況　　平成26年</t>
    <rPh sb="1" eb="3">
      <t>ノウチ</t>
    </rPh>
    <rPh sb="4" eb="6">
      <t>テンヨウ</t>
    </rPh>
    <rPh sb="6" eb="8">
      <t>ジョウキョウ</t>
    </rPh>
    <rPh sb="10" eb="12">
      <t>ヘイセイ</t>
    </rPh>
    <rPh sb="14" eb="15">
      <t>ネン</t>
    </rPh>
    <phoneticPr fontId="3"/>
  </si>
  <si>
    <t>（1月1日～12月31日　単位：件・ａ）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</si>
  <si>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住宅用地</t>
    <rPh sb="0" eb="2">
      <t>ジュウタク</t>
    </rPh>
    <rPh sb="2" eb="4">
      <t>ヨウチ</t>
    </rPh>
    <phoneticPr fontId="3"/>
  </si>
  <si>
    <t>鉱工業用地</t>
    <rPh sb="0" eb="3">
      <t>コウコウギョウ</t>
    </rPh>
    <rPh sb="3" eb="5">
      <t>ヨウチ</t>
    </rPh>
    <phoneticPr fontId="3"/>
  </si>
  <si>
    <t>公共用地</t>
    <rPh sb="0" eb="2">
      <t>コウキョウ</t>
    </rPh>
    <rPh sb="2" eb="4">
      <t>ヨウチ</t>
    </rPh>
    <phoneticPr fontId="3"/>
  </si>
  <si>
    <t>その他の
業務用地</t>
    <rPh sb="2" eb="3">
      <t>タ</t>
    </rPh>
    <rPh sb="5" eb="7">
      <t>ギョウム</t>
    </rPh>
    <rPh sb="7" eb="9">
      <t>ヨウチ</t>
    </rPh>
    <phoneticPr fontId="3"/>
  </si>
  <si>
    <t>植　林</t>
    <rPh sb="0" eb="1">
      <t>ウエ</t>
    </rPh>
    <rPh sb="2" eb="3">
      <t>ハヤシ</t>
    </rPh>
    <phoneticPr fontId="3"/>
  </si>
  <si>
    <t>件数</t>
    <rPh sb="0" eb="2">
      <t>ケンスウ</t>
    </rPh>
    <phoneticPr fontId="3"/>
  </si>
  <si>
    <t>面積</t>
    <rPh sb="0" eb="2">
      <t>メンセキ</t>
    </rPh>
    <phoneticPr fontId="3"/>
  </si>
  <si>
    <t>（資料：農業委員会）</t>
    <rPh sb="1" eb="3">
      <t>シリョウ</t>
    </rPh>
    <rPh sb="4" eb="6">
      <t>ノウギョウ</t>
    </rPh>
    <rPh sb="6" eb="9">
      <t>イインカイ</t>
    </rPh>
    <phoneticPr fontId="3"/>
  </si>
  <si>
    <t>【林業】</t>
    <rPh sb="1" eb="3">
      <t>リンギョウ</t>
    </rPh>
    <phoneticPr fontId="3"/>
  </si>
  <si>
    <t>■森林の面積</t>
    <rPh sb="1" eb="3">
      <t>シンリン</t>
    </rPh>
    <rPh sb="4" eb="6">
      <t>メンセキ</t>
    </rPh>
    <phoneticPr fontId="3"/>
  </si>
  <si>
    <t>（平成27年4月1日現在　単位：ha）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</si>
  <si>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武雄市
森林面積</t>
    <rPh sb="0" eb="3">
      <t>タケオシ</t>
    </rPh>
    <rPh sb="4" eb="6">
      <t>シンリン</t>
    </rPh>
    <rPh sb="6" eb="8">
      <t>メンセキ</t>
    </rPh>
    <phoneticPr fontId="3"/>
  </si>
  <si>
    <t>国　有　林</t>
    <rPh sb="0" eb="1">
      <t>クニ</t>
    </rPh>
    <rPh sb="2" eb="3">
      <t>ユウ</t>
    </rPh>
    <rPh sb="4" eb="5">
      <t>ハヤシ</t>
    </rPh>
    <phoneticPr fontId="3"/>
  </si>
  <si>
    <t>民　有　林</t>
    <rPh sb="0" eb="1">
      <t>タミ</t>
    </rPh>
    <rPh sb="2" eb="3">
      <t>ユウ</t>
    </rPh>
    <rPh sb="4" eb="5">
      <t>ハヤシ</t>
    </rPh>
    <phoneticPr fontId="3"/>
  </si>
  <si>
    <t>人工林</t>
    <rPh sb="0" eb="2">
      <t>ジンコウ</t>
    </rPh>
    <rPh sb="2" eb="3">
      <t>リン</t>
    </rPh>
    <phoneticPr fontId="3"/>
  </si>
  <si>
    <t>天然林</t>
    <rPh sb="0" eb="2">
      <t>テンネン</t>
    </rPh>
    <rPh sb="2" eb="3">
      <t>リン</t>
    </rPh>
    <phoneticPr fontId="3"/>
  </si>
  <si>
    <t>森林以外
の用途</t>
    <rPh sb="0" eb="2">
      <t>シンリン</t>
    </rPh>
    <rPh sb="2" eb="4">
      <t>イガイ</t>
    </rPh>
    <rPh sb="6" eb="8">
      <t>ヨウト</t>
    </rPh>
    <phoneticPr fontId="3"/>
  </si>
  <si>
    <t>人工林率（％）</t>
    <rPh sb="0" eb="2">
      <t>ジンコウ</t>
    </rPh>
    <rPh sb="2" eb="3">
      <t>リン</t>
    </rPh>
    <rPh sb="3" eb="4">
      <t>リツ</t>
    </rPh>
    <phoneticPr fontId="3"/>
  </si>
  <si>
    <t>竹林</t>
    <rPh sb="0" eb="1">
      <t>タケ</t>
    </rPh>
    <rPh sb="1" eb="2">
      <t>リン</t>
    </rPh>
    <phoneticPr fontId="3"/>
  </si>
  <si>
    <t>無立木地</t>
    <rPh sb="0" eb="1">
      <t>ム</t>
    </rPh>
    <rPh sb="1" eb="2">
      <t>タ</t>
    </rPh>
    <rPh sb="2" eb="3">
      <t>キ</t>
    </rPh>
    <rPh sb="3" eb="4">
      <t>チ</t>
    </rPh>
    <phoneticPr fontId="3"/>
  </si>
  <si>
    <t>人工林率(％)</t>
    <rPh sb="0" eb="2">
      <t>ジンコウ</t>
    </rPh>
    <rPh sb="2" eb="3">
      <t>リン</t>
    </rPh>
    <rPh sb="3" eb="4">
      <t>リツ</t>
    </rPh>
    <phoneticPr fontId="3"/>
  </si>
  <si>
    <t>※国有林は平成23年4月1日時点、民有林は平成27年4月1日時点</t>
    <rPh sb="1" eb="3">
      <t>コクユウ</t>
    </rPh>
    <rPh sb="3" eb="4">
      <t>リン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ジテン</t>
    </rPh>
    <rPh sb="17" eb="20">
      <t>ミンユウリン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ジテン</t>
    </rPh>
    <phoneticPr fontId="3"/>
  </si>
  <si>
    <t>（資料：佐賀県森林・林業統計要覧）</t>
    <rPh sb="1" eb="3">
      <t>シリョウ</t>
    </rPh>
    <rPh sb="4" eb="7">
      <t>サガケン</t>
    </rPh>
    <rPh sb="7" eb="9">
      <t>シンリン</t>
    </rPh>
    <rPh sb="10" eb="12">
      <t>リンギョウ</t>
    </rPh>
    <rPh sb="12" eb="14">
      <t>トウケイ</t>
    </rPh>
    <rPh sb="14" eb="16">
      <t>ヨウラン</t>
    </rPh>
    <phoneticPr fontId="3"/>
  </si>
  <si>
    <t>【商業】</t>
    <rPh sb="1" eb="3">
      <t>ショウギョウ</t>
    </rPh>
    <phoneticPr fontId="3"/>
  </si>
  <si>
    <t>■商業の推移</t>
    <rPh sb="1" eb="3">
      <t>ショウギョウ</t>
    </rPh>
    <rPh sb="4" eb="6">
      <t>スイイ</t>
    </rPh>
    <phoneticPr fontId="3"/>
  </si>
  <si>
    <t>（各年6月1日現在　単位：事業所・人・万円）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6">
      <t>ジギョウショ</t>
    </rPh>
    <rPh sb="17" eb="18">
      <t>ヒト</t>
    </rPh>
    <rPh sb="19" eb="21">
      <t>マンエン</t>
    </rPh>
    <phoneticPr fontId="3"/>
  </si>
  <si>
    <t>事業所</t>
    <rPh sb="0" eb="3">
      <t>ジギョウショ</t>
    </rPh>
    <phoneticPr fontId="3"/>
  </si>
  <si>
    <t>従業員数</t>
    <rPh sb="0" eb="3">
      <t>ジュウギョウイン</t>
    </rPh>
    <rPh sb="3" eb="4">
      <t>スウ</t>
    </rPh>
    <phoneticPr fontId="3"/>
  </si>
  <si>
    <t>販売額</t>
    <rPh sb="0" eb="2">
      <t>ハンバイ</t>
    </rPh>
    <rPh sb="2" eb="3">
      <t>ガク</t>
    </rPh>
    <phoneticPr fontId="3"/>
  </si>
  <si>
    <t>1事業所当り
従業者数</t>
    <rPh sb="1" eb="4">
      <t>ジギョウショ</t>
    </rPh>
    <rPh sb="4" eb="5">
      <t>アタ</t>
    </rPh>
    <rPh sb="7" eb="8">
      <t>ジュウ</t>
    </rPh>
    <rPh sb="8" eb="10">
      <t>ギョウシャ</t>
    </rPh>
    <rPh sb="10" eb="11">
      <t>スウ</t>
    </rPh>
    <phoneticPr fontId="3"/>
  </si>
  <si>
    <t>1事業所当り
販売額</t>
    <rPh sb="1" eb="4">
      <t>ジギョウショ</t>
    </rPh>
    <rPh sb="4" eb="5">
      <t>アタ</t>
    </rPh>
    <rPh sb="7" eb="9">
      <t>ハンバイ</t>
    </rPh>
    <rPh sb="9" eb="10">
      <t>ガク</t>
    </rPh>
    <phoneticPr fontId="3"/>
  </si>
  <si>
    <t>従業者1人当り
販売額</t>
    <rPh sb="0" eb="1">
      <t>ジュウ</t>
    </rPh>
    <rPh sb="1" eb="3">
      <t>ギョウシャ</t>
    </rPh>
    <rPh sb="4" eb="5">
      <t>ヒト</t>
    </rPh>
    <rPh sb="5" eb="6">
      <t>アタ</t>
    </rPh>
    <rPh sb="8" eb="10">
      <t>ハンバイ</t>
    </rPh>
    <rPh sb="10" eb="11">
      <t>ガク</t>
    </rPh>
    <phoneticPr fontId="3"/>
  </si>
  <si>
    <t>平成11年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</si>
  <si>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</si>
  <si>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</si>
  <si>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</si>
  <si>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※平成26年実施分はまだ公表に至っていない</t>
    <rPh sb="1" eb="3">
      <t>ヘイセイ</t>
    </rPh>
    <rPh sb="5" eb="6">
      <t>ネン</t>
    </rPh>
    <rPh sb="6" eb="8">
      <t>ジッシ</t>
    </rPh>
    <rPh sb="8" eb="9">
      <t>ブン</t>
    </rPh>
    <rPh sb="12" eb="14">
      <t>コウヒョウ</t>
    </rPh>
    <rPh sb="15" eb="16">
      <t>イタ</t>
    </rPh>
    <phoneticPr fontId="3"/>
  </si>
  <si>
    <t>（資料：商業統計調査）</t>
    <rPh sb="1" eb="3">
      <t>シリョウ</t>
    </rPh>
    <rPh sb="4" eb="6">
      <t>ショウギョウ</t>
    </rPh>
    <rPh sb="6" eb="8">
      <t>トウケイ</t>
    </rPh>
    <rPh sb="8" eb="10">
      <t>チョウサ</t>
    </rPh>
    <phoneticPr fontId="3"/>
  </si>
  <si>
    <t>■産業分類別事業所数・従業者数・年間商品販売額</t>
    <rPh sb="1" eb="3">
      <t>サンギョウ</t>
    </rPh>
    <rPh sb="3" eb="5">
      <t>ブンルイ</t>
    </rPh>
    <rPh sb="5" eb="6">
      <t>ベツ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phoneticPr fontId="3"/>
  </si>
  <si>
    <t>（平成19年6月1日現在　単位：事業所･人･万円）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9">
      <t>ジギョウショ</t>
    </rPh>
    <rPh sb="20" eb="21">
      <t>ニン</t>
    </rPh>
    <rPh sb="22" eb="24">
      <t>マンエン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</si>
  <si>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</si>
  <si>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卸売業　</t>
    <rPh sb="0" eb="2">
      <t>オロシウリ</t>
    </rPh>
    <rPh sb="2" eb="3">
      <t>ギョウ</t>
    </rPh>
    <phoneticPr fontId="3"/>
  </si>
  <si>
    <t>繊維・衣服等卸売業</t>
    <rPh sb="0" eb="2">
      <t>センイ</t>
    </rPh>
    <rPh sb="3" eb="5">
      <t>イフク</t>
    </rPh>
    <rPh sb="5" eb="6">
      <t>トウ</t>
    </rPh>
    <rPh sb="6" eb="8">
      <t>オロシウリ</t>
    </rPh>
    <rPh sb="8" eb="9">
      <t>ギョウ</t>
    </rPh>
    <phoneticPr fontId="3"/>
  </si>
  <si>
    <t>飲食料品卸売業</t>
    <rPh sb="0" eb="2">
      <t>インショク</t>
    </rPh>
    <rPh sb="2" eb="3">
      <t>リョウ</t>
    </rPh>
    <rPh sb="3" eb="4">
      <t>ヒン</t>
    </rPh>
    <rPh sb="4" eb="6">
      <t>オロシウリ</t>
    </rPh>
    <rPh sb="6" eb="7">
      <t>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</si>
  <si>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5">
      <t>オロシウリ</t>
    </rPh>
    <rPh sb="15" eb="16">
      <t>ギョウ</t>
    </rPh>
    <phoneticPr fontId="3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</si>
  <si>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3"/>
  </si>
  <si>
    <t>その他の卸売業</t>
    <rPh sb="2" eb="3">
      <t>タ</t>
    </rPh>
    <rPh sb="4" eb="7">
      <t>オロシウリギョウ</t>
    </rPh>
    <phoneticPr fontId="3"/>
  </si>
  <si>
    <t>小売業</t>
    <rPh sb="0" eb="3">
      <t>コウリギョウ</t>
    </rPh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</si>
  <si>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シナ</t>
    </rPh>
    <rPh sb="11" eb="14">
      <t>コウリギョウ</t>
    </rPh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</si>
  <si>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</si>
  <si>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3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</si>
  <si>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3"/>
  </si>
  <si>
    <t>その他の小売業</t>
    <rPh sb="2" eb="3">
      <t>タ</t>
    </rPh>
    <rPh sb="4" eb="7">
      <t>コウリギョウ</t>
    </rPh>
    <phoneticPr fontId="3"/>
  </si>
  <si>
    <t>【工業】</t>
    <rPh sb="1" eb="3">
      <t>コウギョウ</t>
    </rPh>
    <phoneticPr fontId="3"/>
  </si>
  <si>
    <t>■工業の業種別実態（従業者4人以上の事業所）</t>
    <rPh sb="1" eb="3">
      <t>コウギョウ</t>
    </rPh>
    <rPh sb="4" eb="6">
      <t>ギョウシュ</t>
    </rPh>
    <rPh sb="6" eb="7">
      <t>ベツ</t>
    </rPh>
    <rPh sb="7" eb="9">
      <t>ジッタイ</t>
    </rPh>
    <rPh sb="10" eb="13">
      <t>ジュウギョウシャ</t>
    </rPh>
    <rPh sb="14" eb="17">
      <t>ニンイジョウ</t>
    </rPh>
    <rPh sb="18" eb="21">
      <t>ジギョウショ</t>
    </rPh>
    <phoneticPr fontId="3"/>
  </si>
  <si>
    <t>(各年12月31日現在　単位：万円・人）</t>
    <rPh sb="1" eb="3">
      <t>カクネン</t>
    </rPh>
    <rPh sb="5" eb="6">
      <t>ガツ</t>
    </rPh>
    <rPh sb="8" eb="9">
      <t>ニチ</t>
    </rPh>
    <rPh sb="9" eb="11">
      <t>ゲンザイ</t>
    </rPh>
    <rPh sb="12" eb="14">
      <t>タンイ</t>
    </rPh>
    <rPh sb="15" eb="17">
      <t>マンエン</t>
    </rPh>
    <rPh sb="18" eb="19">
      <t>ヒト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</si>
  <si>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</si>
  <si>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</si>
  <si>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食料品</t>
    <rPh sb="0" eb="3">
      <t>ショクリョウヒン</t>
    </rPh>
    <phoneticPr fontId="3"/>
  </si>
  <si>
    <t>飲料</t>
    <rPh sb="0" eb="2">
      <t>インリョウ</t>
    </rPh>
    <phoneticPr fontId="3"/>
  </si>
  <si>
    <t>×</t>
    <phoneticPr fontId="3"/>
  </si>
  <si>
    <t>繊維</t>
    <rPh sb="0" eb="2">
      <t>センイ</t>
    </rPh>
    <phoneticPr fontId="3"/>
  </si>
  <si>
    <t>木材・木製品</t>
    <rPh sb="0" eb="2">
      <t>モクザイ</t>
    </rPh>
    <rPh sb="3" eb="5">
      <t>モクセイ</t>
    </rPh>
    <rPh sb="5" eb="6">
      <t>ヒン</t>
    </rPh>
    <phoneticPr fontId="3"/>
  </si>
  <si>
    <t>×</t>
    <phoneticPr fontId="3"/>
  </si>
  <si>
    <t>家具・装備品</t>
    <rPh sb="0" eb="2">
      <t>カグ</t>
    </rPh>
    <rPh sb="3" eb="6">
      <t>ソウビヒン</t>
    </rPh>
    <phoneticPr fontId="3"/>
  </si>
  <si>
    <t>出版・印刷</t>
    <rPh sb="0" eb="2">
      <t>シュッパン</t>
    </rPh>
    <rPh sb="3" eb="5">
      <t>インサツ</t>
    </rPh>
    <phoneticPr fontId="3"/>
  </si>
  <si>
    <t>化学</t>
    <rPh sb="0" eb="2">
      <t>カガク</t>
    </rPh>
    <phoneticPr fontId="3"/>
  </si>
  <si>
    <t>×</t>
    <phoneticPr fontId="3"/>
  </si>
  <si>
    <t>プラスチック</t>
    <phoneticPr fontId="3"/>
  </si>
  <si>
    <t>皮革</t>
    <rPh sb="0" eb="1">
      <t>カワ</t>
    </rPh>
    <rPh sb="1" eb="2">
      <t>カク</t>
    </rPh>
    <phoneticPr fontId="3"/>
  </si>
  <si>
    <t>窯業・土石</t>
    <rPh sb="0" eb="2">
      <t>ヨウギョウ</t>
    </rPh>
    <rPh sb="3" eb="4">
      <t>ツチ</t>
    </rPh>
    <rPh sb="4" eb="5">
      <t>イシ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</si>
  <si>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</si>
  <si>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</si>
  <si>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-</t>
    <phoneticPr fontId="3"/>
  </si>
  <si>
    <t>金属製品</t>
    <rPh sb="0" eb="2">
      <t>キンゾク</t>
    </rPh>
    <rPh sb="2" eb="4">
      <t>セイヒン</t>
    </rPh>
    <phoneticPr fontId="3"/>
  </si>
  <si>
    <t>汎用機械器具</t>
    <rPh sb="0" eb="2">
      <t>ハンヨウ</t>
    </rPh>
    <rPh sb="2" eb="4">
      <t>キカイ</t>
    </rPh>
    <rPh sb="4" eb="6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</si>
  <si>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</si>
  <si>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電気機器</t>
    <rPh sb="0" eb="2">
      <t>デンキ</t>
    </rPh>
    <rPh sb="2" eb="4">
      <t>キキ</t>
    </rPh>
    <phoneticPr fontId="3"/>
  </si>
  <si>
    <t>情報通信機器</t>
    <rPh sb="0" eb="2">
      <t>ジョウホウ</t>
    </rPh>
    <rPh sb="2" eb="4">
      <t>ツウシン</t>
    </rPh>
    <rPh sb="4" eb="6">
      <t>キキ</t>
    </rPh>
    <phoneticPr fontId="3"/>
  </si>
  <si>
    <t>電子部品</t>
    <rPh sb="0" eb="2">
      <t>デンシ</t>
    </rPh>
    <rPh sb="2" eb="4">
      <t>ブヒン</t>
    </rPh>
    <phoneticPr fontId="3"/>
  </si>
  <si>
    <t>輸送機器</t>
    <rPh sb="0" eb="2">
      <t>ユソウ</t>
    </rPh>
    <rPh sb="2" eb="4">
      <t>キキ</t>
    </rPh>
    <phoneticPr fontId="3"/>
  </si>
  <si>
    <t>その他の製品</t>
    <rPh sb="2" eb="3">
      <t>タ</t>
    </rPh>
    <rPh sb="4" eb="6">
      <t>セイヒン</t>
    </rPh>
    <phoneticPr fontId="3"/>
  </si>
  <si>
    <t>（資料：工業統計調査）</t>
    <rPh sb="1" eb="3">
      <t>シリョウ</t>
    </rPh>
    <rPh sb="4" eb="6">
      <t>コウギョウ</t>
    </rPh>
    <rPh sb="6" eb="8">
      <t>トウケイ</t>
    </rPh>
    <rPh sb="8" eb="10">
      <t>チョウサ</t>
    </rPh>
    <phoneticPr fontId="3"/>
  </si>
  <si>
    <t>【観光】</t>
    <rPh sb="1" eb="3">
      <t>カンコウ</t>
    </rPh>
    <phoneticPr fontId="3"/>
  </si>
  <si>
    <t>■観光客数</t>
    <rPh sb="1" eb="3">
      <t>カンコウ</t>
    </rPh>
    <rPh sb="3" eb="5">
      <t>キャクスウ</t>
    </rPh>
    <phoneticPr fontId="3"/>
  </si>
  <si>
    <t>（単位：千人）</t>
    <rPh sb="1" eb="3">
      <t>タンイ</t>
    </rPh>
    <rPh sb="4" eb="5">
      <t>セン</t>
    </rPh>
    <rPh sb="5" eb="6">
      <t>ニン</t>
    </rPh>
    <phoneticPr fontId="3"/>
  </si>
  <si>
    <t>観光客数</t>
    <rPh sb="0" eb="2">
      <t>カンコウ</t>
    </rPh>
    <rPh sb="2" eb="3">
      <t>キャク</t>
    </rPh>
    <rPh sb="3" eb="4">
      <t>スウ</t>
    </rPh>
    <phoneticPr fontId="3"/>
  </si>
  <si>
    <t>日帰り・宿泊別</t>
    <rPh sb="0" eb="2">
      <t>ヒガエ</t>
    </rPh>
    <rPh sb="4" eb="6">
      <t>シュクハク</t>
    </rPh>
    <rPh sb="6" eb="7">
      <t>ベツ</t>
    </rPh>
    <phoneticPr fontId="3"/>
  </si>
  <si>
    <t>交通機関別</t>
    <rPh sb="0" eb="2">
      <t>コウツウ</t>
    </rPh>
    <rPh sb="2" eb="4">
      <t>キカン</t>
    </rPh>
    <rPh sb="4" eb="5">
      <t>ベツ</t>
    </rPh>
    <phoneticPr fontId="3"/>
  </si>
  <si>
    <t>発地別</t>
    <rPh sb="0" eb="1">
      <t>ハツ</t>
    </rPh>
    <rPh sb="1" eb="2">
      <t>チ</t>
    </rPh>
    <rPh sb="2" eb="3">
      <t>ベツ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</si>
  <si>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</si>
  <si>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</si>
  <si>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鉄道</t>
    <rPh sb="0" eb="2">
      <t>テツドウ</t>
    </rPh>
    <phoneticPr fontId="3"/>
  </si>
  <si>
    <t>バス</t>
    <phoneticPr fontId="3"/>
  </si>
  <si>
    <t>自家用車タクシー</t>
    <rPh sb="0" eb="4">
      <t>ジカヨウシャ</t>
    </rPh>
    <phoneticPr fontId="3"/>
  </si>
  <si>
    <t>県内</t>
    <rPh sb="0" eb="2">
      <t>ケンナイ</t>
    </rPh>
    <phoneticPr fontId="3"/>
  </si>
  <si>
    <r>
      <t>九州</t>
    </r>
    <r>
      <rPr>
        <sz val="8"/>
        <rFont val="HGSｺﾞｼｯｸM"/>
        <family val="3"/>
        <charset val="128"/>
      </rPr>
      <t>(佐賀を除く)</t>
    </r>
    <rPh sb="0" eb="2">
      <t>キュウシュウ</t>
    </rPh>
    <rPh sb="3" eb="5">
      <t>サガ</t>
    </rPh>
    <rPh sb="6" eb="7">
      <t>ノゾ</t>
    </rPh>
    <phoneticPr fontId="3"/>
  </si>
  <si>
    <t>（資料：佐賀県観光客動態調査）</t>
    <rPh sb="1" eb="3">
      <t>シリョウ</t>
    </rPh>
    <rPh sb="4" eb="7">
      <t>サガケン</t>
    </rPh>
    <rPh sb="7" eb="10">
      <t>カンコウキャク</t>
    </rPh>
    <rPh sb="10" eb="12">
      <t>ドウタイ</t>
    </rPh>
    <rPh sb="12" eb="14">
      <t>チョウサ</t>
    </rPh>
    <phoneticPr fontId="3"/>
  </si>
  <si>
    <t>【運輸・通信】</t>
    <rPh sb="1" eb="3">
      <t>ウンユ</t>
    </rPh>
    <rPh sb="4" eb="6">
      <t>ツウシン</t>
    </rPh>
    <phoneticPr fontId="3"/>
  </si>
  <si>
    <t>■ＪＲ乗降客数</t>
    <rPh sb="3" eb="5">
      <t>ジョウコウ</t>
    </rPh>
    <rPh sb="5" eb="7">
      <t>キャクスウ</t>
    </rPh>
    <phoneticPr fontId="3"/>
  </si>
  <si>
    <t>（単位：人）</t>
    <rPh sb="1" eb="3">
      <t>タンイ</t>
    </rPh>
    <rPh sb="4" eb="5">
      <t>ヒト</t>
    </rPh>
    <phoneticPr fontId="3"/>
  </si>
  <si>
    <t>乗車人員</t>
    <rPh sb="0" eb="2">
      <t>ジョウシャ</t>
    </rPh>
    <rPh sb="2" eb="3">
      <t>ニン</t>
    </rPh>
    <rPh sb="3" eb="4">
      <t>イン</t>
    </rPh>
    <phoneticPr fontId="3"/>
  </si>
  <si>
    <t>降車人員</t>
    <rPh sb="0" eb="2">
      <t>コウシャ</t>
    </rPh>
    <rPh sb="2" eb="3">
      <t>ニン</t>
    </rPh>
    <rPh sb="3" eb="4">
      <t>イン</t>
    </rPh>
    <phoneticPr fontId="3"/>
  </si>
  <si>
    <t>１日平均</t>
    <rPh sb="1" eb="2">
      <t>ニチ</t>
    </rPh>
    <rPh sb="2" eb="4">
      <t>ヘイキン</t>
    </rPh>
    <phoneticPr fontId="3"/>
  </si>
  <si>
    <t>うち定期</t>
    <rPh sb="2" eb="4">
      <t>テイキ</t>
    </rPh>
    <phoneticPr fontId="3"/>
  </si>
  <si>
    <t>平成
22年度</t>
    <rPh sb="0" eb="2">
      <t>ヘイセイ</t>
    </rPh>
    <rPh sb="5" eb="7">
      <t>ネンド</t>
    </rPh>
    <phoneticPr fontId="3"/>
  </si>
  <si>
    <t>北方駅</t>
    <rPh sb="0" eb="2">
      <t>キタガタ</t>
    </rPh>
    <rPh sb="2" eb="3">
      <t>エキ</t>
    </rPh>
    <phoneticPr fontId="3"/>
  </si>
  <si>
    <t>高橋駅</t>
    <rPh sb="0" eb="2">
      <t>タカハシ</t>
    </rPh>
    <rPh sb="2" eb="3">
      <t>エキ</t>
    </rPh>
    <phoneticPr fontId="3"/>
  </si>
  <si>
    <t>武雄温泉駅</t>
    <rPh sb="0" eb="2">
      <t>タケオ</t>
    </rPh>
    <rPh sb="2" eb="4">
      <t>オンセン</t>
    </rPh>
    <rPh sb="4" eb="5">
      <t>エキ</t>
    </rPh>
    <phoneticPr fontId="3"/>
  </si>
  <si>
    <t>永尾駅</t>
    <rPh sb="0" eb="2">
      <t>ナガオ</t>
    </rPh>
    <rPh sb="2" eb="3">
      <t>エキ</t>
    </rPh>
    <phoneticPr fontId="3"/>
  </si>
  <si>
    <t>三間坂駅</t>
    <rPh sb="0" eb="3">
      <t>ミマサカ</t>
    </rPh>
    <rPh sb="3" eb="4">
      <t>エキ</t>
    </rPh>
    <phoneticPr fontId="3"/>
  </si>
  <si>
    <t>平成
23年度</t>
    <rPh sb="0" eb="2">
      <t>ヘイセイ</t>
    </rPh>
    <rPh sb="5" eb="7">
      <t>ネンド</t>
    </rPh>
    <phoneticPr fontId="3"/>
  </si>
  <si>
    <t>武雄温泉駅</t>
    <rPh sb="0" eb="5">
      <t>タケオオンセンエキ</t>
    </rPh>
    <phoneticPr fontId="3"/>
  </si>
  <si>
    <t>永尾駅</t>
    <rPh sb="0" eb="3">
      <t>ナガオエキ</t>
    </rPh>
    <phoneticPr fontId="3"/>
  </si>
  <si>
    <t>平成
24年度</t>
    <rPh sb="0" eb="2">
      <t>ヘイセイ</t>
    </rPh>
    <rPh sb="5" eb="7">
      <t>ネンド</t>
    </rPh>
    <phoneticPr fontId="3"/>
  </si>
  <si>
    <t>平成
25年度</t>
    <rPh sb="0" eb="2">
      <t>ヘイセイ</t>
    </rPh>
    <rPh sb="5" eb="6">
      <t>ネン</t>
    </rPh>
    <rPh sb="6" eb="7">
      <t>ド</t>
    </rPh>
    <phoneticPr fontId="3"/>
  </si>
  <si>
    <t>（資料：佐賀県統計年鑑）</t>
    <rPh sb="1" eb="3">
      <t>シリョウ</t>
    </rPh>
    <rPh sb="4" eb="7">
      <t>サガケン</t>
    </rPh>
    <rPh sb="7" eb="9">
      <t>トウケイ</t>
    </rPh>
    <rPh sb="9" eb="11">
      <t>ネンカン</t>
    </rPh>
    <phoneticPr fontId="3"/>
  </si>
  <si>
    <t>■自動車保有台数</t>
    <rPh sb="1" eb="4">
      <t>ジドウシャ</t>
    </rPh>
    <rPh sb="4" eb="6">
      <t>ホユウ</t>
    </rPh>
    <rPh sb="6" eb="8">
      <t>ダイスウ</t>
    </rPh>
    <phoneticPr fontId="3"/>
  </si>
  <si>
    <t>（単位：台）</t>
    <rPh sb="1" eb="3">
      <t>タンイ</t>
    </rPh>
    <rPh sb="4" eb="5">
      <t>ダイ</t>
    </rPh>
    <phoneticPr fontId="3"/>
  </si>
  <si>
    <t>乗合</t>
    <rPh sb="0" eb="2">
      <t>ノリアイ</t>
    </rPh>
    <phoneticPr fontId="3"/>
  </si>
  <si>
    <t>普通自動車</t>
    <rPh sb="0" eb="2">
      <t>フツウ</t>
    </rPh>
    <rPh sb="2" eb="5">
      <t>ジドウシャ</t>
    </rPh>
    <phoneticPr fontId="3"/>
  </si>
  <si>
    <t>軽自動車</t>
    <rPh sb="0" eb="4">
      <t>ケイジドウシャ</t>
    </rPh>
    <phoneticPr fontId="3"/>
  </si>
  <si>
    <t>特殊、その他</t>
    <rPh sb="0" eb="2">
      <t>トクシュ</t>
    </rPh>
    <rPh sb="5" eb="6">
      <t>タ</t>
    </rPh>
    <phoneticPr fontId="3"/>
  </si>
  <si>
    <t>小型　２輪車</t>
    <rPh sb="0" eb="2">
      <t>コガタ</t>
    </rPh>
    <rPh sb="4" eb="5">
      <t>リン</t>
    </rPh>
    <rPh sb="5" eb="6">
      <t>シャ</t>
    </rPh>
    <phoneticPr fontId="3"/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</si>
  <si>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</si>
  <si>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</si>
  <si>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</si>
  <si>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</si>
  <si>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</si>
  <si>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■高速道路（武雄北方ＩＣ）利用状況</t>
    <rPh sb="1" eb="3">
      <t>コウソク</t>
    </rPh>
    <rPh sb="3" eb="5">
      <t>ドウロ</t>
    </rPh>
    <rPh sb="6" eb="8">
      <t>タケオ</t>
    </rPh>
    <rPh sb="8" eb="10">
      <t>キタガタ</t>
    </rPh>
    <rPh sb="13" eb="15">
      <t>リヨウ</t>
    </rPh>
    <rPh sb="15" eb="17">
      <t>ジョウキョウ</t>
    </rPh>
    <phoneticPr fontId="3"/>
  </si>
  <si>
    <t>流入台数</t>
    <rPh sb="0" eb="2">
      <t>リュウニュウ</t>
    </rPh>
    <rPh sb="2" eb="4">
      <t>ダイスウ</t>
    </rPh>
    <phoneticPr fontId="3"/>
  </si>
  <si>
    <t>普通車</t>
    <rPh sb="0" eb="3">
      <t>フツウシャ</t>
    </rPh>
    <phoneticPr fontId="3"/>
  </si>
  <si>
    <t>中型車</t>
    <rPh sb="0" eb="2">
      <t>チュウガタ</t>
    </rPh>
    <rPh sb="2" eb="3">
      <t>シャ</t>
    </rPh>
    <phoneticPr fontId="3"/>
  </si>
  <si>
    <t>大型車</t>
    <rPh sb="0" eb="3">
      <t>オオガタシャ</t>
    </rPh>
    <phoneticPr fontId="3"/>
  </si>
  <si>
    <t>特大車</t>
    <rPh sb="0" eb="1">
      <t>トク</t>
    </rPh>
    <rPh sb="1" eb="2">
      <t>ダイ</t>
    </rPh>
    <rPh sb="2" eb="3">
      <t>シャ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</si>
  <si>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</si>
  <si>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</si>
  <si>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</si>
  <si>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</si>
  <si>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</si>
  <si>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流出台数</t>
    <rPh sb="0" eb="2">
      <t>リュウシュツ</t>
    </rPh>
    <rPh sb="2" eb="4">
      <t>ダイスウ</t>
    </rPh>
    <phoneticPr fontId="3"/>
  </si>
  <si>
    <t>（資料：佐賀県統計年鑑・日本道路公団九州支社）</t>
    <rPh sb="1" eb="3">
      <t>シリョウ</t>
    </rPh>
    <rPh sb="4" eb="7">
      <t>サガケン</t>
    </rPh>
    <rPh sb="7" eb="9">
      <t>トウケイ</t>
    </rPh>
    <rPh sb="9" eb="11">
      <t>ネンカン</t>
    </rPh>
    <rPh sb="12" eb="14">
      <t>ニホン</t>
    </rPh>
    <rPh sb="14" eb="16">
      <t>ドウロ</t>
    </rPh>
    <rPh sb="16" eb="18">
      <t>コウダン</t>
    </rPh>
    <rPh sb="18" eb="20">
      <t>キュウシュウ</t>
    </rPh>
    <rPh sb="20" eb="22">
      <t>シシャ</t>
    </rPh>
    <phoneticPr fontId="3"/>
  </si>
  <si>
    <t>◇民生◇</t>
    <rPh sb="1" eb="3">
      <t>ミンセイ</t>
    </rPh>
    <phoneticPr fontId="3"/>
  </si>
  <si>
    <t>■国民健康保険の被保険者・保険税・保険給付状況</t>
    <rPh sb="1" eb="3">
      <t>コクミン</t>
    </rPh>
    <rPh sb="3" eb="5">
      <t>ケンコウ</t>
    </rPh>
    <rPh sb="5" eb="7">
      <t>ホケン</t>
    </rPh>
    <rPh sb="8" eb="9">
      <t>ヒ</t>
    </rPh>
    <rPh sb="9" eb="12">
      <t>ホケンシャ</t>
    </rPh>
    <rPh sb="13" eb="15">
      <t>ホケン</t>
    </rPh>
    <rPh sb="15" eb="16">
      <t>ゼイ</t>
    </rPh>
    <rPh sb="17" eb="19">
      <t>ホケン</t>
    </rPh>
    <rPh sb="19" eb="21">
      <t>キュウフ</t>
    </rPh>
    <rPh sb="21" eb="23">
      <t>ジョウキョウ</t>
    </rPh>
    <phoneticPr fontId="3"/>
  </si>
  <si>
    <t>（単位：世帯・人・千円）</t>
    <rPh sb="1" eb="3">
      <t>タンイ</t>
    </rPh>
    <rPh sb="4" eb="6">
      <t>セタイ</t>
    </rPh>
    <rPh sb="7" eb="8">
      <t>ヒト</t>
    </rPh>
    <rPh sb="9" eb="11">
      <t>センエン</t>
    </rPh>
    <phoneticPr fontId="3"/>
  </si>
  <si>
    <t>被保険者</t>
    <rPh sb="0" eb="4">
      <t>ヒホケンシャ</t>
    </rPh>
    <phoneticPr fontId="3"/>
  </si>
  <si>
    <t>保険税</t>
    <rPh sb="0" eb="2">
      <t>ホケン</t>
    </rPh>
    <rPh sb="2" eb="3">
      <t>ゼイ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</si>
  <si>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</si>
  <si>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療養諸費</t>
    <rPh sb="0" eb="2">
      <t>リョウヨウ</t>
    </rPh>
    <rPh sb="2" eb="4">
      <t>ショヒ</t>
    </rPh>
    <phoneticPr fontId="3"/>
  </si>
  <si>
    <t>出産一時金</t>
    <rPh sb="0" eb="2">
      <t>シュッサン</t>
    </rPh>
    <rPh sb="2" eb="5">
      <t>イチジキン</t>
    </rPh>
    <phoneticPr fontId="3"/>
  </si>
  <si>
    <t>葬祭費</t>
    <rPh sb="0" eb="2">
      <t>ソウサイ</t>
    </rPh>
    <rPh sb="2" eb="3">
      <t>ヒ</t>
    </rPh>
    <phoneticPr fontId="3"/>
  </si>
  <si>
    <t>世帯数</t>
    <rPh sb="0" eb="2">
      <t>セタイ</t>
    </rPh>
    <rPh sb="2" eb="3">
      <t>スウ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</si>
  <si>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</si>
  <si>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</si>
  <si>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</si>
  <si>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</si>
  <si>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</si>
  <si>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</si>
  <si>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（資料：健康課）</t>
    <rPh sb="1" eb="3">
      <t>シリョウ</t>
    </rPh>
    <rPh sb="4" eb="6">
      <t>ケンコウ</t>
    </rPh>
    <rPh sb="6" eb="7">
      <t>カ</t>
    </rPh>
    <phoneticPr fontId="3"/>
  </si>
  <si>
    <t>■医療施設の状況</t>
    <rPh sb="1" eb="3">
      <t>イリョウ</t>
    </rPh>
    <rPh sb="3" eb="5">
      <t>シセツ</t>
    </rPh>
    <rPh sb="6" eb="8">
      <t>ジョウキョウ</t>
    </rPh>
    <phoneticPr fontId="3"/>
  </si>
  <si>
    <t>（各年10月１日現在）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3"/>
  </si>
  <si>
    <t>病　　院</t>
    <rPh sb="0" eb="1">
      <t>ビョウ</t>
    </rPh>
    <rPh sb="3" eb="4">
      <t>イン</t>
    </rPh>
    <phoneticPr fontId="3"/>
  </si>
  <si>
    <t>一般診療所</t>
    <rPh sb="0" eb="2">
      <t>イッパン</t>
    </rPh>
    <rPh sb="2" eb="5">
      <t>シンリョウジョ</t>
    </rPh>
    <phoneticPr fontId="3"/>
  </si>
  <si>
    <t>歯科診療所</t>
    <rPh sb="0" eb="2">
      <t>シカ</t>
    </rPh>
    <rPh sb="2" eb="4">
      <t>シンリョウ</t>
    </rPh>
    <rPh sb="4" eb="5">
      <t>ショ</t>
    </rPh>
    <phoneticPr fontId="3"/>
  </si>
  <si>
    <t>施設数</t>
    <rPh sb="0" eb="3">
      <t>シセツスウ</t>
    </rPh>
    <phoneticPr fontId="3"/>
  </si>
  <si>
    <t>病床数</t>
    <rPh sb="0" eb="2">
      <t>ビョウショウ</t>
    </rPh>
    <rPh sb="2" eb="3">
      <t>スウ</t>
    </rPh>
    <phoneticPr fontId="3"/>
  </si>
  <si>
    <t>病床数</t>
    <rPh sb="0" eb="3">
      <t>ビョウショウスウ</t>
    </rPh>
    <phoneticPr fontId="3"/>
  </si>
  <si>
    <t>（資料：健康課）</t>
    <rPh sb="1" eb="3">
      <t>シリョウ</t>
    </rPh>
    <rPh sb="4" eb="7">
      <t>ケンコウカ</t>
    </rPh>
    <phoneticPr fontId="3"/>
  </si>
  <si>
    <t>■原因別死亡者数</t>
    <rPh sb="1" eb="3">
      <t>ゲンイン</t>
    </rPh>
    <rPh sb="3" eb="4">
      <t>ベツ</t>
    </rPh>
    <rPh sb="4" eb="6">
      <t>シボウ</t>
    </rPh>
    <rPh sb="6" eb="7">
      <t>シャ</t>
    </rPh>
    <rPh sb="7" eb="8">
      <t>スウ</t>
    </rPh>
    <phoneticPr fontId="3"/>
  </si>
  <si>
    <t>（平成25年1月1日～12月31日　単位：人）</t>
    <rPh sb="1" eb="3">
      <t>ヘイセイ</t>
    </rPh>
    <rPh sb="5" eb="6">
      <t>ネン</t>
    </rPh>
    <rPh sb="7" eb="8">
      <t>ガツ</t>
    </rPh>
    <rPh sb="9" eb="10">
      <t>ニチ</t>
    </rPh>
    <rPh sb="13" eb="14">
      <t>ガツ</t>
    </rPh>
    <rPh sb="16" eb="17">
      <t>ニチ</t>
    </rPh>
    <rPh sb="18" eb="20">
      <t>タンイ</t>
    </rPh>
    <rPh sb="21" eb="22">
      <t>ヒト</t>
    </rPh>
    <phoneticPr fontId="3"/>
  </si>
  <si>
    <t>区分</t>
    <rPh sb="0" eb="2">
      <t>クブン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</si>
  <si>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</si>
  <si>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悪性　新生物</t>
    <rPh sb="0" eb="2">
      <t>アクセイ</t>
    </rPh>
    <rPh sb="3" eb="6">
      <t>シンセイブツ</t>
    </rPh>
    <phoneticPr fontId="3"/>
  </si>
  <si>
    <t>心疾患</t>
    <rPh sb="0" eb="3">
      <t>シンシッカン</t>
    </rPh>
    <phoneticPr fontId="3"/>
  </si>
  <si>
    <t>不慮の事故</t>
    <rPh sb="0" eb="2">
      <t>フリョ</t>
    </rPh>
    <rPh sb="3" eb="5">
      <t>ジコ</t>
    </rPh>
    <phoneticPr fontId="3"/>
  </si>
  <si>
    <t>肺炎･気管支炎</t>
    <rPh sb="0" eb="2">
      <t>ハイエン</t>
    </rPh>
    <rPh sb="3" eb="6">
      <t>キカンシ</t>
    </rPh>
    <rPh sb="6" eb="7">
      <t>エン</t>
    </rPh>
    <phoneticPr fontId="3"/>
  </si>
  <si>
    <t>老衰</t>
    <rPh sb="0" eb="2">
      <t>ロウスイ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</si>
  <si>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</si>
  <si>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肝疾患</t>
    <rPh sb="0" eb="1">
      <t>カン</t>
    </rPh>
    <rPh sb="1" eb="3">
      <t>シッカン</t>
    </rPh>
    <phoneticPr fontId="3"/>
  </si>
  <si>
    <t>全結核</t>
    <rPh sb="0" eb="1">
      <t>ゼン</t>
    </rPh>
    <rPh sb="1" eb="3">
      <t>ケッカク</t>
    </rPh>
    <phoneticPr fontId="3"/>
  </si>
  <si>
    <t>自殺</t>
    <rPh sb="0" eb="2">
      <t>ジサツ</t>
    </rPh>
    <phoneticPr fontId="3"/>
  </si>
  <si>
    <t>■住宅の所有状況</t>
    <rPh sb="1" eb="3">
      <t>ジュウタク</t>
    </rPh>
    <rPh sb="4" eb="6">
      <t>ショユウ</t>
    </rPh>
    <rPh sb="6" eb="8">
      <t>ジョウキョウ</t>
    </rPh>
    <phoneticPr fontId="3"/>
  </si>
  <si>
    <t>（各年10月１日現在　単位：世帯）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セタイ</t>
    </rPh>
    <phoneticPr fontId="3"/>
  </si>
  <si>
    <t>持ち家</t>
    <rPh sb="0" eb="1">
      <t>モ</t>
    </rPh>
    <rPh sb="2" eb="3">
      <t>イエ</t>
    </rPh>
    <phoneticPr fontId="3"/>
  </si>
  <si>
    <t>公営借家</t>
    <rPh sb="0" eb="2">
      <t>コウエイ</t>
    </rPh>
    <rPh sb="2" eb="4">
      <t>シャクヤ</t>
    </rPh>
    <phoneticPr fontId="3"/>
  </si>
  <si>
    <t>民営借家</t>
    <rPh sb="0" eb="2">
      <t>ミンエイ</t>
    </rPh>
    <rPh sb="2" eb="4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</si>
  <si>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</si>
  <si>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</si>
  <si>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平成７年</t>
    <rPh sb="0" eb="2">
      <t>ヘイセイ</t>
    </rPh>
    <rPh sb="3" eb="4">
      <t>ネン</t>
    </rPh>
    <phoneticPr fontId="3"/>
  </si>
  <si>
    <t>■市営住宅の状況</t>
    <rPh sb="1" eb="3">
      <t>シエイ</t>
    </rPh>
    <rPh sb="3" eb="5">
      <t>ジュウタク</t>
    </rPh>
    <rPh sb="6" eb="8">
      <t>ジョウキョウ</t>
    </rPh>
    <phoneticPr fontId="3"/>
  </si>
  <si>
    <t>（平成27年4月1日現在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</si>
  <si>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木造
平屋建</t>
    <rPh sb="0" eb="2">
      <t>モクゾウ</t>
    </rPh>
    <rPh sb="3" eb="5">
      <t>ヒラヤ</t>
    </rPh>
    <rPh sb="5" eb="6">
      <t>タ</t>
    </rPh>
    <phoneticPr fontId="3"/>
  </si>
  <si>
    <t>簡易耐火平屋建</t>
    <rPh sb="0" eb="2">
      <t>カンイ</t>
    </rPh>
    <rPh sb="2" eb="4">
      <t>タイカ</t>
    </rPh>
    <rPh sb="4" eb="6">
      <t>ヒラヤ</t>
    </rPh>
    <rPh sb="6" eb="7">
      <t>タ</t>
    </rPh>
    <phoneticPr fontId="3"/>
  </si>
  <si>
    <t>耐火
２階建</t>
    <rPh sb="0" eb="2">
      <t>タイカ</t>
    </rPh>
    <rPh sb="4" eb="5">
      <t>カイ</t>
    </rPh>
    <rPh sb="5" eb="6">
      <t>タ</t>
    </rPh>
    <phoneticPr fontId="3"/>
  </si>
  <si>
    <t>簡易耐火
２階建</t>
    <rPh sb="0" eb="2">
      <t>カンイ</t>
    </rPh>
    <rPh sb="2" eb="4">
      <t>タイカ</t>
    </rPh>
    <rPh sb="6" eb="7">
      <t>カイ</t>
    </rPh>
    <rPh sb="7" eb="8">
      <t>タ</t>
    </rPh>
    <phoneticPr fontId="3"/>
  </si>
  <si>
    <t>中層耐火
３階建</t>
    <rPh sb="0" eb="2">
      <t>チュウソウ</t>
    </rPh>
    <rPh sb="2" eb="4">
      <t>タイカ</t>
    </rPh>
    <rPh sb="6" eb="7">
      <t>カイ</t>
    </rPh>
    <rPh sb="7" eb="8">
      <t>タ</t>
    </rPh>
    <phoneticPr fontId="3"/>
  </si>
  <si>
    <t>中層耐火構造４階建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</si>
  <si>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中層耐火構造５階建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</si>
  <si>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（資料：建設課）</t>
    <rPh sb="1" eb="3">
      <t>シリョウ</t>
    </rPh>
    <rPh sb="4" eb="6">
      <t>ケンセツ</t>
    </rPh>
    <rPh sb="6" eb="7">
      <t>カ</t>
    </rPh>
    <phoneticPr fontId="3"/>
  </si>
  <si>
    <t>■ごみ収集量・リサイクル収集の推移</t>
    <rPh sb="3" eb="5">
      <t>シュウシュウ</t>
    </rPh>
    <rPh sb="5" eb="6">
      <t>リョウ</t>
    </rPh>
    <rPh sb="12" eb="14">
      <t>シュウシュウ</t>
    </rPh>
    <rPh sb="15" eb="17">
      <t>スイイ</t>
    </rPh>
    <phoneticPr fontId="3"/>
  </si>
  <si>
    <t>（単位：ｔ）</t>
    <rPh sb="1" eb="3">
      <t>タンイ</t>
    </rPh>
    <phoneticPr fontId="3"/>
  </si>
  <si>
    <t>可燃物</t>
    <rPh sb="0" eb="3">
      <t>カネンブツ</t>
    </rPh>
    <phoneticPr fontId="3"/>
  </si>
  <si>
    <t>不燃物</t>
    <rPh sb="0" eb="3">
      <t>フネンブツ</t>
    </rPh>
    <phoneticPr fontId="3"/>
  </si>
  <si>
    <t>粗大ゴミ</t>
    <rPh sb="0" eb="2">
      <t>ソダイ</t>
    </rPh>
    <phoneticPr fontId="3"/>
  </si>
  <si>
    <t>ビン類</t>
    <rPh sb="2" eb="3">
      <t>ルイ</t>
    </rPh>
    <phoneticPr fontId="3"/>
  </si>
  <si>
    <t>缶類</t>
    <rPh sb="0" eb="2">
      <t>カンルイ</t>
    </rPh>
    <phoneticPr fontId="3"/>
  </si>
  <si>
    <t>ペットボトル</t>
    <phoneticPr fontId="3"/>
  </si>
  <si>
    <t>容器包装
プラスチック</t>
    <rPh sb="0" eb="2">
      <t>ヨウキ</t>
    </rPh>
    <rPh sb="2" eb="4">
      <t>ホウソウ</t>
    </rPh>
    <phoneticPr fontId="3"/>
  </si>
  <si>
    <t>343.00</t>
    <phoneticPr fontId="3"/>
  </si>
  <si>
    <t>98.00</t>
    <phoneticPr fontId="3"/>
  </si>
  <si>
    <t>111.00</t>
    <phoneticPr fontId="3"/>
  </si>
  <si>
    <t>192.00</t>
    <phoneticPr fontId="3"/>
  </si>
  <si>
    <t>744.00</t>
    <phoneticPr fontId="3"/>
  </si>
  <si>
    <t>（資料：環境課）</t>
    <rPh sb="1" eb="3">
      <t>シリョウ</t>
    </rPh>
    <rPh sb="4" eb="6">
      <t>カンキョウ</t>
    </rPh>
    <rPh sb="6" eb="7">
      <t>カ</t>
    </rPh>
    <phoneticPr fontId="3"/>
  </si>
  <si>
    <t>◇交通・防災◇</t>
    <rPh sb="1" eb="3">
      <t>コウツウ</t>
    </rPh>
    <rPh sb="4" eb="6">
      <t>ボウサイ</t>
    </rPh>
    <phoneticPr fontId="3"/>
  </si>
  <si>
    <t>■原因別交通事故数（人身事故）</t>
    <rPh sb="1" eb="3">
      <t>ゲンイン</t>
    </rPh>
    <rPh sb="3" eb="4">
      <t>ベツ</t>
    </rPh>
    <rPh sb="4" eb="6">
      <t>コウツウ</t>
    </rPh>
    <rPh sb="6" eb="8">
      <t>ジコ</t>
    </rPh>
    <rPh sb="8" eb="9">
      <t>スウ</t>
    </rPh>
    <rPh sb="10" eb="12">
      <t>ジンシン</t>
    </rPh>
    <rPh sb="12" eb="14">
      <t>ジコ</t>
    </rPh>
    <phoneticPr fontId="3"/>
  </si>
  <si>
    <t>（1月1日～12月31日　単位：件）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</si>
  <si>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前方
不注意</t>
    <rPh sb="0" eb="2">
      <t>ゼンポウ</t>
    </rPh>
    <rPh sb="3" eb="6">
      <t>フチュウイ</t>
    </rPh>
    <phoneticPr fontId="3"/>
  </si>
  <si>
    <t>安全
不確認</t>
    <rPh sb="0" eb="2">
      <t>アンゼン</t>
    </rPh>
    <rPh sb="3" eb="4">
      <t>フ</t>
    </rPh>
    <rPh sb="4" eb="6">
      <t>カクニン</t>
    </rPh>
    <phoneticPr fontId="3"/>
  </si>
  <si>
    <t>ハンドル操作</t>
    <rPh sb="4" eb="6">
      <t>ソウサ</t>
    </rPh>
    <phoneticPr fontId="3"/>
  </si>
  <si>
    <t>動静
不注視</t>
    <rPh sb="0" eb="2">
      <t>ドウセイ</t>
    </rPh>
    <rPh sb="3" eb="4">
      <t>フ</t>
    </rPh>
    <rPh sb="4" eb="6">
      <t>チュウシ</t>
    </rPh>
    <phoneticPr fontId="3"/>
  </si>
  <si>
    <t>酒酔い（帯）</t>
    <rPh sb="0" eb="2">
      <t>サケヨ</t>
    </rPh>
    <rPh sb="4" eb="5">
      <t>オビ</t>
    </rPh>
    <phoneticPr fontId="3"/>
  </si>
  <si>
    <t>安全
速度</t>
    <rPh sb="0" eb="2">
      <t>アンゼン</t>
    </rPh>
    <rPh sb="3" eb="5">
      <t>ソクド</t>
    </rPh>
    <phoneticPr fontId="3"/>
  </si>
  <si>
    <t>一時
不停止</t>
    <rPh sb="0" eb="2">
      <t>イチジ</t>
    </rPh>
    <rPh sb="3" eb="4">
      <t>フ</t>
    </rPh>
    <rPh sb="4" eb="6">
      <t>テイシ</t>
    </rPh>
    <phoneticPr fontId="3"/>
  </si>
  <si>
    <t>（資料：武雄警察署）</t>
    <rPh sb="1" eb="3">
      <t>シリョウ</t>
    </rPh>
    <rPh sb="4" eb="6">
      <t>タケオ</t>
    </rPh>
    <rPh sb="6" eb="9">
      <t>ケイサツショ</t>
    </rPh>
    <phoneticPr fontId="3"/>
  </si>
  <si>
    <t>■原因別火災発生状況</t>
    <rPh sb="1" eb="3">
      <t>ゲンイン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3"/>
  </si>
  <si>
    <t>火遊び</t>
  </si>
  <si>
    <t>たきび</t>
    <phoneticPr fontId="3"/>
  </si>
  <si>
    <t>たばこ</t>
    <phoneticPr fontId="3"/>
  </si>
  <si>
    <t>コンロ</t>
    <phoneticPr fontId="3"/>
  </si>
  <si>
    <t>マッチ
ライター</t>
    <phoneticPr fontId="3"/>
  </si>
  <si>
    <t>ガソリン油類</t>
    <rPh sb="4" eb="5">
      <t>アブラ</t>
    </rPh>
    <rPh sb="5" eb="6">
      <t>ルイ</t>
    </rPh>
    <phoneticPr fontId="3"/>
  </si>
  <si>
    <t>放火</t>
    <phoneticPr fontId="3"/>
  </si>
  <si>
    <t>電気関係</t>
    <rPh sb="0" eb="2">
      <t>デンキ</t>
    </rPh>
    <rPh sb="2" eb="4">
      <t>カンケイ</t>
    </rPh>
    <phoneticPr fontId="3"/>
  </si>
  <si>
    <t>不明</t>
    <phoneticPr fontId="3"/>
  </si>
  <si>
    <t>その他</t>
    <phoneticPr fontId="3"/>
  </si>
  <si>
    <t>合計</t>
  </si>
  <si>
    <t>（資料：武雄消防署）</t>
    <rPh sb="1" eb="3">
      <t>シリョウ</t>
    </rPh>
    <rPh sb="4" eb="6">
      <t>タケオ</t>
    </rPh>
    <rPh sb="6" eb="9">
      <t>ショウボウショ</t>
    </rPh>
    <phoneticPr fontId="3"/>
  </si>
  <si>
    <t>■救急車の出動回数・搬送人員</t>
    <rPh sb="1" eb="4">
      <t>キュウキュウシャ</t>
    </rPh>
    <rPh sb="5" eb="7">
      <t>シュツドウ</t>
    </rPh>
    <rPh sb="7" eb="9">
      <t>カイスウ</t>
    </rPh>
    <rPh sb="10" eb="12">
      <t>ハンソウ</t>
    </rPh>
    <rPh sb="12" eb="14">
      <t>ジンイン</t>
    </rPh>
    <phoneticPr fontId="3"/>
  </si>
  <si>
    <t>（1月1日～12月31日　単位：回・％・人）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カイ</t>
    </rPh>
    <rPh sb="20" eb="21">
      <t>ヒト</t>
    </rPh>
    <phoneticPr fontId="3"/>
  </si>
  <si>
    <t>火災</t>
    <rPh sb="0" eb="2">
      <t>カサイ</t>
    </rPh>
    <phoneticPr fontId="3"/>
  </si>
  <si>
    <t>風水害等</t>
    <rPh sb="0" eb="3">
      <t>フウスイガイ</t>
    </rPh>
    <rPh sb="3" eb="4">
      <t>トウ</t>
    </rPh>
    <phoneticPr fontId="3"/>
  </si>
  <si>
    <t>水難</t>
    <rPh sb="0" eb="2">
      <t>スイナン</t>
    </rPh>
    <phoneticPr fontId="3"/>
  </si>
  <si>
    <t>交通事故</t>
    <rPh sb="0" eb="2">
      <t>コウツウ</t>
    </rPh>
    <rPh sb="2" eb="4">
      <t>ジコ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</si>
  <si>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</si>
  <si>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</si>
  <si>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</si>
  <si>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</si>
  <si>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</si>
  <si>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</si>
  <si>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内訳</t>
    <rPh sb="0" eb="2">
      <t>ウチワケ</t>
    </rPh>
    <phoneticPr fontId="3"/>
  </si>
  <si>
    <t>不搬送率</t>
    <rPh sb="0" eb="1">
      <t>フ</t>
    </rPh>
    <rPh sb="1" eb="3">
      <t>ハンソウ</t>
    </rPh>
    <rPh sb="3" eb="4">
      <t>リツ</t>
    </rPh>
    <phoneticPr fontId="3"/>
  </si>
  <si>
    <t>搬送</t>
    <rPh sb="0" eb="2">
      <t>ハンソウ</t>
    </rPh>
    <phoneticPr fontId="3"/>
  </si>
  <si>
    <t>不搬送</t>
    <rPh sb="0" eb="1">
      <t>フ</t>
    </rPh>
    <rPh sb="1" eb="3">
      <t>ハンソウ</t>
    </rPh>
    <phoneticPr fontId="3"/>
  </si>
  <si>
    <t>◇上水道◇</t>
    <rPh sb="1" eb="4">
      <t>ジョウスイドウ</t>
    </rPh>
    <phoneticPr fontId="3"/>
  </si>
  <si>
    <t>■水道事業の状況</t>
    <rPh sb="1" eb="3">
      <t>スイドウ</t>
    </rPh>
    <rPh sb="3" eb="5">
      <t>ジギョウ</t>
    </rPh>
    <rPh sb="6" eb="8">
      <t>ジョウキョウ</t>
    </rPh>
    <phoneticPr fontId="3"/>
  </si>
  <si>
    <t>給水件数
（件）</t>
    <rPh sb="0" eb="2">
      <t>キュウスイ</t>
    </rPh>
    <rPh sb="2" eb="4">
      <t>ケンスウ</t>
    </rPh>
    <rPh sb="6" eb="7">
      <t>ケン</t>
    </rPh>
    <phoneticPr fontId="3"/>
  </si>
  <si>
    <t>給水人口
（人）</t>
    <rPh sb="0" eb="2">
      <t>キュウスイ</t>
    </rPh>
    <rPh sb="2" eb="4">
      <t>ジンコウ</t>
    </rPh>
    <rPh sb="6" eb="7">
      <t>ヒト</t>
    </rPh>
    <phoneticPr fontId="3"/>
  </si>
  <si>
    <t>普及率
（％）</t>
    <rPh sb="0" eb="2">
      <t>フキュウ</t>
    </rPh>
    <rPh sb="2" eb="3">
      <t>リツ</t>
    </rPh>
    <phoneticPr fontId="3"/>
  </si>
  <si>
    <t>年間給水量
（㎥）</t>
    <rPh sb="0" eb="2">
      <t>ネンカン</t>
    </rPh>
    <rPh sb="2" eb="4">
      <t>キュウスイ</t>
    </rPh>
    <rPh sb="4" eb="5">
      <t>リョウ</t>
    </rPh>
    <phoneticPr fontId="3"/>
  </si>
  <si>
    <t>1日当り平均給水量（㎥）</t>
    <rPh sb="0" eb="2">
      <t>イチニチ</t>
    </rPh>
    <rPh sb="2" eb="3">
      <t>アタ</t>
    </rPh>
    <rPh sb="4" eb="6">
      <t>ヘイキン</t>
    </rPh>
    <rPh sb="6" eb="8">
      <t>キュウスイ</t>
    </rPh>
    <rPh sb="8" eb="9">
      <t>リョウ</t>
    </rPh>
    <phoneticPr fontId="3"/>
  </si>
  <si>
    <t>1日1人当り平均給水量（Ｌ）</t>
    <rPh sb="0" eb="2">
      <t>イチニチ</t>
    </rPh>
    <rPh sb="2" eb="4">
      <t>ヒトリ</t>
    </rPh>
    <rPh sb="4" eb="5">
      <t>アタ</t>
    </rPh>
    <rPh sb="6" eb="8">
      <t>ヘイキン</t>
    </rPh>
    <rPh sb="8" eb="10">
      <t>キュウスイ</t>
    </rPh>
    <rPh sb="10" eb="11">
      <t>リョウ</t>
    </rPh>
    <phoneticPr fontId="3"/>
  </si>
  <si>
    <t>配水管総延長（km）</t>
    <rPh sb="0" eb="3">
      <t>ハイスイカン</t>
    </rPh>
    <rPh sb="3" eb="6">
      <t>ソウエンチョウ</t>
    </rPh>
    <phoneticPr fontId="3"/>
  </si>
  <si>
    <t>■用途別年間使用量</t>
    <rPh sb="1" eb="3">
      <t>ヨウト</t>
    </rPh>
    <rPh sb="3" eb="4">
      <t>ベツ</t>
    </rPh>
    <rPh sb="4" eb="6">
      <t>ネンカン</t>
    </rPh>
    <rPh sb="6" eb="9">
      <t>シヨウリョウ</t>
    </rPh>
    <phoneticPr fontId="3"/>
  </si>
  <si>
    <t>（単位：㎥）</t>
    <rPh sb="1" eb="3">
      <t>タンイ</t>
    </rPh>
    <phoneticPr fontId="3"/>
  </si>
  <si>
    <t>家庭用</t>
    <rPh sb="0" eb="3">
      <t>カテイヨウ</t>
    </rPh>
    <phoneticPr fontId="3"/>
  </si>
  <si>
    <t>営業用</t>
    <rPh sb="0" eb="3">
      <t>エイギョウヨウ</t>
    </rPh>
    <phoneticPr fontId="3"/>
  </si>
  <si>
    <t>官公署用</t>
    <rPh sb="0" eb="3">
      <t>カンコウショ</t>
    </rPh>
    <rPh sb="3" eb="4">
      <t>ヨウ</t>
    </rPh>
    <phoneticPr fontId="3"/>
  </si>
  <si>
    <t>学校用</t>
    <rPh sb="0" eb="3">
      <t>ガッコウヨウ</t>
    </rPh>
    <phoneticPr fontId="3"/>
  </si>
  <si>
    <t>プール用</t>
    <rPh sb="3" eb="4">
      <t>ヨウ</t>
    </rPh>
    <phoneticPr fontId="3"/>
  </si>
  <si>
    <t>◇教育・文化◇</t>
    <rPh sb="1" eb="3">
      <t>キョウイク</t>
    </rPh>
    <rPh sb="4" eb="6">
      <t>ブンカ</t>
    </rPh>
    <phoneticPr fontId="3"/>
  </si>
  <si>
    <t>■幼稚園</t>
    <rPh sb="1" eb="4">
      <t>ヨウチエン</t>
    </rPh>
    <phoneticPr fontId="3"/>
  </si>
  <si>
    <t>学園数</t>
    <rPh sb="0" eb="2">
      <t>ガクエン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</si>
  <si>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</si>
  <si>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年齢別在園者数</t>
    <rPh sb="0" eb="2">
      <t>ネンレイ</t>
    </rPh>
    <rPh sb="2" eb="3">
      <t>ベツ</t>
    </rPh>
    <rPh sb="3" eb="4">
      <t>ザイ</t>
    </rPh>
    <rPh sb="4" eb="5">
      <t>エン</t>
    </rPh>
    <rPh sb="5" eb="6">
      <t>シャ</t>
    </rPh>
    <rPh sb="6" eb="7">
      <t>スウ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</si>
  <si>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</si>
  <si>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3">
      <t>ショクインスウ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</si>
  <si>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</si>
  <si>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</si>
  <si>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</si>
  <si>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平成24年度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</si>
  <si>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</si>
  <si>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■小学校</t>
    <rPh sb="1" eb="4">
      <t>ショウガッコウ</t>
    </rPh>
    <phoneticPr fontId="3"/>
  </si>
  <si>
    <t>学校数</t>
    <rPh sb="0" eb="2">
      <t>ガッコウ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</si>
  <si>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</si>
  <si>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■中学校</t>
    <rPh sb="1" eb="4">
      <t>チュウガッコウ</t>
    </rPh>
    <phoneticPr fontId="3"/>
  </si>
  <si>
    <t>生徒数</t>
    <rPh sb="0" eb="2">
      <t>セイト</t>
    </rPh>
    <rPh sb="2" eb="3">
      <t>スウ</t>
    </rPh>
    <phoneticPr fontId="3"/>
  </si>
  <si>
    <t>■小中学校の概況</t>
    <rPh sb="1" eb="5">
      <t>ショウチュウガッコウ</t>
    </rPh>
    <rPh sb="6" eb="8">
      <t>ガイキョウ</t>
    </rPh>
    <phoneticPr fontId="3"/>
  </si>
  <si>
    <t>（平成27年5月1日現在）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</si>
  <si>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児童・生徒数</t>
    <rPh sb="0" eb="2">
      <t>ジドウ</t>
    </rPh>
    <rPh sb="3" eb="5">
      <t>セイト</t>
    </rPh>
    <rPh sb="5" eb="6">
      <t>スウ</t>
    </rPh>
    <phoneticPr fontId="3"/>
  </si>
  <si>
    <t>校地面積</t>
    <rPh sb="0" eb="2">
      <t>コウチ</t>
    </rPh>
    <rPh sb="2" eb="4">
      <t>メンセキ</t>
    </rPh>
    <phoneticPr fontId="3"/>
  </si>
  <si>
    <t>校舎</t>
    <rPh sb="0" eb="2">
      <t>コウシャ</t>
    </rPh>
    <phoneticPr fontId="3"/>
  </si>
  <si>
    <t>普通</t>
    <rPh sb="0" eb="2">
      <t>フツウ</t>
    </rPh>
    <phoneticPr fontId="3"/>
  </si>
  <si>
    <t>特支</t>
    <rPh sb="0" eb="1">
      <t>トク</t>
    </rPh>
    <rPh sb="1" eb="2">
      <t>シ</t>
    </rPh>
    <phoneticPr fontId="3"/>
  </si>
  <si>
    <t>小学校</t>
    <rPh sb="0" eb="3">
      <t>ショウガッコウ</t>
    </rPh>
    <phoneticPr fontId="3"/>
  </si>
  <si>
    <t>武雄小学校</t>
    <rPh sb="0" eb="2">
      <t>タケオ</t>
    </rPh>
    <rPh sb="2" eb="5">
      <t>ショウガッコウ</t>
    </rPh>
    <phoneticPr fontId="3"/>
  </si>
  <si>
    <t>御船が丘小学校</t>
    <rPh sb="0" eb="2">
      <t>ミフネ</t>
    </rPh>
    <rPh sb="3" eb="4">
      <t>オカ</t>
    </rPh>
    <rPh sb="4" eb="7">
      <t>ショウガッコウ</t>
    </rPh>
    <phoneticPr fontId="3"/>
  </si>
  <si>
    <t>橘小学校</t>
    <rPh sb="0" eb="1">
      <t>タチバナ</t>
    </rPh>
    <rPh sb="1" eb="4">
      <t>ショウガッコウ</t>
    </rPh>
    <phoneticPr fontId="3"/>
  </si>
  <si>
    <t>朝日小学校</t>
    <rPh sb="0" eb="2">
      <t>アサヒ</t>
    </rPh>
    <rPh sb="2" eb="5">
      <t>ショウガッコウ</t>
    </rPh>
    <phoneticPr fontId="3"/>
  </si>
  <si>
    <t>若木小学校</t>
    <rPh sb="0" eb="1">
      <t>ワカ</t>
    </rPh>
    <rPh sb="1" eb="2">
      <t>キ</t>
    </rPh>
    <rPh sb="2" eb="5">
      <t>ショウガッコウ</t>
    </rPh>
    <phoneticPr fontId="3"/>
  </si>
  <si>
    <t>武内小学校</t>
    <rPh sb="0" eb="2">
      <t>タケウチ</t>
    </rPh>
    <rPh sb="2" eb="5">
      <t>ショウガッコウ</t>
    </rPh>
    <phoneticPr fontId="3"/>
  </si>
  <si>
    <t>東川登小学校</t>
    <rPh sb="0" eb="1">
      <t>ヒガシ</t>
    </rPh>
    <rPh sb="1" eb="3">
      <t>カワノボリ</t>
    </rPh>
    <rPh sb="3" eb="6">
      <t>ショウガッコウ</t>
    </rPh>
    <phoneticPr fontId="3"/>
  </si>
  <si>
    <t>西川登小学校</t>
    <rPh sb="0" eb="1">
      <t>ニシ</t>
    </rPh>
    <rPh sb="1" eb="3">
      <t>カワノボリ</t>
    </rPh>
    <rPh sb="3" eb="6">
      <t>ショウガッコウ</t>
    </rPh>
    <phoneticPr fontId="3"/>
  </si>
  <si>
    <t>山内東小学校</t>
    <rPh sb="0" eb="2">
      <t>ヤマウチ</t>
    </rPh>
    <rPh sb="2" eb="3">
      <t>ヒガシ</t>
    </rPh>
    <rPh sb="3" eb="6">
      <t>ショウガッコウ</t>
    </rPh>
    <phoneticPr fontId="3"/>
  </si>
  <si>
    <t>　犬走分校</t>
    <rPh sb="1" eb="2">
      <t>イヌ</t>
    </rPh>
    <rPh sb="2" eb="3">
      <t>バシ</t>
    </rPh>
    <rPh sb="3" eb="5">
      <t>ブンコウ</t>
    </rPh>
    <phoneticPr fontId="3"/>
  </si>
  <si>
    <t>　舟原分校</t>
    <rPh sb="1" eb="2">
      <t>フネ</t>
    </rPh>
    <rPh sb="2" eb="3">
      <t>ハラ</t>
    </rPh>
    <rPh sb="3" eb="5">
      <t>ブンコウ</t>
    </rPh>
    <phoneticPr fontId="3"/>
  </si>
  <si>
    <t>山内西小学校</t>
    <rPh sb="0" eb="2">
      <t>ヤマウチ</t>
    </rPh>
    <rPh sb="2" eb="3">
      <t>ニシ</t>
    </rPh>
    <rPh sb="3" eb="6">
      <t>ショウガッコウ</t>
    </rPh>
    <phoneticPr fontId="3"/>
  </si>
  <si>
    <t>　立野川内分校</t>
    <rPh sb="1" eb="3">
      <t>タテノ</t>
    </rPh>
    <rPh sb="3" eb="5">
      <t>カワチ</t>
    </rPh>
    <rPh sb="5" eb="7">
      <t>ブンコウ</t>
    </rPh>
    <phoneticPr fontId="3"/>
  </si>
  <si>
    <t>北方小学校</t>
    <rPh sb="0" eb="2">
      <t>キタガタ</t>
    </rPh>
    <rPh sb="2" eb="5">
      <t>ショウガッコウ</t>
    </rPh>
    <phoneticPr fontId="3"/>
  </si>
  <si>
    <t>中学校</t>
    <rPh sb="0" eb="3">
      <t>チュウガッコウ</t>
    </rPh>
    <phoneticPr fontId="3"/>
  </si>
  <si>
    <t>武雄中学校</t>
    <rPh sb="0" eb="2">
      <t>タケオ</t>
    </rPh>
    <rPh sb="2" eb="5">
      <t>チュウガッコウ</t>
    </rPh>
    <phoneticPr fontId="3"/>
  </si>
  <si>
    <t>武雄北中学校</t>
    <rPh sb="0" eb="2">
      <t>タケオ</t>
    </rPh>
    <rPh sb="2" eb="3">
      <t>キタ</t>
    </rPh>
    <rPh sb="3" eb="6">
      <t>チュウガッコウ</t>
    </rPh>
    <phoneticPr fontId="3"/>
  </si>
  <si>
    <t>川登中学校</t>
    <rPh sb="0" eb="2">
      <t>カワノボリ</t>
    </rPh>
    <rPh sb="2" eb="5">
      <t>チュウガッコウ</t>
    </rPh>
    <phoneticPr fontId="3"/>
  </si>
  <si>
    <t>山内中学校</t>
    <rPh sb="0" eb="2">
      <t>ヤマウチ</t>
    </rPh>
    <rPh sb="2" eb="5">
      <t>チュウガッコウ</t>
    </rPh>
    <phoneticPr fontId="3"/>
  </si>
  <si>
    <t>北方中学校</t>
    <rPh sb="0" eb="2">
      <t>キタガタ</t>
    </rPh>
    <rPh sb="2" eb="5">
      <t>チュウガッコウ</t>
    </rPh>
    <phoneticPr fontId="3"/>
  </si>
  <si>
    <t>（資料：学校基本調査、教育政策課）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キョウイク</t>
    </rPh>
    <rPh sb="13" eb="15">
      <t>セイサク</t>
    </rPh>
    <rPh sb="15" eb="16">
      <t>カ</t>
    </rPh>
    <phoneticPr fontId="3"/>
  </si>
  <si>
    <t>■高等学校</t>
    <rPh sb="1" eb="3">
      <t>コウトウ</t>
    </rPh>
    <rPh sb="3" eb="5">
      <t>ガッコウ</t>
    </rPh>
    <phoneticPr fontId="3"/>
  </si>
  <si>
    <t>（平成28年5月1日現在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</si>
  <si>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生徒数</t>
    <rPh sb="0" eb="3">
      <t>セイトスウ</t>
    </rPh>
    <phoneticPr fontId="3"/>
  </si>
  <si>
    <t>武雄高等学校</t>
    <rPh sb="0" eb="2">
      <t>タケオ</t>
    </rPh>
    <rPh sb="2" eb="4">
      <t>コウトウ</t>
    </rPh>
    <rPh sb="4" eb="6">
      <t>ガッコウ</t>
    </rPh>
    <phoneticPr fontId="3"/>
  </si>
  <si>
    <t>（資料：各高等学校）</t>
    <rPh sb="1" eb="3">
      <t>シリョウ</t>
    </rPh>
    <rPh sb="4" eb="5">
      <t>カク</t>
    </rPh>
    <rPh sb="5" eb="7">
      <t>コウトウ</t>
    </rPh>
    <rPh sb="7" eb="9">
      <t>ガッコウ</t>
    </rPh>
    <phoneticPr fontId="3"/>
  </si>
  <si>
    <t>■中学校卒業者の動向</t>
    <rPh sb="1" eb="4">
      <t>チュウガッコウ</t>
    </rPh>
    <rPh sb="4" eb="7">
      <t>ソツギョウシャ</t>
    </rPh>
    <rPh sb="8" eb="10">
      <t>ドウコウ</t>
    </rPh>
    <phoneticPr fontId="3"/>
  </si>
  <si>
    <t>進学</t>
    <rPh sb="0" eb="2">
      <t>シンガク</t>
    </rPh>
    <phoneticPr fontId="3"/>
  </si>
  <si>
    <t>就職</t>
    <rPh sb="0" eb="2">
      <t>シュウショク</t>
    </rPh>
    <phoneticPr fontId="3"/>
  </si>
  <si>
    <t>無業</t>
    <rPh sb="0" eb="1">
      <t>ム</t>
    </rPh>
    <rPh sb="1" eb="2">
      <t>ギョウ</t>
    </rPh>
    <phoneticPr fontId="3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</si>
  <si>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3"/>
  </si>
  <si>
    <t>（資料：学校基本調査）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</si>
  <si>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■武雄市内の高等学校卒業者の動向</t>
    <rPh sb="1" eb="5">
      <t>タケオシナイ</t>
    </rPh>
    <rPh sb="6" eb="8">
      <t>コウトウ</t>
    </rPh>
    <rPh sb="8" eb="10">
      <t>ガッコウ</t>
    </rPh>
    <rPh sb="10" eb="13">
      <t>ソツギョウシャ</t>
    </rPh>
    <rPh sb="14" eb="16">
      <t>ドウコウ</t>
    </rPh>
    <phoneticPr fontId="3"/>
  </si>
  <si>
    <t>■武雄市内の高等学校卒業者の産業別就職状況</t>
    <rPh sb="1" eb="3">
      <t>タケオ</t>
    </rPh>
    <rPh sb="3" eb="5">
      <t>シナイ</t>
    </rPh>
    <rPh sb="6" eb="8">
      <t>コウトウ</t>
    </rPh>
    <rPh sb="8" eb="10">
      <t>ガッコウ</t>
    </rPh>
    <rPh sb="10" eb="13">
      <t>ソツギョウシャ</t>
    </rPh>
    <rPh sb="14" eb="16">
      <t>サンギョウ</t>
    </rPh>
    <rPh sb="16" eb="17">
      <t>ベツ</t>
    </rPh>
    <rPh sb="17" eb="19">
      <t>シュウショク</t>
    </rPh>
    <rPh sb="19" eb="21">
      <t>ジョウキョウ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</si>
  <si>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</si>
  <si>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</si>
  <si>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</si>
  <si>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</si>
  <si>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</si>
  <si>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卸売
小売業</t>
    <rPh sb="0" eb="2">
      <t>オロシウリ</t>
    </rPh>
    <rPh sb="3" eb="6">
      <t>コウリギョウ</t>
    </rPh>
    <phoneticPr fontId="3"/>
  </si>
  <si>
    <t>運輸
通信業</t>
    <rPh sb="0" eb="2">
      <t>ウンユ</t>
    </rPh>
    <rPh sb="3" eb="6">
      <t>ツウシンギョウ</t>
    </rPh>
    <phoneticPr fontId="3"/>
  </si>
  <si>
    <t>電気・
ガス・
水道業</t>
    <rPh sb="0" eb="2">
      <t>デンキ</t>
    </rPh>
    <rPh sb="8" eb="11">
      <t>スイドウギョウ</t>
    </rPh>
    <phoneticPr fontId="3"/>
  </si>
  <si>
    <t>サービス業</t>
    <rPh sb="4" eb="5">
      <t>ギョウ</t>
    </rPh>
    <phoneticPr fontId="3"/>
  </si>
  <si>
    <t>金融業</t>
    <rPh sb="0" eb="3">
      <t>キンユウギョウ</t>
    </rPh>
    <phoneticPr fontId="3"/>
  </si>
  <si>
    <t>公務</t>
    <rPh sb="0" eb="2">
      <t>コウム</t>
    </rPh>
    <phoneticPr fontId="3"/>
  </si>
  <si>
    <t>■武雄市図書館の利用状況</t>
    <rPh sb="1" eb="4">
      <t>タケオシ</t>
    </rPh>
    <rPh sb="4" eb="7">
      <t>トショカン</t>
    </rPh>
    <rPh sb="8" eb="10">
      <t>リヨウ</t>
    </rPh>
    <rPh sb="10" eb="12">
      <t>ジョウキョウ</t>
    </rPh>
    <phoneticPr fontId="3"/>
  </si>
  <si>
    <t>（単位：人・％）</t>
    <rPh sb="1" eb="3">
      <t>タンイ</t>
    </rPh>
    <rPh sb="4" eb="5">
      <t>ヒト</t>
    </rPh>
    <phoneticPr fontId="3"/>
  </si>
  <si>
    <t>館外閲覧
総数</t>
    <rPh sb="0" eb="2">
      <t>カンガイ</t>
    </rPh>
    <rPh sb="2" eb="4">
      <t>エツラン</t>
    </rPh>
    <rPh sb="5" eb="7">
      <t>ソウスウ</t>
    </rPh>
    <phoneticPr fontId="3"/>
  </si>
  <si>
    <t>内　訳</t>
    <rPh sb="0" eb="1">
      <t>ウチ</t>
    </rPh>
    <rPh sb="2" eb="3">
      <t>ヤク</t>
    </rPh>
    <phoneticPr fontId="3"/>
  </si>
  <si>
    <t>1日平均</t>
    <rPh sb="0" eb="2">
      <t>イチニチ</t>
    </rPh>
    <rPh sb="2" eb="4">
      <t>ヘイキン</t>
    </rPh>
    <phoneticPr fontId="3"/>
  </si>
  <si>
    <t>男女比率</t>
    <rPh sb="0" eb="2">
      <t>ダンジョ</t>
    </rPh>
    <rPh sb="2" eb="4">
      <t>ヒリツ</t>
    </rPh>
    <phoneticPr fontId="3"/>
  </si>
  <si>
    <t>小学生以下</t>
    <rPh sb="0" eb="3">
      <t>ショウガクセイ</t>
    </rPh>
    <rPh sb="3" eb="5">
      <t>イカ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</si>
  <si>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</si>
  <si>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</si>
  <si>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</si>
  <si>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平成22年度
（開館日数 292日）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</si>
  <si>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平成23年度
（開館日数 295日）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</si>
  <si>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平成24年度
（開館日数 291日）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</si>
  <si>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平成25年度
（開館日数365日）</t>
    <rPh sb="0" eb="2">
      <t>ヘイセイ</t>
    </rPh>
    <rPh sb="4" eb="6">
      <t>ネンド</t>
    </rPh>
    <rPh sb="8" eb="10">
      <t>カイカン</t>
    </rPh>
    <rPh sb="10" eb="12">
      <t>ニッスウ</t>
    </rPh>
    <rPh sb="15" eb="16">
      <t>ニチ</t>
    </rPh>
    <phoneticPr fontId="3"/>
  </si>
  <si>
    <t>（資料：武雄市図書館・歴史資料館）</t>
    <rPh sb="1" eb="3">
      <t>シリョウ</t>
    </rPh>
    <rPh sb="4" eb="7">
      <t>タケオシ</t>
    </rPh>
    <rPh sb="7" eb="9">
      <t>トショ</t>
    </rPh>
    <rPh sb="9" eb="10">
      <t>カン</t>
    </rPh>
    <rPh sb="11" eb="13">
      <t>レキシ</t>
    </rPh>
    <rPh sb="13" eb="16">
      <t>シリョウカン</t>
    </rPh>
    <phoneticPr fontId="3"/>
  </si>
  <si>
    <t>■文化会館の利用状況</t>
    <rPh sb="1" eb="3">
      <t>ブンカ</t>
    </rPh>
    <rPh sb="3" eb="5">
      <t>カイカン</t>
    </rPh>
    <rPh sb="6" eb="8">
      <t>リヨウ</t>
    </rPh>
    <rPh sb="8" eb="10">
      <t>ジョウキョウ</t>
    </rPh>
    <phoneticPr fontId="3"/>
  </si>
  <si>
    <t>（単位：日・件・％）</t>
    <rPh sb="1" eb="3">
      <t>タンイ</t>
    </rPh>
    <rPh sb="4" eb="5">
      <t>ニチ</t>
    </rPh>
    <rPh sb="6" eb="7">
      <t>ケン</t>
    </rPh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</si>
  <si>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</si>
  <si>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</si>
  <si>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ﾐｰﾃｨﾝｸﾞﾎｰﾙ</t>
    <phoneticPr fontId="3"/>
  </si>
  <si>
    <t>市民ホール</t>
    <rPh sb="0" eb="2">
      <t>シミン</t>
    </rPh>
    <phoneticPr fontId="3"/>
  </si>
  <si>
    <t>会議室(27室)</t>
    <rPh sb="0" eb="3">
      <t>カイギシツ</t>
    </rPh>
    <rPh sb="6" eb="7">
      <t>シツ</t>
    </rPh>
    <phoneticPr fontId="3"/>
  </si>
  <si>
    <t>平成23　年度</t>
    <rPh sb="0" eb="2">
      <t>ヘイセイ</t>
    </rPh>
    <rPh sb="5" eb="7">
      <t>ネンド</t>
    </rPh>
    <phoneticPr fontId="3"/>
  </si>
  <si>
    <t>使用日数</t>
    <rPh sb="0" eb="2">
      <t>シヨウ</t>
    </rPh>
    <rPh sb="2" eb="4">
      <t>ニッスウ</t>
    </rPh>
    <phoneticPr fontId="3"/>
  </si>
  <si>
    <t>使用件数</t>
    <rPh sb="0" eb="2">
      <t>シヨウ</t>
    </rPh>
    <rPh sb="2" eb="4">
      <t>ケンスウ</t>
    </rPh>
    <phoneticPr fontId="3"/>
  </si>
  <si>
    <t>稼働率</t>
    <rPh sb="0" eb="2">
      <t>カドウ</t>
    </rPh>
    <rPh sb="2" eb="3">
      <t>リツ</t>
    </rPh>
    <phoneticPr fontId="3"/>
  </si>
  <si>
    <t>平成24　年度</t>
    <rPh sb="0" eb="2">
      <t>ヘイセイ</t>
    </rPh>
    <rPh sb="5" eb="7">
      <t>ネンド</t>
    </rPh>
    <phoneticPr fontId="3"/>
  </si>
  <si>
    <t>平成25　年度</t>
    <rPh sb="0" eb="2">
      <t>ヘイセイ</t>
    </rPh>
    <rPh sb="5" eb="7">
      <t>ネンド</t>
    </rPh>
    <phoneticPr fontId="3"/>
  </si>
  <si>
    <t>平成
26
年度</t>
    <rPh sb="0" eb="2">
      <t>ヘイセイ</t>
    </rPh>
    <rPh sb="6" eb="8">
      <t>ネンド</t>
    </rPh>
    <phoneticPr fontId="3"/>
  </si>
  <si>
    <t>（資料：文化会館）</t>
    <rPh sb="1" eb="3">
      <t>シリョウ</t>
    </rPh>
    <rPh sb="4" eb="6">
      <t>ブンカ</t>
    </rPh>
    <rPh sb="6" eb="8">
      <t>カイカン</t>
    </rPh>
    <phoneticPr fontId="3"/>
  </si>
  <si>
    <t>◇市民所得◇</t>
    <rPh sb="1" eb="3">
      <t>シミン</t>
    </rPh>
    <rPh sb="3" eb="5">
      <t>ショトク</t>
    </rPh>
    <phoneticPr fontId="3"/>
  </si>
  <si>
    <t>■市内総生産</t>
    <rPh sb="1" eb="2">
      <t>シ</t>
    </rPh>
    <rPh sb="2" eb="3">
      <t>ナイ</t>
    </rPh>
    <rPh sb="3" eb="6">
      <t>ソウセイサン</t>
    </rPh>
    <phoneticPr fontId="3"/>
  </si>
  <si>
    <t>（単位：百万円・％）</t>
    <rPh sb="1" eb="3">
      <t>タンイ</t>
    </rPh>
    <rPh sb="4" eb="7">
      <t>ヒャクマンエン</t>
    </rPh>
    <phoneticPr fontId="3"/>
  </si>
  <si>
    <t>平成２２年度</t>
    <rPh sb="0" eb="2">
      <t>ヘイセイ</t>
    </rPh>
    <rPh sb="4" eb="6">
      <t>ネンド</t>
    </rPh>
    <phoneticPr fontId="3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</si>
  <si>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</si>
  <si>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</si>
  <si>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総生産額</t>
    <rPh sb="0" eb="3">
      <t>ソウセイサン</t>
    </rPh>
    <rPh sb="3" eb="4">
      <t>ガク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</si>
  <si>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</si>
  <si>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水産業</t>
    <rPh sb="0" eb="3">
      <t>スイサンギョウ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</si>
  <si>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</si>
  <si>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鉱業</t>
    <rPh sb="0" eb="2">
      <t>コウギョウ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</si>
  <si>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</si>
  <si>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電気・ガス・水道業</t>
    <rPh sb="0" eb="2">
      <t>デンキ</t>
    </rPh>
    <rPh sb="6" eb="9">
      <t>スイドウギョウ</t>
    </rPh>
    <phoneticPr fontId="3"/>
  </si>
  <si>
    <t>卸売・小売業</t>
    <rPh sb="0" eb="2">
      <t>オロシウリ</t>
    </rPh>
    <rPh sb="3" eb="6">
      <t>コウリギョウ</t>
    </rPh>
    <phoneticPr fontId="3"/>
  </si>
  <si>
    <t>金融・保険業・不動産業</t>
    <rPh sb="0" eb="2">
      <t>キンユウ</t>
    </rPh>
    <rPh sb="3" eb="6">
      <t>ホケンギョウ</t>
    </rPh>
    <rPh sb="7" eb="10">
      <t>フドウサン</t>
    </rPh>
    <rPh sb="10" eb="11">
      <t>ギョウ</t>
    </rPh>
    <phoneticPr fontId="3"/>
  </si>
  <si>
    <t>運輸・通信業</t>
    <rPh sb="0" eb="2">
      <t>ウンユ</t>
    </rPh>
    <rPh sb="3" eb="5">
      <t>ツウシン</t>
    </rPh>
    <rPh sb="5" eb="6">
      <t>ギョウ</t>
    </rPh>
    <phoneticPr fontId="3"/>
  </si>
  <si>
    <t>政府サービス業</t>
    <rPh sb="0" eb="2">
      <t>セイフ</t>
    </rPh>
    <rPh sb="6" eb="7">
      <t>ギョウ</t>
    </rPh>
    <phoneticPr fontId="3"/>
  </si>
  <si>
    <t>家計民間非営利サービス</t>
    <rPh sb="0" eb="2">
      <t>カケイ</t>
    </rPh>
    <rPh sb="2" eb="4">
      <t>ミンカン</t>
    </rPh>
    <rPh sb="4" eb="5">
      <t>ヒ</t>
    </rPh>
    <rPh sb="5" eb="7">
      <t>エイリ</t>
    </rPh>
    <phoneticPr fontId="3"/>
  </si>
  <si>
    <t>小計</t>
    <rPh sb="0" eb="2">
      <t>ショウケイ</t>
    </rPh>
    <phoneticPr fontId="3"/>
  </si>
  <si>
    <t>輸入品に課せられる税・関税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phoneticPr fontId="3"/>
  </si>
  <si>
    <t>（控除）総資本形成に係る消費税</t>
    <rPh sb="1" eb="3">
      <t>コウジョ</t>
    </rPh>
    <rPh sb="4" eb="7">
      <t>ソウシホン</t>
    </rPh>
    <rPh sb="7" eb="9">
      <t>ケイセイ</t>
    </rPh>
    <rPh sb="10" eb="11">
      <t>カカ</t>
    </rPh>
    <rPh sb="12" eb="15">
      <t>ショウヒゼイ</t>
    </rPh>
    <phoneticPr fontId="3"/>
  </si>
  <si>
    <t>市内総生産額</t>
    <rPh sb="0" eb="2">
      <t>シナイ</t>
    </rPh>
    <rPh sb="2" eb="5">
      <t>ソウセイサン</t>
    </rPh>
    <rPh sb="5" eb="6">
      <t>ガク</t>
    </rPh>
    <phoneticPr fontId="3"/>
  </si>
  <si>
    <t>（資料：市町民経済計算の概要）</t>
    <rPh sb="1" eb="3">
      <t>シリョウ</t>
    </rPh>
    <rPh sb="4" eb="5">
      <t>シ</t>
    </rPh>
    <rPh sb="5" eb="6">
      <t>マチ</t>
    </rPh>
    <rPh sb="6" eb="7">
      <t>ミン</t>
    </rPh>
    <rPh sb="7" eb="9">
      <t>ケイザイ</t>
    </rPh>
    <rPh sb="9" eb="11">
      <t>ケイサン</t>
    </rPh>
    <rPh sb="12" eb="14">
      <t>ガイヨウ</t>
    </rPh>
    <phoneticPr fontId="3"/>
  </si>
  <si>
    <t>■市民分配所得</t>
    <rPh sb="1" eb="3">
      <t>シミン</t>
    </rPh>
    <rPh sb="3" eb="5">
      <t>ブンパイ</t>
    </rPh>
    <rPh sb="5" eb="7">
      <t>ショトク</t>
    </rPh>
    <phoneticPr fontId="3"/>
  </si>
  <si>
    <t>雇用者報酬</t>
    <rPh sb="0" eb="3">
      <t>コヨウシャ</t>
    </rPh>
    <rPh sb="3" eb="5">
      <t>ホウシュウ</t>
    </rPh>
    <phoneticPr fontId="3"/>
  </si>
  <si>
    <t>賃金・俸給</t>
    <rPh sb="0" eb="2">
      <t>チンギン</t>
    </rPh>
    <rPh sb="3" eb="5">
      <t>ホウキュウ</t>
    </rPh>
    <phoneticPr fontId="3"/>
  </si>
  <si>
    <t>社会保険等雇主負担</t>
    <rPh sb="0" eb="2">
      <t>シャカイ</t>
    </rPh>
    <rPh sb="2" eb="5">
      <t>ホケンナド</t>
    </rPh>
    <rPh sb="5" eb="7">
      <t>ヤトイヌシ</t>
    </rPh>
    <rPh sb="7" eb="9">
      <t>フタン</t>
    </rPh>
    <phoneticPr fontId="3"/>
  </si>
  <si>
    <t>財産所得</t>
    <rPh sb="0" eb="2">
      <t>ザイサン</t>
    </rPh>
    <rPh sb="2" eb="4">
      <t>ショトク</t>
    </rPh>
    <phoneticPr fontId="3"/>
  </si>
  <si>
    <t>受取</t>
    <rPh sb="0" eb="2">
      <t>ウケトリ</t>
    </rPh>
    <phoneticPr fontId="3"/>
  </si>
  <si>
    <t>支払</t>
    <rPh sb="0" eb="2">
      <t>シハラ</t>
    </rPh>
    <phoneticPr fontId="3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</si>
  <si>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3"/>
  </si>
  <si>
    <t>民間法人企業</t>
    <rPh sb="0" eb="2">
      <t>ミンカン</t>
    </rPh>
    <rPh sb="2" eb="4">
      <t>ホウジン</t>
    </rPh>
    <rPh sb="4" eb="6">
      <t>キギョウ</t>
    </rPh>
    <phoneticPr fontId="3"/>
  </si>
  <si>
    <t>公的企業</t>
    <rPh sb="0" eb="2">
      <t>コウテキ</t>
    </rPh>
    <rPh sb="2" eb="4">
      <t>キギョウ</t>
    </rPh>
    <phoneticPr fontId="3"/>
  </si>
  <si>
    <t>個人企業</t>
    <rPh sb="0" eb="2">
      <t>コジン</t>
    </rPh>
    <rPh sb="2" eb="4">
      <t>キギョウ</t>
    </rPh>
    <phoneticPr fontId="3"/>
  </si>
  <si>
    <t>総額</t>
    <rPh sb="0" eb="2">
      <t>ソウガク</t>
    </rPh>
    <phoneticPr fontId="3"/>
  </si>
  <si>
    <t>平成26年度
（開館日数365日）</t>
    <rPh sb="0" eb="2">
      <t>ヘイセイ</t>
    </rPh>
    <rPh sb="4" eb="6">
      <t>ネンド</t>
    </rPh>
    <rPh sb="8" eb="10">
      <t>カイカン</t>
    </rPh>
    <rPh sb="10" eb="12">
      <t>ニッスウ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</si>
</sst>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_ "/>
    <numFmt numFmtId="177" formatCode="0.0_ "/>
    <numFmt numFmtId="178" formatCode="#,##0_ "/>
    <numFmt numFmtId="179" formatCode="#,##0_);[Red]\(#,##0\)"/>
    <numFmt numFmtId="180" formatCode="#,##0_ ;[Red]\-#,##0\ "/>
    <numFmt numFmtId="181" formatCode="#,##0;&quot;△ &quot;#,##0"/>
    <numFmt numFmtId="182" formatCode="#,##0.00_ ;[Red]\-#,##0.00\ "/>
    <numFmt numFmtId="183" formatCode="#,##0.00_ "/>
    <numFmt numFmtId="184" formatCode="0_ "/>
    <numFmt numFmtId="185" formatCode="#,##0.0_);[Red]\(#,##0.0\)"/>
    <numFmt numFmtId="186" formatCode="#,##0.0_ "/>
    <numFmt numFmtId="187" formatCode="#,##0.0;[Red]\-#,##0.0"/>
    <numFmt numFmtId="188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name val="ＭＳ ゴシック"/>
      <family val="3"/>
      <charset val="128"/>
    </font>
    <font>
      <b/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5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7" xfId="0" applyFont="1" applyFill="1" applyBorder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75" xfId="0" applyFont="1" applyFill="1" applyBorder="1">
      <alignment vertical="center"/>
    </xf>
    <xf numFmtId="0" fontId="6" fillId="0" borderId="76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7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1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115" xfId="0" applyFont="1" applyFill="1" applyBorder="1" applyAlignment="1">
      <alignment vertical="center"/>
    </xf>
    <xf numFmtId="0" fontId="11" fillId="0" borderId="11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185" fontId="11" fillId="0" borderId="0" xfId="1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5" fontId="5" fillId="0" borderId="0" xfId="1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188" fontId="5" fillId="0" borderId="36" xfId="1" applyNumberFormat="1" applyFont="1" applyFill="1" applyBorder="1" applyAlignment="1">
      <alignment horizontal="right" vertical="center"/>
    </xf>
    <xf numFmtId="188" fontId="5" fillId="0" borderId="37" xfId="1" applyNumberFormat="1" applyFont="1" applyFill="1" applyBorder="1" applyAlignment="1">
      <alignment horizontal="right" vertical="center"/>
    </xf>
    <xf numFmtId="188" fontId="5" fillId="0" borderId="3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81" fontId="5" fillId="0" borderId="1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181" fontId="5" fillId="0" borderId="9" xfId="1" applyNumberFormat="1" applyFont="1" applyFill="1" applyBorder="1" applyAlignment="1">
      <alignment horizontal="right" vertical="center"/>
    </xf>
    <xf numFmtId="181" fontId="5" fillId="0" borderId="18" xfId="1" applyNumberFormat="1" applyFont="1" applyFill="1" applyBorder="1" applyAlignment="1">
      <alignment horizontal="right" vertical="center"/>
    </xf>
    <xf numFmtId="181" fontId="5" fillId="0" borderId="19" xfId="1" applyNumberFormat="1" applyFont="1" applyFill="1" applyBorder="1" applyAlignment="1">
      <alignment horizontal="right" vertical="center"/>
    </xf>
    <xf numFmtId="181" fontId="5" fillId="0" borderId="20" xfId="1" applyNumberFormat="1" applyFont="1" applyFill="1" applyBorder="1" applyAlignment="1">
      <alignment horizontal="right" vertical="center"/>
    </xf>
    <xf numFmtId="181" fontId="5" fillId="0" borderId="38" xfId="1" applyNumberFormat="1" applyFont="1" applyFill="1" applyBorder="1" applyAlignment="1">
      <alignment horizontal="right" vertical="center"/>
    </xf>
    <xf numFmtId="181" fontId="5" fillId="0" borderId="5" xfId="1" applyNumberFormat="1" applyFont="1" applyFill="1" applyBorder="1" applyAlignment="1">
      <alignment horizontal="right" vertical="center"/>
    </xf>
    <xf numFmtId="181" fontId="5" fillId="0" borderId="6" xfId="1" applyNumberFormat="1" applyFont="1" applyFill="1" applyBorder="1" applyAlignment="1">
      <alignment horizontal="right" vertical="center"/>
    </xf>
    <xf numFmtId="181" fontId="5" fillId="0" borderId="7" xfId="1" applyNumberFormat="1" applyFont="1" applyFill="1" applyBorder="1" applyAlignment="1">
      <alignment horizontal="right" vertical="center"/>
    </xf>
    <xf numFmtId="181" fontId="5" fillId="0" borderId="4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81" fontId="5" fillId="0" borderId="36" xfId="1" applyNumberFormat="1" applyFont="1" applyFill="1" applyBorder="1" applyAlignment="1">
      <alignment horizontal="right" vertical="center"/>
    </xf>
    <xf numFmtId="181" fontId="5" fillId="0" borderId="37" xfId="1" applyNumberFormat="1" applyFont="1" applyFill="1" applyBorder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5" fontId="5" fillId="0" borderId="36" xfId="0" applyNumberFormat="1" applyFont="1" applyFill="1" applyBorder="1" applyAlignment="1">
      <alignment horizontal="right" vertical="center"/>
    </xf>
    <xf numFmtId="185" fontId="5" fillId="0" borderId="37" xfId="0" applyNumberFormat="1" applyFont="1" applyFill="1" applyBorder="1" applyAlignment="1">
      <alignment horizontal="right" vertical="center"/>
    </xf>
    <xf numFmtId="185" fontId="5" fillId="0" borderId="3" xfId="0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37" xfId="1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11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9" fontId="5" fillId="0" borderId="5" xfId="1" applyNumberFormat="1" applyFont="1" applyFill="1" applyBorder="1" applyAlignment="1">
      <alignment horizontal="right" vertical="center"/>
    </xf>
    <xf numFmtId="179" fontId="5" fillId="0" borderId="6" xfId="1" applyNumberFormat="1" applyFont="1" applyFill="1" applyBorder="1" applyAlignment="1">
      <alignment horizontal="right" vertical="center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18" xfId="1" applyNumberFormat="1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/>
    </xf>
    <xf numFmtId="179" fontId="5" fillId="0" borderId="20" xfId="1" applyNumberFormat="1" applyFont="1" applyFill="1" applyBorder="1" applyAlignment="1">
      <alignment horizontal="right" vertical="center"/>
    </xf>
    <xf numFmtId="180" fontId="5" fillId="0" borderId="9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5" fillId="0" borderId="38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7" fontId="18" fillId="0" borderId="9" xfId="1" applyNumberFormat="1" applyFont="1" applyFill="1" applyBorder="1" applyAlignment="1">
      <alignment horizontal="center" vertical="center" wrapText="1"/>
    </xf>
    <xf numFmtId="187" fontId="18" fillId="0" borderId="1" xfId="1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38" fontId="18" fillId="0" borderId="9" xfId="1" applyFont="1" applyFill="1" applyBorder="1" applyAlignment="1">
      <alignment horizontal="center" vertical="center" wrapText="1"/>
    </xf>
    <xf numFmtId="38" fontId="18" fillId="0" borderId="1" xfId="1" applyFont="1" applyFill="1" applyBorder="1" applyAlignment="1">
      <alignment horizontal="center" vertical="center" wrapText="1"/>
    </xf>
    <xf numFmtId="38" fontId="18" fillId="0" borderId="9" xfId="1" applyFont="1" applyFill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187" fontId="18" fillId="0" borderId="117" xfId="1" applyNumberFormat="1" applyFont="1" applyFill="1" applyBorder="1" applyAlignment="1">
      <alignment horizontal="center" vertical="center" wrapText="1"/>
    </xf>
    <xf numFmtId="187" fontId="18" fillId="0" borderId="4" xfId="1" applyNumberFormat="1" applyFont="1" applyFill="1" applyBorder="1" applyAlignment="1">
      <alignment horizontal="center" vertical="center" wrapText="1"/>
    </xf>
    <xf numFmtId="0" fontId="17" fillId="0" borderId="117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38" fontId="18" fillId="0" borderId="117" xfId="1" applyFont="1" applyFill="1" applyBorder="1" applyAlignment="1">
      <alignment horizontal="center" vertical="center" wrapText="1"/>
    </xf>
    <xf numFmtId="38" fontId="18" fillId="0" borderId="4" xfId="1" applyFont="1" applyFill="1" applyBorder="1" applyAlignment="1">
      <alignment horizontal="center" vertical="center" wrapText="1"/>
    </xf>
    <xf numFmtId="38" fontId="18" fillId="0" borderId="117" xfId="1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 wrapText="1"/>
    </xf>
    <xf numFmtId="187" fontId="5" fillId="0" borderId="4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5" fontId="6" fillId="0" borderId="1" xfId="1" applyNumberFormat="1" applyFont="1" applyFill="1" applyBorder="1" applyAlignment="1">
      <alignment horizontal="center" vertical="center" wrapText="1"/>
    </xf>
    <xf numFmtId="178" fontId="14" fillId="0" borderId="9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3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14" fillId="0" borderId="19" xfId="0" applyNumberFormat="1" applyFont="1" applyFill="1" applyBorder="1" applyAlignment="1">
      <alignment horizontal="right" vertical="center"/>
    </xf>
    <xf numFmtId="178" fontId="14" fillId="0" borderId="20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178" fontId="14" fillId="0" borderId="4" xfId="0" applyNumberFormat="1" applyFont="1" applyFill="1" applyBorder="1" applyAlignment="1">
      <alignment horizontal="right"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14" fillId="0" borderId="6" xfId="0" applyNumberFormat="1" applyFont="1" applyFill="1" applyBorder="1" applyAlignment="1">
      <alignment horizontal="right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178" fontId="14" fillId="0" borderId="133" xfId="0" applyNumberFormat="1" applyFont="1" applyFill="1" applyBorder="1" applyAlignment="1">
      <alignment horizontal="right" vertical="center"/>
    </xf>
    <xf numFmtId="178" fontId="14" fillId="0" borderId="22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8" fontId="14" fillId="0" borderId="55" xfId="0" applyNumberFormat="1" applyFont="1" applyFill="1" applyBorder="1" applyAlignment="1">
      <alignment horizontal="right" vertical="center"/>
    </xf>
    <xf numFmtId="178" fontId="14" fillId="0" borderId="134" xfId="0" applyNumberFormat="1" applyFont="1" applyFill="1" applyBorder="1" applyAlignment="1">
      <alignment horizontal="right" vertical="center"/>
    </xf>
    <xf numFmtId="178" fontId="14" fillId="0" borderId="135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178" fontId="14" fillId="0" borderId="21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178" fontId="14" fillId="0" borderId="36" xfId="0" applyNumberFormat="1" applyFont="1" applyFill="1" applyBorder="1" applyAlignment="1">
      <alignment horizontal="right" vertical="center"/>
    </xf>
    <xf numFmtId="178" fontId="14" fillId="0" borderId="37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8" fontId="11" fillId="0" borderId="38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178" fontId="11" fillId="0" borderId="9" xfId="1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center" vertical="center"/>
    </xf>
    <xf numFmtId="178" fontId="11" fillId="0" borderId="38" xfId="1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178" fontId="11" fillId="0" borderId="4" xfId="1" applyNumberFormat="1" applyFont="1" applyFill="1" applyBorder="1" applyAlignment="1">
      <alignment horizontal="right" vertical="center"/>
    </xf>
    <xf numFmtId="180" fontId="11" fillId="0" borderId="36" xfId="1" applyNumberFormat="1" applyFont="1" applyFill="1" applyBorder="1" applyAlignment="1">
      <alignment horizontal="right" vertical="center"/>
    </xf>
    <xf numFmtId="180" fontId="11" fillId="0" borderId="37" xfId="1" applyNumberFormat="1" applyFont="1" applyFill="1" applyBorder="1" applyAlignment="1">
      <alignment horizontal="right" vertical="center"/>
    </xf>
    <xf numFmtId="180" fontId="11" fillId="0" borderId="3" xfId="1" applyNumberFormat="1" applyFont="1" applyFill="1" applyBorder="1" applyAlignment="1">
      <alignment horizontal="right" vertical="center"/>
    </xf>
    <xf numFmtId="38" fontId="11" fillId="0" borderId="36" xfId="1" applyFont="1" applyFill="1" applyBorder="1" applyAlignment="1">
      <alignment horizontal="right" vertical="center"/>
    </xf>
    <xf numFmtId="38" fontId="11" fillId="0" borderId="37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7" fontId="11" fillId="0" borderId="36" xfId="1" applyNumberFormat="1" applyFont="1" applyFill="1" applyBorder="1" applyAlignment="1">
      <alignment horizontal="right" vertical="center"/>
    </xf>
    <xf numFmtId="187" fontId="11" fillId="0" borderId="37" xfId="1" applyNumberFormat="1" applyFont="1" applyFill="1" applyBorder="1" applyAlignment="1">
      <alignment horizontal="right" vertical="center"/>
    </xf>
    <xf numFmtId="187" fontId="11" fillId="0" borderId="3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4" fontId="11" fillId="0" borderId="36" xfId="0" applyNumberFormat="1" applyFont="1" applyFill="1" applyBorder="1" applyAlignment="1">
      <alignment horizontal="right" vertical="center" wrapText="1"/>
    </xf>
    <xf numFmtId="184" fontId="11" fillId="0" borderId="37" xfId="0" applyNumberFormat="1" applyFont="1" applyFill="1" applyBorder="1" applyAlignment="1">
      <alignment horizontal="right" vertical="center" wrapText="1"/>
    </xf>
    <xf numFmtId="184" fontId="11" fillId="0" borderId="3" xfId="0" applyNumberFormat="1" applyFont="1" applyFill="1" applyBorder="1" applyAlignment="1">
      <alignment horizontal="right" vertical="center" wrapText="1"/>
    </xf>
    <xf numFmtId="184" fontId="11" fillId="0" borderId="36" xfId="0" applyNumberFormat="1" applyFont="1" applyFill="1" applyBorder="1" applyAlignment="1">
      <alignment vertical="center" wrapText="1"/>
    </xf>
    <xf numFmtId="184" fontId="11" fillId="0" borderId="37" xfId="0" applyNumberFormat="1" applyFont="1" applyFill="1" applyBorder="1" applyAlignment="1">
      <alignment vertical="center" wrapText="1"/>
    </xf>
    <xf numFmtId="184" fontId="11" fillId="0" borderId="3" xfId="0" applyNumberFormat="1" applyFont="1" applyFill="1" applyBorder="1" applyAlignment="1">
      <alignment vertical="center" wrapText="1"/>
    </xf>
    <xf numFmtId="184" fontId="11" fillId="0" borderId="129" xfId="0" applyNumberFormat="1" applyFont="1" applyFill="1" applyBorder="1" applyAlignment="1">
      <alignment horizontal="right" vertical="center" wrapText="1"/>
    </xf>
    <xf numFmtId="184" fontId="11" fillId="0" borderId="3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84" fontId="11" fillId="0" borderId="130" xfId="0" applyNumberFormat="1" applyFont="1" applyFill="1" applyBorder="1" applyAlignment="1">
      <alignment horizontal="right" vertical="center"/>
    </xf>
    <xf numFmtId="184" fontId="11" fillId="0" borderId="37" xfId="0" applyNumberFormat="1" applyFont="1" applyFill="1" applyBorder="1" applyAlignment="1">
      <alignment horizontal="right" vertical="center"/>
    </xf>
    <xf numFmtId="184" fontId="11" fillId="0" borderId="3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2" xfId="0" applyNumberFormat="1" applyFont="1" applyFill="1" applyBorder="1" applyAlignment="1">
      <alignment horizontal="right" vertical="center"/>
    </xf>
    <xf numFmtId="2" fontId="12" fillId="0" borderId="9" xfId="0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12" fillId="0" borderId="19" xfId="0" applyNumberFormat="1" applyFont="1" applyFill="1" applyBorder="1" applyAlignment="1">
      <alignment horizontal="right" vertical="center"/>
    </xf>
    <xf numFmtId="2" fontId="12" fillId="0" borderId="20" xfId="0" applyNumberFormat="1" applyFont="1" applyFill="1" applyBorder="1" applyAlignment="1">
      <alignment horizontal="right" vertical="center"/>
    </xf>
    <xf numFmtId="2" fontId="12" fillId="0" borderId="38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49" fontId="12" fillId="0" borderId="5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49" fontId="12" fillId="0" borderId="32" xfId="0" applyNumberFormat="1" applyFont="1" applyFill="1" applyBorder="1" applyAlignment="1">
      <alignment horizontal="right" vertical="center"/>
    </xf>
    <xf numFmtId="0" fontId="11" fillId="0" borderId="129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right" vertical="center"/>
    </xf>
    <xf numFmtId="180" fontId="11" fillId="0" borderId="38" xfId="1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180" fontId="11" fillId="0" borderId="9" xfId="1" applyNumberFormat="1" applyFont="1" applyFill="1" applyBorder="1" applyAlignment="1">
      <alignment horizontal="right" vertical="center"/>
    </xf>
    <xf numFmtId="180" fontId="11" fillId="0" borderId="13" xfId="1" applyNumberFormat="1" applyFont="1" applyFill="1" applyBorder="1" applyAlignment="1">
      <alignment horizontal="right" vertical="center"/>
    </xf>
    <xf numFmtId="180" fontId="11" fillId="0" borderId="12" xfId="1" applyNumberFormat="1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180" fontId="11" fillId="0" borderId="131" xfId="1" applyNumberFormat="1" applyFont="1" applyFill="1" applyBorder="1" applyAlignment="1">
      <alignment horizontal="right" vertical="center"/>
    </xf>
    <xf numFmtId="180" fontId="11" fillId="0" borderId="20" xfId="1" applyNumberFormat="1" applyFont="1" applyFill="1" applyBorder="1" applyAlignment="1">
      <alignment horizontal="right" vertical="center"/>
    </xf>
    <xf numFmtId="180" fontId="11" fillId="0" borderId="4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180" fontId="11" fillId="0" borderId="8" xfId="1" applyNumberFormat="1" applyFont="1" applyFill="1" applyBorder="1" applyAlignment="1">
      <alignment horizontal="right" vertical="center"/>
    </xf>
    <xf numFmtId="180" fontId="11" fillId="0" borderId="7" xfId="1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9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84" fontId="11" fillId="0" borderId="38" xfId="0" applyNumberFormat="1" applyFont="1" applyFill="1" applyBorder="1" applyAlignment="1">
      <alignment horizontal="right" vertical="center"/>
    </xf>
    <xf numFmtId="0" fontId="11" fillId="0" borderId="117" xfId="0" applyFont="1" applyFill="1" applyBorder="1" applyAlignment="1">
      <alignment horizontal="center"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184" fontId="11" fillId="0" borderId="131" xfId="0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8" xfId="0" applyNumberFormat="1" applyFont="1" applyFill="1" applyBorder="1" applyAlignment="1">
      <alignment horizontal="right" vertical="center"/>
    </xf>
    <xf numFmtId="184" fontId="11" fillId="0" borderId="7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right" vertical="center"/>
    </xf>
    <xf numFmtId="38" fontId="11" fillId="0" borderId="38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center" vertical="center"/>
    </xf>
    <xf numFmtId="180" fontId="12" fillId="0" borderId="38" xfId="1" applyNumberFormat="1" applyFont="1" applyFill="1" applyBorder="1" applyAlignment="1">
      <alignment horizontal="right" vertical="center"/>
    </xf>
    <xf numFmtId="180" fontId="12" fillId="0" borderId="9" xfId="1" applyNumberFormat="1" applyFont="1" applyFill="1" applyBorder="1" applyAlignment="1">
      <alignment horizontal="right" vertical="center"/>
    </xf>
    <xf numFmtId="180" fontId="12" fillId="0" borderId="4" xfId="1" applyNumberFormat="1" applyFont="1" applyFill="1" applyBorder="1" applyAlignment="1">
      <alignment horizontal="right" vertical="center"/>
    </xf>
    <xf numFmtId="180" fontId="11" fillId="0" borderId="18" xfId="1" applyNumberFormat="1" applyFont="1" applyFill="1" applyBorder="1" applyAlignment="1">
      <alignment horizontal="right" vertical="center"/>
    </xf>
    <xf numFmtId="180" fontId="11" fillId="0" borderId="19" xfId="1" applyNumberFormat="1" applyFont="1" applyFill="1" applyBorder="1" applyAlignment="1">
      <alignment horizontal="right" vertical="center"/>
    </xf>
    <xf numFmtId="180" fontId="11" fillId="0" borderId="33" xfId="1" applyNumberFormat="1" applyFont="1" applyFill="1" applyBorder="1" applyAlignment="1">
      <alignment horizontal="right" vertical="center"/>
    </xf>
    <xf numFmtId="180" fontId="11" fillId="0" borderId="34" xfId="1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80" fontId="11" fillId="0" borderId="5" xfId="1" applyNumberFormat="1" applyFont="1" applyFill="1" applyBorder="1" applyAlignment="1">
      <alignment horizontal="right" vertical="center"/>
    </xf>
    <xf numFmtId="180" fontId="11" fillId="0" borderId="6" xfId="1" applyNumberFormat="1" applyFont="1" applyFill="1" applyBorder="1" applyAlignment="1">
      <alignment horizontal="right" vertical="center"/>
    </xf>
    <xf numFmtId="180" fontId="11" fillId="0" borderId="31" xfId="1" applyNumberFormat="1" applyFont="1" applyFill="1" applyBorder="1" applyAlignment="1">
      <alignment horizontal="right" vertical="center"/>
    </xf>
    <xf numFmtId="180" fontId="11" fillId="0" borderId="32" xfId="1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80" fontId="11" fillId="0" borderId="10" xfId="1" applyNumberFormat="1" applyFont="1" applyFill="1" applyBorder="1" applyAlignment="1">
      <alignment horizontal="right" vertical="center"/>
    </xf>
    <xf numFmtId="180" fontId="11" fillId="0" borderId="11" xfId="1" applyNumberFormat="1" applyFont="1" applyFill="1" applyBorder="1" applyAlignment="1">
      <alignment horizontal="right" vertical="center"/>
    </xf>
    <xf numFmtId="180" fontId="11" fillId="0" borderId="92" xfId="1" applyNumberFormat="1" applyFont="1" applyFill="1" applyBorder="1" applyAlignment="1">
      <alignment horizontal="right" vertical="center"/>
    </xf>
    <xf numFmtId="180" fontId="11" fillId="0" borderId="93" xfId="1" applyNumberFormat="1" applyFont="1" applyFill="1" applyBorder="1" applyAlignment="1">
      <alignment horizontal="right" vertical="center"/>
    </xf>
    <xf numFmtId="180" fontId="11" fillId="0" borderId="94" xfId="1" applyNumberFormat="1" applyFont="1" applyFill="1" applyBorder="1" applyAlignment="1">
      <alignment horizontal="right" vertical="center"/>
    </xf>
    <xf numFmtId="0" fontId="11" fillId="0" borderId="99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80" fontId="11" fillId="0" borderId="22" xfId="1" applyNumberFormat="1" applyFont="1" applyFill="1" applyBorder="1" applyAlignment="1">
      <alignment horizontal="right" vertical="center"/>
    </xf>
    <xf numFmtId="180" fontId="11" fillId="0" borderId="23" xfId="1" applyNumberFormat="1" applyFont="1" applyFill="1" applyBorder="1" applyAlignment="1">
      <alignment horizontal="right" vertical="center"/>
    </xf>
    <xf numFmtId="180" fontId="11" fillId="0" borderId="24" xfId="1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38" fontId="11" fillId="0" borderId="36" xfId="1" applyFont="1" applyFill="1" applyBorder="1" applyAlignment="1">
      <alignment horizontal="center" vertical="center"/>
    </xf>
    <xf numFmtId="38" fontId="11" fillId="0" borderId="37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186" fontId="12" fillId="0" borderId="9" xfId="0" applyNumberFormat="1" applyFont="1" applyFill="1" applyBorder="1" applyAlignment="1">
      <alignment horizontal="right" vertical="center"/>
    </xf>
    <xf numFmtId="186" fontId="12" fillId="0" borderId="38" xfId="0" applyNumberFormat="1" applyFont="1" applyFill="1" applyBorder="1" applyAlignment="1">
      <alignment horizontal="right" vertical="center"/>
    </xf>
    <xf numFmtId="186" fontId="12" fillId="0" borderId="4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center" vertical="center" wrapText="1"/>
    </xf>
    <xf numFmtId="185" fontId="11" fillId="0" borderId="1" xfId="0" applyNumberFormat="1" applyFont="1" applyFill="1" applyBorder="1" applyAlignment="1">
      <alignment horizontal="center" vertical="center"/>
    </xf>
    <xf numFmtId="185" fontId="12" fillId="0" borderId="1" xfId="0" applyNumberFormat="1" applyFont="1" applyFill="1" applyBorder="1" applyAlignment="1">
      <alignment horizontal="center" vertical="center" wrapText="1"/>
    </xf>
    <xf numFmtId="185" fontId="11" fillId="0" borderId="1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180" fontId="11" fillId="0" borderId="39" xfId="1" applyNumberFormat="1" applyFont="1" applyFill="1" applyBorder="1" applyAlignment="1">
      <alignment horizontal="right" vertical="center"/>
    </xf>
    <xf numFmtId="179" fontId="11" fillId="0" borderId="38" xfId="1" applyNumberFormat="1" applyFont="1" applyFill="1" applyBorder="1" applyAlignment="1">
      <alignment horizontal="right" vertical="center"/>
    </xf>
    <xf numFmtId="179" fontId="11" fillId="0" borderId="9" xfId="1" applyNumberFormat="1" applyFont="1" applyFill="1" applyBorder="1" applyAlignment="1">
      <alignment horizontal="right" vertical="center"/>
    </xf>
    <xf numFmtId="185" fontId="11" fillId="0" borderId="9" xfId="1" applyNumberFormat="1" applyFont="1" applyFill="1" applyBorder="1" applyAlignment="1">
      <alignment horizontal="right" vertical="center"/>
    </xf>
    <xf numFmtId="185" fontId="11" fillId="0" borderId="38" xfId="1" applyNumberFormat="1" applyFont="1" applyFill="1" applyBorder="1" applyAlignment="1">
      <alignment horizontal="right" vertical="center"/>
    </xf>
    <xf numFmtId="179" fontId="11" fillId="0" borderId="4" xfId="1" applyNumberFormat="1" applyFont="1" applyFill="1" applyBorder="1" applyAlignment="1">
      <alignment horizontal="right" vertical="center"/>
    </xf>
    <xf numFmtId="185" fontId="11" fillId="0" borderId="4" xfId="1" applyNumberFormat="1" applyFont="1" applyFill="1" applyBorder="1" applyAlignment="1">
      <alignment horizontal="right" vertical="center"/>
    </xf>
    <xf numFmtId="178" fontId="11" fillId="0" borderId="36" xfId="1" applyNumberFormat="1" applyFont="1" applyFill="1" applyBorder="1" applyAlignment="1">
      <alignment horizontal="right" vertical="center" wrapText="1"/>
    </xf>
    <xf numFmtId="178" fontId="11" fillId="0" borderId="37" xfId="1" applyNumberFormat="1" applyFont="1" applyFill="1" applyBorder="1" applyAlignment="1">
      <alignment horizontal="right" vertical="center" wrapText="1"/>
    </xf>
    <xf numFmtId="178" fontId="11" fillId="0" borderId="3" xfId="1" applyNumberFormat="1" applyFont="1" applyFill="1" applyBorder="1" applyAlignment="1">
      <alignment horizontal="right" vertical="center" wrapText="1"/>
    </xf>
    <xf numFmtId="178" fontId="11" fillId="0" borderId="129" xfId="1" applyNumberFormat="1" applyFont="1" applyFill="1" applyBorder="1" applyAlignment="1">
      <alignment horizontal="right" vertical="center" wrapText="1"/>
    </xf>
    <xf numFmtId="183" fontId="11" fillId="0" borderId="130" xfId="0" applyNumberFormat="1" applyFont="1" applyFill="1" applyBorder="1" applyAlignment="1">
      <alignment horizontal="right" vertical="center" wrapText="1"/>
    </xf>
    <xf numFmtId="183" fontId="11" fillId="0" borderId="37" xfId="0" applyNumberFormat="1" applyFont="1" applyFill="1" applyBorder="1" applyAlignment="1">
      <alignment horizontal="right" vertical="center" wrapText="1"/>
    </xf>
    <xf numFmtId="183" fontId="11" fillId="0" borderId="3" xfId="0" applyNumberFormat="1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horizontal="center" vertical="center" wrapText="1"/>
    </xf>
    <xf numFmtId="178" fontId="11" fillId="0" borderId="1" xfId="1" applyNumberFormat="1" applyFont="1" applyFill="1" applyBorder="1" applyAlignment="1">
      <alignment horizontal="right" vertical="center" wrapText="1"/>
    </xf>
    <xf numFmtId="183" fontId="11" fillId="0" borderId="57" xfId="0" applyNumberFormat="1" applyFont="1" applyFill="1" applyBorder="1" applyAlignment="1">
      <alignment horizontal="right"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180" fontId="11" fillId="0" borderId="1" xfId="1" applyNumberFormat="1" applyFont="1" applyFill="1" applyBorder="1" applyAlignment="1">
      <alignment horizontal="right" vertical="center"/>
    </xf>
    <xf numFmtId="180" fontId="11" fillId="0" borderId="1" xfId="1" applyNumberFormat="1" applyFont="1" applyFill="1" applyBorder="1" applyAlignment="1">
      <alignment horizontal="center" vertical="center"/>
    </xf>
    <xf numFmtId="180" fontId="11" fillId="0" borderId="9" xfId="1" applyNumberFormat="1" applyFont="1" applyFill="1" applyBorder="1" applyAlignment="1">
      <alignment horizontal="center" vertical="center"/>
    </xf>
    <xf numFmtId="180" fontId="11" fillId="0" borderId="38" xfId="1" applyNumberFormat="1" applyFont="1" applyFill="1" applyBorder="1" applyAlignment="1">
      <alignment horizontal="center" vertical="center"/>
    </xf>
    <xf numFmtId="180" fontId="11" fillId="0" borderId="18" xfId="1" applyNumberFormat="1" applyFont="1" applyFill="1" applyBorder="1" applyAlignment="1">
      <alignment horizontal="center" vertical="center"/>
    </xf>
    <xf numFmtId="180" fontId="11" fillId="0" borderId="19" xfId="1" applyNumberFormat="1" applyFont="1" applyFill="1" applyBorder="1" applyAlignment="1">
      <alignment horizontal="center" vertical="center"/>
    </xf>
    <xf numFmtId="180" fontId="11" fillId="0" borderId="20" xfId="1" applyNumberFormat="1" applyFont="1" applyFill="1" applyBorder="1" applyAlignment="1">
      <alignment horizontal="center" vertical="center"/>
    </xf>
    <xf numFmtId="180" fontId="11" fillId="0" borderId="4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/>
    </xf>
    <xf numFmtId="180" fontId="5" fillId="0" borderId="36" xfId="1" applyNumberFormat="1" applyFont="1" applyFill="1" applyBorder="1" applyAlignment="1">
      <alignment horizontal="right" vertical="center"/>
    </xf>
    <xf numFmtId="180" fontId="5" fillId="0" borderId="37" xfId="1" applyNumberFormat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180" fontId="5" fillId="0" borderId="36" xfId="1" applyNumberFormat="1" applyFont="1" applyFill="1" applyBorder="1" applyAlignment="1">
      <alignment horizontal="right" vertical="center" shrinkToFit="1"/>
    </xf>
    <xf numFmtId="180" fontId="5" fillId="0" borderId="37" xfId="1" applyNumberFormat="1" applyFont="1" applyFill="1" applyBorder="1" applyAlignment="1">
      <alignment horizontal="right" vertical="center" shrinkToFit="1"/>
    </xf>
    <xf numFmtId="180" fontId="5" fillId="0" borderId="3" xfId="1" applyNumberFormat="1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right" vertical="center" indent="2"/>
    </xf>
    <xf numFmtId="38" fontId="5" fillId="0" borderId="10" xfId="1" applyFont="1" applyFill="1" applyBorder="1" applyAlignment="1">
      <alignment horizontal="right" vertical="center" indent="2"/>
    </xf>
    <xf numFmtId="38" fontId="5" fillId="0" borderId="11" xfId="1" applyFont="1" applyFill="1" applyBorder="1" applyAlignment="1">
      <alignment horizontal="right" vertical="center" indent="2"/>
    </xf>
    <xf numFmtId="38" fontId="5" fillId="0" borderId="12" xfId="1" applyFont="1" applyFill="1" applyBorder="1" applyAlignment="1">
      <alignment horizontal="right" vertical="center" indent="2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 indent="2"/>
    </xf>
    <xf numFmtId="38" fontId="5" fillId="0" borderId="6" xfId="1" applyFont="1" applyFill="1" applyBorder="1" applyAlignment="1">
      <alignment horizontal="right" vertical="center" indent="2"/>
    </xf>
    <xf numFmtId="38" fontId="5" fillId="0" borderId="7" xfId="1" applyFont="1" applyFill="1" applyBorder="1" applyAlignment="1">
      <alignment horizontal="right" vertical="center" indent="2"/>
    </xf>
    <xf numFmtId="38" fontId="5" fillId="0" borderId="18" xfId="1" applyFont="1" applyFill="1" applyBorder="1" applyAlignment="1">
      <alignment horizontal="right" vertical="center" indent="2"/>
    </xf>
    <xf numFmtId="38" fontId="5" fillId="0" borderId="19" xfId="1" applyFont="1" applyFill="1" applyBorder="1" applyAlignment="1">
      <alignment horizontal="right" vertical="center" indent="2"/>
    </xf>
    <xf numFmtId="38" fontId="5" fillId="0" borderId="20" xfId="1" applyFont="1" applyFill="1" applyBorder="1" applyAlignment="1">
      <alignment horizontal="right" vertical="center" indent="2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>
      <alignment horizontal="center" vertical="center" wrapText="1"/>
    </xf>
    <xf numFmtId="180" fontId="5" fillId="0" borderId="38" xfId="1" applyNumberFormat="1" applyFont="1" applyFill="1" applyBorder="1" applyAlignment="1">
      <alignment horizontal="right" vertical="center" indent="1"/>
    </xf>
    <xf numFmtId="180" fontId="5" fillId="0" borderId="9" xfId="1" applyNumberFormat="1" applyFont="1" applyFill="1" applyBorder="1" applyAlignment="1">
      <alignment horizontal="right" vertical="center" indent="1"/>
    </xf>
    <xf numFmtId="180" fontId="5" fillId="0" borderId="4" xfId="1" applyNumberFormat="1" applyFont="1" applyFill="1" applyBorder="1" applyAlignment="1">
      <alignment horizontal="right" vertical="center" indent="1"/>
    </xf>
    <xf numFmtId="180" fontId="5" fillId="0" borderId="79" xfId="1" applyNumberFormat="1" applyFont="1" applyFill="1" applyBorder="1" applyAlignment="1">
      <alignment horizontal="right" vertical="center"/>
    </xf>
    <xf numFmtId="180" fontId="5" fillId="0" borderId="80" xfId="1" applyNumberFormat="1" applyFont="1" applyFill="1" applyBorder="1" applyAlignment="1">
      <alignment horizontal="right" vertical="center"/>
    </xf>
    <xf numFmtId="180" fontId="5" fillId="0" borderId="81" xfId="1" applyNumberFormat="1" applyFont="1" applyFill="1" applyBorder="1" applyAlignment="1">
      <alignment horizontal="right" vertical="center"/>
    </xf>
    <xf numFmtId="180" fontId="5" fillId="0" borderId="18" xfId="1" applyNumberFormat="1" applyFont="1" applyFill="1" applyBorder="1" applyAlignment="1">
      <alignment horizontal="right" vertical="center"/>
    </xf>
    <xf numFmtId="180" fontId="5" fillId="0" borderId="19" xfId="1" applyNumberFormat="1" applyFont="1" applyFill="1" applyBorder="1" applyAlignment="1">
      <alignment horizontal="right" vertical="center"/>
    </xf>
    <xf numFmtId="180" fontId="5" fillId="0" borderId="20" xfId="1" applyNumberFormat="1" applyFont="1" applyFill="1" applyBorder="1" applyAlignment="1">
      <alignment horizontal="right" vertical="center"/>
    </xf>
    <xf numFmtId="180" fontId="5" fillId="0" borderId="5" xfId="1" applyNumberFormat="1" applyFont="1" applyFill="1" applyBorder="1" applyAlignment="1">
      <alignment horizontal="right" vertical="center"/>
    </xf>
    <xf numFmtId="180" fontId="5" fillId="0" borderId="6" xfId="1" applyNumberFormat="1" applyFont="1" applyFill="1" applyBorder="1" applyAlignment="1">
      <alignment horizontal="right" vertical="center"/>
    </xf>
    <xf numFmtId="180" fontId="5" fillId="0" borderId="7" xfId="1" applyNumberFormat="1" applyFont="1" applyFill="1" applyBorder="1" applyAlignment="1">
      <alignment horizontal="right" vertical="center"/>
    </xf>
    <xf numFmtId="58" fontId="5" fillId="0" borderId="1" xfId="0" applyNumberFormat="1" applyFont="1" applyFill="1" applyBorder="1" applyAlignment="1">
      <alignment horizontal="center" vertical="center"/>
    </xf>
    <xf numFmtId="180" fontId="5" fillId="0" borderId="58" xfId="1" applyNumberFormat="1" applyFont="1" applyFill="1" applyBorder="1" applyAlignment="1">
      <alignment horizontal="right" vertical="center"/>
    </xf>
    <xf numFmtId="180" fontId="5" fillId="0" borderId="59" xfId="1" applyNumberFormat="1" applyFont="1" applyFill="1" applyBorder="1" applyAlignment="1">
      <alignment horizontal="right" vertical="center"/>
    </xf>
    <xf numFmtId="180" fontId="5" fillId="0" borderId="124" xfId="1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left" vertical="center" shrinkToFit="1"/>
    </xf>
    <xf numFmtId="0" fontId="5" fillId="0" borderId="80" xfId="0" applyFont="1" applyFill="1" applyBorder="1" applyAlignment="1">
      <alignment horizontal="left" vertical="center" shrinkToFit="1"/>
    </xf>
    <xf numFmtId="180" fontId="5" fillId="0" borderId="125" xfId="1" applyNumberFormat="1" applyFont="1" applyFill="1" applyBorder="1" applyAlignment="1">
      <alignment horizontal="right" vertical="center"/>
    </xf>
    <xf numFmtId="180" fontId="5" fillId="0" borderId="126" xfId="1" applyNumberFormat="1" applyFont="1" applyFill="1" applyBorder="1" applyAlignment="1">
      <alignment horizontal="right" vertical="center"/>
    </xf>
    <xf numFmtId="180" fontId="5" fillId="0" borderId="127" xfId="1" applyNumberFormat="1" applyFont="1" applyFill="1" applyBorder="1" applyAlignment="1">
      <alignment horizontal="right" vertical="center"/>
    </xf>
    <xf numFmtId="180" fontId="5" fillId="0" borderId="128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180" fontId="5" fillId="0" borderId="6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2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80" fontId="5" fillId="0" borderId="120" xfId="1" applyNumberFormat="1" applyFont="1" applyFill="1" applyBorder="1" applyAlignment="1">
      <alignment horizontal="right" vertical="center"/>
    </xf>
    <xf numFmtId="180" fontId="5" fillId="0" borderId="121" xfId="1" applyNumberFormat="1" applyFont="1" applyFill="1" applyBorder="1" applyAlignment="1">
      <alignment horizontal="right" vertical="center"/>
    </xf>
    <xf numFmtId="180" fontId="5" fillId="0" borderId="122" xfId="1" applyNumberFormat="1" applyFont="1" applyFill="1" applyBorder="1" applyAlignment="1">
      <alignment horizontal="right" vertical="center"/>
    </xf>
    <xf numFmtId="180" fontId="5" fillId="0" borderId="123" xfId="1" applyNumberFormat="1" applyFont="1" applyFill="1" applyBorder="1" applyAlignment="1">
      <alignment horizontal="right" vertical="center"/>
    </xf>
    <xf numFmtId="58" fontId="5" fillId="0" borderId="36" xfId="0" applyNumberFormat="1" applyFont="1" applyFill="1" applyBorder="1" applyAlignment="1">
      <alignment horizontal="center" vertical="center"/>
    </xf>
    <xf numFmtId="58" fontId="5" fillId="0" borderId="37" xfId="0" applyNumberFormat="1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7" fontId="5" fillId="0" borderId="79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horizontal="right" vertical="center"/>
    </xf>
    <xf numFmtId="177" fontId="5" fillId="0" borderId="81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9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2" fontId="5" fillId="0" borderId="109" xfId="1" applyNumberFormat="1" applyFont="1" applyFill="1" applyBorder="1" applyAlignment="1">
      <alignment horizontal="right" vertical="center"/>
    </xf>
    <xf numFmtId="182" fontId="5" fillId="0" borderId="110" xfId="1" applyNumberFormat="1" applyFont="1" applyFill="1" applyBorder="1" applyAlignment="1">
      <alignment horizontal="right" vertical="center"/>
    </xf>
    <xf numFmtId="182" fontId="5" fillId="0" borderId="111" xfId="1" applyNumberFormat="1" applyFont="1" applyFill="1" applyBorder="1" applyAlignment="1">
      <alignment horizontal="right" vertical="center"/>
    </xf>
    <xf numFmtId="182" fontId="5" fillId="0" borderId="118" xfId="1" applyNumberFormat="1" applyFont="1" applyFill="1" applyBorder="1" applyAlignment="1">
      <alignment horizontal="right" vertical="center"/>
    </xf>
    <xf numFmtId="182" fontId="5" fillId="0" borderId="109" xfId="1" applyNumberFormat="1" applyFont="1" applyFill="1" applyBorder="1" applyAlignment="1">
      <alignment vertical="center"/>
    </xf>
    <xf numFmtId="182" fontId="5" fillId="0" borderId="110" xfId="1" applyNumberFormat="1" applyFont="1" applyFill="1" applyBorder="1" applyAlignment="1">
      <alignment vertical="center"/>
    </xf>
    <xf numFmtId="182" fontId="5" fillId="0" borderId="111" xfId="1" applyNumberFormat="1" applyFont="1" applyFill="1" applyBorder="1" applyAlignment="1">
      <alignment vertical="center"/>
    </xf>
    <xf numFmtId="182" fontId="5" fillId="0" borderId="18" xfId="1" applyNumberFormat="1" applyFont="1" applyFill="1" applyBorder="1" applyAlignment="1">
      <alignment horizontal="right" vertical="center"/>
    </xf>
    <xf numFmtId="182" fontId="5" fillId="0" borderId="19" xfId="1" applyNumberFormat="1" applyFont="1" applyFill="1" applyBorder="1" applyAlignment="1">
      <alignment horizontal="right" vertical="center"/>
    </xf>
    <xf numFmtId="182" fontId="5" fillId="0" borderId="20" xfId="1" applyNumberFormat="1" applyFont="1" applyFill="1" applyBorder="1" applyAlignment="1">
      <alignment horizontal="right" vertical="center"/>
    </xf>
    <xf numFmtId="182" fontId="5" fillId="0" borderId="38" xfId="1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182" fontId="5" fillId="0" borderId="14" xfId="1" applyNumberFormat="1" applyFont="1" applyFill="1" applyBorder="1" applyAlignment="1">
      <alignment horizontal="right" vertical="center"/>
    </xf>
    <xf numFmtId="182" fontId="5" fillId="0" borderId="15" xfId="1" applyNumberFormat="1" applyFont="1" applyFill="1" applyBorder="1" applyAlignment="1">
      <alignment horizontal="right" vertical="center"/>
    </xf>
    <xf numFmtId="182" fontId="5" fillId="0" borderId="16" xfId="1" applyNumberFormat="1" applyFont="1" applyFill="1" applyBorder="1" applyAlignment="1">
      <alignment horizontal="right" vertical="center"/>
    </xf>
    <xf numFmtId="182" fontId="5" fillId="0" borderId="39" xfId="1" applyNumberFormat="1" applyFont="1" applyFill="1" applyBorder="1" applyAlignment="1">
      <alignment horizontal="right" vertical="center"/>
    </xf>
    <xf numFmtId="182" fontId="5" fillId="0" borderId="36" xfId="1" applyNumberFormat="1" applyFont="1" applyFill="1" applyBorder="1" applyAlignment="1">
      <alignment horizontal="right" vertical="center"/>
    </xf>
    <xf numFmtId="182" fontId="5" fillId="0" borderId="37" xfId="1" applyNumberFormat="1" applyFont="1" applyFill="1" applyBorder="1" applyAlignment="1">
      <alignment horizontal="right" vertical="center"/>
    </xf>
    <xf numFmtId="182" fontId="5" fillId="0" borderId="3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182" fontId="5" fillId="0" borderId="21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17" xfId="1" applyNumberFormat="1" applyFont="1" applyFill="1" applyBorder="1" applyAlignment="1">
      <alignment horizontal="right" vertical="center"/>
    </xf>
    <xf numFmtId="182" fontId="5" fillId="0" borderId="41" xfId="1" applyNumberFormat="1" applyFont="1" applyFill="1" applyBorder="1" applyAlignment="1">
      <alignment horizontal="right" vertical="center"/>
    </xf>
    <xf numFmtId="0" fontId="5" fillId="0" borderId="118" xfId="0" applyFont="1" applyFill="1" applyBorder="1" applyAlignment="1">
      <alignment horizontal="center" vertical="center"/>
    </xf>
    <xf numFmtId="181" fontId="5" fillId="0" borderId="118" xfId="0" applyNumberFormat="1" applyFont="1" applyFill="1" applyBorder="1" applyAlignment="1">
      <alignment horizontal="right" vertical="center"/>
    </xf>
    <xf numFmtId="181" fontId="5" fillId="0" borderId="9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0" fontId="5" fillId="0" borderId="117" xfId="0" applyFont="1" applyFill="1" applyBorder="1" applyAlignment="1">
      <alignment horizontal="center" vertical="center"/>
    </xf>
    <xf numFmtId="181" fontId="5" fillId="0" borderId="117" xfId="0" applyNumberFormat="1" applyFont="1" applyFill="1" applyBorder="1" applyAlignment="1">
      <alignment horizontal="right" vertical="center"/>
    </xf>
    <xf numFmtId="180" fontId="5" fillId="0" borderId="36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3" xfId="1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20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180" fontId="5" fillId="0" borderId="10" xfId="1" applyNumberFormat="1" applyFont="1" applyFill="1" applyBorder="1" applyAlignment="1">
      <alignment horizontal="right" vertical="center"/>
    </xf>
    <xf numFmtId="180" fontId="5" fillId="0" borderId="11" xfId="1" applyNumberFormat="1" applyFont="1" applyFill="1" applyBorder="1" applyAlignment="1">
      <alignment horizontal="right"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11" xfId="1" applyNumberFormat="1" applyFont="1" applyFill="1" applyBorder="1" applyAlignment="1">
      <alignment vertical="center"/>
    </xf>
    <xf numFmtId="180" fontId="5" fillId="0" borderId="12" xfId="1" applyNumberFormat="1" applyFont="1" applyFill="1" applyBorder="1" applyAlignment="1">
      <alignment vertical="center"/>
    </xf>
    <xf numFmtId="180" fontId="5" fillId="0" borderId="102" xfId="1" applyNumberFormat="1" applyFont="1" applyFill="1" applyBorder="1" applyAlignment="1">
      <alignment horizontal="right" vertical="center"/>
    </xf>
    <xf numFmtId="180" fontId="5" fillId="0" borderId="103" xfId="1" applyNumberFormat="1" applyFont="1" applyFill="1" applyBorder="1" applyAlignment="1">
      <alignment horizontal="right" vertical="center"/>
    </xf>
    <xf numFmtId="180" fontId="5" fillId="0" borderId="104" xfId="1" applyNumberFormat="1" applyFont="1" applyFill="1" applyBorder="1" applyAlignment="1">
      <alignment horizontal="right" vertical="center"/>
    </xf>
    <xf numFmtId="180" fontId="5" fillId="0" borderId="21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17" xfId="1" applyNumberFormat="1" applyFont="1" applyFill="1" applyBorder="1" applyAlignment="1">
      <alignment horizontal="right" vertical="center"/>
    </xf>
    <xf numFmtId="180" fontId="5" fillId="0" borderId="109" xfId="1" applyNumberFormat="1" applyFont="1" applyFill="1" applyBorder="1" applyAlignment="1">
      <alignment horizontal="right" vertical="center"/>
    </xf>
    <xf numFmtId="180" fontId="5" fillId="0" borderId="110" xfId="1" applyNumberFormat="1" applyFont="1" applyFill="1" applyBorder="1" applyAlignment="1">
      <alignment horizontal="right" vertical="center"/>
    </xf>
    <xf numFmtId="180" fontId="5" fillId="0" borderId="111" xfId="1" applyNumberFormat="1" applyFont="1" applyFill="1" applyBorder="1" applyAlignment="1">
      <alignment horizontal="right" vertical="center"/>
    </xf>
    <xf numFmtId="180" fontId="5" fillId="0" borderId="102" xfId="1" applyNumberFormat="1" applyFont="1" applyFill="1" applyBorder="1" applyAlignment="1">
      <alignment vertical="center"/>
    </xf>
    <xf numFmtId="180" fontId="5" fillId="0" borderId="103" xfId="1" applyNumberFormat="1" applyFont="1" applyFill="1" applyBorder="1" applyAlignment="1">
      <alignment vertical="center"/>
    </xf>
    <xf numFmtId="180" fontId="5" fillId="0" borderId="104" xfId="1" applyNumberFormat="1" applyFont="1" applyFill="1" applyBorder="1" applyAlignment="1">
      <alignment vertical="center"/>
    </xf>
    <xf numFmtId="180" fontId="5" fillId="0" borderId="21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5" fillId="0" borderId="17" xfId="1" applyNumberFormat="1" applyFont="1" applyFill="1" applyBorder="1" applyAlignment="1">
      <alignment vertical="center"/>
    </xf>
    <xf numFmtId="180" fontId="5" fillId="0" borderId="109" xfId="1" applyNumberFormat="1" applyFont="1" applyFill="1" applyBorder="1" applyAlignment="1">
      <alignment vertical="center"/>
    </xf>
    <xf numFmtId="180" fontId="5" fillId="0" borderId="110" xfId="1" applyNumberFormat="1" applyFont="1" applyFill="1" applyBorder="1" applyAlignment="1">
      <alignment vertical="center"/>
    </xf>
    <xf numFmtId="180" fontId="5" fillId="0" borderId="111" xfId="1" applyNumberFormat="1" applyFont="1" applyFill="1" applyBorder="1" applyAlignment="1">
      <alignment vertical="center"/>
    </xf>
    <xf numFmtId="0" fontId="5" fillId="0" borderId="11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80" fontId="5" fillId="0" borderId="5" xfId="1" applyNumberFormat="1" applyFont="1" applyFill="1" applyBorder="1" applyAlignment="1">
      <alignment vertical="center"/>
    </xf>
    <xf numFmtId="180" fontId="5" fillId="0" borderId="6" xfId="1" applyNumberFormat="1" applyFont="1" applyFill="1" applyBorder="1" applyAlignment="1">
      <alignment vertical="center"/>
    </xf>
    <xf numFmtId="180" fontId="5" fillId="0" borderId="7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left" vertical="center"/>
    </xf>
    <xf numFmtId="0" fontId="5" fillId="0" borderId="104" xfId="0" applyFont="1" applyFill="1" applyBorder="1" applyAlignment="1">
      <alignment horizontal="left" vertical="center"/>
    </xf>
    <xf numFmtId="178" fontId="5" fillId="0" borderId="109" xfId="0" applyNumberFormat="1" applyFont="1" applyFill="1" applyBorder="1" applyAlignment="1">
      <alignment horizontal="right" vertical="center"/>
    </xf>
    <xf numFmtId="178" fontId="5" fillId="0" borderId="110" xfId="0" applyNumberFormat="1" applyFont="1" applyFill="1" applyBorder="1" applyAlignment="1">
      <alignment horizontal="right" vertical="center"/>
    </xf>
    <xf numFmtId="178" fontId="5" fillId="0" borderId="111" xfId="0" applyNumberFormat="1" applyFont="1" applyFill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11" xfId="0" applyNumberFormat="1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left" vertical="center"/>
    </xf>
    <xf numFmtId="0" fontId="5" fillId="0" borderId="111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distributed"/>
    </xf>
    <xf numFmtId="0" fontId="5" fillId="0" borderId="19" xfId="0" applyFont="1" applyFill="1" applyBorder="1" applyAlignment="1">
      <alignment horizontal="left" vertical="distributed"/>
    </xf>
    <xf numFmtId="0" fontId="5" fillId="0" borderId="2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5" fillId="0" borderId="11" xfId="0" applyFont="1" applyFill="1" applyBorder="1" applyAlignment="1">
      <alignment horizontal="left" vertical="distributed"/>
    </xf>
    <xf numFmtId="0" fontId="5" fillId="0" borderId="12" xfId="0" applyFont="1" applyFill="1" applyBorder="1" applyAlignment="1">
      <alignment horizontal="left" vertical="distributed"/>
    </xf>
    <xf numFmtId="0" fontId="5" fillId="0" borderId="109" xfId="0" applyFont="1" applyFill="1" applyBorder="1" applyAlignment="1">
      <alignment horizontal="lef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center" vertical="center"/>
    </xf>
    <xf numFmtId="179" fontId="5" fillId="0" borderId="37" xfId="1" applyNumberFormat="1" applyFont="1" applyFill="1" applyBorder="1" applyAlignment="1">
      <alignment horizontal="center" vertical="center"/>
    </xf>
    <xf numFmtId="179" fontId="5" fillId="0" borderId="3" xfId="1" applyNumberFormat="1" applyFont="1" applyFill="1" applyBorder="1" applyAlignment="1">
      <alignment horizontal="center" vertical="center"/>
    </xf>
    <xf numFmtId="49" fontId="5" fillId="0" borderId="36" xfId="1" applyNumberFormat="1" applyFont="1" applyFill="1" applyBorder="1" applyAlignment="1" applyProtection="1">
      <alignment horizontal="center" vertical="center"/>
      <protection locked="0"/>
    </xf>
    <xf numFmtId="49" fontId="5" fillId="0" borderId="37" xfId="1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Fill="1" applyBorder="1" applyAlignment="1" applyProtection="1">
      <alignment horizontal="center" vertical="center"/>
      <protection locked="0"/>
    </xf>
    <xf numFmtId="49" fontId="5" fillId="0" borderId="36" xfId="1" applyNumberFormat="1" applyFont="1" applyFill="1" applyBorder="1" applyAlignment="1">
      <alignment horizontal="center" vertical="center"/>
    </xf>
    <xf numFmtId="49" fontId="5" fillId="0" borderId="37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0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0" fontId="5" fillId="0" borderId="94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49" fontId="5" fillId="0" borderId="98" xfId="0" applyNumberFormat="1" applyFont="1" applyFill="1" applyBorder="1" applyAlignment="1">
      <alignment horizontal="right" vertical="center"/>
    </xf>
    <xf numFmtId="49" fontId="5" fillId="0" borderId="60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/>
    </xf>
    <xf numFmtId="0" fontId="7" fillId="0" borderId="8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right" vertical="center"/>
    </xf>
    <xf numFmtId="49" fontId="5" fillId="0" borderId="113" xfId="0" applyNumberFormat="1" applyFont="1" applyFill="1" applyBorder="1" applyAlignment="1">
      <alignment horizontal="right" vertical="center"/>
    </xf>
    <xf numFmtId="0" fontId="5" fillId="0" borderId="114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horizontal="right" vertical="center"/>
    </xf>
    <xf numFmtId="49" fontId="5" fillId="0" borderId="97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5" fillId="0" borderId="88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49" fontId="5" fillId="0" borderId="100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105" xfId="0" applyNumberFormat="1" applyFont="1" applyFill="1" applyBorder="1" applyAlignment="1">
      <alignment horizontal="right" vertical="center"/>
    </xf>
    <xf numFmtId="49" fontId="5" fillId="0" borderId="106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right" vertical="center"/>
    </xf>
    <xf numFmtId="0" fontId="5" fillId="0" borderId="112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49" fontId="5" fillId="0" borderId="109" xfId="0" applyNumberFormat="1" applyFont="1" applyFill="1" applyBorder="1" applyAlignment="1">
      <alignment horizontal="right" vertical="center"/>
    </xf>
    <xf numFmtId="49" fontId="5" fillId="0" borderId="110" xfId="0" applyNumberFormat="1" applyFont="1" applyFill="1" applyBorder="1" applyAlignment="1">
      <alignment horizontal="right" vertical="center"/>
    </xf>
    <xf numFmtId="49" fontId="5" fillId="0" borderId="111" xfId="0" applyNumberFormat="1" applyFont="1" applyFill="1" applyBorder="1" applyAlignment="1">
      <alignment horizontal="right" vertical="center"/>
    </xf>
    <xf numFmtId="49" fontId="5" fillId="0" borderId="112" xfId="0" applyNumberFormat="1" applyFont="1" applyFill="1" applyBorder="1" applyAlignment="1">
      <alignment horizontal="right" vertical="center"/>
    </xf>
    <xf numFmtId="49" fontId="5" fillId="0" borderId="7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02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/>
    </xf>
    <xf numFmtId="0" fontId="5" fillId="0" borderId="89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 shrinkToFit="1"/>
    </xf>
    <xf numFmtId="0" fontId="10" fillId="0" borderId="37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82" xfId="0" applyFont="1" applyFill="1" applyBorder="1" applyAlignment="1">
      <alignment horizontal="right" vertical="center" shrinkToFit="1"/>
    </xf>
    <xf numFmtId="0" fontId="10" fillId="0" borderId="83" xfId="0" applyFont="1" applyFill="1" applyBorder="1" applyAlignment="1">
      <alignment horizontal="right" vertical="center" shrinkToFit="1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80" xfId="1" applyFont="1" applyFill="1" applyBorder="1" applyAlignment="1">
      <alignment horizontal="right" vertical="center"/>
    </xf>
    <xf numFmtId="38" fontId="6" fillId="0" borderId="8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68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70" xfId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5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horizontal="right" vertical="center"/>
    </xf>
    <xf numFmtId="38" fontId="6" fillId="0" borderId="72" xfId="1" applyFont="1" applyFill="1" applyBorder="1" applyAlignment="1">
      <alignment horizontal="right" vertical="center"/>
    </xf>
    <xf numFmtId="38" fontId="6" fillId="0" borderId="73" xfId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6" fillId="0" borderId="74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38" fontId="6" fillId="0" borderId="73" xfId="1" applyFont="1" applyFill="1" applyBorder="1" applyAlignment="1">
      <alignment vertical="center"/>
    </xf>
    <xf numFmtId="38" fontId="6" fillId="0" borderId="74" xfId="1" applyFont="1" applyFill="1" applyBorder="1" applyAlignment="1">
      <alignment vertical="center"/>
    </xf>
    <xf numFmtId="38" fontId="6" fillId="0" borderId="67" xfId="0" applyNumberFormat="1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38" fontId="5" fillId="0" borderId="44" xfId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 vertical="center"/>
    </xf>
    <xf numFmtId="38" fontId="5" fillId="0" borderId="40" xfId="1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38" fontId="5" fillId="0" borderId="43" xfId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 indent="1"/>
    </xf>
    <xf numFmtId="176" fontId="5" fillId="0" borderId="38" xfId="0" applyNumberFormat="1" applyFont="1" applyFill="1" applyBorder="1" applyAlignment="1">
      <alignment horizontal="right" vertical="center" indent="1"/>
    </xf>
    <xf numFmtId="177" fontId="5" fillId="0" borderId="38" xfId="0" applyNumberFormat="1" applyFont="1" applyFill="1" applyBorder="1" applyAlignment="1">
      <alignment horizontal="right" vertical="center" indent="1"/>
    </xf>
    <xf numFmtId="38" fontId="5" fillId="0" borderId="9" xfId="1" applyFont="1" applyFill="1" applyBorder="1" applyAlignment="1">
      <alignment horizontal="right" vertical="center" indent="1"/>
    </xf>
    <xf numFmtId="176" fontId="5" fillId="0" borderId="9" xfId="0" applyNumberFormat="1" applyFont="1" applyFill="1" applyBorder="1" applyAlignment="1">
      <alignment horizontal="right" vertical="center" indent="1"/>
    </xf>
    <xf numFmtId="177" fontId="5" fillId="0" borderId="9" xfId="0" applyNumberFormat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176" fontId="5" fillId="0" borderId="1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Fill="1" applyBorder="1" applyAlignment="1">
      <alignment horizontal="right" vertical="center" indent="1"/>
    </xf>
    <xf numFmtId="38" fontId="5" fillId="0" borderId="4" xfId="1" applyFont="1" applyFill="1" applyBorder="1" applyAlignment="1">
      <alignment horizontal="right" vertical="center" indent="1"/>
    </xf>
    <xf numFmtId="176" fontId="5" fillId="0" borderId="4" xfId="0" applyNumberFormat="1" applyFont="1" applyFill="1" applyBorder="1" applyAlignment="1">
      <alignment horizontal="right" vertical="center" indent="1"/>
    </xf>
    <xf numFmtId="177" fontId="5" fillId="0" borderId="4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5"/>
  <sheetViews>
    <sheetView tabSelected="1" view="pageBreakPreview" topLeftCell="A904" zoomScaleNormal="100" zoomScaleSheetLayoutView="100" workbookViewId="0">
      <selection activeCell="B923" sqref="B923"/>
    </sheetView>
  </sheetViews>
  <sheetFormatPr defaultColWidth="1.26953125" defaultRowHeight="15" customHeight="1" x14ac:dyDescent="0.2"/>
  <cols>
    <col min="1" max="20" width="1.26953125" style="3"/>
    <col min="21" max="21" width="2.36328125" style="3" customWidth="1"/>
    <col min="22" max="32" width="1.26953125" style="3"/>
    <col min="33" max="33" width="2.453125" style="3" customWidth="1"/>
    <col min="34" max="16384" width="1.26953125" style="3"/>
  </cols>
  <sheetData>
    <row r="1" spans="1:69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69" ht="15" customHeight="1" x14ac:dyDescent="0.2">
      <c r="A3" s="3" t="s">
        <v>1</v>
      </c>
    </row>
    <row r="4" spans="1:69" ht="3.75" customHeight="1" x14ac:dyDescent="0.2"/>
    <row r="5" spans="1:69" ht="15" customHeight="1" x14ac:dyDescent="0.2">
      <c r="B5" s="127" t="s">
        <v>2</v>
      </c>
      <c r="C5" s="127"/>
      <c r="D5" s="127"/>
      <c r="E5" s="127"/>
      <c r="F5" s="127"/>
      <c r="G5" s="127"/>
      <c r="H5" s="127"/>
      <c r="I5" s="127" t="s">
        <v>3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 t="s">
        <v>4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</row>
    <row r="6" spans="1:69" ht="15" customHeight="1" x14ac:dyDescent="0.2">
      <c r="B6" s="127" t="s">
        <v>5</v>
      </c>
      <c r="C6" s="127"/>
      <c r="D6" s="127"/>
      <c r="E6" s="127"/>
      <c r="F6" s="127"/>
      <c r="G6" s="127"/>
      <c r="H6" s="127"/>
      <c r="I6" s="127" t="s">
        <v>6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1:69" ht="15" customHeight="1" x14ac:dyDescent="0.2">
      <c r="B7" s="127" t="s">
        <v>7</v>
      </c>
      <c r="C7" s="127"/>
      <c r="D7" s="127"/>
      <c r="E7" s="127"/>
      <c r="F7" s="127"/>
      <c r="G7" s="127"/>
      <c r="H7" s="127"/>
      <c r="I7" s="127" t="s">
        <v>8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 t="s">
        <v>9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69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10" spans="1:69" ht="15" customHeight="1" x14ac:dyDescent="0.2">
      <c r="A10" s="3" t="s">
        <v>10</v>
      </c>
      <c r="BQ10" s="5" t="s">
        <v>11</v>
      </c>
    </row>
    <row r="11" spans="1:69" ht="4.5" customHeight="1" x14ac:dyDescent="0.2"/>
    <row r="12" spans="1:69" ht="15" customHeight="1" x14ac:dyDescent="0.2">
      <c r="B12" s="127" t="s">
        <v>12</v>
      </c>
      <c r="C12" s="127"/>
      <c r="D12" s="127"/>
      <c r="E12" s="127"/>
      <c r="F12" s="127"/>
      <c r="G12" s="127"/>
      <c r="H12" s="127"/>
      <c r="I12" s="127" t="s">
        <v>13</v>
      </c>
      <c r="J12" s="127"/>
      <c r="K12" s="127"/>
      <c r="L12" s="127"/>
      <c r="M12" s="127"/>
      <c r="N12" s="127"/>
      <c r="O12" s="127" t="s">
        <v>14</v>
      </c>
      <c r="P12" s="127"/>
      <c r="Q12" s="127"/>
      <c r="R12" s="127"/>
      <c r="S12" s="127"/>
      <c r="T12" s="127"/>
      <c r="U12" s="127" t="s">
        <v>15</v>
      </c>
      <c r="V12" s="127"/>
      <c r="W12" s="127"/>
      <c r="X12" s="127"/>
      <c r="Y12" s="127"/>
      <c r="Z12" s="127"/>
      <c r="AA12" s="127" t="s">
        <v>16</v>
      </c>
      <c r="AB12" s="127"/>
      <c r="AC12" s="127"/>
      <c r="AD12" s="127"/>
      <c r="AE12" s="127"/>
      <c r="AF12" s="127"/>
      <c r="AG12" s="127" t="s">
        <v>17</v>
      </c>
      <c r="AH12" s="127"/>
      <c r="AI12" s="127"/>
      <c r="AJ12" s="127"/>
      <c r="AK12" s="127"/>
      <c r="AL12" s="127"/>
      <c r="AM12" s="901" t="s">
        <v>18</v>
      </c>
      <c r="AN12" s="901"/>
      <c r="AO12" s="901"/>
      <c r="AP12" s="901"/>
      <c r="AQ12" s="901"/>
      <c r="AR12" s="901"/>
      <c r="AS12" s="901" t="s">
        <v>19</v>
      </c>
      <c r="AT12" s="901"/>
      <c r="AU12" s="901"/>
      <c r="AV12" s="901"/>
      <c r="AW12" s="901"/>
      <c r="AX12" s="901"/>
      <c r="AY12" s="127" t="s">
        <v>20</v>
      </c>
      <c r="AZ12" s="127"/>
      <c r="BA12" s="127"/>
      <c r="BB12" s="127"/>
      <c r="BC12" s="127"/>
      <c r="BD12" s="127"/>
      <c r="BE12" s="127" t="s">
        <v>21</v>
      </c>
      <c r="BF12" s="127"/>
      <c r="BG12" s="127"/>
      <c r="BH12" s="127"/>
      <c r="BI12" s="127"/>
      <c r="BJ12" s="1021"/>
      <c r="BK12" s="126" t="s">
        <v>22</v>
      </c>
      <c r="BL12" s="127"/>
      <c r="BM12" s="127"/>
      <c r="BN12" s="127"/>
      <c r="BO12" s="127"/>
      <c r="BP12" s="127"/>
      <c r="BQ12" s="127"/>
    </row>
    <row r="13" spans="1:69" ht="15" customHeight="1" x14ac:dyDescent="0.2">
      <c r="B13" s="164" t="s">
        <v>5</v>
      </c>
      <c r="C13" s="164"/>
      <c r="D13" s="164"/>
      <c r="E13" s="164"/>
      <c r="F13" s="164"/>
      <c r="G13" s="164"/>
      <c r="H13" s="164"/>
      <c r="I13" s="1038">
        <v>19.36</v>
      </c>
      <c r="J13" s="1039"/>
      <c r="K13" s="1039"/>
      <c r="L13" s="1039"/>
      <c r="M13" s="1039"/>
      <c r="N13" s="1030"/>
      <c r="O13" s="1031">
        <v>13.67</v>
      </c>
      <c r="P13" s="1031"/>
      <c r="Q13" s="1031"/>
      <c r="R13" s="1031"/>
      <c r="S13" s="1031"/>
      <c r="T13" s="1031"/>
      <c r="U13" s="1031">
        <v>11.98</v>
      </c>
      <c r="V13" s="1031"/>
      <c r="W13" s="1031"/>
      <c r="X13" s="1031"/>
      <c r="Y13" s="1031"/>
      <c r="Z13" s="1031"/>
      <c r="AA13" s="1031">
        <v>22.25</v>
      </c>
      <c r="AB13" s="1031"/>
      <c r="AC13" s="1031"/>
      <c r="AD13" s="1031"/>
      <c r="AE13" s="1031"/>
      <c r="AF13" s="1031"/>
      <c r="AG13" s="1031">
        <v>24.8</v>
      </c>
      <c r="AH13" s="1031"/>
      <c r="AI13" s="1031"/>
      <c r="AJ13" s="1031"/>
      <c r="AK13" s="1031"/>
      <c r="AL13" s="1031"/>
      <c r="AM13" s="1031">
        <v>17.21</v>
      </c>
      <c r="AN13" s="1031"/>
      <c r="AO13" s="1031"/>
      <c r="AP13" s="1031"/>
      <c r="AQ13" s="1031"/>
      <c r="AR13" s="1031"/>
      <c r="AS13" s="1031">
        <v>18.010000000000002</v>
      </c>
      <c r="AT13" s="1031"/>
      <c r="AU13" s="1031"/>
      <c r="AV13" s="1031"/>
      <c r="AW13" s="1031"/>
      <c r="AX13" s="1031"/>
      <c r="AY13" s="1031">
        <v>40.869999999999997</v>
      </c>
      <c r="AZ13" s="1031"/>
      <c r="BA13" s="1031"/>
      <c r="BB13" s="1031"/>
      <c r="BC13" s="1031"/>
      <c r="BD13" s="1031"/>
      <c r="BE13" s="1031">
        <v>27.25</v>
      </c>
      <c r="BF13" s="1031"/>
      <c r="BG13" s="1031"/>
      <c r="BH13" s="1031"/>
      <c r="BI13" s="1031"/>
      <c r="BJ13" s="1037"/>
      <c r="BK13" s="1030">
        <f>BE13+AY13+AS13+AM13+AG13+AA13+U13+O13+I13</f>
        <v>195.39999999999998</v>
      </c>
      <c r="BL13" s="1031"/>
      <c r="BM13" s="1031"/>
      <c r="BN13" s="1031"/>
      <c r="BO13" s="1031"/>
      <c r="BP13" s="1031"/>
      <c r="BQ13" s="1031"/>
    </row>
    <row r="14" spans="1:69" ht="15" customHeight="1" x14ac:dyDescent="0.2">
      <c r="B14" s="548" t="s">
        <v>23</v>
      </c>
      <c r="C14" s="548"/>
      <c r="D14" s="548"/>
      <c r="E14" s="548"/>
      <c r="F14" s="548"/>
      <c r="G14" s="548"/>
      <c r="H14" s="548"/>
      <c r="I14" s="1032">
        <v>9.91</v>
      </c>
      <c r="J14" s="1033"/>
      <c r="K14" s="1033"/>
      <c r="L14" s="1033"/>
      <c r="M14" s="1033"/>
      <c r="N14" s="1034"/>
      <c r="O14" s="1035">
        <v>7</v>
      </c>
      <c r="P14" s="1035"/>
      <c r="Q14" s="1035"/>
      <c r="R14" s="1035"/>
      <c r="S14" s="1035"/>
      <c r="T14" s="1035"/>
      <c r="U14" s="1035">
        <v>6.13</v>
      </c>
      <c r="V14" s="1035"/>
      <c r="W14" s="1035"/>
      <c r="X14" s="1035"/>
      <c r="Y14" s="1035"/>
      <c r="Z14" s="1035"/>
      <c r="AA14" s="1035">
        <v>11.39</v>
      </c>
      <c r="AB14" s="1035"/>
      <c r="AC14" s="1035"/>
      <c r="AD14" s="1035"/>
      <c r="AE14" s="1035"/>
      <c r="AF14" s="1035"/>
      <c r="AG14" s="1035">
        <v>12.69</v>
      </c>
      <c r="AH14" s="1035"/>
      <c r="AI14" s="1035"/>
      <c r="AJ14" s="1035"/>
      <c r="AK14" s="1035"/>
      <c r="AL14" s="1035"/>
      <c r="AM14" s="1035">
        <v>8.81</v>
      </c>
      <c r="AN14" s="1035"/>
      <c r="AO14" s="1035"/>
      <c r="AP14" s="1035"/>
      <c r="AQ14" s="1035"/>
      <c r="AR14" s="1035"/>
      <c r="AS14" s="1035">
        <v>9.2200000000000006</v>
      </c>
      <c r="AT14" s="1035"/>
      <c r="AU14" s="1035"/>
      <c r="AV14" s="1035"/>
      <c r="AW14" s="1035"/>
      <c r="AX14" s="1035"/>
      <c r="AY14" s="1035">
        <v>20.92</v>
      </c>
      <c r="AZ14" s="1035"/>
      <c r="BA14" s="1035"/>
      <c r="BB14" s="1035"/>
      <c r="BC14" s="1035"/>
      <c r="BD14" s="1035"/>
      <c r="BE14" s="1035">
        <v>13.95</v>
      </c>
      <c r="BF14" s="1035"/>
      <c r="BG14" s="1035"/>
      <c r="BH14" s="1035"/>
      <c r="BI14" s="1035"/>
      <c r="BJ14" s="1036"/>
      <c r="BK14" s="1034">
        <v>100</v>
      </c>
      <c r="BL14" s="1035"/>
      <c r="BM14" s="1035"/>
      <c r="BN14" s="1035"/>
      <c r="BO14" s="1035"/>
      <c r="BP14" s="1035"/>
      <c r="BQ14" s="1035"/>
    </row>
    <row r="15" spans="1:69" ht="15" customHeight="1" x14ac:dyDescent="0.2"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6"/>
      <c r="BA15" s="6"/>
      <c r="BB15" s="6"/>
      <c r="BC15" s="6"/>
      <c r="BE15" s="6"/>
      <c r="BH15" s="6"/>
      <c r="BI15" s="6"/>
      <c r="BJ15" s="6"/>
      <c r="BK15" s="6"/>
      <c r="BL15" s="6"/>
      <c r="BM15" s="6"/>
      <c r="BN15" s="6"/>
      <c r="BO15" s="6"/>
      <c r="BP15" s="6"/>
      <c r="BQ15" s="8" t="s">
        <v>24</v>
      </c>
    </row>
    <row r="17" spans="1:79" ht="15" customHeight="1" x14ac:dyDescent="0.2">
      <c r="A17" s="3" t="s">
        <v>25</v>
      </c>
      <c r="BQ17" s="5" t="s">
        <v>11</v>
      </c>
    </row>
    <row r="18" spans="1:79" ht="3.75" customHeight="1" x14ac:dyDescent="0.2"/>
    <row r="19" spans="1:79" ht="15" customHeight="1" x14ac:dyDescent="0.2">
      <c r="B19" s="127" t="s">
        <v>12</v>
      </c>
      <c r="C19" s="127"/>
      <c r="D19" s="127"/>
      <c r="E19" s="127"/>
      <c r="F19" s="127"/>
      <c r="G19" s="127"/>
      <c r="H19" s="127"/>
      <c r="I19" s="127"/>
      <c r="J19" s="127"/>
      <c r="K19" s="127" t="s">
        <v>26</v>
      </c>
      <c r="L19" s="127"/>
      <c r="M19" s="127"/>
      <c r="N19" s="127"/>
      <c r="O19" s="127"/>
      <c r="P19" s="127"/>
      <c r="Q19" s="127"/>
      <c r="R19" s="127"/>
      <c r="S19" s="127" t="s">
        <v>27</v>
      </c>
      <c r="T19" s="127"/>
      <c r="U19" s="127"/>
      <c r="V19" s="127"/>
      <c r="W19" s="127"/>
      <c r="X19" s="127"/>
      <c r="Y19" s="127"/>
      <c r="Z19" s="127"/>
      <c r="AA19" s="127" t="s">
        <v>28</v>
      </c>
      <c r="AB19" s="127"/>
      <c r="AC19" s="127"/>
      <c r="AD19" s="127"/>
      <c r="AE19" s="127"/>
      <c r="AF19" s="127"/>
      <c r="AG19" s="127"/>
      <c r="AH19" s="127"/>
      <c r="AI19" s="127" t="s">
        <v>29</v>
      </c>
      <c r="AJ19" s="127"/>
      <c r="AK19" s="127"/>
      <c r="AL19" s="127"/>
      <c r="AM19" s="127"/>
      <c r="AN19" s="127"/>
      <c r="AO19" s="127"/>
      <c r="AP19" s="127"/>
      <c r="AQ19" s="127" t="s">
        <v>30</v>
      </c>
      <c r="AR19" s="127"/>
      <c r="AS19" s="127"/>
      <c r="AT19" s="127"/>
      <c r="AU19" s="127"/>
      <c r="AV19" s="127"/>
      <c r="AW19" s="127"/>
      <c r="AX19" s="127"/>
      <c r="AY19" s="127" t="s">
        <v>31</v>
      </c>
      <c r="AZ19" s="127"/>
      <c r="BA19" s="127"/>
      <c r="BB19" s="127"/>
      <c r="BC19" s="127"/>
      <c r="BD19" s="127"/>
      <c r="BE19" s="127"/>
      <c r="BF19" s="1021"/>
      <c r="BG19" s="126" t="s">
        <v>32</v>
      </c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</row>
    <row r="20" spans="1:79" ht="15" customHeight="1" x14ac:dyDescent="0.2">
      <c r="B20" s="164" t="s">
        <v>5</v>
      </c>
      <c r="C20" s="164"/>
      <c r="D20" s="164"/>
      <c r="E20" s="164"/>
      <c r="F20" s="164"/>
      <c r="G20" s="164"/>
      <c r="H20" s="164"/>
      <c r="I20" s="164"/>
      <c r="J20" s="164"/>
      <c r="K20" s="1031">
        <v>27.84</v>
      </c>
      <c r="L20" s="1031"/>
      <c r="M20" s="1031"/>
      <c r="N20" s="1031"/>
      <c r="O20" s="1031"/>
      <c r="P20" s="1031"/>
      <c r="Q20" s="1031"/>
      <c r="R20" s="1031"/>
      <c r="S20" s="1031">
        <v>16.53</v>
      </c>
      <c r="T20" s="1031"/>
      <c r="U20" s="1031"/>
      <c r="V20" s="1031"/>
      <c r="W20" s="1031"/>
      <c r="X20" s="1031"/>
      <c r="Y20" s="1031"/>
      <c r="Z20" s="1031"/>
      <c r="AA20" s="1031">
        <v>85.64</v>
      </c>
      <c r="AB20" s="1031"/>
      <c r="AC20" s="1031"/>
      <c r="AD20" s="1031"/>
      <c r="AE20" s="1031"/>
      <c r="AF20" s="1031"/>
      <c r="AG20" s="1031"/>
      <c r="AH20" s="1031"/>
      <c r="AI20" s="1031">
        <v>11.76</v>
      </c>
      <c r="AJ20" s="1031"/>
      <c r="AK20" s="1031"/>
      <c r="AL20" s="1031"/>
      <c r="AM20" s="1031"/>
      <c r="AN20" s="1031"/>
      <c r="AO20" s="1031"/>
      <c r="AP20" s="1031"/>
      <c r="AQ20" s="1031">
        <v>5.32</v>
      </c>
      <c r="AR20" s="1031"/>
      <c r="AS20" s="1031"/>
      <c r="AT20" s="1031"/>
      <c r="AU20" s="1031"/>
      <c r="AV20" s="1031"/>
      <c r="AW20" s="1031"/>
      <c r="AX20" s="1031"/>
      <c r="AY20" s="1031">
        <v>48.31</v>
      </c>
      <c r="AZ20" s="1031"/>
      <c r="BA20" s="1031"/>
      <c r="BB20" s="1031"/>
      <c r="BC20" s="1031"/>
      <c r="BD20" s="1031"/>
      <c r="BE20" s="1031"/>
      <c r="BF20" s="1037"/>
      <c r="BG20" s="1030">
        <v>195.4</v>
      </c>
      <c r="BH20" s="1031"/>
      <c r="BI20" s="1031"/>
      <c r="BJ20" s="1031"/>
      <c r="BK20" s="1031"/>
      <c r="BL20" s="1031"/>
      <c r="BM20" s="1031"/>
      <c r="BN20" s="1031"/>
      <c r="BO20" s="1031"/>
      <c r="BP20" s="1031"/>
      <c r="BQ20" s="1031"/>
      <c r="CA20" s="9"/>
    </row>
    <row r="21" spans="1:79" ht="15" customHeight="1" x14ac:dyDescent="0.2">
      <c r="B21" s="548" t="s">
        <v>23</v>
      </c>
      <c r="C21" s="548"/>
      <c r="D21" s="548"/>
      <c r="E21" s="548"/>
      <c r="F21" s="548"/>
      <c r="G21" s="548"/>
      <c r="H21" s="548"/>
      <c r="I21" s="548"/>
      <c r="J21" s="548"/>
      <c r="K21" s="1032">
        <v>14.25</v>
      </c>
      <c r="L21" s="1033"/>
      <c r="M21" s="1033"/>
      <c r="N21" s="1033"/>
      <c r="O21" s="1033"/>
      <c r="P21" s="1033"/>
      <c r="Q21" s="1033"/>
      <c r="R21" s="1034"/>
      <c r="S21" s="1032">
        <v>8.4600000000000009</v>
      </c>
      <c r="T21" s="1033"/>
      <c r="U21" s="1033"/>
      <c r="V21" s="1033"/>
      <c r="W21" s="1033"/>
      <c r="X21" s="1033"/>
      <c r="Y21" s="1033"/>
      <c r="Z21" s="1034"/>
      <c r="AA21" s="1032">
        <v>43.83</v>
      </c>
      <c r="AB21" s="1033"/>
      <c r="AC21" s="1033"/>
      <c r="AD21" s="1033"/>
      <c r="AE21" s="1033"/>
      <c r="AF21" s="1033"/>
      <c r="AG21" s="1033"/>
      <c r="AH21" s="1034"/>
      <c r="AI21" s="1032">
        <v>6.02</v>
      </c>
      <c r="AJ21" s="1033"/>
      <c r="AK21" s="1033"/>
      <c r="AL21" s="1033"/>
      <c r="AM21" s="1033"/>
      <c r="AN21" s="1033"/>
      <c r="AO21" s="1033"/>
      <c r="AP21" s="1034"/>
      <c r="AQ21" s="1032">
        <v>2.72</v>
      </c>
      <c r="AR21" s="1033"/>
      <c r="AS21" s="1033"/>
      <c r="AT21" s="1033"/>
      <c r="AU21" s="1033"/>
      <c r="AV21" s="1033"/>
      <c r="AW21" s="1033"/>
      <c r="AX21" s="1034"/>
      <c r="AY21" s="1035">
        <v>24.72</v>
      </c>
      <c r="AZ21" s="1035"/>
      <c r="BA21" s="1035"/>
      <c r="BB21" s="1035"/>
      <c r="BC21" s="1035"/>
      <c r="BD21" s="1035"/>
      <c r="BE21" s="1035"/>
      <c r="BF21" s="1036"/>
      <c r="BG21" s="1034">
        <v>100</v>
      </c>
      <c r="BH21" s="1035"/>
      <c r="BI21" s="1035"/>
      <c r="BJ21" s="1035"/>
      <c r="BK21" s="1035"/>
      <c r="BL21" s="1035"/>
      <c r="BM21" s="1035"/>
      <c r="BN21" s="1035"/>
      <c r="BO21" s="1035"/>
      <c r="BP21" s="1035"/>
      <c r="BQ21" s="1035"/>
    </row>
    <row r="22" spans="1:79" ht="15" customHeight="1" x14ac:dyDescent="0.2">
      <c r="BQ22" s="8" t="s">
        <v>24</v>
      </c>
    </row>
    <row r="24" spans="1:79" ht="15" customHeight="1" x14ac:dyDescent="0.2">
      <c r="A24" s="3" t="s">
        <v>33</v>
      </c>
    </row>
    <row r="25" spans="1:79" ht="3.75" customHeight="1" x14ac:dyDescent="0.2">
      <c r="B25" s="10"/>
      <c r="C25" s="10"/>
      <c r="D25" s="10"/>
      <c r="E25" s="10"/>
      <c r="F25" s="10"/>
      <c r="G25" s="10"/>
      <c r="I25" s="10"/>
      <c r="M25" s="11"/>
      <c r="N25" s="11"/>
      <c r="BD25" s="12"/>
    </row>
    <row r="26" spans="1:79" ht="15" customHeight="1" x14ac:dyDescent="0.2">
      <c r="B26" s="118" t="s">
        <v>34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8" t="s">
        <v>35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  <c r="AN26" s="156" t="s">
        <v>36</v>
      </c>
      <c r="AO26" s="119"/>
      <c r="AP26" s="119"/>
      <c r="AQ26" s="119"/>
      <c r="AR26" s="119"/>
      <c r="AS26" s="119"/>
      <c r="AT26" s="119"/>
      <c r="AU26" s="119"/>
      <c r="AV26" s="120"/>
    </row>
    <row r="27" spans="1:79" ht="15" customHeight="1" x14ac:dyDescent="0.2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7" t="s">
        <v>37</v>
      </c>
      <c r="N27" s="127"/>
      <c r="O27" s="127"/>
      <c r="P27" s="127"/>
      <c r="Q27" s="127"/>
      <c r="R27" s="127"/>
      <c r="S27" s="127"/>
      <c r="T27" s="127"/>
      <c r="U27" s="127"/>
      <c r="V27" s="127" t="s">
        <v>38</v>
      </c>
      <c r="W27" s="127"/>
      <c r="X27" s="127"/>
      <c r="Y27" s="127"/>
      <c r="Z27" s="127"/>
      <c r="AA27" s="127"/>
      <c r="AB27" s="127"/>
      <c r="AC27" s="127"/>
      <c r="AD27" s="127"/>
      <c r="AE27" s="127" t="s">
        <v>39</v>
      </c>
      <c r="AF27" s="127"/>
      <c r="AG27" s="127"/>
      <c r="AH27" s="127"/>
      <c r="AI27" s="127"/>
      <c r="AJ27" s="127"/>
      <c r="AK27" s="127"/>
      <c r="AL27" s="127"/>
      <c r="AM27" s="127"/>
      <c r="AN27" s="615"/>
      <c r="AO27" s="615"/>
      <c r="AP27" s="615"/>
      <c r="AQ27" s="615"/>
      <c r="AR27" s="615"/>
      <c r="AS27" s="615"/>
      <c r="AT27" s="615"/>
      <c r="AU27" s="615"/>
      <c r="AV27" s="616"/>
    </row>
    <row r="28" spans="1:79" ht="15" customHeight="1" x14ac:dyDescent="0.2">
      <c r="B28" s="535" t="s">
        <v>40</v>
      </c>
      <c r="C28" s="536"/>
      <c r="D28" s="536"/>
      <c r="E28" s="536"/>
      <c r="F28" s="536"/>
      <c r="G28" s="536"/>
      <c r="H28" s="536"/>
      <c r="I28" s="1029" t="s">
        <v>41</v>
      </c>
      <c r="J28" s="1029"/>
      <c r="K28" s="1029"/>
      <c r="L28" s="1029"/>
      <c r="M28" s="607">
        <v>14.7</v>
      </c>
      <c r="N28" s="608"/>
      <c r="O28" s="608"/>
      <c r="P28" s="608"/>
      <c r="Q28" s="608"/>
      <c r="R28" s="608"/>
      <c r="S28" s="608"/>
      <c r="T28" s="608"/>
      <c r="U28" s="609"/>
      <c r="V28" s="607">
        <v>-3.8</v>
      </c>
      <c r="W28" s="608"/>
      <c r="X28" s="608"/>
      <c r="Y28" s="608"/>
      <c r="Z28" s="608"/>
      <c r="AA28" s="608"/>
      <c r="AB28" s="608"/>
      <c r="AC28" s="608"/>
      <c r="AD28" s="609"/>
      <c r="AE28" s="607">
        <v>5.4</v>
      </c>
      <c r="AF28" s="608"/>
      <c r="AG28" s="608"/>
      <c r="AH28" s="608"/>
      <c r="AI28" s="608"/>
      <c r="AJ28" s="608"/>
      <c r="AK28" s="608"/>
      <c r="AL28" s="608"/>
      <c r="AM28" s="609"/>
      <c r="AN28" s="607">
        <v>92.5</v>
      </c>
      <c r="AO28" s="608"/>
      <c r="AP28" s="608"/>
      <c r="AQ28" s="608"/>
      <c r="AR28" s="608"/>
      <c r="AS28" s="608"/>
      <c r="AT28" s="608"/>
      <c r="AU28" s="608"/>
      <c r="AV28" s="609"/>
    </row>
    <row r="29" spans="1:79" ht="15" customHeight="1" x14ac:dyDescent="0.2">
      <c r="B29" s="13"/>
      <c r="C29" s="14"/>
      <c r="D29" s="14"/>
      <c r="E29" s="14"/>
      <c r="F29" s="14"/>
      <c r="G29" s="14"/>
      <c r="H29" s="14"/>
      <c r="I29" s="758" t="s">
        <v>42</v>
      </c>
      <c r="J29" s="758"/>
      <c r="K29" s="758"/>
      <c r="L29" s="758"/>
      <c r="M29" s="601">
        <v>14.5</v>
      </c>
      <c r="N29" s="602"/>
      <c r="O29" s="602"/>
      <c r="P29" s="602"/>
      <c r="Q29" s="602"/>
      <c r="R29" s="602"/>
      <c r="S29" s="602"/>
      <c r="T29" s="602"/>
      <c r="U29" s="603"/>
      <c r="V29" s="601">
        <v>-3.2</v>
      </c>
      <c r="W29" s="602"/>
      <c r="X29" s="602"/>
      <c r="Y29" s="602"/>
      <c r="Z29" s="602"/>
      <c r="AA29" s="602"/>
      <c r="AB29" s="602"/>
      <c r="AC29" s="602"/>
      <c r="AD29" s="603"/>
      <c r="AE29" s="601">
        <v>5.4</v>
      </c>
      <c r="AF29" s="602"/>
      <c r="AG29" s="602"/>
      <c r="AH29" s="602"/>
      <c r="AI29" s="602"/>
      <c r="AJ29" s="602"/>
      <c r="AK29" s="602"/>
      <c r="AL29" s="602"/>
      <c r="AM29" s="603"/>
      <c r="AN29" s="601">
        <v>38.5</v>
      </c>
      <c r="AO29" s="602"/>
      <c r="AP29" s="602"/>
      <c r="AQ29" s="602"/>
      <c r="AR29" s="602"/>
      <c r="AS29" s="602"/>
      <c r="AT29" s="602"/>
      <c r="AU29" s="602"/>
      <c r="AV29" s="603"/>
    </row>
    <row r="30" spans="1:79" ht="15" customHeight="1" x14ac:dyDescent="0.2">
      <c r="B30" s="13"/>
      <c r="C30" s="14"/>
      <c r="D30" s="14"/>
      <c r="E30" s="14"/>
      <c r="F30" s="14"/>
      <c r="G30" s="14"/>
      <c r="H30" s="14"/>
      <c r="I30" s="758" t="s">
        <v>43</v>
      </c>
      <c r="J30" s="758"/>
      <c r="K30" s="758"/>
      <c r="L30" s="758"/>
      <c r="M30" s="601">
        <v>24.3</v>
      </c>
      <c r="N30" s="602"/>
      <c r="O30" s="602"/>
      <c r="P30" s="602"/>
      <c r="Q30" s="602"/>
      <c r="R30" s="602"/>
      <c r="S30" s="602"/>
      <c r="T30" s="602"/>
      <c r="U30" s="603"/>
      <c r="V30" s="601">
        <v>-2.6</v>
      </c>
      <c r="W30" s="602"/>
      <c r="X30" s="602"/>
      <c r="Y30" s="602"/>
      <c r="Z30" s="602"/>
      <c r="AA30" s="602"/>
      <c r="AB30" s="602"/>
      <c r="AC30" s="602"/>
      <c r="AD30" s="603"/>
      <c r="AE30" s="601">
        <v>9.1999999999999993</v>
      </c>
      <c r="AF30" s="602"/>
      <c r="AG30" s="602"/>
      <c r="AH30" s="602"/>
      <c r="AI30" s="602"/>
      <c r="AJ30" s="602"/>
      <c r="AK30" s="602"/>
      <c r="AL30" s="602"/>
      <c r="AM30" s="603"/>
      <c r="AN30" s="601">
        <v>131</v>
      </c>
      <c r="AO30" s="602"/>
      <c r="AP30" s="602"/>
      <c r="AQ30" s="602"/>
      <c r="AR30" s="602"/>
      <c r="AS30" s="602"/>
      <c r="AT30" s="602"/>
      <c r="AU30" s="602"/>
      <c r="AV30" s="603"/>
    </row>
    <row r="31" spans="1:79" ht="15" customHeight="1" x14ac:dyDescent="0.2">
      <c r="B31" s="13"/>
      <c r="C31" s="14"/>
      <c r="D31" s="14"/>
      <c r="E31" s="14"/>
      <c r="F31" s="14"/>
      <c r="G31" s="14"/>
      <c r="H31" s="14"/>
      <c r="I31" s="758" t="s">
        <v>44</v>
      </c>
      <c r="J31" s="758"/>
      <c r="K31" s="758"/>
      <c r="L31" s="758"/>
      <c r="M31" s="601">
        <v>27.4</v>
      </c>
      <c r="N31" s="602"/>
      <c r="O31" s="602"/>
      <c r="P31" s="602"/>
      <c r="Q31" s="602"/>
      <c r="R31" s="602"/>
      <c r="S31" s="602"/>
      <c r="T31" s="602"/>
      <c r="U31" s="603"/>
      <c r="V31" s="601">
        <v>4.3</v>
      </c>
      <c r="W31" s="602"/>
      <c r="X31" s="602"/>
      <c r="Y31" s="602"/>
      <c r="Z31" s="602"/>
      <c r="AA31" s="602"/>
      <c r="AB31" s="602"/>
      <c r="AC31" s="602"/>
      <c r="AD31" s="603"/>
      <c r="AE31" s="601">
        <v>15</v>
      </c>
      <c r="AF31" s="602"/>
      <c r="AG31" s="602"/>
      <c r="AH31" s="602"/>
      <c r="AI31" s="602"/>
      <c r="AJ31" s="602"/>
      <c r="AK31" s="602"/>
      <c r="AL31" s="602"/>
      <c r="AM31" s="603"/>
      <c r="AN31" s="601">
        <v>264.5</v>
      </c>
      <c r="AO31" s="602"/>
      <c r="AP31" s="602"/>
      <c r="AQ31" s="602"/>
      <c r="AR31" s="602"/>
      <c r="AS31" s="602"/>
      <c r="AT31" s="602"/>
      <c r="AU31" s="602"/>
      <c r="AV31" s="603"/>
    </row>
    <row r="32" spans="1:79" ht="15" customHeight="1" x14ac:dyDescent="0.2">
      <c r="B32" s="13"/>
      <c r="C32" s="14"/>
      <c r="D32" s="14"/>
      <c r="E32" s="14"/>
      <c r="F32" s="14"/>
      <c r="G32" s="14"/>
      <c r="H32" s="14"/>
      <c r="I32" s="758" t="s">
        <v>45</v>
      </c>
      <c r="J32" s="758"/>
      <c r="K32" s="758"/>
      <c r="L32" s="758"/>
      <c r="M32" s="601">
        <v>31.4</v>
      </c>
      <c r="N32" s="602"/>
      <c r="O32" s="602"/>
      <c r="P32" s="602"/>
      <c r="Q32" s="602"/>
      <c r="R32" s="602"/>
      <c r="S32" s="602"/>
      <c r="T32" s="602"/>
      <c r="U32" s="603"/>
      <c r="V32" s="601">
        <v>8.6</v>
      </c>
      <c r="W32" s="602"/>
      <c r="X32" s="602"/>
      <c r="Y32" s="602"/>
      <c r="Z32" s="602"/>
      <c r="AA32" s="602"/>
      <c r="AB32" s="602"/>
      <c r="AC32" s="602"/>
      <c r="AD32" s="603"/>
      <c r="AE32" s="601">
        <v>19.100000000000001</v>
      </c>
      <c r="AF32" s="602"/>
      <c r="AG32" s="602"/>
      <c r="AH32" s="602"/>
      <c r="AI32" s="602"/>
      <c r="AJ32" s="602"/>
      <c r="AK32" s="602"/>
      <c r="AL32" s="602"/>
      <c r="AM32" s="603"/>
      <c r="AN32" s="601">
        <v>150</v>
      </c>
      <c r="AO32" s="602"/>
      <c r="AP32" s="602"/>
      <c r="AQ32" s="602"/>
      <c r="AR32" s="602"/>
      <c r="AS32" s="602"/>
      <c r="AT32" s="602"/>
      <c r="AU32" s="602"/>
      <c r="AV32" s="603"/>
      <c r="AW32" s="15"/>
      <c r="BL32" s="10"/>
    </row>
    <row r="33" spans="1:67" ht="15" customHeight="1" x14ac:dyDescent="0.2">
      <c r="B33" s="13"/>
      <c r="C33" s="14"/>
      <c r="D33" s="14"/>
      <c r="E33" s="14"/>
      <c r="F33" s="14"/>
      <c r="G33" s="14"/>
      <c r="H33" s="14"/>
      <c r="I33" s="758" t="s">
        <v>46</v>
      </c>
      <c r="J33" s="758"/>
      <c r="K33" s="758"/>
      <c r="L33" s="758"/>
      <c r="M33" s="601">
        <v>30.9</v>
      </c>
      <c r="N33" s="602"/>
      <c r="O33" s="602"/>
      <c r="P33" s="602"/>
      <c r="Q33" s="602"/>
      <c r="R33" s="602"/>
      <c r="S33" s="602"/>
      <c r="T33" s="602"/>
      <c r="U33" s="603"/>
      <c r="V33" s="601">
        <v>13.6</v>
      </c>
      <c r="W33" s="602"/>
      <c r="X33" s="602"/>
      <c r="Y33" s="602"/>
      <c r="Z33" s="602"/>
      <c r="AA33" s="602"/>
      <c r="AB33" s="602"/>
      <c r="AC33" s="602"/>
      <c r="AD33" s="603"/>
      <c r="AE33" s="601">
        <v>21.4</v>
      </c>
      <c r="AF33" s="602"/>
      <c r="AG33" s="602"/>
      <c r="AH33" s="602"/>
      <c r="AI33" s="602"/>
      <c r="AJ33" s="602"/>
      <c r="AK33" s="602"/>
      <c r="AL33" s="602"/>
      <c r="AM33" s="603"/>
      <c r="AN33" s="601">
        <v>333</v>
      </c>
      <c r="AO33" s="602"/>
      <c r="AP33" s="602"/>
      <c r="AQ33" s="602"/>
      <c r="AR33" s="602"/>
      <c r="AS33" s="602"/>
      <c r="AT33" s="602"/>
      <c r="AU33" s="602"/>
      <c r="AV33" s="603"/>
      <c r="AW33" s="15"/>
    </row>
    <row r="34" spans="1:67" ht="15" customHeight="1" x14ac:dyDescent="0.2">
      <c r="B34" s="13"/>
      <c r="C34" s="14"/>
      <c r="D34" s="14"/>
      <c r="E34" s="14"/>
      <c r="F34" s="14"/>
      <c r="G34" s="14"/>
      <c r="H34" s="14"/>
      <c r="I34" s="758" t="s">
        <v>47</v>
      </c>
      <c r="J34" s="758"/>
      <c r="K34" s="758"/>
      <c r="L34" s="758"/>
      <c r="M34" s="601">
        <v>34.9</v>
      </c>
      <c r="N34" s="602"/>
      <c r="O34" s="602"/>
      <c r="P34" s="602"/>
      <c r="Q34" s="602"/>
      <c r="R34" s="602"/>
      <c r="S34" s="602"/>
      <c r="T34" s="602"/>
      <c r="U34" s="603"/>
      <c r="V34" s="601">
        <v>17.5</v>
      </c>
      <c r="W34" s="602"/>
      <c r="X34" s="602"/>
      <c r="Y34" s="602"/>
      <c r="Z34" s="602"/>
      <c r="AA34" s="602"/>
      <c r="AB34" s="602"/>
      <c r="AC34" s="602"/>
      <c r="AD34" s="603"/>
      <c r="AE34" s="601">
        <v>24.9</v>
      </c>
      <c r="AF34" s="602"/>
      <c r="AG34" s="602"/>
      <c r="AH34" s="602"/>
      <c r="AI34" s="602"/>
      <c r="AJ34" s="602"/>
      <c r="AK34" s="602"/>
      <c r="AL34" s="602"/>
      <c r="AM34" s="603"/>
      <c r="AN34" s="601">
        <v>223.5</v>
      </c>
      <c r="AO34" s="602"/>
      <c r="AP34" s="602"/>
      <c r="AQ34" s="602"/>
      <c r="AR34" s="602"/>
      <c r="AS34" s="602"/>
      <c r="AT34" s="602"/>
      <c r="AU34" s="602"/>
      <c r="AV34" s="603"/>
      <c r="AW34" s="15"/>
    </row>
    <row r="35" spans="1:67" ht="15" customHeight="1" x14ac:dyDescent="0.2">
      <c r="B35" s="13"/>
      <c r="C35" s="14"/>
      <c r="D35" s="14"/>
      <c r="E35" s="14"/>
      <c r="F35" s="14"/>
      <c r="G35" s="14"/>
      <c r="H35" s="14"/>
      <c r="I35" s="758" t="s">
        <v>48</v>
      </c>
      <c r="J35" s="758"/>
      <c r="K35" s="758"/>
      <c r="L35" s="758"/>
      <c r="M35" s="601">
        <v>37.1</v>
      </c>
      <c r="N35" s="602"/>
      <c r="O35" s="602"/>
      <c r="P35" s="602"/>
      <c r="Q35" s="602"/>
      <c r="R35" s="602"/>
      <c r="S35" s="602"/>
      <c r="T35" s="602"/>
      <c r="U35" s="603"/>
      <c r="V35" s="601">
        <v>18.600000000000001</v>
      </c>
      <c r="W35" s="602"/>
      <c r="X35" s="602"/>
      <c r="Y35" s="602"/>
      <c r="Z35" s="602"/>
      <c r="AA35" s="602"/>
      <c r="AB35" s="602"/>
      <c r="AC35" s="602"/>
      <c r="AD35" s="603"/>
      <c r="AE35" s="601">
        <v>26.1</v>
      </c>
      <c r="AF35" s="602"/>
      <c r="AG35" s="602"/>
      <c r="AH35" s="602"/>
      <c r="AI35" s="602"/>
      <c r="AJ35" s="602"/>
      <c r="AK35" s="602"/>
      <c r="AL35" s="602"/>
      <c r="AM35" s="603"/>
      <c r="AN35" s="601">
        <v>408.5</v>
      </c>
      <c r="AO35" s="602"/>
      <c r="AP35" s="602"/>
      <c r="AQ35" s="602"/>
      <c r="AR35" s="602"/>
      <c r="AS35" s="602"/>
      <c r="AT35" s="602"/>
      <c r="AU35" s="602"/>
      <c r="AV35" s="603"/>
      <c r="AW35" s="15"/>
    </row>
    <row r="36" spans="1:67" ht="15" customHeight="1" x14ac:dyDescent="0.2">
      <c r="B36" s="13"/>
      <c r="C36" s="14"/>
      <c r="D36" s="14"/>
      <c r="E36" s="14"/>
      <c r="F36" s="14"/>
      <c r="G36" s="14"/>
      <c r="H36" s="14"/>
      <c r="I36" s="758" t="s">
        <v>49</v>
      </c>
      <c r="J36" s="758"/>
      <c r="K36" s="758"/>
      <c r="L36" s="758"/>
      <c r="M36" s="601">
        <v>30.8</v>
      </c>
      <c r="N36" s="602"/>
      <c r="O36" s="602"/>
      <c r="P36" s="602"/>
      <c r="Q36" s="602"/>
      <c r="R36" s="602"/>
      <c r="S36" s="602"/>
      <c r="T36" s="602"/>
      <c r="U36" s="603"/>
      <c r="V36" s="601">
        <v>13.5</v>
      </c>
      <c r="W36" s="602"/>
      <c r="X36" s="602"/>
      <c r="Y36" s="602"/>
      <c r="Z36" s="602"/>
      <c r="AA36" s="602"/>
      <c r="AB36" s="602"/>
      <c r="AC36" s="602"/>
      <c r="AD36" s="603"/>
      <c r="AE36" s="601">
        <v>21.9</v>
      </c>
      <c r="AF36" s="602"/>
      <c r="AG36" s="602"/>
      <c r="AH36" s="602"/>
      <c r="AI36" s="602"/>
      <c r="AJ36" s="602"/>
      <c r="AK36" s="602"/>
      <c r="AL36" s="602"/>
      <c r="AM36" s="603"/>
      <c r="AN36" s="601">
        <v>166.5</v>
      </c>
      <c r="AO36" s="602"/>
      <c r="AP36" s="602"/>
      <c r="AQ36" s="602"/>
      <c r="AR36" s="602"/>
      <c r="AS36" s="602"/>
      <c r="AT36" s="602"/>
      <c r="AU36" s="602"/>
      <c r="AV36" s="603"/>
      <c r="AW36" s="15"/>
    </row>
    <row r="37" spans="1:67" ht="15" customHeight="1" x14ac:dyDescent="0.2">
      <c r="B37" s="13"/>
      <c r="C37" s="14"/>
      <c r="D37" s="14"/>
      <c r="E37" s="14"/>
      <c r="F37" s="14"/>
      <c r="G37" s="14"/>
      <c r="H37" s="14"/>
      <c r="I37" s="758" t="s">
        <v>50</v>
      </c>
      <c r="J37" s="758"/>
      <c r="K37" s="758"/>
      <c r="L37" s="758"/>
      <c r="M37" s="601">
        <v>27.5</v>
      </c>
      <c r="N37" s="602"/>
      <c r="O37" s="602"/>
      <c r="P37" s="602"/>
      <c r="Q37" s="602"/>
      <c r="R37" s="602"/>
      <c r="S37" s="602"/>
      <c r="T37" s="602"/>
      <c r="U37" s="603"/>
      <c r="V37" s="601">
        <v>6.1</v>
      </c>
      <c r="W37" s="602"/>
      <c r="X37" s="602"/>
      <c r="Y37" s="602"/>
      <c r="Z37" s="602"/>
      <c r="AA37" s="602"/>
      <c r="AB37" s="602"/>
      <c r="AC37" s="602"/>
      <c r="AD37" s="603"/>
      <c r="AE37" s="601">
        <v>16.600000000000001</v>
      </c>
      <c r="AF37" s="602"/>
      <c r="AG37" s="602"/>
      <c r="AH37" s="602"/>
      <c r="AI37" s="602"/>
      <c r="AJ37" s="602"/>
      <c r="AK37" s="602"/>
      <c r="AL37" s="602"/>
      <c r="AM37" s="603"/>
      <c r="AN37" s="601">
        <v>94</v>
      </c>
      <c r="AO37" s="602"/>
      <c r="AP37" s="602"/>
      <c r="AQ37" s="602"/>
      <c r="AR37" s="602"/>
      <c r="AS37" s="602"/>
      <c r="AT37" s="602"/>
      <c r="AU37" s="602"/>
      <c r="AV37" s="603"/>
      <c r="AW37" s="15"/>
    </row>
    <row r="38" spans="1:67" ht="15" customHeight="1" x14ac:dyDescent="0.2">
      <c r="B38" s="13"/>
      <c r="C38" s="14"/>
      <c r="D38" s="14"/>
      <c r="E38" s="14"/>
      <c r="F38" s="14"/>
      <c r="G38" s="14"/>
      <c r="H38" s="14"/>
      <c r="I38" s="758" t="s">
        <v>51</v>
      </c>
      <c r="J38" s="758"/>
      <c r="K38" s="758"/>
      <c r="L38" s="758"/>
      <c r="M38" s="601">
        <v>25.2</v>
      </c>
      <c r="N38" s="602"/>
      <c r="O38" s="602"/>
      <c r="P38" s="602"/>
      <c r="Q38" s="602"/>
      <c r="R38" s="602"/>
      <c r="S38" s="602"/>
      <c r="T38" s="602"/>
      <c r="U38" s="603"/>
      <c r="V38" s="601">
        <v>3.4</v>
      </c>
      <c r="W38" s="602"/>
      <c r="X38" s="602"/>
      <c r="Y38" s="602"/>
      <c r="Z38" s="602"/>
      <c r="AA38" s="602"/>
      <c r="AB38" s="602"/>
      <c r="AC38" s="602"/>
      <c r="AD38" s="603"/>
      <c r="AE38" s="601">
        <v>14.3</v>
      </c>
      <c r="AF38" s="602"/>
      <c r="AG38" s="602"/>
      <c r="AH38" s="602"/>
      <c r="AI38" s="602"/>
      <c r="AJ38" s="602"/>
      <c r="AK38" s="602"/>
      <c r="AL38" s="602"/>
      <c r="AM38" s="603"/>
      <c r="AN38" s="601">
        <v>162</v>
      </c>
      <c r="AO38" s="602"/>
      <c r="AP38" s="602"/>
      <c r="AQ38" s="602"/>
      <c r="AR38" s="602"/>
      <c r="AS38" s="602"/>
      <c r="AT38" s="602"/>
      <c r="AU38" s="602"/>
      <c r="AV38" s="603"/>
      <c r="AW38" s="16"/>
    </row>
    <row r="39" spans="1:67" ht="15" customHeight="1" thickBot="1" x14ac:dyDescent="0.25">
      <c r="B39" s="17"/>
      <c r="C39" s="18"/>
      <c r="D39" s="18"/>
      <c r="E39" s="18"/>
      <c r="F39" s="18"/>
      <c r="G39" s="18"/>
      <c r="H39" s="18"/>
      <c r="I39" s="822" t="s">
        <v>52</v>
      </c>
      <c r="J39" s="822"/>
      <c r="K39" s="822"/>
      <c r="L39" s="822"/>
      <c r="M39" s="1026">
        <v>17</v>
      </c>
      <c r="N39" s="1027"/>
      <c r="O39" s="1027"/>
      <c r="P39" s="1027"/>
      <c r="Q39" s="1027"/>
      <c r="R39" s="1027"/>
      <c r="S39" s="1027"/>
      <c r="T39" s="1027"/>
      <c r="U39" s="1028"/>
      <c r="V39" s="1026">
        <v>-2.8</v>
      </c>
      <c r="W39" s="1027"/>
      <c r="X39" s="1027"/>
      <c r="Y39" s="1027"/>
      <c r="Z39" s="1027"/>
      <c r="AA39" s="1027"/>
      <c r="AB39" s="1027"/>
      <c r="AC39" s="1027"/>
      <c r="AD39" s="1028"/>
      <c r="AE39" s="1026">
        <v>8</v>
      </c>
      <c r="AF39" s="1027"/>
      <c r="AG39" s="1027"/>
      <c r="AH39" s="1027"/>
      <c r="AI39" s="1027"/>
      <c r="AJ39" s="1027"/>
      <c r="AK39" s="1027"/>
      <c r="AL39" s="1027"/>
      <c r="AM39" s="1028"/>
      <c r="AN39" s="690">
        <v>118.5</v>
      </c>
      <c r="AO39" s="691"/>
      <c r="AP39" s="691"/>
      <c r="AQ39" s="691"/>
      <c r="AR39" s="691"/>
      <c r="AS39" s="691"/>
      <c r="AT39" s="691"/>
      <c r="AU39" s="691"/>
      <c r="AV39" s="692"/>
    </row>
    <row r="40" spans="1:67" ht="15" customHeight="1" thickTop="1" thickBot="1" x14ac:dyDescent="0.25">
      <c r="B40" s="1015" t="s">
        <v>53</v>
      </c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7">
        <v>37.1</v>
      </c>
      <c r="N40" s="1018"/>
      <c r="O40" s="1018"/>
      <c r="P40" s="1018"/>
      <c r="Q40" s="1018"/>
      <c r="R40" s="1018"/>
      <c r="S40" s="1018"/>
      <c r="T40" s="1018"/>
      <c r="U40" s="1019"/>
      <c r="V40" s="1017">
        <v>-3.8</v>
      </c>
      <c r="W40" s="1018"/>
      <c r="X40" s="1018"/>
      <c r="Y40" s="1018"/>
      <c r="Z40" s="1018"/>
      <c r="AA40" s="1018"/>
      <c r="AB40" s="1018"/>
      <c r="AC40" s="1018"/>
      <c r="AD40" s="1019"/>
      <c r="AE40" s="1017">
        <v>15.6</v>
      </c>
      <c r="AF40" s="1018"/>
      <c r="AG40" s="1018"/>
      <c r="AH40" s="1018"/>
      <c r="AI40" s="1018"/>
      <c r="AJ40" s="1018"/>
      <c r="AK40" s="1018"/>
      <c r="AL40" s="1018"/>
      <c r="AM40" s="1019"/>
      <c r="AN40" s="1020">
        <v>2182.5</v>
      </c>
      <c r="AO40" s="1020"/>
      <c r="AP40" s="1020"/>
      <c r="AQ40" s="1020"/>
      <c r="AR40" s="1020"/>
      <c r="AS40" s="1020"/>
      <c r="AT40" s="1020"/>
      <c r="AU40" s="1020"/>
      <c r="AV40" s="1020"/>
    </row>
    <row r="41" spans="1:67" ht="15" customHeight="1" thickTop="1" thickBot="1" x14ac:dyDescent="0.25">
      <c r="B41" s="1015" t="s">
        <v>54</v>
      </c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7">
        <v>36.799999999999997</v>
      </c>
      <c r="N41" s="1018"/>
      <c r="O41" s="1018"/>
      <c r="P41" s="1018"/>
      <c r="Q41" s="1018"/>
      <c r="R41" s="1018"/>
      <c r="S41" s="1018"/>
      <c r="T41" s="1018"/>
      <c r="U41" s="1019"/>
      <c r="V41" s="1017">
        <v>-4.2</v>
      </c>
      <c r="W41" s="1018"/>
      <c r="X41" s="1018"/>
      <c r="Y41" s="1018"/>
      <c r="Z41" s="1018"/>
      <c r="AA41" s="1018"/>
      <c r="AB41" s="1018"/>
      <c r="AC41" s="1018"/>
      <c r="AD41" s="1019"/>
      <c r="AE41" s="1017">
        <v>15.2</v>
      </c>
      <c r="AF41" s="1018"/>
      <c r="AG41" s="1018"/>
      <c r="AH41" s="1018"/>
      <c r="AI41" s="1018"/>
      <c r="AJ41" s="1018"/>
      <c r="AK41" s="1018"/>
      <c r="AL41" s="1018"/>
      <c r="AM41" s="1019"/>
      <c r="AN41" s="1020">
        <v>2133</v>
      </c>
      <c r="AO41" s="1020"/>
      <c r="AP41" s="1020"/>
      <c r="AQ41" s="1020"/>
      <c r="AR41" s="1020"/>
      <c r="AS41" s="1020"/>
      <c r="AT41" s="1020"/>
      <c r="AU41" s="1020"/>
      <c r="AV41" s="1020"/>
    </row>
    <row r="42" spans="1:67" ht="15" customHeight="1" thickTop="1" x14ac:dyDescent="0.2">
      <c r="AV42" s="8" t="s">
        <v>55</v>
      </c>
    </row>
    <row r="44" spans="1:67" s="2" customFormat="1" ht="18.75" customHeight="1" x14ac:dyDescent="0.2">
      <c r="A44" s="1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6" spans="1:67" ht="15" customHeight="1" x14ac:dyDescent="0.2">
      <c r="A46" s="3" t="s">
        <v>57</v>
      </c>
      <c r="AK46" s="5" t="s">
        <v>58</v>
      </c>
    </row>
    <row r="47" spans="1:67" ht="3.75" customHeight="1" x14ac:dyDescent="0.2"/>
    <row r="48" spans="1:67" ht="15" customHeight="1" x14ac:dyDescent="0.2">
      <c r="B48" s="127" t="s">
        <v>12</v>
      </c>
      <c r="C48" s="127"/>
      <c r="D48" s="127"/>
      <c r="E48" s="127"/>
      <c r="F48" s="127"/>
      <c r="G48" s="127"/>
      <c r="H48" s="127"/>
      <c r="I48" s="127"/>
      <c r="J48" s="127" t="s">
        <v>59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021"/>
      <c r="AE48" s="1022" t="s">
        <v>60</v>
      </c>
      <c r="AF48" s="1023"/>
      <c r="AG48" s="1023"/>
      <c r="AH48" s="1023"/>
      <c r="AI48" s="1023"/>
      <c r="AJ48" s="1023"/>
      <c r="AK48" s="1024"/>
      <c r="AL48" s="19"/>
      <c r="AM48" s="19"/>
      <c r="AN48" s="19"/>
      <c r="AO48" s="19"/>
      <c r="AP48" s="19"/>
      <c r="AQ48" s="19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10"/>
    </row>
    <row r="49" spans="1:67" ht="15" customHeight="1" x14ac:dyDescent="0.2">
      <c r="B49" s="127"/>
      <c r="C49" s="127"/>
      <c r="D49" s="127"/>
      <c r="E49" s="127"/>
      <c r="F49" s="127"/>
      <c r="G49" s="127"/>
      <c r="H49" s="127"/>
      <c r="I49" s="127"/>
      <c r="J49" s="196" t="s">
        <v>61</v>
      </c>
      <c r="K49" s="196"/>
      <c r="L49" s="196"/>
      <c r="M49" s="196"/>
      <c r="N49" s="196"/>
      <c r="O49" s="196"/>
      <c r="P49" s="196"/>
      <c r="Q49" s="196" t="s">
        <v>62</v>
      </c>
      <c r="R49" s="196"/>
      <c r="S49" s="196"/>
      <c r="T49" s="196"/>
      <c r="U49" s="196"/>
      <c r="V49" s="196"/>
      <c r="W49" s="196"/>
      <c r="X49" s="196" t="s">
        <v>63</v>
      </c>
      <c r="Y49" s="196"/>
      <c r="Z49" s="196"/>
      <c r="AA49" s="196"/>
      <c r="AB49" s="196"/>
      <c r="AC49" s="196"/>
      <c r="AD49" s="1009"/>
      <c r="AE49" s="1025"/>
      <c r="AF49" s="546"/>
      <c r="AG49" s="546"/>
      <c r="AH49" s="546"/>
      <c r="AI49" s="546"/>
      <c r="AJ49" s="546"/>
      <c r="AK49" s="547"/>
      <c r="AL49" s="19"/>
      <c r="AM49" s="19"/>
      <c r="AN49" s="19"/>
      <c r="AO49" s="19"/>
      <c r="AP49" s="19"/>
      <c r="AQ49" s="19"/>
      <c r="AR49" s="19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10"/>
    </row>
    <row r="50" spans="1:67" ht="15" customHeight="1" x14ac:dyDescent="0.2">
      <c r="B50" s="535" t="s">
        <v>64</v>
      </c>
      <c r="C50" s="536"/>
      <c r="D50" s="536"/>
      <c r="E50" s="536"/>
      <c r="F50" s="536"/>
      <c r="G50" s="536"/>
      <c r="H50" s="536"/>
      <c r="I50" s="537"/>
      <c r="J50" s="1010">
        <f>Q50+X50</f>
        <v>51198</v>
      </c>
      <c r="K50" s="1011"/>
      <c r="L50" s="1011"/>
      <c r="M50" s="1011"/>
      <c r="N50" s="1011"/>
      <c r="O50" s="1011"/>
      <c r="P50" s="1012"/>
      <c r="Q50" s="1010">
        <v>24272</v>
      </c>
      <c r="R50" s="1011"/>
      <c r="S50" s="1011"/>
      <c r="T50" s="1011"/>
      <c r="U50" s="1011"/>
      <c r="V50" s="1011"/>
      <c r="W50" s="1012"/>
      <c r="X50" s="1010">
        <v>26926</v>
      </c>
      <c r="Y50" s="1011"/>
      <c r="Z50" s="1011"/>
      <c r="AA50" s="1011"/>
      <c r="AB50" s="1011"/>
      <c r="AC50" s="1011"/>
      <c r="AD50" s="1013"/>
      <c r="AE50" s="1014">
        <v>17292</v>
      </c>
      <c r="AF50" s="1011"/>
      <c r="AG50" s="1011"/>
      <c r="AH50" s="1011"/>
      <c r="AI50" s="1011"/>
      <c r="AJ50" s="1011"/>
      <c r="AK50" s="1012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10"/>
    </row>
    <row r="51" spans="1:67" ht="15" customHeight="1" x14ac:dyDescent="0.2">
      <c r="B51" s="165" t="s">
        <v>65</v>
      </c>
      <c r="C51" s="166"/>
      <c r="D51" s="166"/>
      <c r="E51" s="166"/>
      <c r="F51" s="166"/>
      <c r="G51" s="166"/>
      <c r="H51" s="166"/>
      <c r="I51" s="167"/>
      <c r="J51" s="999">
        <v>50992</v>
      </c>
      <c r="K51" s="1000"/>
      <c r="L51" s="1000"/>
      <c r="M51" s="1000"/>
      <c r="N51" s="1000"/>
      <c r="O51" s="1000"/>
      <c r="P51" s="1001"/>
      <c r="Q51" s="999">
        <v>24183</v>
      </c>
      <c r="R51" s="1000"/>
      <c r="S51" s="1000"/>
      <c r="T51" s="1000"/>
      <c r="U51" s="1000"/>
      <c r="V51" s="1000"/>
      <c r="W51" s="1001"/>
      <c r="X51" s="999">
        <v>26809</v>
      </c>
      <c r="Y51" s="1000"/>
      <c r="Z51" s="1000"/>
      <c r="AA51" s="1000"/>
      <c r="AB51" s="1000"/>
      <c r="AC51" s="1000"/>
      <c r="AD51" s="1002"/>
      <c r="AE51" s="1003">
        <v>17447</v>
      </c>
      <c r="AF51" s="1000"/>
      <c r="AG51" s="1000"/>
      <c r="AH51" s="1000"/>
      <c r="AI51" s="1000"/>
      <c r="AJ51" s="1000"/>
      <c r="AK51" s="100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10"/>
    </row>
    <row r="52" spans="1:67" ht="15" customHeight="1" x14ac:dyDescent="0.2">
      <c r="B52" s="165" t="s">
        <v>66</v>
      </c>
      <c r="C52" s="166"/>
      <c r="D52" s="166"/>
      <c r="E52" s="166"/>
      <c r="F52" s="166"/>
      <c r="G52" s="166"/>
      <c r="H52" s="166"/>
      <c r="I52" s="167"/>
      <c r="J52" s="999">
        <v>50645</v>
      </c>
      <c r="K52" s="1000"/>
      <c r="L52" s="1000"/>
      <c r="M52" s="1000"/>
      <c r="N52" s="1000"/>
      <c r="O52" s="1000"/>
      <c r="P52" s="1001"/>
      <c r="Q52" s="999">
        <v>24042</v>
      </c>
      <c r="R52" s="1000"/>
      <c r="S52" s="1000"/>
      <c r="T52" s="1000"/>
      <c r="U52" s="1000"/>
      <c r="V52" s="1000"/>
      <c r="W52" s="1001"/>
      <c r="X52" s="999">
        <v>26603</v>
      </c>
      <c r="Y52" s="1000"/>
      <c r="Z52" s="1000"/>
      <c r="AA52" s="1000"/>
      <c r="AB52" s="1000"/>
      <c r="AC52" s="1000"/>
      <c r="AD52" s="1002"/>
      <c r="AE52" s="1003">
        <v>17531</v>
      </c>
      <c r="AF52" s="1000"/>
      <c r="AG52" s="1000"/>
      <c r="AH52" s="1000"/>
      <c r="AI52" s="1000"/>
      <c r="AJ52" s="1000"/>
      <c r="AK52" s="1001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10"/>
    </row>
    <row r="53" spans="1:67" ht="15" customHeight="1" x14ac:dyDescent="0.2">
      <c r="B53" s="165" t="s">
        <v>67</v>
      </c>
      <c r="C53" s="166"/>
      <c r="D53" s="166"/>
      <c r="E53" s="166"/>
      <c r="F53" s="166"/>
      <c r="G53" s="166"/>
      <c r="H53" s="166"/>
      <c r="I53" s="167"/>
      <c r="J53" s="999">
        <v>50292</v>
      </c>
      <c r="K53" s="1000"/>
      <c r="L53" s="1000"/>
      <c r="M53" s="1000"/>
      <c r="N53" s="1000"/>
      <c r="O53" s="1000"/>
      <c r="P53" s="1001"/>
      <c r="Q53" s="999">
        <v>23877</v>
      </c>
      <c r="R53" s="1000"/>
      <c r="S53" s="1000"/>
      <c r="T53" s="1000"/>
      <c r="U53" s="1000"/>
      <c r="V53" s="1000"/>
      <c r="W53" s="1001"/>
      <c r="X53" s="999">
        <v>26415</v>
      </c>
      <c r="Y53" s="1000"/>
      <c r="Z53" s="1000"/>
      <c r="AA53" s="1000"/>
      <c r="AB53" s="1000"/>
      <c r="AC53" s="1000"/>
      <c r="AD53" s="1002"/>
      <c r="AE53" s="1003">
        <v>17602</v>
      </c>
      <c r="AF53" s="1000"/>
      <c r="AG53" s="1000"/>
      <c r="AH53" s="1000"/>
      <c r="AI53" s="1000"/>
      <c r="AJ53" s="1000"/>
      <c r="AK53" s="1001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10"/>
    </row>
    <row r="54" spans="1:67" ht="15" customHeight="1" x14ac:dyDescent="0.2">
      <c r="B54" s="121" t="s">
        <v>40</v>
      </c>
      <c r="C54" s="122"/>
      <c r="D54" s="122"/>
      <c r="E54" s="122"/>
      <c r="F54" s="122"/>
      <c r="G54" s="122"/>
      <c r="H54" s="122"/>
      <c r="I54" s="123"/>
      <c r="J54" s="1004">
        <v>49809</v>
      </c>
      <c r="K54" s="1005"/>
      <c r="L54" s="1005"/>
      <c r="M54" s="1005"/>
      <c r="N54" s="1005"/>
      <c r="O54" s="1005"/>
      <c r="P54" s="1006"/>
      <c r="Q54" s="1004">
        <v>23662</v>
      </c>
      <c r="R54" s="1005"/>
      <c r="S54" s="1005"/>
      <c r="T54" s="1005"/>
      <c r="U54" s="1005"/>
      <c r="V54" s="1005"/>
      <c r="W54" s="1006"/>
      <c r="X54" s="1004">
        <v>26147</v>
      </c>
      <c r="Y54" s="1005"/>
      <c r="Z54" s="1005"/>
      <c r="AA54" s="1005"/>
      <c r="AB54" s="1005"/>
      <c r="AC54" s="1005"/>
      <c r="AD54" s="1007"/>
      <c r="AE54" s="1008">
        <v>17629</v>
      </c>
      <c r="AF54" s="1005"/>
      <c r="AG54" s="1005"/>
      <c r="AH54" s="1005"/>
      <c r="AI54" s="1005"/>
      <c r="AJ54" s="1005"/>
      <c r="AK54" s="1006"/>
      <c r="AL54" s="20"/>
      <c r="AM54" s="20"/>
      <c r="AN54" s="20"/>
      <c r="AO54" s="20"/>
      <c r="AP54" s="2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ht="15" customHeight="1" x14ac:dyDescent="0.2">
      <c r="AK55" s="5" t="s">
        <v>68</v>
      </c>
    </row>
    <row r="57" spans="1:67" ht="15" customHeight="1" x14ac:dyDescent="0.2">
      <c r="A57" s="3" t="s">
        <v>69</v>
      </c>
      <c r="AD57" s="21"/>
      <c r="AE57" s="21"/>
      <c r="AF57" s="21"/>
      <c r="AG57" s="21"/>
      <c r="AH57" s="21"/>
      <c r="AX57" s="5" t="s">
        <v>70</v>
      </c>
    </row>
    <row r="59" spans="1:67" ht="15" customHeight="1" x14ac:dyDescent="0.2">
      <c r="B59" s="124" t="s">
        <v>12</v>
      </c>
      <c r="C59" s="125"/>
      <c r="D59" s="125"/>
      <c r="E59" s="125"/>
      <c r="F59" s="125"/>
      <c r="G59" s="125"/>
      <c r="H59" s="126"/>
      <c r="I59" s="124" t="s">
        <v>71</v>
      </c>
      <c r="J59" s="125"/>
      <c r="K59" s="125"/>
      <c r="L59" s="125"/>
      <c r="M59" s="125"/>
      <c r="N59" s="125"/>
      <c r="O59" s="126"/>
      <c r="P59" s="124" t="s">
        <v>72</v>
      </c>
      <c r="Q59" s="125"/>
      <c r="R59" s="125"/>
      <c r="S59" s="125"/>
      <c r="T59" s="125"/>
      <c r="U59" s="125"/>
      <c r="V59" s="126"/>
      <c r="W59" s="124" t="s">
        <v>73</v>
      </c>
      <c r="X59" s="125"/>
      <c r="Y59" s="125"/>
      <c r="Z59" s="125"/>
      <c r="AA59" s="125"/>
      <c r="AB59" s="125"/>
      <c r="AC59" s="126"/>
      <c r="AD59" s="124" t="s">
        <v>74</v>
      </c>
      <c r="AE59" s="125"/>
      <c r="AF59" s="125"/>
      <c r="AG59" s="125"/>
      <c r="AH59" s="125"/>
      <c r="AI59" s="125"/>
      <c r="AJ59" s="126"/>
      <c r="AK59" s="124" t="s">
        <v>75</v>
      </c>
      <c r="AL59" s="125"/>
      <c r="AM59" s="125"/>
      <c r="AN59" s="125"/>
      <c r="AO59" s="125"/>
      <c r="AP59" s="125"/>
      <c r="AQ59" s="126"/>
      <c r="AR59" s="124" t="s">
        <v>76</v>
      </c>
      <c r="AS59" s="125"/>
      <c r="AT59" s="125"/>
      <c r="AU59" s="125"/>
      <c r="AV59" s="125"/>
      <c r="AW59" s="125"/>
      <c r="AX59" s="126"/>
    </row>
    <row r="60" spans="1:67" ht="15" customHeight="1" x14ac:dyDescent="0.2">
      <c r="B60" s="124" t="s">
        <v>66</v>
      </c>
      <c r="C60" s="125"/>
      <c r="D60" s="125"/>
      <c r="E60" s="125"/>
      <c r="F60" s="125"/>
      <c r="G60" s="125"/>
      <c r="H60" s="126"/>
      <c r="I60" s="971">
        <v>399</v>
      </c>
      <c r="J60" s="971"/>
      <c r="K60" s="971"/>
      <c r="L60" s="971"/>
      <c r="M60" s="971"/>
      <c r="N60" s="971"/>
      <c r="O60" s="971"/>
      <c r="P60" s="971">
        <v>604</v>
      </c>
      <c r="Q60" s="971"/>
      <c r="R60" s="971"/>
      <c r="S60" s="971"/>
      <c r="T60" s="971"/>
      <c r="U60" s="971"/>
      <c r="V60" s="971"/>
      <c r="W60" s="971">
        <v>1545</v>
      </c>
      <c r="X60" s="971"/>
      <c r="Y60" s="971"/>
      <c r="Z60" s="971"/>
      <c r="AA60" s="971"/>
      <c r="AB60" s="971"/>
      <c r="AC60" s="971"/>
      <c r="AD60" s="971">
        <v>1730</v>
      </c>
      <c r="AE60" s="971"/>
      <c r="AF60" s="971"/>
      <c r="AG60" s="971"/>
      <c r="AH60" s="971"/>
      <c r="AI60" s="971"/>
      <c r="AJ60" s="971"/>
      <c r="AK60" s="971">
        <v>226</v>
      </c>
      <c r="AL60" s="971"/>
      <c r="AM60" s="971"/>
      <c r="AN60" s="971"/>
      <c r="AO60" s="971"/>
      <c r="AP60" s="971"/>
      <c r="AQ60" s="971"/>
      <c r="AR60" s="971">
        <v>84</v>
      </c>
      <c r="AS60" s="971"/>
      <c r="AT60" s="971"/>
      <c r="AU60" s="971"/>
      <c r="AV60" s="971"/>
      <c r="AW60" s="971"/>
      <c r="AX60" s="971"/>
    </row>
    <row r="61" spans="1:67" ht="15" customHeight="1" x14ac:dyDescent="0.2">
      <c r="B61" s="124" t="s">
        <v>67</v>
      </c>
      <c r="C61" s="125"/>
      <c r="D61" s="125"/>
      <c r="E61" s="125"/>
      <c r="F61" s="125"/>
      <c r="G61" s="125"/>
      <c r="H61" s="126"/>
      <c r="I61" s="971">
        <v>408</v>
      </c>
      <c r="J61" s="971"/>
      <c r="K61" s="971"/>
      <c r="L61" s="971"/>
      <c r="M61" s="971"/>
      <c r="N61" s="971"/>
      <c r="O61" s="971"/>
      <c r="P61" s="971">
        <v>634</v>
      </c>
      <c r="Q61" s="971"/>
      <c r="R61" s="971"/>
      <c r="S61" s="971"/>
      <c r="T61" s="971"/>
      <c r="U61" s="971"/>
      <c r="V61" s="971"/>
      <c r="W61" s="971">
        <v>1563</v>
      </c>
      <c r="X61" s="971"/>
      <c r="Y61" s="971"/>
      <c r="Z61" s="971"/>
      <c r="AA61" s="971"/>
      <c r="AB61" s="971"/>
      <c r="AC61" s="971"/>
      <c r="AD61" s="971">
        <v>1674</v>
      </c>
      <c r="AE61" s="971"/>
      <c r="AF61" s="971"/>
      <c r="AG61" s="971"/>
      <c r="AH61" s="971"/>
      <c r="AI61" s="971"/>
      <c r="AJ61" s="971"/>
      <c r="AK61" s="971">
        <v>249</v>
      </c>
      <c r="AL61" s="971"/>
      <c r="AM61" s="971"/>
      <c r="AN61" s="971"/>
      <c r="AO61" s="971"/>
      <c r="AP61" s="971"/>
      <c r="AQ61" s="971"/>
      <c r="AR61" s="971">
        <v>83</v>
      </c>
      <c r="AS61" s="971"/>
      <c r="AT61" s="971"/>
      <c r="AU61" s="971"/>
      <c r="AV61" s="971"/>
      <c r="AW61" s="971"/>
      <c r="AX61" s="971"/>
    </row>
    <row r="62" spans="1:67" ht="15" customHeight="1" x14ac:dyDescent="0.2">
      <c r="B62" s="124" t="s">
        <v>40</v>
      </c>
      <c r="C62" s="125"/>
      <c r="D62" s="125"/>
      <c r="E62" s="125"/>
      <c r="F62" s="125"/>
      <c r="G62" s="125"/>
      <c r="H62" s="126"/>
      <c r="I62" s="971">
        <v>415</v>
      </c>
      <c r="J62" s="971"/>
      <c r="K62" s="971"/>
      <c r="L62" s="971"/>
      <c r="M62" s="971"/>
      <c r="N62" s="971"/>
      <c r="O62" s="971"/>
      <c r="P62" s="971">
        <v>645</v>
      </c>
      <c r="Q62" s="971"/>
      <c r="R62" s="971"/>
      <c r="S62" s="971"/>
      <c r="T62" s="971"/>
      <c r="U62" s="971"/>
      <c r="V62" s="971"/>
      <c r="W62" s="971">
        <v>1558</v>
      </c>
      <c r="X62" s="971"/>
      <c r="Y62" s="971"/>
      <c r="Z62" s="971"/>
      <c r="AA62" s="971"/>
      <c r="AB62" s="971"/>
      <c r="AC62" s="971"/>
      <c r="AD62" s="971">
        <v>1740</v>
      </c>
      <c r="AE62" s="971"/>
      <c r="AF62" s="971"/>
      <c r="AG62" s="971"/>
      <c r="AH62" s="971"/>
      <c r="AI62" s="971"/>
      <c r="AJ62" s="971"/>
      <c r="AK62" s="971">
        <v>248</v>
      </c>
      <c r="AL62" s="971"/>
      <c r="AM62" s="971"/>
      <c r="AN62" s="971"/>
      <c r="AO62" s="971"/>
      <c r="AP62" s="971"/>
      <c r="AQ62" s="971"/>
      <c r="AR62" s="971">
        <v>71</v>
      </c>
      <c r="AS62" s="971"/>
      <c r="AT62" s="971"/>
      <c r="AU62" s="971"/>
      <c r="AV62" s="971"/>
      <c r="AW62" s="971"/>
      <c r="AX62" s="971"/>
    </row>
    <row r="63" spans="1:67" ht="15" customHeight="1" x14ac:dyDescent="0.2">
      <c r="AX63" s="5" t="s">
        <v>77</v>
      </c>
    </row>
    <row r="65" spans="1:69" ht="15" customHeight="1" x14ac:dyDescent="0.2">
      <c r="A65" s="3" t="s">
        <v>78</v>
      </c>
      <c r="AT65" s="5" t="s">
        <v>79</v>
      </c>
    </row>
    <row r="67" spans="1:69" ht="15" customHeight="1" x14ac:dyDescent="0.2">
      <c r="B67" s="127" t="s">
        <v>12</v>
      </c>
      <c r="C67" s="127"/>
      <c r="D67" s="127"/>
      <c r="E67" s="127"/>
      <c r="F67" s="127"/>
      <c r="G67" s="127"/>
      <c r="H67" s="127"/>
      <c r="I67" s="127"/>
      <c r="J67" s="127"/>
      <c r="K67" s="127" t="s">
        <v>80</v>
      </c>
      <c r="L67" s="127"/>
      <c r="M67" s="127"/>
      <c r="N67" s="127"/>
      <c r="O67" s="127"/>
      <c r="P67" s="127"/>
      <c r="Q67" s="127"/>
      <c r="R67" s="127"/>
      <c r="S67" s="127"/>
      <c r="T67" s="127" t="s">
        <v>60</v>
      </c>
      <c r="U67" s="127"/>
      <c r="V67" s="127"/>
      <c r="W67" s="127"/>
      <c r="X67" s="127"/>
      <c r="Y67" s="127"/>
      <c r="Z67" s="127"/>
      <c r="AA67" s="127"/>
      <c r="AB67" s="127"/>
      <c r="AC67" s="127" t="s">
        <v>81</v>
      </c>
      <c r="AD67" s="127"/>
      <c r="AE67" s="127"/>
      <c r="AF67" s="127"/>
      <c r="AG67" s="127"/>
      <c r="AH67" s="127"/>
      <c r="AI67" s="127"/>
      <c r="AJ67" s="127"/>
      <c r="AK67" s="127"/>
      <c r="AL67" s="127" t="s">
        <v>82</v>
      </c>
      <c r="AM67" s="127"/>
      <c r="AN67" s="127"/>
      <c r="AO67" s="127"/>
      <c r="AP67" s="127"/>
      <c r="AQ67" s="127"/>
      <c r="AR67" s="127"/>
      <c r="AS67" s="127"/>
      <c r="AT67" s="127"/>
    </row>
    <row r="68" spans="1:69" ht="15" customHeight="1" x14ac:dyDescent="0.2">
      <c r="B68" s="127" t="s">
        <v>83</v>
      </c>
      <c r="C68" s="127"/>
      <c r="D68" s="127"/>
      <c r="E68" s="127"/>
      <c r="F68" s="127"/>
      <c r="G68" s="127"/>
      <c r="H68" s="127"/>
      <c r="I68" s="127"/>
      <c r="J68" s="127"/>
      <c r="K68" s="196">
        <v>54319</v>
      </c>
      <c r="L68" s="196"/>
      <c r="M68" s="196"/>
      <c r="N68" s="196"/>
      <c r="O68" s="196"/>
      <c r="P68" s="196"/>
      <c r="Q68" s="196"/>
      <c r="R68" s="196"/>
      <c r="S68" s="196"/>
      <c r="T68" s="196">
        <v>14264</v>
      </c>
      <c r="U68" s="196"/>
      <c r="V68" s="196"/>
      <c r="W68" s="196"/>
      <c r="X68" s="196"/>
      <c r="Y68" s="196"/>
      <c r="Z68" s="196"/>
      <c r="AA68" s="196"/>
      <c r="AB68" s="196"/>
      <c r="AC68" s="196">
        <v>51246</v>
      </c>
      <c r="AD68" s="196"/>
      <c r="AE68" s="196"/>
      <c r="AF68" s="196"/>
      <c r="AG68" s="196"/>
      <c r="AH68" s="196"/>
      <c r="AI68" s="196"/>
      <c r="AJ68" s="196"/>
      <c r="AK68" s="196"/>
      <c r="AL68" s="196">
        <v>54319</v>
      </c>
      <c r="AM68" s="196"/>
      <c r="AN68" s="196"/>
      <c r="AO68" s="196"/>
      <c r="AP68" s="196"/>
      <c r="AQ68" s="196"/>
      <c r="AR68" s="196"/>
      <c r="AS68" s="196"/>
      <c r="AT68" s="196"/>
    </row>
    <row r="69" spans="1:69" ht="15" customHeight="1" x14ac:dyDescent="0.2">
      <c r="B69" s="127" t="s">
        <v>84</v>
      </c>
      <c r="C69" s="127"/>
      <c r="D69" s="127"/>
      <c r="E69" s="127"/>
      <c r="F69" s="127"/>
      <c r="G69" s="127"/>
      <c r="H69" s="127"/>
      <c r="I69" s="127"/>
      <c r="J69" s="127"/>
      <c r="K69" s="196">
        <v>54004</v>
      </c>
      <c r="L69" s="196"/>
      <c r="M69" s="196"/>
      <c r="N69" s="196"/>
      <c r="O69" s="196"/>
      <c r="P69" s="196"/>
      <c r="Q69" s="196"/>
      <c r="R69" s="196"/>
      <c r="S69" s="196"/>
      <c r="T69" s="196">
        <v>14759</v>
      </c>
      <c r="U69" s="196"/>
      <c r="V69" s="196"/>
      <c r="W69" s="196"/>
      <c r="X69" s="196"/>
      <c r="Y69" s="196"/>
      <c r="Z69" s="196"/>
      <c r="AA69" s="196"/>
      <c r="AB69" s="196"/>
      <c r="AC69" s="196">
        <v>51579</v>
      </c>
      <c r="AD69" s="196"/>
      <c r="AE69" s="196"/>
      <c r="AF69" s="196"/>
      <c r="AG69" s="196"/>
      <c r="AH69" s="196"/>
      <c r="AI69" s="196"/>
      <c r="AJ69" s="196"/>
      <c r="AK69" s="196"/>
      <c r="AL69" s="196">
        <v>54001</v>
      </c>
      <c r="AM69" s="196"/>
      <c r="AN69" s="196"/>
      <c r="AO69" s="196"/>
      <c r="AP69" s="196"/>
      <c r="AQ69" s="196"/>
      <c r="AR69" s="196"/>
      <c r="AS69" s="196"/>
      <c r="AT69" s="196"/>
    </row>
    <row r="70" spans="1:69" ht="15" customHeight="1" x14ac:dyDescent="0.2">
      <c r="B70" s="127" t="s">
        <v>85</v>
      </c>
      <c r="C70" s="127"/>
      <c r="D70" s="127"/>
      <c r="E70" s="127"/>
      <c r="F70" s="127"/>
      <c r="G70" s="127"/>
      <c r="H70" s="127"/>
      <c r="I70" s="127"/>
      <c r="J70" s="127"/>
      <c r="K70" s="196">
        <v>53943</v>
      </c>
      <c r="L70" s="196"/>
      <c r="M70" s="196"/>
      <c r="N70" s="196"/>
      <c r="O70" s="196"/>
      <c r="P70" s="196"/>
      <c r="Q70" s="196"/>
      <c r="R70" s="196"/>
      <c r="S70" s="196"/>
      <c r="T70" s="196">
        <v>15438</v>
      </c>
      <c r="U70" s="196"/>
      <c r="V70" s="196"/>
      <c r="W70" s="196"/>
      <c r="X70" s="196"/>
      <c r="Y70" s="196"/>
      <c r="Z70" s="196"/>
      <c r="AA70" s="196"/>
      <c r="AB70" s="196"/>
      <c r="AC70" s="196">
        <v>51716</v>
      </c>
      <c r="AD70" s="196"/>
      <c r="AE70" s="196"/>
      <c r="AF70" s="196"/>
      <c r="AG70" s="196"/>
      <c r="AH70" s="196"/>
      <c r="AI70" s="196"/>
      <c r="AJ70" s="196"/>
      <c r="AK70" s="196"/>
      <c r="AL70" s="196">
        <v>53943</v>
      </c>
      <c r="AM70" s="196"/>
      <c r="AN70" s="196"/>
      <c r="AO70" s="196"/>
      <c r="AP70" s="196"/>
      <c r="AQ70" s="196"/>
      <c r="AR70" s="196"/>
      <c r="AS70" s="196"/>
      <c r="AT70" s="196"/>
    </row>
    <row r="71" spans="1:69" ht="15" customHeight="1" x14ac:dyDescent="0.2">
      <c r="B71" s="127" t="s">
        <v>86</v>
      </c>
      <c r="C71" s="127"/>
      <c r="D71" s="127"/>
      <c r="E71" s="127"/>
      <c r="F71" s="127"/>
      <c r="G71" s="127"/>
      <c r="H71" s="127"/>
      <c r="I71" s="127"/>
      <c r="J71" s="127"/>
      <c r="K71" s="196">
        <v>53071</v>
      </c>
      <c r="L71" s="196"/>
      <c r="M71" s="196"/>
      <c r="N71" s="196"/>
      <c r="O71" s="196"/>
      <c r="P71" s="196"/>
      <c r="Q71" s="196"/>
      <c r="R71" s="196"/>
      <c r="S71" s="196"/>
      <c r="T71" s="196">
        <v>15910</v>
      </c>
      <c r="U71" s="196"/>
      <c r="V71" s="196"/>
      <c r="W71" s="196"/>
      <c r="X71" s="196"/>
      <c r="Y71" s="196"/>
      <c r="Z71" s="196"/>
      <c r="AA71" s="196"/>
      <c r="AB71" s="196"/>
      <c r="AC71" s="196">
        <v>51419</v>
      </c>
      <c r="AD71" s="196"/>
      <c r="AE71" s="196"/>
      <c r="AF71" s="196"/>
      <c r="AG71" s="196"/>
      <c r="AH71" s="196"/>
      <c r="AI71" s="196"/>
      <c r="AJ71" s="196"/>
      <c r="AK71" s="196"/>
      <c r="AL71" s="196">
        <v>53067</v>
      </c>
      <c r="AM71" s="196"/>
      <c r="AN71" s="196"/>
      <c r="AO71" s="196"/>
      <c r="AP71" s="196"/>
      <c r="AQ71" s="196"/>
      <c r="AR71" s="196"/>
      <c r="AS71" s="196"/>
      <c r="AT71" s="196"/>
    </row>
    <row r="72" spans="1:69" ht="15" customHeight="1" x14ac:dyDescent="0.2">
      <c r="B72" s="127" t="s">
        <v>87</v>
      </c>
      <c r="C72" s="127"/>
      <c r="D72" s="127"/>
      <c r="E72" s="127"/>
      <c r="F72" s="127"/>
      <c r="G72" s="127"/>
      <c r="H72" s="127"/>
      <c r="I72" s="127"/>
      <c r="J72" s="127"/>
      <c r="K72" s="196">
        <v>51497</v>
      </c>
      <c r="L72" s="196"/>
      <c r="M72" s="196"/>
      <c r="N72" s="196"/>
      <c r="O72" s="196"/>
      <c r="P72" s="196"/>
      <c r="Q72" s="196"/>
      <c r="R72" s="196"/>
      <c r="S72" s="196"/>
      <c r="T72" s="196">
        <v>16098</v>
      </c>
      <c r="U72" s="196"/>
      <c r="V72" s="196"/>
      <c r="W72" s="196"/>
      <c r="X72" s="196"/>
      <c r="Y72" s="196"/>
      <c r="Z72" s="196"/>
      <c r="AA72" s="196"/>
      <c r="AB72" s="196"/>
      <c r="AC72" s="196">
        <v>50116</v>
      </c>
      <c r="AD72" s="196"/>
      <c r="AE72" s="196"/>
      <c r="AF72" s="196"/>
      <c r="AG72" s="196"/>
      <c r="AH72" s="196"/>
      <c r="AI72" s="196"/>
      <c r="AJ72" s="196"/>
      <c r="AK72" s="196"/>
      <c r="AL72" s="196">
        <v>51495</v>
      </c>
      <c r="AM72" s="196"/>
      <c r="AN72" s="196"/>
      <c r="AO72" s="196"/>
      <c r="AP72" s="196"/>
      <c r="AQ72" s="196"/>
      <c r="AR72" s="196"/>
      <c r="AS72" s="196"/>
      <c r="AT72" s="196"/>
    </row>
    <row r="73" spans="1:69" ht="15" customHeight="1" x14ac:dyDescent="0.2">
      <c r="B73" s="127" t="s">
        <v>88</v>
      </c>
      <c r="C73" s="127"/>
      <c r="D73" s="127"/>
      <c r="E73" s="127"/>
      <c r="F73" s="127"/>
      <c r="G73" s="127"/>
      <c r="H73" s="127"/>
      <c r="I73" s="127"/>
      <c r="J73" s="127"/>
      <c r="K73" s="196">
        <v>50715</v>
      </c>
      <c r="L73" s="196"/>
      <c r="M73" s="196"/>
      <c r="N73" s="196"/>
      <c r="O73" s="196"/>
      <c r="P73" s="196"/>
      <c r="Q73" s="196"/>
      <c r="R73" s="196"/>
      <c r="S73" s="196"/>
      <c r="T73" s="196">
        <v>16670</v>
      </c>
      <c r="U73" s="196"/>
      <c r="V73" s="196"/>
      <c r="W73" s="196"/>
      <c r="X73" s="196"/>
      <c r="Y73" s="196"/>
      <c r="Z73" s="196"/>
      <c r="AA73" s="196"/>
      <c r="AB73" s="196"/>
      <c r="AC73" s="196" t="s">
        <v>89</v>
      </c>
      <c r="AD73" s="196"/>
      <c r="AE73" s="196"/>
      <c r="AF73" s="196"/>
      <c r="AG73" s="196"/>
      <c r="AH73" s="196"/>
      <c r="AI73" s="196"/>
      <c r="AJ73" s="196"/>
      <c r="AK73" s="196"/>
      <c r="AL73" s="196" t="s">
        <v>89</v>
      </c>
      <c r="AM73" s="196"/>
      <c r="AN73" s="196"/>
      <c r="AO73" s="196"/>
      <c r="AP73" s="196"/>
      <c r="AQ73" s="196"/>
      <c r="AR73" s="196"/>
      <c r="AS73" s="196"/>
      <c r="AT73" s="196"/>
    </row>
    <row r="74" spans="1:69" ht="15" customHeight="1" x14ac:dyDescent="0.2">
      <c r="AT74" s="5" t="s">
        <v>90</v>
      </c>
    </row>
    <row r="76" spans="1:69" ht="15" customHeight="1" x14ac:dyDescent="0.2">
      <c r="A76" s="3" t="s">
        <v>91</v>
      </c>
      <c r="S76" s="3">
        <v>16.53</v>
      </c>
      <c r="AT76" s="22" t="s">
        <v>92</v>
      </c>
      <c r="AY76" s="3">
        <v>48.31</v>
      </c>
      <c r="BG76" s="3">
        <v>195.4</v>
      </c>
    </row>
    <row r="77" spans="1:69" ht="15" customHeight="1" x14ac:dyDescent="0.2">
      <c r="K77" s="3">
        <v>14.25</v>
      </c>
      <c r="S77" s="3">
        <v>8.4600000000000009</v>
      </c>
      <c r="AA77" s="3">
        <v>43.83</v>
      </c>
      <c r="AI77" s="3">
        <v>6.02</v>
      </c>
      <c r="AQ77" s="3">
        <v>2.72</v>
      </c>
      <c r="AY77" s="3">
        <v>24.72</v>
      </c>
      <c r="BG77" s="3">
        <v>100</v>
      </c>
    </row>
    <row r="78" spans="1:69" ht="15" customHeight="1" x14ac:dyDescent="0.2">
      <c r="B78" s="127" t="s">
        <v>12</v>
      </c>
      <c r="C78" s="127"/>
      <c r="D78" s="127"/>
      <c r="E78" s="127"/>
      <c r="F78" s="127"/>
      <c r="G78" s="127"/>
      <c r="H78" s="127"/>
      <c r="I78" s="127"/>
      <c r="J78" s="127"/>
      <c r="K78" s="127" t="s">
        <v>93</v>
      </c>
      <c r="L78" s="127"/>
      <c r="M78" s="127"/>
      <c r="N78" s="127"/>
      <c r="O78" s="127"/>
      <c r="P78" s="127"/>
      <c r="Q78" s="127"/>
      <c r="R78" s="127"/>
      <c r="S78" s="127"/>
      <c r="T78" s="127" t="s">
        <v>60</v>
      </c>
      <c r="U78" s="127"/>
      <c r="V78" s="127"/>
      <c r="W78" s="127"/>
      <c r="X78" s="127"/>
      <c r="Y78" s="127"/>
      <c r="Z78" s="127"/>
      <c r="AA78" s="127"/>
      <c r="AB78" s="127"/>
      <c r="AC78" s="998" t="s">
        <v>94</v>
      </c>
      <c r="AD78" s="998"/>
      <c r="AE78" s="998"/>
      <c r="AF78" s="998"/>
      <c r="AG78" s="998"/>
      <c r="AH78" s="998"/>
      <c r="AI78" s="998"/>
      <c r="AJ78" s="998"/>
      <c r="AK78" s="998"/>
      <c r="AL78" s="127" t="s">
        <v>95</v>
      </c>
      <c r="AM78" s="127"/>
      <c r="AN78" s="127"/>
      <c r="AO78" s="127"/>
      <c r="AP78" s="127"/>
      <c r="AQ78" s="127"/>
      <c r="AR78" s="127"/>
      <c r="AS78" s="127"/>
      <c r="AT78" s="127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5" customHeight="1" x14ac:dyDescent="0.2">
      <c r="B79" s="127" t="s">
        <v>96</v>
      </c>
      <c r="C79" s="127"/>
      <c r="D79" s="127"/>
      <c r="E79" s="127"/>
      <c r="F79" s="127"/>
      <c r="G79" s="127"/>
      <c r="H79" s="127"/>
      <c r="I79" s="127"/>
      <c r="J79" s="127"/>
      <c r="K79" s="992">
        <v>49960</v>
      </c>
      <c r="L79" s="992"/>
      <c r="M79" s="992"/>
      <c r="N79" s="992"/>
      <c r="O79" s="992"/>
      <c r="P79" s="992"/>
      <c r="Q79" s="992"/>
      <c r="R79" s="992"/>
      <c r="S79" s="992"/>
      <c r="T79" s="992">
        <v>17769</v>
      </c>
      <c r="U79" s="992"/>
      <c r="V79" s="992"/>
      <c r="W79" s="992"/>
      <c r="X79" s="992"/>
      <c r="Y79" s="992"/>
      <c r="Z79" s="992"/>
      <c r="AA79" s="992"/>
      <c r="AB79" s="992"/>
      <c r="AC79" s="993">
        <v>2.81</v>
      </c>
      <c r="AD79" s="993"/>
      <c r="AE79" s="993"/>
      <c r="AF79" s="993"/>
      <c r="AG79" s="993"/>
      <c r="AH79" s="993"/>
      <c r="AI79" s="993"/>
      <c r="AJ79" s="993"/>
      <c r="AK79" s="993"/>
      <c r="AL79" s="994">
        <v>255.7</v>
      </c>
      <c r="AM79" s="994"/>
      <c r="AN79" s="994"/>
      <c r="AO79" s="994"/>
      <c r="AP79" s="994"/>
      <c r="AQ79" s="994"/>
      <c r="AR79" s="994"/>
      <c r="AS79" s="994"/>
      <c r="AT79" s="994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</row>
    <row r="80" spans="1:69" ht="15" customHeight="1" x14ac:dyDescent="0.2">
      <c r="B80" s="164" t="s">
        <v>13</v>
      </c>
      <c r="C80" s="164"/>
      <c r="D80" s="164"/>
      <c r="E80" s="164"/>
      <c r="F80" s="164"/>
      <c r="G80" s="164"/>
      <c r="H80" s="164"/>
      <c r="I80" s="164"/>
      <c r="J80" s="164"/>
      <c r="K80" s="995">
        <v>16466</v>
      </c>
      <c r="L80" s="995"/>
      <c r="M80" s="995"/>
      <c r="N80" s="995"/>
      <c r="O80" s="995"/>
      <c r="P80" s="995"/>
      <c r="Q80" s="995"/>
      <c r="R80" s="995"/>
      <c r="S80" s="995"/>
      <c r="T80" s="995">
        <v>6422</v>
      </c>
      <c r="U80" s="995"/>
      <c r="V80" s="995"/>
      <c r="W80" s="995"/>
      <c r="X80" s="995"/>
      <c r="Y80" s="995"/>
      <c r="Z80" s="995"/>
      <c r="AA80" s="995"/>
      <c r="AB80" s="995"/>
      <c r="AC80" s="996">
        <v>2.56</v>
      </c>
      <c r="AD80" s="996"/>
      <c r="AE80" s="996"/>
      <c r="AF80" s="996"/>
      <c r="AG80" s="996"/>
      <c r="AH80" s="996"/>
      <c r="AI80" s="996"/>
      <c r="AJ80" s="996"/>
      <c r="AK80" s="996"/>
      <c r="AL80" s="997">
        <v>850.5</v>
      </c>
      <c r="AM80" s="997"/>
      <c r="AN80" s="997"/>
      <c r="AO80" s="997"/>
      <c r="AP80" s="997"/>
      <c r="AQ80" s="997"/>
      <c r="AR80" s="997"/>
      <c r="AS80" s="997"/>
      <c r="AT80" s="997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</row>
    <row r="81" spans="1:69" ht="15" customHeight="1" x14ac:dyDescent="0.2">
      <c r="B81" s="530" t="s">
        <v>14</v>
      </c>
      <c r="C81" s="530"/>
      <c r="D81" s="530"/>
      <c r="E81" s="530"/>
      <c r="F81" s="530"/>
      <c r="G81" s="530"/>
      <c r="H81" s="530"/>
      <c r="I81" s="530"/>
      <c r="J81" s="530"/>
      <c r="K81" s="986">
        <v>2628</v>
      </c>
      <c r="L81" s="986"/>
      <c r="M81" s="986"/>
      <c r="N81" s="986"/>
      <c r="O81" s="986"/>
      <c r="P81" s="986"/>
      <c r="Q81" s="986"/>
      <c r="R81" s="986"/>
      <c r="S81" s="986"/>
      <c r="T81" s="986">
        <v>843</v>
      </c>
      <c r="U81" s="986"/>
      <c r="V81" s="986"/>
      <c r="W81" s="986"/>
      <c r="X81" s="986"/>
      <c r="Y81" s="986"/>
      <c r="Z81" s="986"/>
      <c r="AA81" s="986"/>
      <c r="AB81" s="986"/>
      <c r="AC81" s="987">
        <v>3.12</v>
      </c>
      <c r="AD81" s="987"/>
      <c r="AE81" s="987"/>
      <c r="AF81" s="987"/>
      <c r="AG81" s="987"/>
      <c r="AH81" s="987"/>
      <c r="AI81" s="987"/>
      <c r="AJ81" s="987"/>
      <c r="AK81" s="987"/>
      <c r="AL81" s="988">
        <v>192.2</v>
      </c>
      <c r="AM81" s="988"/>
      <c r="AN81" s="988"/>
      <c r="AO81" s="988"/>
      <c r="AP81" s="988"/>
      <c r="AQ81" s="988"/>
      <c r="AR81" s="988"/>
      <c r="AS81" s="988"/>
      <c r="AT81" s="988"/>
      <c r="BB81" s="20"/>
      <c r="BC81" s="20"/>
      <c r="BD81" s="20"/>
      <c r="BE81" s="20"/>
      <c r="BF81" s="20"/>
      <c r="BG81" s="20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1:69" ht="15" customHeight="1" x14ac:dyDescent="0.2">
      <c r="B82" s="530" t="s">
        <v>97</v>
      </c>
      <c r="C82" s="530"/>
      <c r="D82" s="530"/>
      <c r="E82" s="530"/>
      <c r="F82" s="530"/>
      <c r="G82" s="530"/>
      <c r="H82" s="530"/>
      <c r="I82" s="530"/>
      <c r="J82" s="530"/>
      <c r="K82" s="986">
        <v>5861</v>
      </c>
      <c r="L82" s="986"/>
      <c r="M82" s="986"/>
      <c r="N82" s="986"/>
      <c r="O82" s="986"/>
      <c r="P82" s="986"/>
      <c r="Q82" s="986"/>
      <c r="R82" s="986"/>
      <c r="S82" s="986"/>
      <c r="T82" s="986">
        <v>2104</v>
      </c>
      <c r="U82" s="986"/>
      <c r="V82" s="986"/>
      <c r="W82" s="986"/>
      <c r="X82" s="986"/>
      <c r="Y82" s="986"/>
      <c r="Z82" s="986"/>
      <c r="AA82" s="986"/>
      <c r="AB82" s="986"/>
      <c r="AC82" s="987">
        <v>2.79</v>
      </c>
      <c r="AD82" s="987"/>
      <c r="AE82" s="987"/>
      <c r="AF82" s="987"/>
      <c r="AG82" s="987"/>
      <c r="AH82" s="987"/>
      <c r="AI82" s="987"/>
      <c r="AJ82" s="987"/>
      <c r="AK82" s="987"/>
      <c r="AL82" s="988">
        <v>489.2</v>
      </c>
      <c r="AM82" s="988"/>
      <c r="AN82" s="988"/>
      <c r="AO82" s="988"/>
      <c r="AP82" s="988"/>
      <c r="AQ82" s="988"/>
      <c r="AR82" s="988"/>
      <c r="AS82" s="988"/>
      <c r="AT82" s="988"/>
      <c r="BB82" s="20"/>
      <c r="BC82" s="20"/>
      <c r="BD82" s="20"/>
      <c r="BE82" s="20"/>
      <c r="BF82" s="20"/>
      <c r="BG82" s="20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1:69" ht="15" customHeight="1" x14ac:dyDescent="0.2">
      <c r="B83" s="530" t="s">
        <v>16</v>
      </c>
      <c r="C83" s="530"/>
      <c r="D83" s="530"/>
      <c r="E83" s="530"/>
      <c r="F83" s="530"/>
      <c r="G83" s="530"/>
      <c r="H83" s="530"/>
      <c r="I83" s="530"/>
      <c r="J83" s="530"/>
      <c r="K83" s="986">
        <v>1743</v>
      </c>
      <c r="L83" s="986"/>
      <c r="M83" s="986"/>
      <c r="N83" s="986"/>
      <c r="O83" s="986"/>
      <c r="P83" s="986"/>
      <c r="Q83" s="986"/>
      <c r="R83" s="986"/>
      <c r="S83" s="986"/>
      <c r="T83" s="986">
        <v>546</v>
      </c>
      <c r="U83" s="986"/>
      <c r="V83" s="986"/>
      <c r="W83" s="986"/>
      <c r="X83" s="986"/>
      <c r="Y83" s="986"/>
      <c r="Z83" s="986"/>
      <c r="AA83" s="986"/>
      <c r="AB83" s="986"/>
      <c r="AC83" s="987">
        <v>3.19</v>
      </c>
      <c r="AD83" s="987"/>
      <c r="AE83" s="987"/>
      <c r="AF83" s="987"/>
      <c r="AG83" s="987"/>
      <c r="AH83" s="987"/>
      <c r="AI83" s="987"/>
      <c r="AJ83" s="987"/>
      <c r="AK83" s="987"/>
      <c r="AL83" s="988">
        <v>78.3</v>
      </c>
      <c r="AM83" s="988"/>
      <c r="AN83" s="988"/>
      <c r="AO83" s="988"/>
      <c r="AP83" s="988"/>
      <c r="AQ83" s="988"/>
      <c r="AR83" s="988"/>
      <c r="AS83" s="988"/>
      <c r="AT83" s="988"/>
      <c r="BB83" s="20"/>
      <c r="BC83" s="20"/>
      <c r="BD83" s="20"/>
      <c r="BE83" s="20"/>
      <c r="BF83" s="20"/>
      <c r="BG83" s="20"/>
      <c r="BH83" s="23"/>
      <c r="BI83" s="23"/>
      <c r="BJ83" s="23"/>
      <c r="BK83" s="23"/>
      <c r="BL83" s="23"/>
      <c r="BM83" s="23"/>
      <c r="BN83" s="23"/>
      <c r="BO83" s="23"/>
      <c r="BP83" s="23"/>
      <c r="BQ83" s="23"/>
    </row>
    <row r="84" spans="1:69" ht="15" customHeight="1" x14ac:dyDescent="0.2">
      <c r="B84" s="530" t="s">
        <v>98</v>
      </c>
      <c r="C84" s="530"/>
      <c r="D84" s="530"/>
      <c r="E84" s="530"/>
      <c r="F84" s="530"/>
      <c r="G84" s="530"/>
      <c r="H84" s="530"/>
      <c r="I84" s="530"/>
      <c r="J84" s="530"/>
      <c r="K84" s="986">
        <v>2468</v>
      </c>
      <c r="L84" s="986"/>
      <c r="M84" s="986"/>
      <c r="N84" s="986"/>
      <c r="O84" s="986"/>
      <c r="P84" s="986"/>
      <c r="Q84" s="986"/>
      <c r="R84" s="986"/>
      <c r="S84" s="986"/>
      <c r="T84" s="986">
        <v>758</v>
      </c>
      <c r="U84" s="986"/>
      <c r="V84" s="986"/>
      <c r="W84" s="986"/>
      <c r="X84" s="986"/>
      <c r="Y84" s="986"/>
      <c r="Z84" s="986"/>
      <c r="AA84" s="986"/>
      <c r="AB84" s="986"/>
      <c r="AC84" s="987">
        <v>3.26</v>
      </c>
      <c r="AD84" s="987"/>
      <c r="AE84" s="987"/>
      <c r="AF84" s="987"/>
      <c r="AG84" s="987"/>
      <c r="AH84" s="987"/>
      <c r="AI84" s="987"/>
      <c r="AJ84" s="987"/>
      <c r="AK84" s="987"/>
      <c r="AL84" s="988">
        <v>99.5</v>
      </c>
      <c r="AM84" s="988"/>
      <c r="AN84" s="988"/>
      <c r="AO84" s="988"/>
      <c r="AP84" s="988"/>
      <c r="AQ84" s="988"/>
      <c r="AR84" s="988"/>
      <c r="AS84" s="988"/>
      <c r="AT84" s="988"/>
      <c r="BB84" s="20"/>
      <c r="BC84" s="20"/>
      <c r="BD84" s="20"/>
      <c r="BE84" s="20"/>
      <c r="BF84" s="20"/>
      <c r="BG84" s="20"/>
      <c r="BH84" s="23"/>
      <c r="BI84" s="23"/>
      <c r="BJ84" s="23"/>
      <c r="BK84" s="23"/>
      <c r="BL84" s="23"/>
      <c r="BM84" s="23"/>
      <c r="BN84" s="23"/>
      <c r="BO84" s="23"/>
      <c r="BP84" s="23"/>
      <c r="BQ84" s="23"/>
    </row>
    <row r="85" spans="1:69" ht="15" customHeight="1" x14ac:dyDescent="0.2">
      <c r="B85" s="530" t="s">
        <v>18</v>
      </c>
      <c r="C85" s="530"/>
      <c r="D85" s="530"/>
      <c r="E85" s="530"/>
      <c r="F85" s="530"/>
      <c r="G85" s="530"/>
      <c r="H85" s="530"/>
      <c r="I85" s="530"/>
      <c r="J85" s="530"/>
      <c r="K85" s="986">
        <v>2309</v>
      </c>
      <c r="L85" s="986"/>
      <c r="M85" s="986"/>
      <c r="N85" s="986"/>
      <c r="O85" s="986"/>
      <c r="P85" s="986"/>
      <c r="Q85" s="986"/>
      <c r="R85" s="986"/>
      <c r="S85" s="986"/>
      <c r="T85" s="986">
        <v>750</v>
      </c>
      <c r="U85" s="986"/>
      <c r="V85" s="986"/>
      <c r="W85" s="986"/>
      <c r="X85" s="986"/>
      <c r="Y85" s="986"/>
      <c r="Z85" s="986"/>
      <c r="AA85" s="986"/>
      <c r="AB85" s="986"/>
      <c r="AC85" s="987">
        <v>3.08</v>
      </c>
      <c r="AD85" s="987"/>
      <c r="AE85" s="987"/>
      <c r="AF85" s="987"/>
      <c r="AG85" s="987"/>
      <c r="AH85" s="987"/>
      <c r="AI85" s="987"/>
      <c r="AJ85" s="987"/>
      <c r="AK85" s="987"/>
      <c r="AL85" s="988">
        <v>134.19999999999999</v>
      </c>
      <c r="AM85" s="988"/>
      <c r="AN85" s="988"/>
      <c r="AO85" s="988"/>
      <c r="AP85" s="988"/>
      <c r="AQ85" s="988"/>
      <c r="AR85" s="988"/>
      <c r="AS85" s="988"/>
      <c r="AT85" s="988"/>
      <c r="BB85" s="20"/>
      <c r="BC85" s="20"/>
      <c r="BD85" s="20"/>
      <c r="BE85" s="20"/>
      <c r="BF85" s="20"/>
      <c r="BG85" s="20"/>
      <c r="BH85" s="23"/>
      <c r="BI85" s="23"/>
      <c r="BJ85" s="23"/>
      <c r="BK85" s="23"/>
      <c r="BL85" s="23"/>
      <c r="BM85" s="23"/>
      <c r="BN85" s="23"/>
      <c r="BO85" s="23"/>
      <c r="BP85" s="23"/>
      <c r="BQ85" s="23"/>
    </row>
    <row r="86" spans="1:69" ht="15" customHeight="1" x14ac:dyDescent="0.2">
      <c r="B86" s="530" t="s">
        <v>19</v>
      </c>
      <c r="C86" s="530"/>
      <c r="D86" s="530"/>
      <c r="E86" s="530"/>
      <c r="F86" s="530"/>
      <c r="G86" s="530"/>
      <c r="H86" s="530"/>
      <c r="I86" s="530"/>
      <c r="J86" s="530"/>
      <c r="K86" s="986">
        <v>1948</v>
      </c>
      <c r="L86" s="986"/>
      <c r="M86" s="986"/>
      <c r="N86" s="986"/>
      <c r="O86" s="986"/>
      <c r="P86" s="986"/>
      <c r="Q86" s="986"/>
      <c r="R86" s="986"/>
      <c r="S86" s="986"/>
      <c r="T86" s="986">
        <v>589</v>
      </c>
      <c r="U86" s="986"/>
      <c r="V86" s="986"/>
      <c r="W86" s="986"/>
      <c r="X86" s="986"/>
      <c r="Y86" s="986"/>
      <c r="Z86" s="986"/>
      <c r="AA86" s="986"/>
      <c r="AB86" s="986"/>
      <c r="AC86" s="987">
        <v>3.31</v>
      </c>
      <c r="AD86" s="987"/>
      <c r="AE86" s="987"/>
      <c r="AF86" s="987"/>
      <c r="AG86" s="987"/>
      <c r="AH86" s="987"/>
      <c r="AI86" s="987"/>
      <c r="AJ86" s="987"/>
      <c r="AK86" s="987"/>
      <c r="AL86" s="988">
        <v>108.2</v>
      </c>
      <c r="AM86" s="988"/>
      <c r="AN86" s="988"/>
      <c r="AO86" s="988"/>
      <c r="AP86" s="988"/>
      <c r="AQ86" s="988"/>
      <c r="AR86" s="988"/>
      <c r="AS86" s="988"/>
      <c r="AT86" s="988"/>
      <c r="BB86" s="20"/>
      <c r="BC86" s="20"/>
      <c r="BD86" s="20"/>
      <c r="BE86" s="20"/>
      <c r="BF86" s="20"/>
      <c r="BG86" s="20"/>
      <c r="BH86" s="23"/>
      <c r="BI86" s="23"/>
      <c r="BJ86" s="23"/>
      <c r="BK86" s="23"/>
      <c r="BL86" s="23"/>
      <c r="BM86" s="23"/>
      <c r="BN86" s="23"/>
      <c r="BO86" s="23"/>
      <c r="BP86" s="23"/>
      <c r="BQ86" s="23"/>
    </row>
    <row r="87" spans="1:69" ht="15" customHeight="1" x14ac:dyDescent="0.2">
      <c r="B87" s="530" t="s">
        <v>20</v>
      </c>
      <c r="C87" s="530"/>
      <c r="D87" s="530"/>
      <c r="E87" s="530"/>
      <c r="F87" s="530"/>
      <c r="G87" s="530"/>
      <c r="H87" s="530"/>
      <c r="I87" s="530"/>
      <c r="J87" s="530"/>
      <c r="K87" s="986">
        <v>8836</v>
      </c>
      <c r="L87" s="986"/>
      <c r="M87" s="986"/>
      <c r="N87" s="986"/>
      <c r="O87" s="986"/>
      <c r="P87" s="986"/>
      <c r="Q87" s="986"/>
      <c r="R87" s="986"/>
      <c r="S87" s="986"/>
      <c r="T87" s="986">
        <v>2916</v>
      </c>
      <c r="U87" s="986"/>
      <c r="V87" s="986"/>
      <c r="W87" s="986"/>
      <c r="X87" s="986"/>
      <c r="Y87" s="986"/>
      <c r="Z87" s="986"/>
      <c r="AA87" s="986"/>
      <c r="AB87" s="986"/>
      <c r="AC87" s="987">
        <v>3.03</v>
      </c>
      <c r="AD87" s="987"/>
      <c r="AE87" s="987"/>
      <c r="AF87" s="987"/>
      <c r="AG87" s="987"/>
      <c r="AH87" s="987"/>
      <c r="AI87" s="987"/>
      <c r="AJ87" s="987"/>
      <c r="AK87" s="987"/>
      <c r="AL87" s="988">
        <v>216.2</v>
      </c>
      <c r="AM87" s="988"/>
      <c r="AN87" s="988"/>
      <c r="AO87" s="988"/>
      <c r="AP87" s="988"/>
      <c r="AQ87" s="988"/>
      <c r="AR87" s="988"/>
      <c r="AS87" s="988"/>
      <c r="AT87" s="988"/>
      <c r="BB87" s="20"/>
      <c r="BC87" s="20"/>
      <c r="BD87" s="20"/>
      <c r="BE87" s="20"/>
      <c r="BF87" s="20"/>
      <c r="BG87" s="20"/>
      <c r="BH87" s="23"/>
      <c r="BI87" s="23"/>
      <c r="BJ87" s="23"/>
      <c r="BK87" s="23"/>
      <c r="BL87" s="23"/>
      <c r="BM87" s="23"/>
      <c r="BN87" s="23"/>
      <c r="BO87" s="23"/>
      <c r="BP87" s="23"/>
      <c r="BQ87" s="23"/>
    </row>
    <row r="88" spans="1:69" ht="15" customHeight="1" x14ac:dyDescent="0.2">
      <c r="B88" s="548" t="s">
        <v>99</v>
      </c>
      <c r="C88" s="548"/>
      <c r="D88" s="548"/>
      <c r="E88" s="548"/>
      <c r="F88" s="548"/>
      <c r="G88" s="548"/>
      <c r="H88" s="548"/>
      <c r="I88" s="548"/>
      <c r="J88" s="548"/>
      <c r="K88" s="989">
        <v>7701</v>
      </c>
      <c r="L88" s="989"/>
      <c r="M88" s="989"/>
      <c r="N88" s="989"/>
      <c r="O88" s="989"/>
      <c r="P88" s="989"/>
      <c r="Q88" s="989"/>
      <c r="R88" s="989"/>
      <c r="S88" s="989"/>
      <c r="T88" s="989">
        <v>2841</v>
      </c>
      <c r="U88" s="989"/>
      <c r="V88" s="989"/>
      <c r="W88" s="989"/>
      <c r="X88" s="989"/>
      <c r="Y88" s="989"/>
      <c r="Z88" s="989"/>
      <c r="AA88" s="989"/>
      <c r="AB88" s="989"/>
      <c r="AC88" s="990">
        <v>2.71</v>
      </c>
      <c r="AD88" s="990"/>
      <c r="AE88" s="990"/>
      <c r="AF88" s="990"/>
      <c r="AG88" s="990"/>
      <c r="AH88" s="990"/>
      <c r="AI88" s="990"/>
      <c r="AJ88" s="990"/>
      <c r="AK88" s="990"/>
      <c r="AL88" s="991">
        <v>282.60000000000002</v>
      </c>
      <c r="AM88" s="991"/>
      <c r="AN88" s="991"/>
      <c r="AO88" s="991"/>
      <c r="AP88" s="991"/>
      <c r="AQ88" s="991"/>
      <c r="AR88" s="991"/>
      <c r="AS88" s="991"/>
      <c r="AT88" s="991"/>
      <c r="BB88" s="20"/>
      <c r="BC88" s="20"/>
      <c r="BD88" s="20"/>
      <c r="BE88" s="20"/>
      <c r="BF88" s="20"/>
      <c r="BG88" s="20"/>
      <c r="BH88" s="23"/>
      <c r="BI88" s="23"/>
      <c r="BJ88" s="23"/>
      <c r="BK88" s="23"/>
      <c r="BL88" s="23"/>
      <c r="BM88" s="23"/>
      <c r="BN88" s="23"/>
      <c r="BO88" s="23"/>
      <c r="BP88" s="23"/>
      <c r="BQ88" s="23"/>
    </row>
    <row r="89" spans="1:69" ht="15" customHeight="1" x14ac:dyDescent="0.2">
      <c r="M89" s="3">
        <v>30.9</v>
      </c>
      <c r="V89" s="3">
        <v>13.6</v>
      </c>
      <c r="AE89" s="3">
        <v>21.4</v>
      </c>
      <c r="AF89" s="119" t="s">
        <v>100</v>
      </c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BB89" s="20"/>
      <c r="BC89" s="20"/>
      <c r="BD89" s="20"/>
      <c r="BE89" s="20"/>
      <c r="BF89" s="20"/>
      <c r="BG89" s="20"/>
      <c r="BH89" s="23"/>
      <c r="BI89" s="23"/>
      <c r="BJ89" s="23"/>
      <c r="BK89" s="23"/>
      <c r="BL89" s="23"/>
      <c r="BM89" s="23"/>
      <c r="BN89" s="23"/>
      <c r="BO89" s="23"/>
      <c r="BP89" s="23"/>
      <c r="BQ89" s="23"/>
    </row>
    <row r="90" spans="1:69" ht="15" customHeight="1" x14ac:dyDescent="0.2">
      <c r="M90" s="3">
        <v>34.9</v>
      </c>
      <c r="V90" s="3">
        <v>17.5</v>
      </c>
      <c r="AE90" s="3">
        <v>24.9</v>
      </c>
      <c r="AN90" s="3">
        <v>223.5</v>
      </c>
      <c r="BB90" s="20"/>
      <c r="BC90" s="20"/>
      <c r="BD90" s="20"/>
      <c r="BE90" s="20"/>
      <c r="BF90" s="20"/>
      <c r="BG90" s="20"/>
      <c r="BH90" s="23"/>
      <c r="BI90" s="23"/>
      <c r="BJ90" s="23"/>
      <c r="BK90" s="23"/>
      <c r="BL90" s="23"/>
      <c r="BM90" s="23"/>
      <c r="BN90" s="23"/>
      <c r="BO90" s="23"/>
      <c r="BP90" s="23"/>
      <c r="BQ90" s="23"/>
    </row>
    <row r="91" spans="1:69" ht="15" customHeight="1" x14ac:dyDescent="0.2">
      <c r="A91" s="3" t="s">
        <v>101</v>
      </c>
      <c r="V91" s="3">
        <v>18.600000000000001</v>
      </c>
      <c r="AE91" s="3">
        <v>26.1</v>
      </c>
      <c r="AN91" s="3">
        <v>408.5</v>
      </c>
      <c r="BQ91" s="5" t="s">
        <v>102</v>
      </c>
    </row>
    <row r="92" spans="1:69" ht="15" customHeight="1" x14ac:dyDescent="0.2">
      <c r="M92" s="3">
        <v>30.8</v>
      </c>
      <c r="V92" s="3">
        <v>13.5</v>
      </c>
      <c r="AE92" s="3">
        <v>21.9</v>
      </c>
      <c r="AN92" s="3">
        <v>166.5</v>
      </c>
    </row>
    <row r="93" spans="1:69" ht="15" customHeight="1" x14ac:dyDescent="0.2">
      <c r="B93" s="127" t="s">
        <v>103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 t="s">
        <v>104</v>
      </c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 t="s">
        <v>105</v>
      </c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 t="s">
        <v>106</v>
      </c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</row>
    <row r="94" spans="1:69" ht="15" customHeight="1" x14ac:dyDescent="0.2"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 t="s">
        <v>107</v>
      </c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 t="s">
        <v>23</v>
      </c>
      <c r="AE94" s="590"/>
      <c r="AF94" s="590"/>
      <c r="AG94" s="590"/>
      <c r="AH94" s="590"/>
      <c r="AI94" s="590"/>
      <c r="AJ94" s="590" t="s">
        <v>107</v>
      </c>
      <c r="AK94" s="590"/>
      <c r="AL94" s="590"/>
      <c r="AM94" s="590"/>
      <c r="AN94" s="590"/>
      <c r="AO94" s="590"/>
      <c r="AP94" s="590"/>
      <c r="AQ94" s="590"/>
      <c r="AR94" s="590"/>
      <c r="AS94" s="590"/>
      <c r="AT94" s="590"/>
      <c r="AU94" s="590" t="s">
        <v>23</v>
      </c>
      <c r="AV94" s="590"/>
      <c r="AW94" s="590"/>
      <c r="AX94" s="590"/>
      <c r="AY94" s="590"/>
      <c r="AZ94" s="590"/>
      <c r="BA94" s="590" t="s">
        <v>107</v>
      </c>
      <c r="BB94" s="590"/>
      <c r="BC94" s="590"/>
      <c r="BD94" s="590"/>
      <c r="BE94" s="590"/>
      <c r="BF94" s="590"/>
      <c r="BG94" s="590"/>
      <c r="BH94" s="590"/>
      <c r="BI94" s="590"/>
      <c r="BJ94" s="590"/>
      <c r="BK94" s="590"/>
      <c r="BL94" s="590" t="s">
        <v>23</v>
      </c>
      <c r="BM94" s="590"/>
      <c r="BN94" s="590"/>
      <c r="BO94" s="590"/>
      <c r="BP94" s="590"/>
      <c r="BQ94" s="590"/>
    </row>
    <row r="95" spans="1:69" ht="15" customHeight="1" x14ac:dyDescent="0.2">
      <c r="B95" s="127" t="s">
        <v>108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971">
        <v>26278</v>
      </c>
      <c r="T95" s="971"/>
      <c r="U95" s="971"/>
      <c r="V95" s="971"/>
      <c r="W95" s="971"/>
      <c r="X95" s="971"/>
      <c r="Y95" s="971"/>
      <c r="Z95" s="971"/>
      <c r="AA95" s="971"/>
      <c r="AB95" s="971"/>
      <c r="AC95" s="971"/>
      <c r="AD95" s="968">
        <v>100</v>
      </c>
      <c r="AE95" s="968"/>
      <c r="AF95" s="968"/>
      <c r="AG95" s="968"/>
      <c r="AH95" s="968"/>
      <c r="AI95" s="968"/>
      <c r="AJ95" s="971">
        <v>25645</v>
      </c>
      <c r="AK95" s="971"/>
      <c r="AL95" s="971"/>
      <c r="AM95" s="971"/>
      <c r="AN95" s="971"/>
      <c r="AO95" s="971"/>
      <c r="AP95" s="971"/>
      <c r="AQ95" s="971"/>
      <c r="AR95" s="971"/>
      <c r="AS95" s="971"/>
      <c r="AT95" s="971"/>
      <c r="AU95" s="968">
        <v>100</v>
      </c>
      <c r="AV95" s="968"/>
      <c r="AW95" s="968"/>
      <c r="AX95" s="968"/>
      <c r="AY95" s="968"/>
      <c r="AZ95" s="968"/>
      <c r="BA95" s="971">
        <f>BA96+BA100+BA104+BA112</f>
        <v>24892</v>
      </c>
      <c r="BB95" s="971"/>
      <c r="BC95" s="971"/>
      <c r="BD95" s="971"/>
      <c r="BE95" s="971"/>
      <c r="BF95" s="971"/>
      <c r="BG95" s="971"/>
      <c r="BH95" s="971"/>
      <c r="BI95" s="971"/>
      <c r="BJ95" s="971"/>
      <c r="BK95" s="971"/>
      <c r="BL95" s="968">
        <f>BL96+BL100+BL104+BL112</f>
        <v>99.946842358990835</v>
      </c>
      <c r="BM95" s="968"/>
      <c r="BN95" s="968"/>
      <c r="BO95" s="968"/>
      <c r="BP95" s="968"/>
      <c r="BQ95" s="968"/>
    </row>
    <row r="96" spans="1:69" ht="15" customHeight="1" x14ac:dyDescent="0.2">
      <c r="B96" s="98" t="s">
        <v>109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71">
        <v>2521</v>
      </c>
      <c r="T96" s="971"/>
      <c r="U96" s="971"/>
      <c r="V96" s="971"/>
      <c r="W96" s="971"/>
      <c r="X96" s="971"/>
      <c r="Y96" s="971"/>
      <c r="Z96" s="971"/>
      <c r="AA96" s="971"/>
      <c r="AB96" s="971"/>
      <c r="AC96" s="971"/>
      <c r="AD96" s="968">
        <v>9.6</v>
      </c>
      <c r="AE96" s="968"/>
      <c r="AF96" s="968"/>
      <c r="AG96" s="968"/>
      <c r="AH96" s="968"/>
      <c r="AI96" s="968"/>
      <c r="AJ96" s="971">
        <v>2483</v>
      </c>
      <c r="AK96" s="971"/>
      <c r="AL96" s="971"/>
      <c r="AM96" s="971"/>
      <c r="AN96" s="971"/>
      <c r="AO96" s="971"/>
      <c r="AP96" s="971"/>
      <c r="AQ96" s="971"/>
      <c r="AR96" s="971"/>
      <c r="AS96" s="971"/>
      <c r="AT96" s="971"/>
      <c r="AU96" s="968">
        <v>9.6999999999999993</v>
      </c>
      <c r="AV96" s="968"/>
      <c r="AW96" s="968"/>
      <c r="AX96" s="968"/>
      <c r="AY96" s="968"/>
      <c r="AZ96" s="968"/>
      <c r="BA96" s="971">
        <f>SUM(BA97:BK99)</f>
        <v>1658</v>
      </c>
      <c r="BB96" s="971"/>
      <c r="BC96" s="971"/>
      <c r="BD96" s="971"/>
      <c r="BE96" s="971"/>
      <c r="BF96" s="971"/>
      <c r="BG96" s="971"/>
      <c r="BH96" s="971"/>
      <c r="BI96" s="971"/>
      <c r="BJ96" s="971"/>
      <c r="BK96" s="971"/>
      <c r="BL96" s="968">
        <f>BA96/BA95*100</f>
        <v>6.6607745460388879</v>
      </c>
      <c r="BM96" s="968"/>
      <c r="BN96" s="968"/>
      <c r="BO96" s="968"/>
      <c r="BP96" s="968"/>
      <c r="BQ96" s="968"/>
    </row>
    <row r="97" spans="1:69" ht="15" customHeight="1" x14ac:dyDescent="0.2">
      <c r="B97" s="976" t="s">
        <v>110</v>
      </c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7">
        <v>2478</v>
      </c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8">
        <v>9.4</v>
      </c>
      <c r="AE97" s="978"/>
      <c r="AF97" s="978"/>
      <c r="AG97" s="978"/>
      <c r="AH97" s="978"/>
      <c r="AI97" s="978"/>
      <c r="AJ97" s="977">
        <v>2459</v>
      </c>
      <c r="AK97" s="977"/>
      <c r="AL97" s="977"/>
      <c r="AM97" s="977"/>
      <c r="AN97" s="977"/>
      <c r="AO97" s="977"/>
      <c r="AP97" s="977"/>
      <c r="AQ97" s="977"/>
      <c r="AR97" s="977"/>
      <c r="AS97" s="977"/>
      <c r="AT97" s="977"/>
      <c r="AU97" s="978">
        <v>9.6</v>
      </c>
      <c r="AV97" s="978"/>
      <c r="AW97" s="978"/>
      <c r="AX97" s="978"/>
      <c r="AY97" s="978"/>
      <c r="AZ97" s="978"/>
      <c r="BA97" s="977">
        <v>1611</v>
      </c>
      <c r="BB97" s="977"/>
      <c r="BC97" s="977"/>
      <c r="BD97" s="977"/>
      <c r="BE97" s="977"/>
      <c r="BF97" s="977"/>
      <c r="BG97" s="977"/>
      <c r="BH97" s="977"/>
      <c r="BI97" s="977"/>
      <c r="BJ97" s="977"/>
      <c r="BK97" s="977"/>
      <c r="BL97" s="978">
        <f>BA97/BA95*100</f>
        <v>6.4719588622850708</v>
      </c>
      <c r="BM97" s="978"/>
      <c r="BN97" s="978"/>
      <c r="BO97" s="978"/>
      <c r="BP97" s="978"/>
      <c r="BQ97" s="978"/>
    </row>
    <row r="98" spans="1:69" ht="15" customHeight="1" x14ac:dyDescent="0.2">
      <c r="B98" s="628" t="s">
        <v>111</v>
      </c>
      <c r="C98" s="628"/>
      <c r="D98" s="628"/>
      <c r="E98" s="628"/>
      <c r="F98" s="628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985">
        <v>41</v>
      </c>
      <c r="T98" s="985"/>
      <c r="U98" s="985"/>
      <c r="V98" s="985"/>
      <c r="W98" s="985"/>
      <c r="X98" s="985"/>
      <c r="Y98" s="985"/>
      <c r="Z98" s="985"/>
      <c r="AA98" s="985"/>
      <c r="AB98" s="985"/>
      <c r="AC98" s="985"/>
      <c r="AD98" s="980">
        <v>0.2</v>
      </c>
      <c r="AE98" s="980"/>
      <c r="AF98" s="980"/>
      <c r="AG98" s="980"/>
      <c r="AH98" s="980"/>
      <c r="AI98" s="980"/>
      <c r="AJ98" s="985">
        <v>24</v>
      </c>
      <c r="AK98" s="985"/>
      <c r="AL98" s="985"/>
      <c r="AM98" s="985"/>
      <c r="AN98" s="985"/>
      <c r="AO98" s="985"/>
      <c r="AP98" s="985"/>
      <c r="AQ98" s="985"/>
      <c r="AR98" s="985"/>
      <c r="AS98" s="985"/>
      <c r="AT98" s="985"/>
      <c r="AU98" s="980">
        <v>0.1</v>
      </c>
      <c r="AV98" s="980"/>
      <c r="AW98" s="980"/>
      <c r="AX98" s="980"/>
      <c r="AY98" s="980"/>
      <c r="AZ98" s="980"/>
      <c r="BA98" s="985">
        <v>44</v>
      </c>
      <c r="BB98" s="985"/>
      <c r="BC98" s="985"/>
      <c r="BD98" s="985"/>
      <c r="BE98" s="985"/>
      <c r="BF98" s="985"/>
      <c r="BG98" s="985"/>
      <c r="BH98" s="985"/>
      <c r="BI98" s="985"/>
      <c r="BJ98" s="985"/>
      <c r="BK98" s="985"/>
      <c r="BL98" s="980">
        <f>BA98/BA95*100</f>
        <v>0.17676361883336011</v>
      </c>
      <c r="BM98" s="980"/>
      <c r="BN98" s="980"/>
      <c r="BO98" s="980"/>
      <c r="BP98" s="980"/>
      <c r="BQ98" s="980"/>
    </row>
    <row r="99" spans="1:69" ht="15" customHeight="1" x14ac:dyDescent="0.2">
      <c r="A99" s="24"/>
      <c r="B99" s="981" t="s">
        <v>112</v>
      </c>
      <c r="C99" s="982"/>
      <c r="D99" s="982"/>
      <c r="E99" s="982"/>
      <c r="F99" s="982"/>
      <c r="G99" s="982"/>
      <c r="H99" s="982"/>
      <c r="I99" s="982"/>
      <c r="J99" s="982"/>
      <c r="K99" s="982"/>
      <c r="L99" s="982"/>
      <c r="M99" s="982"/>
      <c r="N99" s="982"/>
      <c r="O99" s="982"/>
      <c r="P99" s="982"/>
      <c r="Q99" s="982"/>
      <c r="R99" s="982"/>
      <c r="S99" s="983">
        <v>2</v>
      </c>
      <c r="T99" s="983"/>
      <c r="U99" s="983"/>
      <c r="V99" s="983"/>
      <c r="W99" s="983"/>
      <c r="X99" s="983"/>
      <c r="Y99" s="983"/>
      <c r="Z99" s="983"/>
      <c r="AA99" s="983"/>
      <c r="AB99" s="983"/>
      <c r="AC99" s="983"/>
      <c r="AD99" s="984">
        <v>0</v>
      </c>
      <c r="AE99" s="984"/>
      <c r="AF99" s="984"/>
      <c r="AG99" s="984"/>
      <c r="AH99" s="984"/>
      <c r="AI99" s="984"/>
      <c r="AJ99" s="983" t="s">
        <v>113</v>
      </c>
      <c r="AK99" s="983"/>
      <c r="AL99" s="983"/>
      <c r="AM99" s="983"/>
      <c r="AN99" s="983"/>
      <c r="AO99" s="983"/>
      <c r="AP99" s="983"/>
      <c r="AQ99" s="983"/>
      <c r="AR99" s="983"/>
      <c r="AS99" s="983"/>
      <c r="AT99" s="983"/>
      <c r="AU99" s="984" t="s">
        <v>114</v>
      </c>
      <c r="AV99" s="984"/>
      <c r="AW99" s="984"/>
      <c r="AX99" s="984"/>
      <c r="AY99" s="984"/>
      <c r="AZ99" s="984"/>
      <c r="BA99" s="983">
        <v>3</v>
      </c>
      <c r="BB99" s="983"/>
      <c r="BC99" s="983"/>
      <c r="BD99" s="983"/>
      <c r="BE99" s="983"/>
      <c r="BF99" s="983"/>
      <c r="BG99" s="983"/>
      <c r="BH99" s="983"/>
      <c r="BI99" s="983"/>
      <c r="BJ99" s="983"/>
      <c r="BK99" s="983"/>
      <c r="BL99" s="984">
        <f>BA99/BA95*100</f>
        <v>1.2052064920456372E-2</v>
      </c>
      <c r="BM99" s="984"/>
      <c r="BN99" s="984"/>
      <c r="BO99" s="984"/>
      <c r="BP99" s="984"/>
      <c r="BQ99" s="984"/>
    </row>
    <row r="100" spans="1:69" ht="15" customHeight="1" x14ac:dyDescent="0.2">
      <c r="B100" s="98" t="s">
        <v>115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71">
        <v>8699</v>
      </c>
      <c r="T100" s="971"/>
      <c r="U100" s="971"/>
      <c r="V100" s="971"/>
      <c r="W100" s="971"/>
      <c r="X100" s="971"/>
      <c r="Y100" s="971"/>
      <c r="Z100" s="971"/>
      <c r="AA100" s="971"/>
      <c r="AB100" s="971"/>
      <c r="AC100" s="971"/>
      <c r="AD100" s="968">
        <v>33.1</v>
      </c>
      <c r="AE100" s="968"/>
      <c r="AF100" s="968"/>
      <c r="AG100" s="968"/>
      <c r="AH100" s="968"/>
      <c r="AI100" s="968"/>
      <c r="AJ100" s="971">
        <v>7391</v>
      </c>
      <c r="AK100" s="971"/>
      <c r="AL100" s="971"/>
      <c r="AM100" s="971"/>
      <c r="AN100" s="971"/>
      <c r="AO100" s="971"/>
      <c r="AP100" s="971"/>
      <c r="AQ100" s="971"/>
      <c r="AR100" s="971"/>
      <c r="AS100" s="971"/>
      <c r="AT100" s="971"/>
      <c r="AU100" s="968">
        <v>28.8</v>
      </c>
      <c r="AV100" s="968"/>
      <c r="AW100" s="968"/>
      <c r="AX100" s="968"/>
      <c r="AY100" s="968"/>
      <c r="AZ100" s="968"/>
      <c r="BA100" s="971">
        <f>SUM(BA101:BK103)</f>
        <v>6904</v>
      </c>
      <c r="BB100" s="971"/>
      <c r="BC100" s="971"/>
      <c r="BD100" s="971"/>
      <c r="BE100" s="971"/>
      <c r="BF100" s="971"/>
      <c r="BG100" s="971"/>
      <c r="BH100" s="971"/>
      <c r="BI100" s="971"/>
      <c r="BJ100" s="971"/>
      <c r="BK100" s="971"/>
      <c r="BL100" s="968">
        <f>BA100/BA95*100</f>
        <v>27.735818736943596</v>
      </c>
      <c r="BM100" s="968"/>
      <c r="BN100" s="968"/>
      <c r="BO100" s="968"/>
      <c r="BP100" s="968"/>
      <c r="BQ100" s="968"/>
    </row>
    <row r="101" spans="1:69" ht="15" customHeight="1" x14ac:dyDescent="0.2">
      <c r="B101" s="976" t="s">
        <v>116</v>
      </c>
      <c r="C101" s="976"/>
      <c r="D101" s="976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  <c r="P101" s="976"/>
      <c r="Q101" s="976"/>
      <c r="R101" s="976"/>
      <c r="S101" s="977">
        <v>28</v>
      </c>
      <c r="T101" s="977"/>
      <c r="U101" s="977"/>
      <c r="V101" s="977"/>
      <c r="W101" s="977"/>
      <c r="X101" s="977"/>
      <c r="Y101" s="977"/>
      <c r="Z101" s="977"/>
      <c r="AA101" s="977"/>
      <c r="AB101" s="977"/>
      <c r="AC101" s="977"/>
      <c r="AD101" s="978">
        <v>0.1</v>
      </c>
      <c r="AE101" s="978"/>
      <c r="AF101" s="978"/>
      <c r="AG101" s="978"/>
      <c r="AH101" s="978"/>
      <c r="AI101" s="978"/>
      <c r="AJ101" s="977">
        <v>16</v>
      </c>
      <c r="AK101" s="977"/>
      <c r="AL101" s="977"/>
      <c r="AM101" s="977"/>
      <c r="AN101" s="977"/>
      <c r="AO101" s="977"/>
      <c r="AP101" s="977"/>
      <c r="AQ101" s="977"/>
      <c r="AR101" s="977"/>
      <c r="AS101" s="977"/>
      <c r="AT101" s="977"/>
      <c r="AU101" s="979">
        <v>0</v>
      </c>
      <c r="AV101" s="979"/>
      <c r="AW101" s="979"/>
      <c r="AX101" s="979"/>
      <c r="AY101" s="979"/>
      <c r="AZ101" s="979"/>
      <c r="BA101" s="977">
        <v>8</v>
      </c>
      <c r="BB101" s="977"/>
      <c r="BC101" s="977"/>
      <c r="BD101" s="977"/>
      <c r="BE101" s="977"/>
      <c r="BF101" s="977"/>
      <c r="BG101" s="977"/>
      <c r="BH101" s="977"/>
      <c r="BI101" s="977"/>
      <c r="BJ101" s="977"/>
      <c r="BK101" s="977"/>
      <c r="BL101" s="979">
        <f>BA101/BA95*100</f>
        <v>3.2138839787883657E-2</v>
      </c>
      <c r="BM101" s="979"/>
      <c r="BN101" s="979"/>
      <c r="BO101" s="979"/>
      <c r="BP101" s="979"/>
      <c r="BQ101" s="979"/>
    </row>
    <row r="102" spans="1:69" ht="15" customHeight="1" x14ac:dyDescent="0.2">
      <c r="B102" s="974" t="s">
        <v>117</v>
      </c>
      <c r="C102" s="974"/>
      <c r="D102" s="974"/>
      <c r="E102" s="974"/>
      <c r="F102" s="974"/>
      <c r="G102" s="974"/>
      <c r="H102" s="974"/>
      <c r="I102" s="974"/>
      <c r="J102" s="974"/>
      <c r="K102" s="974"/>
      <c r="L102" s="974"/>
      <c r="M102" s="974"/>
      <c r="N102" s="974"/>
      <c r="O102" s="974"/>
      <c r="P102" s="974"/>
      <c r="Q102" s="974"/>
      <c r="R102" s="974"/>
      <c r="S102" s="975">
        <v>3115</v>
      </c>
      <c r="T102" s="975"/>
      <c r="U102" s="975"/>
      <c r="V102" s="975"/>
      <c r="W102" s="975"/>
      <c r="X102" s="975"/>
      <c r="Y102" s="975"/>
      <c r="Z102" s="975"/>
      <c r="AA102" s="975"/>
      <c r="AB102" s="975"/>
      <c r="AC102" s="975"/>
      <c r="AD102" s="972">
        <v>11.9</v>
      </c>
      <c r="AE102" s="972"/>
      <c r="AF102" s="972"/>
      <c r="AG102" s="972"/>
      <c r="AH102" s="972"/>
      <c r="AI102" s="972"/>
      <c r="AJ102" s="975">
        <v>2607</v>
      </c>
      <c r="AK102" s="975"/>
      <c r="AL102" s="975"/>
      <c r="AM102" s="975"/>
      <c r="AN102" s="975"/>
      <c r="AO102" s="975"/>
      <c r="AP102" s="975"/>
      <c r="AQ102" s="975"/>
      <c r="AR102" s="975"/>
      <c r="AS102" s="975"/>
      <c r="AT102" s="975"/>
      <c r="AU102" s="972">
        <v>10.199999999999999</v>
      </c>
      <c r="AV102" s="972"/>
      <c r="AW102" s="972"/>
      <c r="AX102" s="972"/>
      <c r="AY102" s="972"/>
      <c r="AZ102" s="972"/>
      <c r="BA102" s="975">
        <v>2205</v>
      </c>
      <c r="BB102" s="975"/>
      <c r="BC102" s="975"/>
      <c r="BD102" s="975"/>
      <c r="BE102" s="975"/>
      <c r="BF102" s="975"/>
      <c r="BG102" s="975"/>
      <c r="BH102" s="975"/>
      <c r="BI102" s="975"/>
      <c r="BJ102" s="975"/>
      <c r="BK102" s="975"/>
      <c r="BL102" s="972">
        <f>BA102/BA95*100</f>
        <v>8.8582677165354333</v>
      </c>
      <c r="BM102" s="972"/>
      <c r="BN102" s="972"/>
      <c r="BO102" s="972"/>
      <c r="BP102" s="972"/>
      <c r="BQ102" s="972"/>
    </row>
    <row r="103" spans="1:69" ht="15" customHeight="1" x14ac:dyDescent="0.2">
      <c r="B103" s="654" t="s">
        <v>118</v>
      </c>
      <c r="C103" s="654"/>
      <c r="D103" s="654"/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  <c r="Q103" s="654"/>
      <c r="R103" s="654"/>
      <c r="S103" s="544">
        <v>5556</v>
      </c>
      <c r="T103" s="544"/>
      <c r="U103" s="544"/>
      <c r="V103" s="544"/>
      <c r="W103" s="544"/>
      <c r="X103" s="544"/>
      <c r="Y103" s="544"/>
      <c r="Z103" s="544"/>
      <c r="AA103" s="544"/>
      <c r="AB103" s="544"/>
      <c r="AC103" s="544"/>
      <c r="AD103" s="973">
        <v>21.1</v>
      </c>
      <c r="AE103" s="973"/>
      <c r="AF103" s="973"/>
      <c r="AG103" s="973"/>
      <c r="AH103" s="973"/>
      <c r="AI103" s="973"/>
      <c r="AJ103" s="544">
        <v>4768</v>
      </c>
      <c r="AK103" s="544"/>
      <c r="AL103" s="544"/>
      <c r="AM103" s="544"/>
      <c r="AN103" s="544"/>
      <c r="AO103" s="544"/>
      <c r="AP103" s="544"/>
      <c r="AQ103" s="544"/>
      <c r="AR103" s="544"/>
      <c r="AS103" s="544"/>
      <c r="AT103" s="544"/>
      <c r="AU103" s="973">
        <v>18.600000000000001</v>
      </c>
      <c r="AV103" s="973"/>
      <c r="AW103" s="973"/>
      <c r="AX103" s="973"/>
      <c r="AY103" s="973"/>
      <c r="AZ103" s="973"/>
      <c r="BA103" s="544">
        <v>4691</v>
      </c>
      <c r="BB103" s="544"/>
      <c r="BC103" s="544"/>
      <c r="BD103" s="544"/>
      <c r="BE103" s="544"/>
      <c r="BF103" s="544"/>
      <c r="BG103" s="544"/>
      <c r="BH103" s="544"/>
      <c r="BI103" s="544"/>
      <c r="BJ103" s="544"/>
      <c r="BK103" s="544"/>
      <c r="BL103" s="973">
        <f>BA103/BA95*100</f>
        <v>18.845412180620279</v>
      </c>
      <c r="BM103" s="973"/>
      <c r="BN103" s="973"/>
      <c r="BO103" s="973"/>
      <c r="BP103" s="973"/>
      <c r="BQ103" s="973"/>
    </row>
    <row r="104" spans="1:69" ht="15" customHeight="1" x14ac:dyDescent="0.2">
      <c r="B104" s="98" t="s">
        <v>119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71">
        <v>15038</v>
      </c>
      <c r="T104" s="971"/>
      <c r="U104" s="971"/>
      <c r="V104" s="971"/>
      <c r="W104" s="971"/>
      <c r="X104" s="971"/>
      <c r="Y104" s="971"/>
      <c r="Z104" s="971"/>
      <c r="AA104" s="971"/>
      <c r="AB104" s="971"/>
      <c r="AC104" s="971"/>
      <c r="AD104" s="968">
        <v>57.2</v>
      </c>
      <c r="AE104" s="968"/>
      <c r="AF104" s="968"/>
      <c r="AG104" s="968"/>
      <c r="AH104" s="968"/>
      <c r="AI104" s="968"/>
      <c r="AJ104" s="971">
        <v>15722</v>
      </c>
      <c r="AK104" s="971"/>
      <c r="AL104" s="971"/>
      <c r="AM104" s="971"/>
      <c r="AN104" s="971"/>
      <c r="AO104" s="971"/>
      <c r="AP104" s="971"/>
      <c r="AQ104" s="971"/>
      <c r="AR104" s="971"/>
      <c r="AS104" s="971"/>
      <c r="AT104" s="971"/>
      <c r="AU104" s="968">
        <v>61.3</v>
      </c>
      <c r="AV104" s="968"/>
      <c r="AW104" s="968"/>
      <c r="AX104" s="968"/>
      <c r="AY104" s="968"/>
      <c r="AZ104" s="968"/>
      <c r="BA104" s="971">
        <f>SUM(BA105:BK111)</f>
        <v>15048</v>
      </c>
      <c r="BB104" s="971"/>
      <c r="BC104" s="971"/>
      <c r="BD104" s="971"/>
      <c r="BE104" s="971"/>
      <c r="BF104" s="971"/>
      <c r="BG104" s="971"/>
      <c r="BH104" s="971"/>
      <c r="BI104" s="971"/>
      <c r="BJ104" s="971"/>
      <c r="BK104" s="971"/>
      <c r="BL104" s="968">
        <v>60.4</v>
      </c>
      <c r="BM104" s="968"/>
      <c r="BN104" s="968"/>
      <c r="BO104" s="968"/>
      <c r="BP104" s="968"/>
      <c r="BQ104" s="968"/>
    </row>
    <row r="105" spans="1:69" ht="15" customHeight="1" x14ac:dyDescent="0.2">
      <c r="B105" s="976" t="s">
        <v>120</v>
      </c>
      <c r="C105" s="976"/>
      <c r="D105" s="976"/>
      <c r="E105" s="976"/>
      <c r="F105" s="976"/>
      <c r="G105" s="976"/>
      <c r="H105" s="976"/>
      <c r="I105" s="976"/>
      <c r="J105" s="976"/>
      <c r="K105" s="976"/>
      <c r="L105" s="976"/>
      <c r="M105" s="976"/>
      <c r="N105" s="976"/>
      <c r="O105" s="976"/>
      <c r="P105" s="976"/>
      <c r="Q105" s="976"/>
      <c r="R105" s="976"/>
      <c r="S105" s="977">
        <v>155</v>
      </c>
      <c r="T105" s="977"/>
      <c r="U105" s="977"/>
      <c r="V105" s="977"/>
      <c r="W105" s="977"/>
      <c r="X105" s="977"/>
      <c r="Y105" s="977"/>
      <c r="Z105" s="977"/>
      <c r="AA105" s="977"/>
      <c r="AB105" s="977"/>
      <c r="AC105" s="977"/>
      <c r="AD105" s="978">
        <v>0.6</v>
      </c>
      <c r="AE105" s="978"/>
      <c r="AF105" s="978"/>
      <c r="AG105" s="978"/>
      <c r="AH105" s="978"/>
      <c r="AI105" s="978"/>
      <c r="AJ105" s="977">
        <v>115</v>
      </c>
      <c r="AK105" s="977"/>
      <c r="AL105" s="977"/>
      <c r="AM105" s="977"/>
      <c r="AN105" s="977"/>
      <c r="AO105" s="977"/>
      <c r="AP105" s="977"/>
      <c r="AQ105" s="977"/>
      <c r="AR105" s="977"/>
      <c r="AS105" s="977"/>
      <c r="AT105" s="977"/>
      <c r="AU105" s="978">
        <v>0.4</v>
      </c>
      <c r="AV105" s="978"/>
      <c r="AW105" s="978"/>
      <c r="AX105" s="978"/>
      <c r="AY105" s="978"/>
      <c r="AZ105" s="978"/>
      <c r="BA105" s="977">
        <v>110</v>
      </c>
      <c r="BB105" s="977"/>
      <c r="BC105" s="977"/>
      <c r="BD105" s="977"/>
      <c r="BE105" s="977"/>
      <c r="BF105" s="977"/>
      <c r="BG105" s="977"/>
      <c r="BH105" s="977"/>
      <c r="BI105" s="977"/>
      <c r="BJ105" s="977"/>
      <c r="BK105" s="977"/>
      <c r="BL105" s="978">
        <f>BA105/BA95*100</f>
        <v>0.44190904708340023</v>
      </c>
      <c r="BM105" s="978"/>
      <c r="BN105" s="978"/>
      <c r="BO105" s="978"/>
      <c r="BP105" s="978"/>
      <c r="BQ105" s="978"/>
    </row>
    <row r="106" spans="1:69" ht="15" customHeight="1" x14ac:dyDescent="0.2">
      <c r="B106" s="974" t="s">
        <v>121</v>
      </c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5">
        <v>1121</v>
      </c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5"/>
      <c r="AD106" s="972">
        <v>4.3</v>
      </c>
      <c r="AE106" s="972"/>
      <c r="AF106" s="972"/>
      <c r="AG106" s="972"/>
      <c r="AH106" s="972"/>
      <c r="AI106" s="972"/>
      <c r="AJ106" s="975">
        <v>1057</v>
      </c>
      <c r="AK106" s="975"/>
      <c r="AL106" s="975"/>
      <c r="AM106" s="975"/>
      <c r="AN106" s="975"/>
      <c r="AO106" s="975"/>
      <c r="AP106" s="975"/>
      <c r="AQ106" s="975"/>
      <c r="AR106" s="975"/>
      <c r="AS106" s="975"/>
      <c r="AT106" s="975"/>
      <c r="AU106" s="972">
        <v>4.0999999999999996</v>
      </c>
      <c r="AV106" s="972"/>
      <c r="AW106" s="972"/>
      <c r="AX106" s="972"/>
      <c r="AY106" s="972"/>
      <c r="AZ106" s="972"/>
      <c r="BA106" s="975">
        <v>1052</v>
      </c>
      <c r="BB106" s="975"/>
      <c r="BC106" s="975"/>
      <c r="BD106" s="975"/>
      <c r="BE106" s="975"/>
      <c r="BF106" s="975"/>
      <c r="BG106" s="975"/>
      <c r="BH106" s="975"/>
      <c r="BI106" s="975"/>
      <c r="BJ106" s="975"/>
      <c r="BK106" s="975"/>
      <c r="BL106" s="972">
        <f>BA106/BA95*100</f>
        <v>4.226257432106701</v>
      </c>
      <c r="BM106" s="972"/>
      <c r="BN106" s="972"/>
      <c r="BO106" s="972"/>
      <c r="BP106" s="972"/>
      <c r="BQ106" s="972"/>
    </row>
    <row r="107" spans="1:69" ht="15" customHeight="1" x14ac:dyDescent="0.2">
      <c r="B107" s="974" t="s">
        <v>122</v>
      </c>
      <c r="C107" s="974"/>
      <c r="D107" s="974"/>
      <c r="E107" s="974"/>
      <c r="F107" s="974"/>
      <c r="G107" s="974"/>
      <c r="H107" s="974"/>
      <c r="I107" s="974"/>
      <c r="J107" s="974"/>
      <c r="K107" s="974"/>
      <c r="L107" s="974"/>
      <c r="M107" s="974"/>
      <c r="N107" s="974"/>
      <c r="O107" s="974"/>
      <c r="P107" s="974"/>
      <c r="Q107" s="974"/>
      <c r="R107" s="974"/>
      <c r="S107" s="975">
        <v>5234</v>
      </c>
      <c r="T107" s="975"/>
      <c r="U107" s="975"/>
      <c r="V107" s="975"/>
      <c r="W107" s="975"/>
      <c r="X107" s="975"/>
      <c r="Y107" s="975"/>
      <c r="Z107" s="975"/>
      <c r="AA107" s="975"/>
      <c r="AB107" s="975"/>
      <c r="AC107" s="975"/>
      <c r="AD107" s="972">
        <v>19.899999999999999</v>
      </c>
      <c r="AE107" s="972"/>
      <c r="AF107" s="972"/>
      <c r="AG107" s="972"/>
      <c r="AH107" s="972"/>
      <c r="AI107" s="972"/>
      <c r="AJ107" s="975">
        <v>4131</v>
      </c>
      <c r="AK107" s="975"/>
      <c r="AL107" s="975"/>
      <c r="AM107" s="975"/>
      <c r="AN107" s="975"/>
      <c r="AO107" s="975"/>
      <c r="AP107" s="975"/>
      <c r="AQ107" s="975"/>
      <c r="AR107" s="975"/>
      <c r="AS107" s="975"/>
      <c r="AT107" s="975"/>
      <c r="AU107" s="972">
        <v>16.100000000000001</v>
      </c>
      <c r="AV107" s="972"/>
      <c r="AW107" s="972"/>
      <c r="AX107" s="972"/>
      <c r="AY107" s="972"/>
      <c r="AZ107" s="972"/>
      <c r="BA107" s="975">
        <v>3552</v>
      </c>
      <c r="BB107" s="975"/>
      <c r="BC107" s="975"/>
      <c r="BD107" s="975"/>
      <c r="BE107" s="975"/>
      <c r="BF107" s="975"/>
      <c r="BG107" s="975"/>
      <c r="BH107" s="975"/>
      <c r="BI107" s="975"/>
      <c r="BJ107" s="975"/>
      <c r="BK107" s="975"/>
      <c r="BL107" s="972">
        <f>BA107/BA95*100</f>
        <v>14.269644865820345</v>
      </c>
      <c r="BM107" s="972"/>
      <c r="BN107" s="972"/>
      <c r="BO107" s="972"/>
      <c r="BP107" s="972"/>
      <c r="BQ107" s="972"/>
    </row>
    <row r="108" spans="1:69" ht="15" customHeight="1" x14ac:dyDescent="0.2">
      <c r="B108" s="974" t="s">
        <v>123</v>
      </c>
      <c r="C108" s="974"/>
      <c r="D108" s="974"/>
      <c r="E108" s="974"/>
      <c r="F108" s="974"/>
      <c r="G108" s="974"/>
      <c r="H108" s="974"/>
      <c r="I108" s="974"/>
      <c r="J108" s="974"/>
      <c r="K108" s="974"/>
      <c r="L108" s="974"/>
      <c r="M108" s="974"/>
      <c r="N108" s="974"/>
      <c r="O108" s="974"/>
      <c r="P108" s="974"/>
      <c r="Q108" s="974"/>
      <c r="R108" s="974"/>
      <c r="S108" s="975">
        <v>518</v>
      </c>
      <c r="T108" s="975"/>
      <c r="U108" s="975"/>
      <c r="V108" s="975"/>
      <c r="W108" s="975"/>
      <c r="X108" s="975"/>
      <c r="Y108" s="975"/>
      <c r="Z108" s="975"/>
      <c r="AA108" s="975"/>
      <c r="AB108" s="975"/>
      <c r="AC108" s="975"/>
      <c r="AD108" s="972">
        <v>2</v>
      </c>
      <c r="AE108" s="972"/>
      <c r="AF108" s="972"/>
      <c r="AG108" s="972"/>
      <c r="AH108" s="972"/>
      <c r="AI108" s="972"/>
      <c r="AJ108" s="975">
        <v>478</v>
      </c>
      <c r="AK108" s="975"/>
      <c r="AL108" s="975"/>
      <c r="AM108" s="975"/>
      <c r="AN108" s="975"/>
      <c r="AO108" s="975"/>
      <c r="AP108" s="975"/>
      <c r="AQ108" s="975"/>
      <c r="AR108" s="975"/>
      <c r="AS108" s="975"/>
      <c r="AT108" s="975"/>
      <c r="AU108" s="972">
        <v>1.9</v>
      </c>
      <c r="AV108" s="972"/>
      <c r="AW108" s="972"/>
      <c r="AX108" s="972"/>
      <c r="AY108" s="972"/>
      <c r="AZ108" s="972"/>
      <c r="BA108" s="975">
        <v>470</v>
      </c>
      <c r="BB108" s="975"/>
      <c r="BC108" s="975"/>
      <c r="BD108" s="975"/>
      <c r="BE108" s="975"/>
      <c r="BF108" s="975"/>
      <c r="BG108" s="975"/>
      <c r="BH108" s="975"/>
      <c r="BI108" s="975"/>
      <c r="BJ108" s="975"/>
      <c r="BK108" s="975"/>
      <c r="BL108" s="972">
        <f>BA108/BA95*100</f>
        <v>1.8881568375381648</v>
      </c>
      <c r="BM108" s="972"/>
      <c r="BN108" s="972"/>
      <c r="BO108" s="972"/>
      <c r="BP108" s="972"/>
      <c r="BQ108" s="972"/>
    </row>
    <row r="109" spans="1:69" ht="15" customHeight="1" x14ac:dyDescent="0.2">
      <c r="B109" s="974" t="s">
        <v>124</v>
      </c>
      <c r="C109" s="974"/>
      <c r="D109" s="974"/>
      <c r="E109" s="974"/>
      <c r="F109" s="974"/>
      <c r="G109" s="974"/>
      <c r="H109" s="974"/>
      <c r="I109" s="974"/>
      <c r="J109" s="974"/>
      <c r="K109" s="974"/>
      <c r="L109" s="974"/>
      <c r="M109" s="974"/>
      <c r="N109" s="974"/>
      <c r="O109" s="974"/>
      <c r="P109" s="974"/>
      <c r="Q109" s="974"/>
      <c r="R109" s="974"/>
      <c r="S109" s="975">
        <v>55</v>
      </c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5"/>
      <c r="AD109" s="972">
        <v>0.2</v>
      </c>
      <c r="AE109" s="972"/>
      <c r="AF109" s="972"/>
      <c r="AG109" s="972"/>
      <c r="AH109" s="972"/>
      <c r="AI109" s="972"/>
      <c r="AJ109" s="975">
        <v>66</v>
      </c>
      <c r="AK109" s="975"/>
      <c r="AL109" s="975"/>
      <c r="AM109" s="975"/>
      <c r="AN109" s="975"/>
      <c r="AO109" s="975"/>
      <c r="AP109" s="975"/>
      <c r="AQ109" s="975"/>
      <c r="AR109" s="975"/>
      <c r="AS109" s="975"/>
      <c r="AT109" s="975"/>
      <c r="AU109" s="972">
        <v>0.3</v>
      </c>
      <c r="AV109" s="972"/>
      <c r="AW109" s="972"/>
      <c r="AX109" s="972"/>
      <c r="AY109" s="972"/>
      <c r="AZ109" s="972"/>
      <c r="BA109" s="975">
        <v>157</v>
      </c>
      <c r="BB109" s="975"/>
      <c r="BC109" s="975"/>
      <c r="BD109" s="975"/>
      <c r="BE109" s="975"/>
      <c r="BF109" s="975"/>
      <c r="BG109" s="975"/>
      <c r="BH109" s="975"/>
      <c r="BI109" s="975"/>
      <c r="BJ109" s="975"/>
      <c r="BK109" s="975"/>
      <c r="BL109" s="972">
        <f>BA109/BA95*100</f>
        <v>0.6307247308372167</v>
      </c>
      <c r="BM109" s="972"/>
      <c r="BN109" s="972"/>
      <c r="BO109" s="972"/>
      <c r="BP109" s="972"/>
      <c r="BQ109" s="972"/>
    </row>
    <row r="110" spans="1:69" ht="15" customHeight="1" x14ac:dyDescent="0.2">
      <c r="B110" s="974" t="s">
        <v>125</v>
      </c>
      <c r="C110" s="974"/>
      <c r="D110" s="974"/>
      <c r="E110" s="974"/>
      <c r="F110" s="974"/>
      <c r="G110" s="974"/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5">
        <v>6999</v>
      </c>
      <c r="T110" s="975"/>
      <c r="U110" s="975"/>
      <c r="V110" s="975"/>
      <c r="W110" s="975"/>
      <c r="X110" s="975"/>
      <c r="Y110" s="975"/>
      <c r="Z110" s="975"/>
      <c r="AA110" s="975"/>
      <c r="AB110" s="975"/>
      <c r="AC110" s="975"/>
      <c r="AD110" s="972">
        <v>26.6</v>
      </c>
      <c r="AE110" s="972"/>
      <c r="AF110" s="972"/>
      <c r="AG110" s="972"/>
      <c r="AH110" s="972"/>
      <c r="AI110" s="972"/>
      <c r="AJ110" s="975">
        <v>8960</v>
      </c>
      <c r="AK110" s="975"/>
      <c r="AL110" s="975"/>
      <c r="AM110" s="975"/>
      <c r="AN110" s="975"/>
      <c r="AO110" s="975"/>
      <c r="AP110" s="975"/>
      <c r="AQ110" s="975"/>
      <c r="AR110" s="975"/>
      <c r="AS110" s="975"/>
      <c r="AT110" s="975"/>
      <c r="AU110" s="972">
        <v>34.9</v>
      </c>
      <c r="AV110" s="972"/>
      <c r="AW110" s="972"/>
      <c r="AX110" s="972"/>
      <c r="AY110" s="972"/>
      <c r="AZ110" s="972"/>
      <c r="BA110" s="975">
        <v>8872</v>
      </c>
      <c r="BB110" s="975"/>
      <c r="BC110" s="975"/>
      <c r="BD110" s="975"/>
      <c r="BE110" s="975"/>
      <c r="BF110" s="975"/>
      <c r="BG110" s="975"/>
      <c r="BH110" s="975"/>
      <c r="BI110" s="975"/>
      <c r="BJ110" s="975"/>
      <c r="BK110" s="975"/>
      <c r="BL110" s="972">
        <f>BA110/BA95*100</f>
        <v>35.641973324762979</v>
      </c>
      <c r="BM110" s="972"/>
      <c r="BN110" s="972"/>
      <c r="BO110" s="972"/>
      <c r="BP110" s="972"/>
      <c r="BQ110" s="972"/>
    </row>
    <row r="111" spans="1:69" ht="15" customHeight="1" x14ac:dyDescent="0.2">
      <c r="B111" s="654" t="s">
        <v>126</v>
      </c>
      <c r="C111" s="654"/>
      <c r="D111" s="654"/>
      <c r="E111" s="654"/>
      <c r="F111" s="654"/>
      <c r="G111" s="654"/>
      <c r="H111" s="654"/>
      <c r="I111" s="654"/>
      <c r="J111" s="654"/>
      <c r="K111" s="654"/>
      <c r="L111" s="654"/>
      <c r="M111" s="654"/>
      <c r="N111" s="654"/>
      <c r="O111" s="654"/>
      <c r="P111" s="654"/>
      <c r="Q111" s="654"/>
      <c r="R111" s="654"/>
      <c r="S111" s="544">
        <v>956</v>
      </c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973">
        <v>3.6</v>
      </c>
      <c r="AE111" s="973"/>
      <c r="AF111" s="973"/>
      <c r="AG111" s="973"/>
      <c r="AH111" s="973"/>
      <c r="AI111" s="973"/>
      <c r="AJ111" s="544">
        <v>915</v>
      </c>
      <c r="AK111" s="544"/>
      <c r="AL111" s="544"/>
      <c r="AM111" s="544"/>
      <c r="AN111" s="544"/>
      <c r="AO111" s="544"/>
      <c r="AP111" s="544"/>
      <c r="AQ111" s="544"/>
      <c r="AR111" s="544"/>
      <c r="AS111" s="544"/>
      <c r="AT111" s="544"/>
      <c r="AU111" s="973">
        <v>3.6</v>
      </c>
      <c r="AV111" s="973"/>
      <c r="AW111" s="973"/>
      <c r="AX111" s="973"/>
      <c r="AY111" s="973"/>
      <c r="AZ111" s="973"/>
      <c r="BA111" s="544">
        <v>835</v>
      </c>
      <c r="BB111" s="544"/>
      <c r="BC111" s="544"/>
      <c r="BD111" s="544"/>
      <c r="BE111" s="544"/>
      <c r="BF111" s="544"/>
      <c r="BG111" s="544"/>
      <c r="BH111" s="544"/>
      <c r="BI111" s="544"/>
      <c r="BJ111" s="544"/>
      <c r="BK111" s="544"/>
      <c r="BL111" s="973">
        <f>BA111/BA95*100</f>
        <v>3.3544914028603565</v>
      </c>
      <c r="BM111" s="973"/>
      <c r="BN111" s="973"/>
      <c r="BO111" s="973"/>
      <c r="BP111" s="973"/>
      <c r="BQ111" s="973"/>
    </row>
    <row r="112" spans="1:69" ht="15" customHeight="1" x14ac:dyDescent="0.2">
      <c r="B112" s="98" t="s">
        <v>127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71">
        <v>20</v>
      </c>
      <c r="T112" s="971"/>
      <c r="U112" s="971"/>
      <c r="V112" s="971"/>
      <c r="W112" s="971"/>
      <c r="X112" s="971"/>
      <c r="Y112" s="971"/>
      <c r="Z112" s="971"/>
      <c r="AA112" s="971"/>
      <c r="AB112" s="971"/>
      <c r="AC112" s="971"/>
      <c r="AD112" s="968">
        <v>0.1</v>
      </c>
      <c r="AE112" s="968"/>
      <c r="AF112" s="968"/>
      <c r="AG112" s="968"/>
      <c r="AH112" s="968"/>
      <c r="AI112" s="968"/>
      <c r="AJ112" s="971">
        <v>49</v>
      </c>
      <c r="AK112" s="971"/>
      <c r="AL112" s="971"/>
      <c r="AM112" s="971"/>
      <c r="AN112" s="971"/>
      <c r="AO112" s="971"/>
      <c r="AP112" s="971"/>
      <c r="AQ112" s="971"/>
      <c r="AR112" s="971"/>
      <c r="AS112" s="971"/>
      <c r="AT112" s="971"/>
      <c r="AU112" s="968">
        <v>0.2</v>
      </c>
      <c r="AV112" s="968"/>
      <c r="AW112" s="968"/>
      <c r="AX112" s="968"/>
      <c r="AY112" s="968"/>
      <c r="AZ112" s="968"/>
      <c r="BA112" s="971">
        <v>1282</v>
      </c>
      <c r="BB112" s="971"/>
      <c r="BC112" s="971"/>
      <c r="BD112" s="971"/>
      <c r="BE112" s="971"/>
      <c r="BF112" s="971"/>
      <c r="BG112" s="971"/>
      <c r="BH112" s="971"/>
      <c r="BI112" s="971"/>
      <c r="BJ112" s="971"/>
      <c r="BK112" s="971"/>
      <c r="BL112" s="968">
        <f>BA112/BA95*100</f>
        <v>5.1502490760083566</v>
      </c>
      <c r="BM112" s="968"/>
      <c r="BN112" s="968"/>
      <c r="BO112" s="968"/>
      <c r="BP112" s="968"/>
      <c r="BQ112" s="968"/>
    </row>
    <row r="113" spans="1:70" ht="15" customHeight="1" x14ac:dyDescent="0.2">
      <c r="AI113" s="25"/>
      <c r="AJ113" s="25"/>
      <c r="BQ113" s="5" t="s">
        <v>128</v>
      </c>
    </row>
    <row r="115" spans="1:70" ht="15" customHeight="1" x14ac:dyDescent="0.2">
      <c r="A115" s="3" t="s">
        <v>129</v>
      </c>
      <c r="BQ115" s="22" t="s">
        <v>130</v>
      </c>
    </row>
    <row r="116" spans="1:70" ht="15" customHeight="1" thickBot="1" x14ac:dyDescent="0.25"/>
    <row r="117" spans="1:70" ht="15" customHeight="1" thickTop="1" x14ac:dyDescent="0.2">
      <c r="B117" s="962" t="s">
        <v>131</v>
      </c>
      <c r="C117" s="963"/>
      <c r="D117" s="963"/>
      <c r="E117" s="963"/>
      <c r="F117" s="963"/>
      <c r="G117" s="963"/>
      <c r="H117" s="963" t="s">
        <v>132</v>
      </c>
      <c r="I117" s="963"/>
      <c r="J117" s="963"/>
      <c r="K117" s="963"/>
      <c r="L117" s="963"/>
      <c r="M117" s="963"/>
      <c r="N117" s="963"/>
      <c r="O117" s="963" t="s">
        <v>133</v>
      </c>
      <c r="P117" s="963"/>
      <c r="Q117" s="963"/>
      <c r="R117" s="963"/>
      <c r="S117" s="963"/>
      <c r="T117" s="963"/>
      <c r="U117" s="963"/>
      <c r="V117" s="963"/>
      <c r="W117" s="963"/>
      <c r="X117" s="963"/>
      <c r="Y117" s="963"/>
      <c r="Z117" s="963"/>
      <c r="AA117" s="963"/>
      <c r="AB117" s="963"/>
      <c r="AC117" s="963"/>
      <c r="AD117" s="963"/>
      <c r="AE117" s="963" t="s">
        <v>60</v>
      </c>
      <c r="AF117" s="963"/>
      <c r="AG117" s="963"/>
      <c r="AH117" s="963"/>
      <c r="AI117" s="969"/>
      <c r="AJ117" s="962" t="s">
        <v>131</v>
      </c>
      <c r="AK117" s="963"/>
      <c r="AL117" s="963"/>
      <c r="AM117" s="963"/>
      <c r="AN117" s="963"/>
      <c r="AO117" s="963"/>
      <c r="AP117" s="963" t="s">
        <v>132</v>
      </c>
      <c r="AQ117" s="963"/>
      <c r="AR117" s="963"/>
      <c r="AS117" s="963"/>
      <c r="AT117" s="963"/>
      <c r="AU117" s="963"/>
      <c r="AV117" s="963"/>
      <c r="AW117" s="963" t="s">
        <v>133</v>
      </c>
      <c r="AX117" s="963"/>
      <c r="AY117" s="963"/>
      <c r="AZ117" s="963"/>
      <c r="BA117" s="963"/>
      <c r="BB117" s="963"/>
      <c r="BC117" s="963"/>
      <c r="BD117" s="963"/>
      <c r="BE117" s="963"/>
      <c r="BF117" s="963"/>
      <c r="BG117" s="963"/>
      <c r="BH117" s="963"/>
      <c r="BI117" s="963"/>
      <c r="BJ117" s="963"/>
      <c r="BK117" s="963"/>
      <c r="BL117" s="963"/>
      <c r="BM117" s="963" t="s">
        <v>60</v>
      </c>
      <c r="BN117" s="963"/>
      <c r="BO117" s="963"/>
      <c r="BP117" s="963"/>
      <c r="BQ117" s="969"/>
    </row>
    <row r="118" spans="1:70" ht="15" customHeight="1" thickBot="1" x14ac:dyDescent="0.25">
      <c r="A118" s="26"/>
      <c r="B118" s="937"/>
      <c r="C118" s="938"/>
      <c r="D118" s="938"/>
      <c r="E118" s="938"/>
      <c r="F118" s="938"/>
      <c r="G118" s="938"/>
      <c r="H118" s="938"/>
      <c r="I118" s="938"/>
      <c r="J118" s="938"/>
      <c r="K118" s="938"/>
      <c r="L118" s="938"/>
      <c r="M118" s="938"/>
      <c r="N118" s="938"/>
      <c r="O118" s="938" t="s">
        <v>62</v>
      </c>
      <c r="P118" s="938"/>
      <c r="Q118" s="938"/>
      <c r="R118" s="938"/>
      <c r="S118" s="938"/>
      <c r="T118" s="938" t="s">
        <v>63</v>
      </c>
      <c r="U118" s="938"/>
      <c r="V118" s="938"/>
      <c r="W118" s="938"/>
      <c r="X118" s="938"/>
      <c r="Y118" s="938" t="s">
        <v>134</v>
      </c>
      <c r="Z118" s="938"/>
      <c r="AA118" s="938"/>
      <c r="AB118" s="938"/>
      <c r="AC118" s="938"/>
      <c r="AD118" s="938"/>
      <c r="AE118" s="938"/>
      <c r="AF118" s="938"/>
      <c r="AG118" s="938"/>
      <c r="AH118" s="938"/>
      <c r="AI118" s="970"/>
      <c r="AJ118" s="937"/>
      <c r="AK118" s="938"/>
      <c r="AL118" s="938"/>
      <c r="AM118" s="938"/>
      <c r="AN118" s="938"/>
      <c r="AO118" s="938"/>
      <c r="AP118" s="938"/>
      <c r="AQ118" s="938"/>
      <c r="AR118" s="938"/>
      <c r="AS118" s="938"/>
      <c r="AT118" s="938"/>
      <c r="AU118" s="938"/>
      <c r="AV118" s="938"/>
      <c r="AW118" s="938" t="s">
        <v>62</v>
      </c>
      <c r="AX118" s="938"/>
      <c r="AY118" s="938"/>
      <c r="AZ118" s="938"/>
      <c r="BA118" s="938"/>
      <c r="BB118" s="938" t="s">
        <v>63</v>
      </c>
      <c r="BC118" s="938"/>
      <c r="BD118" s="938"/>
      <c r="BE118" s="938"/>
      <c r="BF118" s="938"/>
      <c r="BG118" s="938" t="s">
        <v>134</v>
      </c>
      <c r="BH118" s="938"/>
      <c r="BI118" s="938"/>
      <c r="BJ118" s="938"/>
      <c r="BK118" s="938"/>
      <c r="BL118" s="938"/>
      <c r="BM118" s="938"/>
      <c r="BN118" s="938"/>
      <c r="BO118" s="938"/>
      <c r="BP118" s="938"/>
      <c r="BQ118" s="970"/>
      <c r="BR118" s="26"/>
    </row>
    <row r="119" spans="1:70" ht="15" customHeight="1" thickTop="1" x14ac:dyDescent="0.2">
      <c r="A119" s="26"/>
      <c r="B119" s="933" t="s">
        <v>13</v>
      </c>
      <c r="C119" s="905"/>
      <c r="D119" s="905"/>
      <c r="E119" s="905"/>
      <c r="F119" s="905"/>
      <c r="G119" s="934"/>
      <c r="H119" s="965" t="s">
        <v>135</v>
      </c>
      <c r="I119" s="966"/>
      <c r="J119" s="966"/>
      <c r="K119" s="966"/>
      <c r="L119" s="966"/>
      <c r="M119" s="966"/>
      <c r="N119" s="967"/>
      <c r="O119" s="958">
        <v>668</v>
      </c>
      <c r="P119" s="959"/>
      <c r="Q119" s="959"/>
      <c r="R119" s="959"/>
      <c r="S119" s="961"/>
      <c r="T119" s="958">
        <v>748</v>
      </c>
      <c r="U119" s="959"/>
      <c r="V119" s="959"/>
      <c r="W119" s="959"/>
      <c r="X119" s="961"/>
      <c r="Y119" s="958">
        <f t="shared" ref="Y119:Y140" si="0">O119+T119</f>
        <v>1416</v>
      </c>
      <c r="Z119" s="959"/>
      <c r="AA119" s="959"/>
      <c r="AB119" s="959"/>
      <c r="AC119" s="959"/>
      <c r="AD119" s="961"/>
      <c r="AE119" s="958">
        <v>557</v>
      </c>
      <c r="AF119" s="959"/>
      <c r="AG119" s="959"/>
      <c r="AH119" s="959"/>
      <c r="AI119" s="961"/>
      <c r="AJ119" s="962" t="s">
        <v>17</v>
      </c>
      <c r="AK119" s="963"/>
      <c r="AL119" s="963"/>
      <c r="AM119" s="963"/>
      <c r="AN119" s="963"/>
      <c r="AO119" s="964"/>
      <c r="AP119" s="965" t="s">
        <v>136</v>
      </c>
      <c r="AQ119" s="966"/>
      <c r="AR119" s="966"/>
      <c r="AS119" s="966"/>
      <c r="AT119" s="966"/>
      <c r="AU119" s="966"/>
      <c r="AV119" s="967"/>
      <c r="AW119" s="958">
        <v>152</v>
      </c>
      <c r="AX119" s="959"/>
      <c r="AY119" s="959"/>
      <c r="AZ119" s="959"/>
      <c r="BA119" s="961"/>
      <c r="BB119" s="958">
        <v>153</v>
      </c>
      <c r="BC119" s="959"/>
      <c r="BD119" s="959"/>
      <c r="BE119" s="959"/>
      <c r="BF119" s="961"/>
      <c r="BG119" s="958">
        <f t="shared" ref="BG119:BG125" si="1">AW119+BB119</f>
        <v>305</v>
      </c>
      <c r="BH119" s="959"/>
      <c r="BI119" s="959"/>
      <c r="BJ119" s="959"/>
      <c r="BK119" s="959"/>
      <c r="BL119" s="961"/>
      <c r="BM119" s="958">
        <v>86</v>
      </c>
      <c r="BN119" s="959"/>
      <c r="BO119" s="959"/>
      <c r="BP119" s="959"/>
      <c r="BQ119" s="960"/>
      <c r="BR119" s="26"/>
    </row>
    <row r="120" spans="1:70" ht="15" customHeight="1" x14ac:dyDescent="0.2">
      <c r="A120" s="26"/>
      <c r="B120" s="935"/>
      <c r="C120" s="901"/>
      <c r="D120" s="901"/>
      <c r="E120" s="901"/>
      <c r="F120" s="901"/>
      <c r="G120" s="936"/>
      <c r="H120" s="916" t="s">
        <v>137</v>
      </c>
      <c r="I120" s="917"/>
      <c r="J120" s="917"/>
      <c r="K120" s="917"/>
      <c r="L120" s="917"/>
      <c r="M120" s="917"/>
      <c r="N120" s="918"/>
      <c r="O120" s="919">
        <v>907</v>
      </c>
      <c r="P120" s="920"/>
      <c r="Q120" s="920"/>
      <c r="R120" s="920"/>
      <c r="S120" s="921"/>
      <c r="T120" s="919">
        <v>974</v>
      </c>
      <c r="U120" s="920"/>
      <c r="V120" s="920"/>
      <c r="W120" s="920"/>
      <c r="X120" s="921"/>
      <c r="Y120" s="919">
        <f>O120+T120</f>
        <v>1881</v>
      </c>
      <c r="Z120" s="920"/>
      <c r="AA120" s="920"/>
      <c r="AB120" s="920"/>
      <c r="AC120" s="920"/>
      <c r="AD120" s="921"/>
      <c r="AE120" s="919">
        <v>674</v>
      </c>
      <c r="AF120" s="920"/>
      <c r="AG120" s="920"/>
      <c r="AH120" s="920"/>
      <c r="AI120" s="921"/>
      <c r="AJ120" s="935"/>
      <c r="AK120" s="901"/>
      <c r="AL120" s="901"/>
      <c r="AM120" s="901"/>
      <c r="AN120" s="901"/>
      <c r="AO120" s="936"/>
      <c r="AP120" s="916" t="s">
        <v>138</v>
      </c>
      <c r="AQ120" s="917"/>
      <c r="AR120" s="917"/>
      <c r="AS120" s="917"/>
      <c r="AT120" s="917"/>
      <c r="AU120" s="917"/>
      <c r="AV120" s="918"/>
      <c r="AW120" s="919">
        <v>104</v>
      </c>
      <c r="AX120" s="920"/>
      <c r="AY120" s="920"/>
      <c r="AZ120" s="920"/>
      <c r="BA120" s="921"/>
      <c r="BB120" s="919">
        <v>131</v>
      </c>
      <c r="BC120" s="920"/>
      <c r="BD120" s="920"/>
      <c r="BE120" s="920"/>
      <c r="BF120" s="921"/>
      <c r="BG120" s="919">
        <f t="shared" si="1"/>
        <v>235</v>
      </c>
      <c r="BH120" s="920"/>
      <c r="BI120" s="920"/>
      <c r="BJ120" s="920"/>
      <c r="BK120" s="920"/>
      <c r="BL120" s="921"/>
      <c r="BM120" s="919">
        <v>80</v>
      </c>
      <c r="BN120" s="920"/>
      <c r="BO120" s="920"/>
      <c r="BP120" s="920"/>
      <c r="BQ120" s="929"/>
      <c r="BR120" s="26"/>
    </row>
    <row r="121" spans="1:70" ht="15" customHeight="1" x14ac:dyDescent="0.2">
      <c r="A121" s="26"/>
      <c r="B121" s="935"/>
      <c r="C121" s="901"/>
      <c r="D121" s="901"/>
      <c r="E121" s="901"/>
      <c r="F121" s="901"/>
      <c r="G121" s="936"/>
      <c r="H121" s="916" t="s">
        <v>139</v>
      </c>
      <c r="I121" s="917"/>
      <c r="J121" s="917"/>
      <c r="K121" s="917"/>
      <c r="L121" s="917"/>
      <c r="M121" s="917"/>
      <c r="N121" s="918"/>
      <c r="O121" s="919">
        <v>848</v>
      </c>
      <c r="P121" s="920"/>
      <c r="Q121" s="920"/>
      <c r="R121" s="920"/>
      <c r="S121" s="921"/>
      <c r="T121" s="919">
        <v>932</v>
      </c>
      <c r="U121" s="920"/>
      <c r="V121" s="920"/>
      <c r="W121" s="920"/>
      <c r="X121" s="921"/>
      <c r="Y121" s="919">
        <f t="shared" si="0"/>
        <v>1780</v>
      </c>
      <c r="Z121" s="920"/>
      <c r="AA121" s="920"/>
      <c r="AB121" s="920"/>
      <c r="AC121" s="920"/>
      <c r="AD121" s="921"/>
      <c r="AE121" s="919">
        <v>686</v>
      </c>
      <c r="AF121" s="920"/>
      <c r="AG121" s="920"/>
      <c r="AH121" s="920"/>
      <c r="AI121" s="921"/>
      <c r="AJ121" s="935"/>
      <c r="AK121" s="901"/>
      <c r="AL121" s="901"/>
      <c r="AM121" s="901"/>
      <c r="AN121" s="901"/>
      <c r="AO121" s="936"/>
      <c r="AP121" s="916" t="s">
        <v>140</v>
      </c>
      <c r="AQ121" s="917"/>
      <c r="AR121" s="917"/>
      <c r="AS121" s="917"/>
      <c r="AT121" s="917"/>
      <c r="AU121" s="917"/>
      <c r="AV121" s="918"/>
      <c r="AW121" s="919">
        <v>141</v>
      </c>
      <c r="AX121" s="920"/>
      <c r="AY121" s="920"/>
      <c r="AZ121" s="920"/>
      <c r="BA121" s="921"/>
      <c r="BB121" s="919">
        <v>132</v>
      </c>
      <c r="BC121" s="920"/>
      <c r="BD121" s="920"/>
      <c r="BE121" s="920"/>
      <c r="BF121" s="921"/>
      <c r="BG121" s="919">
        <f t="shared" si="1"/>
        <v>273</v>
      </c>
      <c r="BH121" s="920"/>
      <c r="BI121" s="920"/>
      <c r="BJ121" s="920"/>
      <c r="BK121" s="920"/>
      <c r="BL121" s="921"/>
      <c r="BM121" s="919">
        <v>74</v>
      </c>
      <c r="BN121" s="920"/>
      <c r="BO121" s="920"/>
      <c r="BP121" s="920"/>
      <c r="BQ121" s="929"/>
      <c r="BR121" s="26"/>
    </row>
    <row r="122" spans="1:70" ht="15" customHeight="1" x14ac:dyDescent="0.2">
      <c r="A122" s="26"/>
      <c r="B122" s="935"/>
      <c r="C122" s="901"/>
      <c r="D122" s="901"/>
      <c r="E122" s="901"/>
      <c r="F122" s="901"/>
      <c r="G122" s="936"/>
      <c r="H122" s="916" t="s">
        <v>141</v>
      </c>
      <c r="I122" s="917"/>
      <c r="J122" s="917"/>
      <c r="K122" s="917"/>
      <c r="L122" s="917"/>
      <c r="M122" s="917"/>
      <c r="N122" s="918"/>
      <c r="O122" s="919">
        <v>104</v>
      </c>
      <c r="P122" s="920"/>
      <c r="Q122" s="920"/>
      <c r="R122" s="920"/>
      <c r="S122" s="921"/>
      <c r="T122" s="919">
        <v>120</v>
      </c>
      <c r="U122" s="920"/>
      <c r="V122" s="920"/>
      <c r="W122" s="920"/>
      <c r="X122" s="921"/>
      <c r="Y122" s="919">
        <f t="shared" si="0"/>
        <v>224</v>
      </c>
      <c r="Z122" s="920"/>
      <c r="AA122" s="920"/>
      <c r="AB122" s="920"/>
      <c r="AC122" s="920"/>
      <c r="AD122" s="921"/>
      <c r="AE122" s="919">
        <v>91</v>
      </c>
      <c r="AF122" s="920"/>
      <c r="AG122" s="920"/>
      <c r="AH122" s="920"/>
      <c r="AI122" s="921"/>
      <c r="AJ122" s="935"/>
      <c r="AK122" s="901"/>
      <c r="AL122" s="901"/>
      <c r="AM122" s="901"/>
      <c r="AN122" s="901"/>
      <c r="AO122" s="936"/>
      <c r="AP122" s="916" t="s">
        <v>142</v>
      </c>
      <c r="AQ122" s="917"/>
      <c r="AR122" s="917"/>
      <c r="AS122" s="917"/>
      <c r="AT122" s="917"/>
      <c r="AU122" s="917"/>
      <c r="AV122" s="918"/>
      <c r="AW122" s="919">
        <v>347</v>
      </c>
      <c r="AX122" s="920"/>
      <c r="AY122" s="920"/>
      <c r="AZ122" s="920"/>
      <c r="BA122" s="921"/>
      <c r="BB122" s="919">
        <v>387</v>
      </c>
      <c r="BC122" s="920"/>
      <c r="BD122" s="920"/>
      <c r="BE122" s="920"/>
      <c r="BF122" s="921"/>
      <c r="BG122" s="919">
        <f t="shared" si="1"/>
        <v>734</v>
      </c>
      <c r="BH122" s="920"/>
      <c r="BI122" s="920"/>
      <c r="BJ122" s="920"/>
      <c r="BK122" s="920"/>
      <c r="BL122" s="921"/>
      <c r="BM122" s="919">
        <v>217</v>
      </c>
      <c r="BN122" s="920"/>
      <c r="BO122" s="920"/>
      <c r="BP122" s="920"/>
      <c r="BQ122" s="929"/>
      <c r="BR122" s="26"/>
    </row>
    <row r="123" spans="1:70" ht="15" customHeight="1" x14ac:dyDescent="0.2">
      <c r="A123" s="26"/>
      <c r="B123" s="935"/>
      <c r="C123" s="901"/>
      <c r="D123" s="901"/>
      <c r="E123" s="901"/>
      <c r="F123" s="901"/>
      <c r="G123" s="936"/>
      <c r="H123" s="916" t="s">
        <v>143</v>
      </c>
      <c r="I123" s="917"/>
      <c r="J123" s="917"/>
      <c r="K123" s="917"/>
      <c r="L123" s="917"/>
      <c r="M123" s="917"/>
      <c r="N123" s="918"/>
      <c r="O123" s="919">
        <v>70</v>
      </c>
      <c r="P123" s="920"/>
      <c r="Q123" s="920"/>
      <c r="R123" s="920"/>
      <c r="S123" s="921"/>
      <c r="T123" s="919">
        <v>81</v>
      </c>
      <c r="U123" s="920"/>
      <c r="V123" s="920"/>
      <c r="W123" s="920"/>
      <c r="X123" s="921"/>
      <c r="Y123" s="919">
        <f t="shared" si="0"/>
        <v>151</v>
      </c>
      <c r="Z123" s="920"/>
      <c r="AA123" s="920"/>
      <c r="AB123" s="920"/>
      <c r="AC123" s="920"/>
      <c r="AD123" s="921"/>
      <c r="AE123" s="919">
        <v>64</v>
      </c>
      <c r="AF123" s="920"/>
      <c r="AG123" s="920"/>
      <c r="AH123" s="920"/>
      <c r="AI123" s="921"/>
      <c r="AJ123" s="935"/>
      <c r="AK123" s="901"/>
      <c r="AL123" s="901"/>
      <c r="AM123" s="901"/>
      <c r="AN123" s="901"/>
      <c r="AO123" s="936"/>
      <c r="AP123" s="916" t="s">
        <v>144</v>
      </c>
      <c r="AQ123" s="917"/>
      <c r="AR123" s="917"/>
      <c r="AS123" s="917"/>
      <c r="AT123" s="917"/>
      <c r="AU123" s="917"/>
      <c r="AV123" s="918"/>
      <c r="AW123" s="919">
        <v>202</v>
      </c>
      <c r="AX123" s="920"/>
      <c r="AY123" s="920"/>
      <c r="AZ123" s="920"/>
      <c r="BA123" s="921"/>
      <c r="BB123" s="919">
        <v>227</v>
      </c>
      <c r="BC123" s="920"/>
      <c r="BD123" s="920"/>
      <c r="BE123" s="920"/>
      <c r="BF123" s="921"/>
      <c r="BG123" s="919">
        <f t="shared" si="1"/>
        <v>429</v>
      </c>
      <c r="BH123" s="920"/>
      <c r="BI123" s="920"/>
      <c r="BJ123" s="920"/>
      <c r="BK123" s="920"/>
      <c r="BL123" s="921"/>
      <c r="BM123" s="919">
        <v>160</v>
      </c>
      <c r="BN123" s="920"/>
      <c r="BO123" s="920"/>
      <c r="BP123" s="920"/>
      <c r="BQ123" s="929"/>
      <c r="BR123" s="26"/>
    </row>
    <row r="124" spans="1:70" ht="15" customHeight="1" x14ac:dyDescent="0.2">
      <c r="A124" s="26"/>
      <c r="B124" s="935"/>
      <c r="C124" s="901"/>
      <c r="D124" s="901"/>
      <c r="E124" s="901"/>
      <c r="F124" s="901"/>
      <c r="G124" s="936"/>
      <c r="H124" s="916" t="s">
        <v>145</v>
      </c>
      <c r="I124" s="917"/>
      <c r="J124" s="917"/>
      <c r="K124" s="917"/>
      <c r="L124" s="917"/>
      <c r="M124" s="917"/>
      <c r="N124" s="918"/>
      <c r="O124" s="919">
        <v>91</v>
      </c>
      <c r="P124" s="920"/>
      <c r="Q124" s="920"/>
      <c r="R124" s="920"/>
      <c r="S124" s="921"/>
      <c r="T124" s="919">
        <v>106</v>
      </c>
      <c r="U124" s="920"/>
      <c r="V124" s="920"/>
      <c r="W124" s="920"/>
      <c r="X124" s="921"/>
      <c r="Y124" s="919">
        <f t="shared" si="0"/>
        <v>197</v>
      </c>
      <c r="Z124" s="920"/>
      <c r="AA124" s="920"/>
      <c r="AB124" s="920"/>
      <c r="AC124" s="920"/>
      <c r="AD124" s="921"/>
      <c r="AE124" s="919">
        <v>81</v>
      </c>
      <c r="AF124" s="920"/>
      <c r="AG124" s="920"/>
      <c r="AH124" s="920"/>
      <c r="AI124" s="921"/>
      <c r="AJ124" s="935"/>
      <c r="AK124" s="901"/>
      <c r="AL124" s="901"/>
      <c r="AM124" s="901"/>
      <c r="AN124" s="901"/>
      <c r="AO124" s="936"/>
      <c r="AP124" s="916" t="s">
        <v>146</v>
      </c>
      <c r="AQ124" s="917"/>
      <c r="AR124" s="917"/>
      <c r="AS124" s="917"/>
      <c r="AT124" s="917"/>
      <c r="AU124" s="917"/>
      <c r="AV124" s="918"/>
      <c r="AW124" s="919">
        <v>110</v>
      </c>
      <c r="AX124" s="920"/>
      <c r="AY124" s="920"/>
      <c r="AZ124" s="920"/>
      <c r="BA124" s="921"/>
      <c r="BB124" s="919">
        <v>141</v>
      </c>
      <c r="BC124" s="920"/>
      <c r="BD124" s="920"/>
      <c r="BE124" s="920"/>
      <c r="BF124" s="921"/>
      <c r="BG124" s="919">
        <f t="shared" si="1"/>
        <v>251</v>
      </c>
      <c r="BH124" s="920"/>
      <c r="BI124" s="920"/>
      <c r="BJ124" s="920"/>
      <c r="BK124" s="920"/>
      <c r="BL124" s="921"/>
      <c r="BM124" s="919">
        <v>77</v>
      </c>
      <c r="BN124" s="920"/>
      <c r="BO124" s="920"/>
      <c r="BP124" s="920"/>
      <c r="BQ124" s="929"/>
      <c r="BR124" s="26"/>
    </row>
    <row r="125" spans="1:70" ht="15" customHeight="1" x14ac:dyDescent="0.2">
      <c r="A125" s="26"/>
      <c r="B125" s="935"/>
      <c r="C125" s="901"/>
      <c r="D125" s="901"/>
      <c r="E125" s="901"/>
      <c r="F125" s="901"/>
      <c r="G125" s="936"/>
      <c r="H125" s="916" t="s">
        <v>147</v>
      </c>
      <c r="I125" s="917"/>
      <c r="J125" s="917"/>
      <c r="K125" s="917"/>
      <c r="L125" s="917"/>
      <c r="M125" s="917"/>
      <c r="N125" s="918"/>
      <c r="O125" s="919">
        <v>101</v>
      </c>
      <c r="P125" s="920"/>
      <c r="Q125" s="920"/>
      <c r="R125" s="920"/>
      <c r="S125" s="921"/>
      <c r="T125" s="919">
        <v>115</v>
      </c>
      <c r="U125" s="920"/>
      <c r="V125" s="920"/>
      <c r="W125" s="920"/>
      <c r="X125" s="921"/>
      <c r="Y125" s="919">
        <f t="shared" si="0"/>
        <v>216</v>
      </c>
      <c r="Z125" s="920"/>
      <c r="AA125" s="920"/>
      <c r="AB125" s="920"/>
      <c r="AC125" s="920"/>
      <c r="AD125" s="921"/>
      <c r="AE125" s="919">
        <v>101</v>
      </c>
      <c r="AF125" s="920"/>
      <c r="AG125" s="920"/>
      <c r="AH125" s="920"/>
      <c r="AI125" s="921"/>
      <c r="AJ125" s="935"/>
      <c r="AK125" s="901"/>
      <c r="AL125" s="901"/>
      <c r="AM125" s="901"/>
      <c r="AN125" s="901"/>
      <c r="AO125" s="936"/>
      <c r="AP125" s="922" t="s">
        <v>148</v>
      </c>
      <c r="AQ125" s="923"/>
      <c r="AR125" s="923"/>
      <c r="AS125" s="923"/>
      <c r="AT125" s="923"/>
      <c r="AU125" s="923"/>
      <c r="AV125" s="924"/>
      <c r="AW125" s="925">
        <v>110</v>
      </c>
      <c r="AX125" s="926"/>
      <c r="AY125" s="926"/>
      <c r="AZ125" s="926"/>
      <c r="BA125" s="927"/>
      <c r="BB125" s="925">
        <v>131</v>
      </c>
      <c r="BC125" s="926"/>
      <c r="BD125" s="926"/>
      <c r="BE125" s="926"/>
      <c r="BF125" s="927"/>
      <c r="BG125" s="925">
        <f t="shared" si="1"/>
        <v>241</v>
      </c>
      <c r="BH125" s="926"/>
      <c r="BI125" s="926"/>
      <c r="BJ125" s="926"/>
      <c r="BK125" s="926"/>
      <c r="BL125" s="927"/>
      <c r="BM125" s="925">
        <v>64</v>
      </c>
      <c r="BN125" s="926"/>
      <c r="BO125" s="926"/>
      <c r="BP125" s="926"/>
      <c r="BQ125" s="928"/>
      <c r="BR125" s="26"/>
    </row>
    <row r="126" spans="1:70" ht="15" customHeight="1" thickBot="1" x14ac:dyDescent="0.25">
      <c r="A126" s="26"/>
      <c r="B126" s="935"/>
      <c r="C126" s="901"/>
      <c r="D126" s="901"/>
      <c r="E126" s="901"/>
      <c r="F126" s="901"/>
      <c r="G126" s="936"/>
      <c r="H126" s="916" t="s">
        <v>149</v>
      </c>
      <c r="I126" s="917"/>
      <c r="J126" s="917"/>
      <c r="K126" s="917"/>
      <c r="L126" s="917"/>
      <c r="M126" s="917"/>
      <c r="N126" s="918"/>
      <c r="O126" s="919">
        <v>11</v>
      </c>
      <c r="P126" s="920"/>
      <c r="Q126" s="920"/>
      <c r="R126" s="920"/>
      <c r="S126" s="921"/>
      <c r="T126" s="919">
        <v>15</v>
      </c>
      <c r="U126" s="920"/>
      <c r="V126" s="920"/>
      <c r="W126" s="920"/>
      <c r="X126" s="921"/>
      <c r="Y126" s="919">
        <f t="shared" si="0"/>
        <v>26</v>
      </c>
      <c r="Z126" s="920"/>
      <c r="AA126" s="920"/>
      <c r="AB126" s="920"/>
      <c r="AC126" s="920"/>
      <c r="AD126" s="921"/>
      <c r="AE126" s="919">
        <v>15</v>
      </c>
      <c r="AF126" s="920"/>
      <c r="AG126" s="920"/>
      <c r="AH126" s="920"/>
      <c r="AI126" s="921"/>
      <c r="AJ126" s="937"/>
      <c r="AK126" s="938"/>
      <c r="AL126" s="938"/>
      <c r="AM126" s="938"/>
      <c r="AN126" s="938"/>
      <c r="AO126" s="939"/>
      <c r="AP126" s="909" t="s">
        <v>134</v>
      </c>
      <c r="AQ126" s="910"/>
      <c r="AR126" s="910"/>
      <c r="AS126" s="910"/>
      <c r="AT126" s="910"/>
      <c r="AU126" s="910"/>
      <c r="AV126" s="911"/>
      <c r="AW126" s="912">
        <f>SUM(AW119:BA125)</f>
        <v>1166</v>
      </c>
      <c r="AX126" s="913"/>
      <c r="AY126" s="913"/>
      <c r="AZ126" s="913"/>
      <c r="BA126" s="914"/>
      <c r="BB126" s="912">
        <f>SUM(BB119:BF125)</f>
        <v>1302</v>
      </c>
      <c r="BC126" s="913"/>
      <c r="BD126" s="913"/>
      <c r="BE126" s="913"/>
      <c r="BF126" s="914"/>
      <c r="BG126" s="912">
        <f>SUM(BG119:BL125)</f>
        <v>2468</v>
      </c>
      <c r="BH126" s="913"/>
      <c r="BI126" s="913"/>
      <c r="BJ126" s="913"/>
      <c r="BK126" s="913"/>
      <c r="BL126" s="914"/>
      <c r="BM126" s="912">
        <f>SUM(BM119:BQ125)</f>
        <v>758</v>
      </c>
      <c r="BN126" s="913"/>
      <c r="BO126" s="913"/>
      <c r="BP126" s="913"/>
      <c r="BQ126" s="915"/>
      <c r="BR126" s="26"/>
    </row>
    <row r="127" spans="1:70" ht="15" customHeight="1" thickTop="1" x14ac:dyDescent="0.2">
      <c r="A127" s="26"/>
      <c r="B127" s="935"/>
      <c r="C127" s="901"/>
      <c r="D127" s="901"/>
      <c r="E127" s="901"/>
      <c r="F127" s="901"/>
      <c r="G127" s="936"/>
      <c r="H127" s="916" t="s">
        <v>150</v>
      </c>
      <c r="I127" s="917"/>
      <c r="J127" s="917"/>
      <c r="K127" s="917"/>
      <c r="L127" s="917"/>
      <c r="M127" s="917"/>
      <c r="N127" s="918"/>
      <c r="O127" s="919">
        <v>86</v>
      </c>
      <c r="P127" s="920"/>
      <c r="Q127" s="920"/>
      <c r="R127" s="920"/>
      <c r="S127" s="921"/>
      <c r="T127" s="919">
        <v>92</v>
      </c>
      <c r="U127" s="920"/>
      <c r="V127" s="920"/>
      <c r="W127" s="920"/>
      <c r="X127" s="921"/>
      <c r="Y127" s="919">
        <f t="shared" si="0"/>
        <v>178</v>
      </c>
      <c r="Z127" s="920"/>
      <c r="AA127" s="920"/>
      <c r="AB127" s="920"/>
      <c r="AC127" s="920"/>
      <c r="AD127" s="921"/>
      <c r="AE127" s="919">
        <v>74</v>
      </c>
      <c r="AF127" s="920"/>
      <c r="AG127" s="920"/>
      <c r="AH127" s="920"/>
      <c r="AI127" s="921"/>
      <c r="AJ127" s="933" t="s">
        <v>18</v>
      </c>
      <c r="AK127" s="905"/>
      <c r="AL127" s="905"/>
      <c r="AM127" s="905"/>
      <c r="AN127" s="905"/>
      <c r="AO127" s="934"/>
      <c r="AP127" s="940" t="s">
        <v>151</v>
      </c>
      <c r="AQ127" s="941"/>
      <c r="AR127" s="941"/>
      <c r="AS127" s="941"/>
      <c r="AT127" s="941"/>
      <c r="AU127" s="941"/>
      <c r="AV127" s="942"/>
      <c r="AW127" s="930">
        <v>79</v>
      </c>
      <c r="AX127" s="931"/>
      <c r="AY127" s="931"/>
      <c r="AZ127" s="931"/>
      <c r="BA127" s="932"/>
      <c r="BB127" s="930">
        <v>78</v>
      </c>
      <c r="BC127" s="931"/>
      <c r="BD127" s="931"/>
      <c r="BE127" s="931"/>
      <c r="BF127" s="932"/>
      <c r="BG127" s="930">
        <f>BB127+AW127</f>
        <v>157</v>
      </c>
      <c r="BH127" s="931"/>
      <c r="BI127" s="931"/>
      <c r="BJ127" s="931"/>
      <c r="BK127" s="931"/>
      <c r="BL127" s="932"/>
      <c r="BM127" s="930">
        <v>66</v>
      </c>
      <c r="BN127" s="931"/>
      <c r="BO127" s="931"/>
      <c r="BP127" s="931"/>
      <c r="BQ127" s="949"/>
      <c r="BR127" s="26"/>
    </row>
    <row r="128" spans="1:70" ht="15" customHeight="1" x14ac:dyDescent="0.2">
      <c r="A128" s="26"/>
      <c r="B128" s="935"/>
      <c r="C128" s="901"/>
      <c r="D128" s="901"/>
      <c r="E128" s="901"/>
      <c r="F128" s="901"/>
      <c r="G128" s="936"/>
      <c r="H128" s="916" t="s">
        <v>152</v>
      </c>
      <c r="I128" s="917"/>
      <c r="J128" s="917"/>
      <c r="K128" s="917"/>
      <c r="L128" s="917"/>
      <c r="M128" s="917"/>
      <c r="N128" s="918"/>
      <c r="O128" s="919">
        <v>54</v>
      </c>
      <c r="P128" s="920"/>
      <c r="Q128" s="920"/>
      <c r="R128" s="920"/>
      <c r="S128" s="921"/>
      <c r="T128" s="919">
        <v>73</v>
      </c>
      <c r="U128" s="920"/>
      <c r="V128" s="920"/>
      <c r="W128" s="920"/>
      <c r="X128" s="921"/>
      <c r="Y128" s="919">
        <f t="shared" si="0"/>
        <v>127</v>
      </c>
      <c r="Z128" s="920"/>
      <c r="AA128" s="920"/>
      <c r="AB128" s="920"/>
      <c r="AC128" s="920"/>
      <c r="AD128" s="921"/>
      <c r="AE128" s="919">
        <v>62</v>
      </c>
      <c r="AF128" s="920"/>
      <c r="AG128" s="920"/>
      <c r="AH128" s="920"/>
      <c r="AI128" s="921"/>
      <c r="AJ128" s="935"/>
      <c r="AK128" s="901"/>
      <c r="AL128" s="901"/>
      <c r="AM128" s="901"/>
      <c r="AN128" s="901"/>
      <c r="AO128" s="936"/>
      <c r="AP128" s="916" t="s">
        <v>153</v>
      </c>
      <c r="AQ128" s="917"/>
      <c r="AR128" s="917"/>
      <c r="AS128" s="917"/>
      <c r="AT128" s="917"/>
      <c r="AU128" s="917"/>
      <c r="AV128" s="918"/>
      <c r="AW128" s="919">
        <v>198</v>
      </c>
      <c r="AX128" s="920"/>
      <c r="AY128" s="920"/>
      <c r="AZ128" s="920"/>
      <c r="BA128" s="921"/>
      <c r="BB128" s="919">
        <v>264</v>
      </c>
      <c r="BC128" s="920"/>
      <c r="BD128" s="920"/>
      <c r="BE128" s="920"/>
      <c r="BF128" s="921"/>
      <c r="BG128" s="919">
        <f>BB128+AW128</f>
        <v>462</v>
      </c>
      <c r="BH128" s="920"/>
      <c r="BI128" s="920"/>
      <c r="BJ128" s="920"/>
      <c r="BK128" s="920"/>
      <c r="BL128" s="921"/>
      <c r="BM128" s="919">
        <v>180</v>
      </c>
      <c r="BN128" s="920"/>
      <c r="BO128" s="920"/>
      <c r="BP128" s="920"/>
      <c r="BQ128" s="929"/>
      <c r="BR128" s="26"/>
    </row>
    <row r="129" spans="1:70" ht="15" customHeight="1" x14ac:dyDescent="0.2">
      <c r="A129" s="26"/>
      <c r="B129" s="935"/>
      <c r="C129" s="901"/>
      <c r="D129" s="901"/>
      <c r="E129" s="901"/>
      <c r="F129" s="901"/>
      <c r="G129" s="936"/>
      <c r="H129" s="916" t="s">
        <v>154</v>
      </c>
      <c r="I129" s="917"/>
      <c r="J129" s="917"/>
      <c r="K129" s="917"/>
      <c r="L129" s="917"/>
      <c r="M129" s="917"/>
      <c r="N129" s="918"/>
      <c r="O129" s="919">
        <v>142</v>
      </c>
      <c r="P129" s="920"/>
      <c r="Q129" s="920"/>
      <c r="R129" s="920"/>
      <c r="S129" s="921"/>
      <c r="T129" s="919">
        <v>176</v>
      </c>
      <c r="U129" s="920"/>
      <c r="V129" s="920"/>
      <c r="W129" s="920"/>
      <c r="X129" s="921"/>
      <c r="Y129" s="919">
        <f t="shared" si="0"/>
        <v>318</v>
      </c>
      <c r="Z129" s="920"/>
      <c r="AA129" s="920"/>
      <c r="AB129" s="920"/>
      <c r="AC129" s="920"/>
      <c r="AD129" s="921"/>
      <c r="AE129" s="919">
        <v>138</v>
      </c>
      <c r="AF129" s="920"/>
      <c r="AG129" s="920"/>
      <c r="AH129" s="920"/>
      <c r="AI129" s="921"/>
      <c r="AJ129" s="935"/>
      <c r="AK129" s="901"/>
      <c r="AL129" s="901"/>
      <c r="AM129" s="901"/>
      <c r="AN129" s="901"/>
      <c r="AO129" s="936"/>
      <c r="AP129" s="916" t="s">
        <v>155</v>
      </c>
      <c r="AQ129" s="917"/>
      <c r="AR129" s="917"/>
      <c r="AS129" s="917"/>
      <c r="AT129" s="917"/>
      <c r="AU129" s="917"/>
      <c r="AV129" s="918"/>
      <c r="AW129" s="919">
        <v>369</v>
      </c>
      <c r="AX129" s="920"/>
      <c r="AY129" s="920"/>
      <c r="AZ129" s="920"/>
      <c r="BA129" s="921"/>
      <c r="BB129" s="919">
        <v>390</v>
      </c>
      <c r="BC129" s="920"/>
      <c r="BD129" s="920"/>
      <c r="BE129" s="920"/>
      <c r="BF129" s="921"/>
      <c r="BG129" s="919">
        <f>BB129+AW129</f>
        <v>759</v>
      </c>
      <c r="BH129" s="920"/>
      <c r="BI129" s="920"/>
      <c r="BJ129" s="920"/>
      <c r="BK129" s="920"/>
      <c r="BL129" s="921"/>
      <c r="BM129" s="919">
        <v>240</v>
      </c>
      <c r="BN129" s="920"/>
      <c r="BO129" s="920"/>
      <c r="BP129" s="920"/>
      <c r="BQ129" s="929"/>
      <c r="BR129" s="26"/>
    </row>
    <row r="130" spans="1:70" ht="15" customHeight="1" x14ac:dyDescent="0.2">
      <c r="A130" s="26"/>
      <c r="B130" s="935"/>
      <c r="C130" s="901"/>
      <c r="D130" s="901"/>
      <c r="E130" s="901"/>
      <c r="F130" s="901"/>
      <c r="G130" s="936"/>
      <c r="H130" s="916" t="s">
        <v>156</v>
      </c>
      <c r="I130" s="917"/>
      <c r="J130" s="917"/>
      <c r="K130" s="917"/>
      <c r="L130" s="917"/>
      <c r="M130" s="917"/>
      <c r="N130" s="918"/>
      <c r="O130" s="919">
        <v>102</v>
      </c>
      <c r="P130" s="920"/>
      <c r="Q130" s="920"/>
      <c r="R130" s="920"/>
      <c r="S130" s="921"/>
      <c r="T130" s="919">
        <v>129</v>
      </c>
      <c r="U130" s="920"/>
      <c r="V130" s="920"/>
      <c r="W130" s="920"/>
      <c r="X130" s="921"/>
      <c r="Y130" s="919">
        <f t="shared" si="0"/>
        <v>231</v>
      </c>
      <c r="Z130" s="920"/>
      <c r="AA130" s="920"/>
      <c r="AB130" s="920"/>
      <c r="AC130" s="920"/>
      <c r="AD130" s="921"/>
      <c r="AE130" s="919">
        <v>112</v>
      </c>
      <c r="AF130" s="920"/>
      <c r="AG130" s="920"/>
      <c r="AH130" s="920"/>
      <c r="AI130" s="921"/>
      <c r="AJ130" s="935"/>
      <c r="AK130" s="901"/>
      <c r="AL130" s="901"/>
      <c r="AM130" s="901"/>
      <c r="AN130" s="901"/>
      <c r="AO130" s="936"/>
      <c r="AP130" s="916" t="s">
        <v>157</v>
      </c>
      <c r="AQ130" s="917"/>
      <c r="AR130" s="917"/>
      <c r="AS130" s="917"/>
      <c r="AT130" s="917"/>
      <c r="AU130" s="917"/>
      <c r="AV130" s="918"/>
      <c r="AW130" s="919">
        <v>215</v>
      </c>
      <c r="AX130" s="920"/>
      <c r="AY130" s="920"/>
      <c r="AZ130" s="920"/>
      <c r="BA130" s="921"/>
      <c r="BB130" s="919">
        <v>216</v>
      </c>
      <c r="BC130" s="920"/>
      <c r="BD130" s="920"/>
      <c r="BE130" s="920"/>
      <c r="BF130" s="921"/>
      <c r="BG130" s="919">
        <f>BB130+AW130</f>
        <v>431</v>
      </c>
      <c r="BH130" s="920"/>
      <c r="BI130" s="920"/>
      <c r="BJ130" s="920"/>
      <c r="BK130" s="920"/>
      <c r="BL130" s="921"/>
      <c r="BM130" s="919">
        <v>112</v>
      </c>
      <c r="BN130" s="920"/>
      <c r="BO130" s="920"/>
      <c r="BP130" s="920"/>
      <c r="BQ130" s="929"/>
      <c r="BR130" s="26"/>
    </row>
    <row r="131" spans="1:70" ht="15" customHeight="1" x14ac:dyDescent="0.2">
      <c r="A131" s="26"/>
      <c r="B131" s="935"/>
      <c r="C131" s="901"/>
      <c r="D131" s="901"/>
      <c r="E131" s="901"/>
      <c r="F131" s="901"/>
      <c r="G131" s="936"/>
      <c r="H131" s="916" t="s">
        <v>158</v>
      </c>
      <c r="I131" s="917"/>
      <c r="J131" s="917"/>
      <c r="K131" s="917"/>
      <c r="L131" s="917"/>
      <c r="M131" s="917"/>
      <c r="N131" s="918"/>
      <c r="O131" s="919">
        <v>57</v>
      </c>
      <c r="P131" s="920"/>
      <c r="Q131" s="920"/>
      <c r="R131" s="920"/>
      <c r="S131" s="921"/>
      <c r="T131" s="919">
        <v>58</v>
      </c>
      <c r="U131" s="920"/>
      <c r="V131" s="920"/>
      <c r="W131" s="920"/>
      <c r="X131" s="921"/>
      <c r="Y131" s="919">
        <f t="shared" si="0"/>
        <v>115</v>
      </c>
      <c r="Z131" s="920"/>
      <c r="AA131" s="920"/>
      <c r="AB131" s="920"/>
      <c r="AC131" s="920"/>
      <c r="AD131" s="921"/>
      <c r="AE131" s="919">
        <v>45</v>
      </c>
      <c r="AF131" s="920"/>
      <c r="AG131" s="920"/>
      <c r="AH131" s="920"/>
      <c r="AI131" s="921"/>
      <c r="AJ131" s="935"/>
      <c r="AK131" s="901"/>
      <c r="AL131" s="901"/>
      <c r="AM131" s="901"/>
      <c r="AN131" s="901"/>
      <c r="AO131" s="936"/>
      <c r="AP131" s="922" t="s">
        <v>159</v>
      </c>
      <c r="AQ131" s="923"/>
      <c r="AR131" s="923"/>
      <c r="AS131" s="923"/>
      <c r="AT131" s="923"/>
      <c r="AU131" s="923"/>
      <c r="AV131" s="924"/>
      <c r="AW131" s="925">
        <v>244</v>
      </c>
      <c r="AX131" s="926"/>
      <c r="AY131" s="926"/>
      <c r="AZ131" s="926"/>
      <c r="BA131" s="927"/>
      <c r="BB131" s="925">
        <v>256</v>
      </c>
      <c r="BC131" s="926"/>
      <c r="BD131" s="926"/>
      <c r="BE131" s="926"/>
      <c r="BF131" s="927"/>
      <c r="BG131" s="925">
        <f>BB131+AW131</f>
        <v>500</v>
      </c>
      <c r="BH131" s="926"/>
      <c r="BI131" s="926"/>
      <c r="BJ131" s="926"/>
      <c r="BK131" s="926"/>
      <c r="BL131" s="927"/>
      <c r="BM131" s="925">
        <v>152</v>
      </c>
      <c r="BN131" s="926"/>
      <c r="BO131" s="926"/>
      <c r="BP131" s="926"/>
      <c r="BQ131" s="928"/>
      <c r="BR131" s="26"/>
    </row>
    <row r="132" spans="1:70" ht="15" customHeight="1" thickBot="1" x14ac:dyDescent="0.25">
      <c r="A132" s="26"/>
      <c r="B132" s="935"/>
      <c r="C132" s="901"/>
      <c r="D132" s="901"/>
      <c r="E132" s="901"/>
      <c r="F132" s="901"/>
      <c r="G132" s="936"/>
      <c r="H132" s="916" t="s">
        <v>160</v>
      </c>
      <c r="I132" s="917"/>
      <c r="J132" s="917"/>
      <c r="K132" s="917"/>
      <c r="L132" s="917"/>
      <c r="M132" s="917"/>
      <c r="N132" s="918"/>
      <c r="O132" s="919">
        <v>65</v>
      </c>
      <c r="P132" s="920"/>
      <c r="Q132" s="920"/>
      <c r="R132" s="920"/>
      <c r="S132" s="921"/>
      <c r="T132" s="919">
        <v>83</v>
      </c>
      <c r="U132" s="920"/>
      <c r="V132" s="920"/>
      <c r="W132" s="920"/>
      <c r="X132" s="921"/>
      <c r="Y132" s="919">
        <f t="shared" si="0"/>
        <v>148</v>
      </c>
      <c r="Z132" s="920"/>
      <c r="AA132" s="920"/>
      <c r="AB132" s="920"/>
      <c r="AC132" s="920"/>
      <c r="AD132" s="921"/>
      <c r="AE132" s="919">
        <v>66</v>
      </c>
      <c r="AF132" s="920"/>
      <c r="AG132" s="920"/>
      <c r="AH132" s="920"/>
      <c r="AI132" s="921"/>
      <c r="AJ132" s="937"/>
      <c r="AK132" s="938"/>
      <c r="AL132" s="938"/>
      <c r="AM132" s="938"/>
      <c r="AN132" s="938"/>
      <c r="AO132" s="939"/>
      <c r="AP132" s="909" t="s">
        <v>134</v>
      </c>
      <c r="AQ132" s="910"/>
      <c r="AR132" s="910"/>
      <c r="AS132" s="910"/>
      <c r="AT132" s="910"/>
      <c r="AU132" s="910"/>
      <c r="AV132" s="911"/>
      <c r="AW132" s="954">
        <f>SUM(AW127:BA131)</f>
        <v>1105</v>
      </c>
      <c r="AX132" s="955"/>
      <c r="AY132" s="955"/>
      <c r="AZ132" s="955"/>
      <c r="BA132" s="956"/>
      <c r="BB132" s="954">
        <f>SUM(BB127:BF131)</f>
        <v>1204</v>
      </c>
      <c r="BC132" s="955"/>
      <c r="BD132" s="955"/>
      <c r="BE132" s="955"/>
      <c r="BF132" s="956"/>
      <c r="BG132" s="954">
        <f>SUM(BG127:BL131)</f>
        <v>2309</v>
      </c>
      <c r="BH132" s="955"/>
      <c r="BI132" s="955"/>
      <c r="BJ132" s="955"/>
      <c r="BK132" s="955"/>
      <c r="BL132" s="956"/>
      <c r="BM132" s="954">
        <f>SUM(BM127:BQ131)</f>
        <v>750</v>
      </c>
      <c r="BN132" s="955"/>
      <c r="BO132" s="955"/>
      <c r="BP132" s="955"/>
      <c r="BQ132" s="957"/>
      <c r="BR132" s="26"/>
    </row>
    <row r="133" spans="1:70" ht="15" customHeight="1" thickTop="1" x14ac:dyDescent="0.2">
      <c r="A133" s="26"/>
      <c r="B133" s="935"/>
      <c r="C133" s="901"/>
      <c r="D133" s="901"/>
      <c r="E133" s="901"/>
      <c r="F133" s="901"/>
      <c r="G133" s="936"/>
      <c r="H133" s="916" t="s">
        <v>161</v>
      </c>
      <c r="I133" s="917"/>
      <c r="J133" s="917"/>
      <c r="K133" s="917"/>
      <c r="L133" s="917"/>
      <c r="M133" s="917"/>
      <c r="N133" s="918"/>
      <c r="O133" s="919">
        <v>429</v>
      </c>
      <c r="P133" s="920"/>
      <c r="Q133" s="920"/>
      <c r="R133" s="920"/>
      <c r="S133" s="921"/>
      <c r="T133" s="919">
        <v>456</v>
      </c>
      <c r="U133" s="920"/>
      <c r="V133" s="920"/>
      <c r="W133" s="920"/>
      <c r="X133" s="921"/>
      <c r="Y133" s="919">
        <f t="shared" si="0"/>
        <v>885</v>
      </c>
      <c r="Z133" s="920"/>
      <c r="AA133" s="920"/>
      <c r="AB133" s="920"/>
      <c r="AC133" s="920"/>
      <c r="AD133" s="921"/>
      <c r="AE133" s="919">
        <v>340</v>
      </c>
      <c r="AF133" s="920"/>
      <c r="AG133" s="920"/>
      <c r="AH133" s="920"/>
      <c r="AI133" s="921"/>
      <c r="AJ133" s="933" t="s">
        <v>19</v>
      </c>
      <c r="AK133" s="905"/>
      <c r="AL133" s="905"/>
      <c r="AM133" s="905"/>
      <c r="AN133" s="905"/>
      <c r="AO133" s="934"/>
      <c r="AP133" s="940" t="s">
        <v>162</v>
      </c>
      <c r="AQ133" s="941"/>
      <c r="AR133" s="941"/>
      <c r="AS133" s="941"/>
      <c r="AT133" s="941"/>
      <c r="AU133" s="941"/>
      <c r="AV133" s="942"/>
      <c r="AW133" s="930">
        <v>84</v>
      </c>
      <c r="AX133" s="931"/>
      <c r="AY133" s="931"/>
      <c r="AZ133" s="931"/>
      <c r="BA133" s="932"/>
      <c r="BB133" s="930">
        <v>88</v>
      </c>
      <c r="BC133" s="931"/>
      <c r="BD133" s="931"/>
      <c r="BE133" s="931"/>
      <c r="BF133" s="932"/>
      <c r="BG133" s="930">
        <f t="shared" ref="BG133:BG138" si="2">AW133+BB133</f>
        <v>172</v>
      </c>
      <c r="BH133" s="931"/>
      <c r="BI133" s="931"/>
      <c r="BJ133" s="931"/>
      <c r="BK133" s="931"/>
      <c r="BL133" s="932"/>
      <c r="BM133" s="930">
        <v>50</v>
      </c>
      <c r="BN133" s="931"/>
      <c r="BO133" s="931"/>
      <c r="BP133" s="931"/>
      <c r="BQ133" s="949"/>
      <c r="BR133" s="26"/>
    </row>
    <row r="134" spans="1:70" ht="15" customHeight="1" x14ac:dyDescent="0.2">
      <c r="A134" s="26"/>
      <c r="B134" s="935"/>
      <c r="C134" s="901"/>
      <c r="D134" s="901"/>
      <c r="E134" s="901"/>
      <c r="F134" s="901"/>
      <c r="G134" s="936"/>
      <c r="H134" s="916" t="s">
        <v>163</v>
      </c>
      <c r="I134" s="917"/>
      <c r="J134" s="917"/>
      <c r="K134" s="917"/>
      <c r="L134" s="917"/>
      <c r="M134" s="917"/>
      <c r="N134" s="918"/>
      <c r="O134" s="919">
        <v>1491</v>
      </c>
      <c r="P134" s="920"/>
      <c r="Q134" s="920"/>
      <c r="R134" s="920"/>
      <c r="S134" s="921"/>
      <c r="T134" s="919">
        <v>1695</v>
      </c>
      <c r="U134" s="920"/>
      <c r="V134" s="920"/>
      <c r="W134" s="920"/>
      <c r="X134" s="921"/>
      <c r="Y134" s="919">
        <f t="shared" si="0"/>
        <v>3186</v>
      </c>
      <c r="Z134" s="920"/>
      <c r="AA134" s="920"/>
      <c r="AB134" s="920"/>
      <c r="AC134" s="920"/>
      <c r="AD134" s="921"/>
      <c r="AE134" s="919">
        <v>1213</v>
      </c>
      <c r="AF134" s="920"/>
      <c r="AG134" s="920"/>
      <c r="AH134" s="920"/>
      <c r="AI134" s="921"/>
      <c r="AJ134" s="935"/>
      <c r="AK134" s="901"/>
      <c r="AL134" s="901"/>
      <c r="AM134" s="901"/>
      <c r="AN134" s="901"/>
      <c r="AO134" s="936"/>
      <c r="AP134" s="916" t="s">
        <v>164</v>
      </c>
      <c r="AQ134" s="917"/>
      <c r="AR134" s="917"/>
      <c r="AS134" s="917"/>
      <c r="AT134" s="917"/>
      <c r="AU134" s="917"/>
      <c r="AV134" s="918"/>
      <c r="AW134" s="919">
        <v>84</v>
      </c>
      <c r="AX134" s="920"/>
      <c r="AY134" s="920"/>
      <c r="AZ134" s="920"/>
      <c r="BA134" s="921"/>
      <c r="BB134" s="919">
        <v>89</v>
      </c>
      <c r="BC134" s="920"/>
      <c r="BD134" s="920"/>
      <c r="BE134" s="920"/>
      <c r="BF134" s="921"/>
      <c r="BG134" s="919">
        <f>AW134+BB134</f>
        <v>173</v>
      </c>
      <c r="BH134" s="920"/>
      <c r="BI134" s="920"/>
      <c r="BJ134" s="920"/>
      <c r="BK134" s="920"/>
      <c r="BL134" s="921"/>
      <c r="BM134" s="919">
        <v>51</v>
      </c>
      <c r="BN134" s="920"/>
      <c r="BO134" s="920"/>
      <c r="BP134" s="920"/>
      <c r="BQ134" s="929"/>
      <c r="BR134" s="26"/>
    </row>
    <row r="135" spans="1:70" ht="15" customHeight="1" x14ac:dyDescent="0.2">
      <c r="A135" s="26"/>
      <c r="B135" s="935"/>
      <c r="C135" s="901"/>
      <c r="D135" s="901"/>
      <c r="E135" s="901"/>
      <c r="F135" s="901"/>
      <c r="G135" s="936"/>
      <c r="H135" s="916" t="s">
        <v>165</v>
      </c>
      <c r="I135" s="917"/>
      <c r="J135" s="917"/>
      <c r="K135" s="917"/>
      <c r="L135" s="917"/>
      <c r="M135" s="917"/>
      <c r="N135" s="918"/>
      <c r="O135" s="919">
        <v>602</v>
      </c>
      <c r="P135" s="920"/>
      <c r="Q135" s="920"/>
      <c r="R135" s="920"/>
      <c r="S135" s="921"/>
      <c r="T135" s="919">
        <v>639</v>
      </c>
      <c r="U135" s="920"/>
      <c r="V135" s="920"/>
      <c r="W135" s="920"/>
      <c r="X135" s="921"/>
      <c r="Y135" s="919">
        <f t="shared" si="0"/>
        <v>1241</v>
      </c>
      <c r="Z135" s="920"/>
      <c r="AA135" s="920"/>
      <c r="AB135" s="920"/>
      <c r="AC135" s="920"/>
      <c r="AD135" s="921"/>
      <c r="AE135" s="919">
        <v>538</v>
      </c>
      <c r="AF135" s="920"/>
      <c r="AG135" s="920"/>
      <c r="AH135" s="920"/>
      <c r="AI135" s="921"/>
      <c r="AJ135" s="935"/>
      <c r="AK135" s="901"/>
      <c r="AL135" s="901"/>
      <c r="AM135" s="901"/>
      <c r="AN135" s="901"/>
      <c r="AO135" s="936"/>
      <c r="AP135" s="916" t="s">
        <v>166</v>
      </c>
      <c r="AQ135" s="917"/>
      <c r="AR135" s="917"/>
      <c r="AS135" s="917"/>
      <c r="AT135" s="917"/>
      <c r="AU135" s="917"/>
      <c r="AV135" s="918"/>
      <c r="AW135" s="919">
        <v>197</v>
      </c>
      <c r="AX135" s="920"/>
      <c r="AY135" s="920"/>
      <c r="AZ135" s="920"/>
      <c r="BA135" s="921"/>
      <c r="BB135" s="919">
        <v>234</v>
      </c>
      <c r="BC135" s="920"/>
      <c r="BD135" s="920"/>
      <c r="BE135" s="920"/>
      <c r="BF135" s="921"/>
      <c r="BG135" s="919">
        <f>AW135+BB135</f>
        <v>431</v>
      </c>
      <c r="BH135" s="920"/>
      <c r="BI135" s="920"/>
      <c r="BJ135" s="920"/>
      <c r="BK135" s="920"/>
      <c r="BL135" s="921"/>
      <c r="BM135" s="919">
        <v>121</v>
      </c>
      <c r="BN135" s="920"/>
      <c r="BO135" s="920"/>
      <c r="BP135" s="920"/>
      <c r="BQ135" s="929"/>
      <c r="BR135" s="26"/>
    </row>
    <row r="136" spans="1:70" ht="15" customHeight="1" x14ac:dyDescent="0.2">
      <c r="A136" s="26"/>
      <c r="B136" s="935"/>
      <c r="C136" s="901"/>
      <c r="D136" s="901"/>
      <c r="E136" s="901"/>
      <c r="F136" s="901"/>
      <c r="G136" s="936"/>
      <c r="H136" s="916" t="s">
        <v>167</v>
      </c>
      <c r="I136" s="917"/>
      <c r="J136" s="917"/>
      <c r="K136" s="917"/>
      <c r="L136" s="917"/>
      <c r="M136" s="917"/>
      <c r="N136" s="918"/>
      <c r="O136" s="919">
        <v>486</v>
      </c>
      <c r="P136" s="920"/>
      <c r="Q136" s="920"/>
      <c r="R136" s="920"/>
      <c r="S136" s="921"/>
      <c r="T136" s="919">
        <v>564</v>
      </c>
      <c r="U136" s="920"/>
      <c r="V136" s="920"/>
      <c r="W136" s="920"/>
      <c r="X136" s="921"/>
      <c r="Y136" s="919">
        <f t="shared" si="0"/>
        <v>1050</v>
      </c>
      <c r="Z136" s="920"/>
      <c r="AA136" s="920"/>
      <c r="AB136" s="920"/>
      <c r="AC136" s="920"/>
      <c r="AD136" s="921"/>
      <c r="AE136" s="919">
        <v>395</v>
      </c>
      <c r="AF136" s="920"/>
      <c r="AG136" s="920"/>
      <c r="AH136" s="920"/>
      <c r="AI136" s="921"/>
      <c r="AJ136" s="935"/>
      <c r="AK136" s="901"/>
      <c r="AL136" s="901"/>
      <c r="AM136" s="901"/>
      <c r="AN136" s="901"/>
      <c r="AO136" s="936"/>
      <c r="AP136" s="916" t="s">
        <v>168</v>
      </c>
      <c r="AQ136" s="917"/>
      <c r="AR136" s="917"/>
      <c r="AS136" s="917"/>
      <c r="AT136" s="917"/>
      <c r="AU136" s="917"/>
      <c r="AV136" s="918"/>
      <c r="AW136" s="919">
        <v>224</v>
      </c>
      <c r="AX136" s="920"/>
      <c r="AY136" s="920"/>
      <c r="AZ136" s="920"/>
      <c r="BA136" s="921"/>
      <c r="BB136" s="919">
        <v>247</v>
      </c>
      <c r="BC136" s="920"/>
      <c r="BD136" s="920"/>
      <c r="BE136" s="920"/>
      <c r="BF136" s="921"/>
      <c r="BG136" s="919">
        <f t="shared" si="2"/>
        <v>471</v>
      </c>
      <c r="BH136" s="920"/>
      <c r="BI136" s="920"/>
      <c r="BJ136" s="920"/>
      <c r="BK136" s="920"/>
      <c r="BL136" s="921"/>
      <c r="BM136" s="919">
        <v>144</v>
      </c>
      <c r="BN136" s="920"/>
      <c r="BO136" s="920"/>
      <c r="BP136" s="920"/>
      <c r="BQ136" s="929"/>
      <c r="BR136" s="26"/>
    </row>
    <row r="137" spans="1:70" ht="15" customHeight="1" x14ac:dyDescent="0.2">
      <c r="A137" s="26"/>
      <c r="B137" s="935"/>
      <c r="C137" s="901"/>
      <c r="D137" s="901"/>
      <c r="E137" s="901"/>
      <c r="F137" s="901"/>
      <c r="G137" s="936"/>
      <c r="H137" s="916" t="s">
        <v>169</v>
      </c>
      <c r="I137" s="917"/>
      <c r="J137" s="917"/>
      <c r="K137" s="917"/>
      <c r="L137" s="917"/>
      <c r="M137" s="917"/>
      <c r="N137" s="918"/>
      <c r="O137" s="919">
        <v>879</v>
      </c>
      <c r="P137" s="920"/>
      <c r="Q137" s="920"/>
      <c r="R137" s="920"/>
      <c r="S137" s="921"/>
      <c r="T137" s="919">
        <v>901</v>
      </c>
      <c r="U137" s="920"/>
      <c r="V137" s="920"/>
      <c r="W137" s="920"/>
      <c r="X137" s="921"/>
      <c r="Y137" s="919">
        <f t="shared" si="0"/>
        <v>1780</v>
      </c>
      <c r="Z137" s="920"/>
      <c r="AA137" s="920"/>
      <c r="AB137" s="920"/>
      <c r="AC137" s="920"/>
      <c r="AD137" s="921"/>
      <c r="AE137" s="919">
        <v>614</v>
      </c>
      <c r="AF137" s="920"/>
      <c r="AG137" s="920"/>
      <c r="AH137" s="920"/>
      <c r="AI137" s="921"/>
      <c r="AJ137" s="935"/>
      <c r="AK137" s="901"/>
      <c r="AL137" s="901"/>
      <c r="AM137" s="901"/>
      <c r="AN137" s="901"/>
      <c r="AO137" s="936"/>
      <c r="AP137" s="916" t="s">
        <v>170</v>
      </c>
      <c r="AQ137" s="917"/>
      <c r="AR137" s="917"/>
      <c r="AS137" s="917"/>
      <c r="AT137" s="917"/>
      <c r="AU137" s="917"/>
      <c r="AV137" s="918"/>
      <c r="AW137" s="919">
        <v>100</v>
      </c>
      <c r="AX137" s="920"/>
      <c r="AY137" s="920"/>
      <c r="AZ137" s="920"/>
      <c r="BA137" s="921"/>
      <c r="BB137" s="919">
        <v>109</v>
      </c>
      <c r="BC137" s="920"/>
      <c r="BD137" s="920"/>
      <c r="BE137" s="920"/>
      <c r="BF137" s="921"/>
      <c r="BG137" s="919">
        <f t="shared" si="2"/>
        <v>209</v>
      </c>
      <c r="BH137" s="920"/>
      <c r="BI137" s="920"/>
      <c r="BJ137" s="920"/>
      <c r="BK137" s="920"/>
      <c r="BL137" s="921"/>
      <c r="BM137" s="919">
        <v>72</v>
      </c>
      <c r="BN137" s="920"/>
      <c r="BO137" s="920"/>
      <c r="BP137" s="920"/>
      <c r="BQ137" s="929"/>
      <c r="BR137" s="26"/>
    </row>
    <row r="138" spans="1:70" ht="15" customHeight="1" x14ac:dyDescent="0.2">
      <c r="A138" s="26"/>
      <c r="B138" s="935"/>
      <c r="C138" s="901"/>
      <c r="D138" s="901"/>
      <c r="E138" s="901"/>
      <c r="F138" s="901"/>
      <c r="G138" s="936"/>
      <c r="H138" s="916" t="s">
        <v>171</v>
      </c>
      <c r="I138" s="917"/>
      <c r="J138" s="917"/>
      <c r="K138" s="917"/>
      <c r="L138" s="917"/>
      <c r="M138" s="917"/>
      <c r="N138" s="918"/>
      <c r="O138" s="919">
        <v>51</v>
      </c>
      <c r="P138" s="920"/>
      <c r="Q138" s="920"/>
      <c r="R138" s="920"/>
      <c r="S138" s="921"/>
      <c r="T138" s="919">
        <v>53</v>
      </c>
      <c r="U138" s="920"/>
      <c r="V138" s="920"/>
      <c r="W138" s="920"/>
      <c r="X138" s="921"/>
      <c r="Y138" s="919">
        <f t="shared" si="0"/>
        <v>104</v>
      </c>
      <c r="Z138" s="920"/>
      <c r="AA138" s="920"/>
      <c r="AB138" s="920"/>
      <c r="AC138" s="920"/>
      <c r="AD138" s="921"/>
      <c r="AE138" s="919">
        <v>34</v>
      </c>
      <c r="AF138" s="920"/>
      <c r="AG138" s="920"/>
      <c r="AH138" s="920"/>
      <c r="AI138" s="921"/>
      <c r="AJ138" s="935"/>
      <c r="AK138" s="901"/>
      <c r="AL138" s="901"/>
      <c r="AM138" s="901"/>
      <c r="AN138" s="901"/>
      <c r="AO138" s="936"/>
      <c r="AP138" s="922" t="s">
        <v>172</v>
      </c>
      <c r="AQ138" s="923"/>
      <c r="AR138" s="923"/>
      <c r="AS138" s="923"/>
      <c r="AT138" s="923"/>
      <c r="AU138" s="923"/>
      <c r="AV138" s="924"/>
      <c r="AW138" s="925">
        <v>243</v>
      </c>
      <c r="AX138" s="926"/>
      <c r="AY138" s="926"/>
      <c r="AZ138" s="926"/>
      <c r="BA138" s="927"/>
      <c r="BB138" s="925">
        <v>249</v>
      </c>
      <c r="BC138" s="926"/>
      <c r="BD138" s="926"/>
      <c r="BE138" s="926"/>
      <c r="BF138" s="927"/>
      <c r="BG138" s="925">
        <f t="shared" si="2"/>
        <v>492</v>
      </c>
      <c r="BH138" s="926"/>
      <c r="BI138" s="926"/>
      <c r="BJ138" s="926"/>
      <c r="BK138" s="926"/>
      <c r="BL138" s="927"/>
      <c r="BM138" s="925">
        <v>151</v>
      </c>
      <c r="BN138" s="926"/>
      <c r="BO138" s="926"/>
      <c r="BP138" s="926"/>
      <c r="BQ138" s="928"/>
      <c r="BR138" s="26"/>
    </row>
    <row r="139" spans="1:70" ht="15" customHeight="1" thickBot="1" x14ac:dyDescent="0.25">
      <c r="A139" s="26"/>
      <c r="B139" s="935"/>
      <c r="C139" s="901"/>
      <c r="D139" s="901"/>
      <c r="E139" s="901"/>
      <c r="F139" s="901"/>
      <c r="G139" s="936"/>
      <c r="H139" s="916" t="s">
        <v>173</v>
      </c>
      <c r="I139" s="917"/>
      <c r="J139" s="917"/>
      <c r="K139" s="917"/>
      <c r="L139" s="917"/>
      <c r="M139" s="917"/>
      <c r="N139" s="918"/>
      <c r="O139" s="919">
        <v>318</v>
      </c>
      <c r="P139" s="920"/>
      <c r="Q139" s="920"/>
      <c r="R139" s="920"/>
      <c r="S139" s="921"/>
      <c r="T139" s="919">
        <v>364</v>
      </c>
      <c r="U139" s="920"/>
      <c r="V139" s="920"/>
      <c r="W139" s="920"/>
      <c r="X139" s="921"/>
      <c r="Y139" s="919">
        <f t="shared" si="0"/>
        <v>682</v>
      </c>
      <c r="Z139" s="920"/>
      <c r="AA139" s="920"/>
      <c r="AB139" s="920"/>
      <c r="AC139" s="920"/>
      <c r="AD139" s="921"/>
      <c r="AE139" s="919">
        <v>280</v>
      </c>
      <c r="AF139" s="920"/>
      <c r="AG139" s="920"/>
      <c r="AH139" s="920"/>
      <c r="AI139" s="921"/>
      <c r="AJ139" s="937"/>
      <c r="AK139" s="938"/>
      <c r="AL139" s="938"/>
      <c r="AM139" s="938"/>
      <c r="AN139" s="938"/>
      <c r="AO139" s="939"/>
      <c r="AP139" s="909" t="s">
        <v>134</v>
      </c>
      <c r="AQ139" s="910"/>
      <c r="AR139" s="910"/>
      <c r="AS139" s="910"/>
      <c r="AT139" s="910"/>
      <c r="AU139" s="910"/>
      <c r="AV139" s="911"/>
      <c r="AW139" s="912">
        <f>SUM(AW133:BA138)</f>
        <v>932</v>
      </c>
      <c r="AX139" s="913"/>
      <c r="AY139" s="913"/>
      <c r="AZ139" s="913"/>
      <c r="BA139" s="914"/>
      <c r="BB139" s="912">
        <f>SUM(BB133:BF138)</f>
        <v>1016</v>
      </c>
      <c r="BC139" s="913"/>
      <c r="BD139" s="913"/>
      <c r="BE139" s="913"/>
      <c r="BF139" s="914"/>
      <c r="BG139" s="912">
        <f>SUM(BG133:BL138)</f>
        <v>1948</v>
      </c>
      <c r="BH139" s="913"/>
      <c r="BI139" s="913"/>
      <c r="BJ139" s="913"/>
      <c r="BK139" s="913"/>
      <c r="BL139" s="914"/>
      <c r="BM139" s="912">
        <f>SUM(BM133:BQ138)</f>
        <v>589</v>
      </c>
      <c r="BN139" s="913"/>
      <c r="BO139" s="913"/>
      <c r="BP139" s="913"/>
      <c r="BQ139" s="915"/>
      <c r="BR139" s="26"/>
    </row>
    <row r="140" spans="1:70" ht="15" customHeight="1" thickTop="1" x14ac:dyDescent="0.2">
      <c r="A140" s="26"/>
      <c r="B140" s="935"/>
      <c r="C140" s="901"/>
      <c r="D140" s="901"/>
      <c r="E140" s="901"/>
      <c r="F140" s="901"/>
      <c r="G140" s="936"/>
      <c r="H140" s="922" t="s">
        <v>174</v>
      </c>
      <c r="I140" s="923"/>
      <c r="J140" s="923"/>
      <c r="K140" s="923"/>
      <c r="L140" s="923"/>
      <c r="M140" s="923"/>
      <c r="N140" s="924"/>
      <c r="O140" s="925">
        <v>267</v>
      </c>
      <c r="P140" s="926"/>
      <c r="Q140" s="926"/>
      <c r="R140" s="926"/>
      <c r="S140" s="927"/>
      <c r="T140" s="925">
        <v>263</v>
      </c>
      <c r="U140" s="926"/>
      <c r="V140" s="926"/>
      <c r="W140" s="926"/>
      <c r="X140" s="927"/>
      <c r="Y140" s="925">
        <f t="shared" si="0"/>
        <v>530</v>
      </c>
      <c r="Z140" s="926"/>
      <c r="AA140" s="926"/>
      <c r="AB140" s="926"/>
      <c r="AC140" s="926"/>
      <c r="AD140" s="927"/>
      <c r="AE140" s="925">
        <v>242</v>
      </c>
      <c r="AF140" s="926"/>
      <c r="AG140" s="926"/>
      <c r="AH140" s="926"/>
      <c r="AI140" s="927"/>
      <c r="AJ140" s="943" t="s">
        <v>175</v>
      </c>
      <c r="AK140" s="944"/>
      <c r="AL140" s="944"/>
      <c r="AM140" s="944"/>
      <c r="AN140" s="944"/>
      <c r="AO140" s="944"/>
      <c r="AP140" s="940" t="s">
        <v>176</v>
      </c>
      <c r="AQ140" s="941"/>
      <c r="AR140" s="941"/>
      <c r="AS140" s="941"/>
      <c r="AT140" s="941"/>
      <c r="AU140" s="941"/>
      <c r="AV140" s="942"/>
      <c r="AW140" s="950">
        <v>251</v>
      </c>
      <c r="AX140" s="951"/>
      <c r="AY140" s="951"/>
      <c r="AZ140" s="951"/>
      <c r="BA140" s="952"/>
      <c r="BB140" s="950">
        <v>252</v>
      </c>
      <c r="BC140" s="951"/>
      <c r="BD140" s="951"/>
      <c r="BE140" s="951"/>
      <c r="BF140" s="952"/>
      <c r="BG140" s="950">
        <f t="shared" ref="BG140:BG151" si="3">AW140+BB140</f>
        <v>503</v>
      </c>
      <c r="BH140" s="951"/>
      <c r="BI140" s="951"/>
      <c r="BJ140" s="951"/>
      <c r="BK140" s="951"/>
      <c r="BL140" s="952"/>
      <c r="BM140" s="950">
        <v>143</v>
      </c>
      <c r="BN140" s="951"/>
      <c r="BO140" s="951"/>
      <c r="BP140" s="951"/>
      <c r="BQ140" s="953"/>
      <c r="BR140" s="26"/>
    </row>
    <row r="141" spans="1:70" ht="15" customHeight="1" thickBot="1" x14ac:dyDescent="0.25">
      <c r="A141" s="26"/>
      <c r="B141" s="937"/>
      <c r="C141" s="938"/>
      <c r="D141" s="938"/>
      <c r="E141" s="938"/>
      <c r="F141" s="938"/>
      <c r="G141" s="939"/>
      <c r="H141" s="909" t="s">
        <v>134</v>
      </c>
      <c r="I141" s="910"/>
      <c r="J141" s="910"/>
      <c r="K141" s="910"/>
      <c r="L141" s="910"/>
      <c r="M141" s="910"/>
      <c r="N141" s="911"/>
      <c r="O141" s="912">
        <f>SUM(O119:S140)</f>
        <v>7829</v>
      </c>
      <c r="P141" s="913"/>
      <c r="Q141" s="913"/>
      <c r="R141" s="913"/>
      <c r="S141" s="914"/>
      <c r="T141" s="912">
        <f>SUM(T119:X140)</f>
        <v>8637</v>
      </c>
      <c r="U141" s="913"/>
      <c r="V141" s="913"/>
      <c r="W141" s="913"/>
      <c r="X141" s="914"/>
      <c r="Y141" s="912">
        <f>SUM(Y119:AD140)</f>
        <v>16466</v>
      </c>
      <c r="Z141" s="913"/>
      <c r="AA141" s="913"/>
      <c r="AB141" s="913"/>
      <c r="AC141" s="913"/>
      <c r="AD141" s="914"/>
      <c r="AE141" s="912">
        <f>SUM(AE119:AI140)</f>
        <v>6422</v>
      </c>
      <c r="AF141" s="913"/>
      <c r="AG141" s="913"/>
      <c r="AH141" s="913"/>
      <c r="AI141" s="915"/>
      <c r="AJ141" s="945"/>
      <c r="AK141" s="946"/>
      <c r="AL141" s="946"/>
      <c r="AM141" s="946"/>
      <c r="AN141" s="946"/>
      <c r="AO141" s="946"/>
      <c r="AP141" s="916" t="s">
        <v>177</v>
      </c>
      <c r="AQ141" s="917"/>
      <c r="AR141" s="917"/>
      <c r="AS141" s="917"/>
      <c r="AT141" s="917"/>
      <c r="AU141" s="917"/>
      <c r="AV141" s="918"/>
      <c r="AW141" s="919">
        <v>110</v>
      </c>
      <c r="AX141" s="920"/>
      <c r="AY141" s="920"/>
      <c r="AZ141" s="920"/>
      <c r="BA141" s="921"/>
      <c r="BB141" s="919">
        <v>130</v>
      </c>
      <c r="BC141" s="920"/>
      <c r="BD141" s="920"/>
      <c r="BE141" s="920"/>
      <c r="BF141" s="921"/>
      <c r="BG141" s="919">
        <f t="shared" si="3"/>
        <v>240</v>
      </c>
      <c r="BH141" s="920"/>
      <c r="BI141" s="920"/>
      <c r="BJ141" s="920"/>
      <c r="BK141" s="920"/>
      <c r="BL141" s="921"/>
      <c r="BM141" s="919">
        <v>69</v>
      </c>
      <c r="BN141" s="920"/>
      <c r="BO141" s="920"/>
      <c r="BP141" s="920"/>
      <c r="BQ141" s="929"/>
      <c r="BR141" s="26"/>
    </row>
    <row r="142" spans="1:70" ht="15" customHeight="1" thickTop="1" x14ac:dyDescent="0.2">
      <c r="A142" s="26"/>
      <c r="B142" s="933" t="s">
        <v>178</v>
      </c>
      <c r="C142" s="905"/>
      <c r="D142" s="905"/>
      <c r="E142" s="905"/>
      <c r="F142" s="905"/>
      <c r="G142" s="934"/>
      <c r="H142" s="940" t="s">
        <v>179</v>
      </c>
      <c r="I142" s="941"/>
      <c r="J142" s="941"/>
      <c r="K142" s="941"/>
      <c r="L142" s="941"/>
      <c r="M142" s="941"/>
      <c r="N142" s="942"/>
      <c r="O142" s="930">
        <v>46</v>
      </c>
      <c r="P142" s="931"/>
      <c r="Q142" s="931"/>
      <c r="R142" s="931"/>
      <c r="S142" s="932"/>
      <c r="T142" s="930">
        <v>50</v>
      </c>
      <c r="U142" s="931"/>
      <c r="V142" s="931"/>
      <c r="W142" s="931"/>
      <c r="X142" s="932"/>
      <c r="Y142" s="930">
        <f t="shared" ref="Y142:Y154" si="4">O142+T142</f>
        <v>96</v>
      </c>
      <c r="Z142" s="931"/>
      <c r="AA142" s="931"/>
      <c r="AB142" s="931"/>
      <c r="AC142" s="931"/>
      <c r="AD142" s="932"/>
      <c r="AE142" s="930">
        <v>35</v>
      </c>
      <c r="AF142" s="931"/>
      <c r="AG142" s="931"/>
      <c r="AH142" s="931"/>
      <c r="AI142" s="932"/>
      <c r="AJ142" s="945"/>
      <c r="AK142" s="946"/>
      <c r="AL142" s="946"/>
      <c r="AM142" s="946"/>
      <c r="AN142" s="946"/>
      <c r="AO142" s="946"/>
      <c r="AP142" s="916" t="s">
        <v>180</v>
      </c>
      <c r="AQ142" s="917"/>
      <c r="AR142" s="917"/>
      <c r="AS142" s="917"/>
      <c r="AT142" s="917"/>
      <c r="AU142" s="917"/>
      <c r="AV142" s="918"/>
      <c r="AW142" s="919">
        <v>142</v>
      </c>
      <c r="AX142" s="920"/>
      <c r="AY142" s="920"/>
      <c r="AZ142" s="920"/>
      <c r="BA142" s="921"/>
      <c r="BB142" s="919">
        <v>158</v>
      </c>
      <c r="BC142" s="920"/>
      <c r="BD142" s="920"/>
      <c r="BE142" s="920"/>
      <c r="BF142" s="921"/>
      <c r="BG142" s="919">
        <f t="shared" si="3"/>
        <v>300</v>
      </c>
      <c r="BH142" s="920"/>
      <c r="BI142" s="920"/>
      <c r="BJ142" s="920"/>
      <c r="BK142" s="920"/>
      <c r="BL142" s="921"/>
      <c r="BM142" s="919">
        <v>94</v>
      </c>
      <c r="BN142" s="920"/>
      <c r="BO142" s="920"/>
      <c r="BP142" s="920"/>
      <c r="BQ142" s="929"/>
      <c r="BR142" s="26"/>
    </row>
    <row r="143" spans="1:70" ht="15" customHeight="1" x14ac:dyDescent="0.2">
      <c r="A143" s="26"/>
      <c r="B143" s="935"/>
      <c r="C143" s="901"/>
      <c r="D143" s="901"/>
      <c r="E143" s="901"/>
      <c r="F143" s="901"/>
      <c r="G143" s="936"/>
      <c r="H143" s="916" t="s">
        <v>181</v>
      </c>
      <c r="I143" s="917"/>
      <c r="J143" s="917"/>
      <c r="K143" s="917"/>
      <c r="L143" s="917"/>
      <c r="M143" s="917"/>
      <c r="N143" s="918"/>
      <c r="O143" s="919">
        <v>69</v>
      </c>
      <c r="P143" s="920"/>
      <c r="Q143" s="920"/>
      <c r="R143" s="920"/>
      <c r="S143" s="921"/>
      <c r="T143" s="919">
        <v>70</v>
      </c>
      <c r="U143" s="920"/>
      <c r="V143" s="920"/>
      <c r="W143" s="920"/>
      <c r="X143" s="921"/>
      <c r="Y143" s="919">
        <f t="shared" si="4"/>
        <v>139</v>
      </c>
      <c r="Z143" s="920"/>
      <c r="AA143" s="920"/>
      <c r="AB143" s="920"/>
      <c r="AC143" s="920"/>
      <c r="AD143" s="921"/>
      <c r="AE143" s="919">
        <v>38</v>
      </c>
      <c r="AF143" s="920"/>
      <c r="AG143" s="920"/>
      <c r="AH143" s="920"/>
      <c r="AI143" s="921"/>
      <c r="AJ143" s="945"/>
      <c r="AK143" s="946"/>
      <c r="AL143" s="946"/>
      <c r="AM143" s="946"/>
      <c r="AN143" s="946"/>
      <c r="AO143" s="946"/>
      <c r="AP143" s="916" t="s">
        <v>182</v>
      </c>
      <c r="AQ143" s="917"/>
      <c r="AR143" s="917"/>
      <c r="AS143" s="917"/>
      <c r="AT143" s="917"/>
      <c r="AU143" s="917"/>
      <c r="AV143" s="918"/>
      <c r="AW143" s="919">
        <v>298</v>
      </c>
      <c r="AX143" s="920"/>
      <c r="AY143" s="920"/>
      <c r="AZ143" s="920"/>
      <c r="BA143" s="921"/>
      <c r="BB143" s="919">
        <v>353</v>
      </c>
      <c r="BC143" s="920"/>
      <c r="BD143" s="920"/>
      <c r="BE143" s="920"/>
      <c r="BF143" s="921"/>
      <c r="BG143" s="919">
        <f t="shared" si="3"/>
        <v>651</v>
      </c>
      <c r="BH143" s="920"/>
      <c r="BI143" s="920"/>
      <c r="BJ143" s="920"/>
      <c r="BK143" s="920"/>
      <c r="BL143" s="921"/>
      <c r="BM143" s="919">
        <v>199</v>
      </c>
      <c r="BN143" s="920"/>
      <c r="BO143" s="920"/>
      <c r="BP143" s="920"/>
      <c r="BQ143" s="929"/>
      <c r="BR143" s="26"/>
    </row>
    <row r="144" spans="1:70" ht="15" customHeight="1" x14ac:dyDescent="0.2">
      <c r="A144" s="26"/>
      <c r="B144" s="935"/>
      <c r="C144" s="901"/>
      <c r="D144" s="901"/>
      <c r="E144" s="901"/>
      <c r="F144" s="901"/>
      <c r="G144" s="936"/>
      <c r="H144" s="916" t="s">
        <v>183</v>
      </c>
      <c r="I144" s="917"/>
      <c r="J144" s="917"/>
      <c r="K144" s="917"/>
      <c r="L144" s="917"/>
      <c r="M144" s="917"/>
      <c r="N144" s="918"/>
      <c r="O144" s="919">
        <v>85</v>
      </c>
      <c r="P144" s="920"/>
      <c r="Q144" s="920"/>
      <c r="R144" s="920"/>
      <c r="S144" s="921"/>
      <c r="T144" s="919">
        <v>94</v>
      </c>
      <c r="U144" s="920"/>
      <c r="V144" s="920"/>
      <c r="W144" s="920"/>
      <c r="X144" s="921"/>
      <c r="Y144" s="919">
        <f t="shared" si="4"/>
        <v>179</v>
      </c>
      <c r="Z144" s="920"/>
      <c r="AA144" s="920"/>
      <c r="AB144" s="920"/>
      <c r="AC144" s="920"/>
      <c r="AD144" s="921"/>
      <c r="AE144" s="919">
        <v>67</v>
      </c>
      <c r="AF144" s="920"/>
      <c r="AG144" s="920"/>
      <c r="AH144" s="920"/>
      <c r="AI144" s="921"/>
      <c r="AJ144" s="945"/>
      <c r="AK144" s="946"/>
      <c r="AL144" s="946"/>
      <c r="AM144" s="946"/>
      <c r="AN144" s="946"/>
      <c r="AO144" s="946"/>
      <c r="AP144" s="916" t="s">
        <v>184</v>
      </c>
      <c r="AQ144" s="917"/>
      <c r="AR144" s="917"/>
      <c r="AS144" s="917"/>
      <c r="AT144" s="917"/>
      <c r="AU144" s="917"/>
      <c r="AV144" s="918"/>
      <c r="AW144" s="919">
        <v>1018</v>
      </c>
      <c r="AX144" s="920"/>
      <c r="AY144" s="920"/>
      <c r="AZ144" s="920"/>
      <c r="BA144" s="921"/>
      <c r="BB144" s="919">
        <v>1091</v>
      </c>
      <c r="BC144" s="920"/>
      <c r="BD144" s="920"/>
      <c r="BE144" s="920"/>
      <c r="BF144" s="921"/>
      <c r="BG144" s="919">
        <f>AW144+BB144</f>
        <v>2109</v>
      </c>
      <c r="BH144" s="920"/>
      <c r="BI144" s="920"/>
      <c r="BJ144" s="920"/>
      <c r="BK144" s="920"/>
      <c r="BL144" s="921"/>
      <c r="BM144" s="919">
        <v>712</v>
      </c>
      <c r="BN144" s="920"/>
      <c r="BO144" s="920"/>
      <c r="BP144" s="920"/>
      <c r="BQ144" s="929"/>
      <c r="BR144" s="26"/>
    </row>
    <row r="145" spans="1:70" ht="15" customHeight="1" x14ac:dyDescent="0.2">
      <c r="A145" s="26"/>
      <c r="B145" s="935"/>
      <c r="C145" s="901"/>
      <c r="D145" s="901"/>
      <c r="E145" s="901"/>
      <c r="F145" s="901"/>
      <c r="G145" s="936"/>
      <c r="H145" s="916" t="s">
        <v>185</v>
      </c>
      <c r="I145" s="917"/>
      <c r="J145" s="917"/>
      <c r="K145" s="917"/>
      <c r="L145" s="917"/>
      <c r="M145" s="917"/>
      <c r="N145" s="918"/>
      <c r="O145" s="919">
        <v>63</v>
      </c>
      <c r="P145" s="920"/>
      <c r="Q145" s="920"/>
      <c r="R145" s="920"/>
      <c r="S145" s="921"/>
      <c r="T145" s="919">
        <v>61</v>
      </c>
      <c r="U145" s="920"/>
      <c r="V145" s="920"/>
      <c r="W145" s="920"/>
      <c r="X145" s="921"/>
      <c r="Y145" s="919">
        <f t="shared" si="4"/>
        <v>124</v>
      </c>
      <c r="Z145" s="920"/>
      <c r="AA145" s="920"/>
      <c r="AB145" s="920"/>
      <c r="AC145" s="920"/>
      <c r="AD145" s="921"/>
      <c r="AE145" s="919">
        <v>42</v>
      </c>
      <c r="AF145" s="920"/>
      <c r="AG145" s="920"/>
      <c r="AH145" s="920"/>
      <c r="AI145" s="921"/>
      <c r="AJ145" s="945"/>
      <c r="AK145" s="946"/>
      <c r="AL145" s="946"/>
      <c r="AM145" s="946"/>
      <c r="AN145" s="946"/>
      <c r="AO145" s="946"/>
      <c r="AP145" s="916" t="s">
        <v>186</v>
      </c>
      <c r="AQ145" s="917"/>
      <c r="AR145" s="917"/>
      <c r="AS145" s="917"/>
      <c r="AT145" s="917"/>
      <c r="AU145" s="917"/>
      <c r="AV145" s="918"/>
      <c r="AW145" s="919">
        <v>276</v>
      </c>
      <c r="AX145" s="920"/>
      <c r="AY145" s="920"/>
      <c r="AZ145" s="920"/>
      <c r="BA145" s="921"/>
      <c r="BB145" s="919">
        <v>317</v>
      </c>
      <c r="BC145" s="920"/>
      <c r="BD145" s="920"/>
      <c r="BE145" s="920"/>
      <c r="BF145" s="921"/>
      <c r="BG145" s="919">
        <f t="shared" si="3"/>
        <v>593</v>
      </c>
      <c r="BH145" s="920"/>
      <c r="BI145" s="920"/>
      <c r="BJ145" s="920"/>
      <c r="BK145" s="920"/>
      <c r="BL145" s="921"/>
      <c r="BM145" s="919">
        <v>177</v>
      </c>
      <c r="BN145" s="920"/>
      <c r="BO145" s="920"/>
      <c r="BP145" s="920"/>
      <c r="BQ145" s="929"/>
      <c r="BR145" s="26"/>
    </row>
    <row r="146" spans="1:70" ht="15" customHeight="1" x14ac:dyDescent="0.2">
      <c r="A146" s="26"/>
      <c r="B146" s="935"/>
      <c r="C146" s="901"/>
      <c r="D146" s="901"/>
      <c r="E146" s="901"/>
      <c r="F146" s="901"/>
      <c r="G146" s="936"/>
      <c r="H146" s="916" t="s">
        <v>187</v>
      </c>
      <c r="I146" s="917"/>
      <c r="J146" s="917"/>
      <c r="K146" s="917"/>
      <c r="L146" s="917"/>
      <c r="M146" s="917"/>
      <c r="N146" s="918"/>
      <c r="O146" s="919">
        <v>83</v>
      </c>
      <c r="P146" s="920"/>
      <c r="Q146" s="920"/>
      <c r="R146" s="920"/>
      <c r="S146" s="921"/>
      <c r="T146" s="919">
        <v>90</v>
      </c>
      <c r="U146" s="920"/>
      <c r="V146" s="920"/>
      <c r="W146" s="920"/>
      <c r="X146" s="921"/>
      <c r="Y146" s="919">
        <f t="shared" si="4"/>
        <v>173</v>
      </c>
      <c r="Z146" s="920"/>
      <c r="AA146" s="920"/>
      <c r="AB146" s="920"/>
      <c r="AC146" s="920"/>
      <c r="AD146" s="921"/>
      <c r="AE146" s="919">
        <v>52</v>
      </c>
      <c r="AF146" s="920"/>
      <c r="AG146" s="920"/>
      <c r="AH146" s="920"/>
      <c r="AI146" s="921"/>
      <c r="AJ146" s="945"/>
      <c r="AK146" s="946"/>
      <c r="AL146" s="946"/>
      <c r="AM146" s="946"/>
      <c r="AN146" s="946"/>
      <c r="AO146" s="946"/>
      <c r="AP146" s="916" t="s">
        <v>188</v>
      </c>
      <c r="AQ146" s="917"/>
      <c r="AR146" s="917"/>
      <c r="AS146" s="917"/>
      <c r="AT146" s="917"/>
      <c r="AU146" s="917"/>
      <c r="AV146" s="918"/>
      <c r="AW146" s="919">
        <v>10</v>
      </c>
      <c r="AX146" s="920"/>
      <c r="AY146" s="920"/>
      <c r="AZ146" s="920"/>
      <c r="BA146" s="921"/>
      <c r="BB146" s="919">
        <v>7</v>
      </c>
      <c r="BC146" s="920"/>
      <c r="BD146" s="920"/>
      <c r="BE146" s="920"/>
      <c r="BF146" s="921"/>
      <c r="BG146" s="919">
        <f t="shared" si="3"/>
        <v>17</v>
      </c>
      <c r="BH146" s="920"/>
      <c r="BI146" s="920"/>
      <c r="BJ146" s="920"/>
      <c r="BK146" s="920"/>
      <c r="BL146" s="921"/>
      <c r="BM146" s="919">
        <v>13</v>
      </c>
      <c r="BN146" s="920"/>
      <c r="BO146" s="920"/>
      <c r="BP146" s="920"/>
      <c r="BQ146" s="929"/>
      <c r="BR146" s="26"/>
    </row>
    <row r="147" spans="1:70" ht="15" customHeight="1" x14ac:dyDescent="0.2">
      <c r="A147" s="26"/>
      <c r="B147" s="935"/>
      <c r="C147" s="901"/>
      <c r="D147" s="901"/>
      <c r="E147" s="901"/>
      <c r="F147" s="901"/>
      <c r="G147" s="936"/>
      <c r="H147" s="916" t="s">
        <v>189</v>
      </c>
      <c r="I147" s="917"/>
      <c r="J147" s="917"/>
      <c r="K147" s="917"/>
      <c r="L147" s="917"/>
      <c r="M147" s="917"/>
      <c r="N147" s="918"/>
      <c r="O147" s="919">
        <v>156</v>
      </c>
      <c r="P147" s="920"/>
      <c r="Q147" s="920"/>
      <c r="R147" s="920"/>
      <c r="S147" s="921"/>
      <c r="T147" s="919">
        <v>173</v>
      </c>
      <c r="U147" s="920"/>
      <c r="V147" s="920"/>
      <c r="W147" s="920"/>
      <c r="X147" s="921"/>
      <c r="Y147" s="919">
        <f t="shared" si="4"/>
        <v>329</v>
      </c>
      <c r="Z147" s="920"/>
      <c r="AA147" s="920"/>
      <c r="AB147" s="920"/>
      <c r="AC147" s="920"/>
      <c r="AD147" s="921"/>
      <c r="AE147" s="919">
        <v>91</v>
      </c>
      <c r="AF147" s="920"/>
      <c r="AG147" s="920"/>
      <c r="AH147" s="920"/>
      <c r="AI147" s="921"/>
      <c r="AJ147" s="945"/>
      <c r="AK147" s="946"/>
      <c r="AL147" s="946"/>
      <c r="AM147" s="946"/>
      <c r="AN147" s="946"/>
      <c r="AO147" s="946"/>
      <c r="AP147" s="916" t="s">
        <v>190</v>
      </c>
      <c r="AQ147" s="917"/>
      <c r="AR147" s="917"/>
      <c r="AS147" s="917"/>
      <c r="AT147" s="917"/>
      <c r="AU147" s="917"/>
      <c r="AV147" s="918"/>
      <c r="AW147" s="919">
        <v>191</v>
      </c>
      <c r="AX147" s="920"/>
      <c r="AY147" s="920"/>
      <c r="AZ147" s="920"/>
      <c r="BA147" s="921"/>
      <c r="BB147" s="919">
        <v>201</v>
      </c>
      <c r="BC147" s="920"/>
      <c r="BD147" s="920"/>
      <c r="BE147" s="920"/>
      <c r="BF147" s="921"/>
      <c r="BG147" s="919">
        <f t="shared" si="3"/>
        <v>392</v>
      </c>
      <c r="BH147" s="920"/>
      <c r="BI147" s="920"/>
      <c r="BJ147" s="920"/>
      <c r="BK147" s="920"/>
      <c r="BL147" s="921"/>
      <c r="BM147" s="919">
        <v>119</v>
      </c>
      <c r="BN147" s="920"/>
      <c r="BO147" s="920"/>
      <c r="BP147" s="920"/>
      <c r="BQ147" s="929"/>
      <c r="BR147" s="26"/>
    </row>
    <row r="148" spans="1:70" ht="15" customHeight="1" x14ac:dyDescent="0.2">
      <c r="A148" s="26"/>
      <c r="B148" s="935"/>
      <c r="C148" s="901"/>
      <c r="D148" s="901"/>
      <c r="E148" s="901"/>
      <c r="F148" s="901"/>
      <c r="G148" s="936"/>
      <c r="H148" s="916" t="s">
        <v>191</v>
      </c>
      <c r="I148" s="917"/>
      <c r="J148" s="917"/>
      <c r="K148" s="917"/>
      <c r="L148" s="917"/>
      <c r="M148" s="917"/>
      <c r="N148" s="918"/>
      <c r="O148" s="919">
        <v>45</v>
      </c>
      <c r="P148" s="920"/>
      <c r="Q148" s="920"/>
      <c r="R148" s="920"/>
      <c r="S148" s="921"/>
      <c r="T148" s="919">
        <v>72</v>
      </c>
      <c r="U148" s="920"/>
      <c r="V148" s="920"/>
      <c r="W148" s="920"/>
      <c r="X148" s="921"/>
      <c r="Y148" s="919">
        <f t="shared" si="4"/>
        <v>117</v>
      </c>
      <c r="Z148" s="920"/>
      <c r="AA148" s="920"/>
      <c r="AB148" s="920"/>
      <c r="AC148" s="920"/>
      <c r="AD148" s="921"/>
      <c r="AE148" s="919">
        <v>36</v>
      </c>
      <c r="AF148" s="920"/>
      <c r="AG148" s="920"/>
      <c r="AH148" s="920"/>
      <c r="AI148" s="921"/>
      <c r="AJ148" s="945"/>
      <c r="AK148" s="946"/>
      <c r="AL148" s="946"/>
      <c r="AM148" s="946"/>
      <c r="AN148" s="946"/>
      <c r="AO148" s="946"/>
      <c r="AP148" s="916" t="s">
        <v>192</v>
      </c>
      <c r="AQ148" s="917"/>
      <c r="AR148" s="917"/>
      <c r="AS148" s="917"/>
      <c r="AT148" s="917"/>
      <c r="AU148" s="917"/>
      <c r="AV148" s="918"/>
      <c r="AW148" s="919">
        <v>122</v>
      </c>
      <c r="AX148" s="920"/>
      <c r="AY148" s="920"/>
      <c r="AZ148" s="920"/>
      <c r="BA148" s="921"/>
      <c r="BB148" s="919">
        <v>141</v>
      </c>
      <c r="BC148" s="920"/>
      <c r="BD148" s="920"/>
      <c r="BE148" s="920"/>
      <c r="BF148" s="921"/>
      <c r="BG148" s="919">
        <f t="shared" si="3"/>
        <v>263</v>
      </c>
      <c r="BH148" s="920"/>
      <c r="BI148" s="920"/>
      <c r="BJ148" s="920"/>
      <c r="BK148" s="920"/>
      <c r="BL148" s="921"/>
      <c r="BM148" s="919">
        <v>71</v>
      </c>
      <c r="BN148" s="920"/>
      <c r="BO148" s="920"/>
      <c r="BP148" s="920"/>
      <c r="BQ148" s="929"/>
      <c r="BR148" s="26"/>
    </row>
    <row r="149" spans="1:70" ht="15" customHeight="1" x14ac:dyDescent="0.2">
      <c r="A149" s="26"/>
      <c r="B149" s="935"/>
      <c r="C149" s="901"/>
      <c r="D149" s="901"/>
      <c r="E149" s="901"/>
      <c r="F149" s="901"/>
      <c r="G149" s="936"/>
      <c r="H149" s="916" t="s">
        <v>193</v>
      </c>
      <c r="I149" s="917"/>
      <c r="J149" s="917"/>
      <c r="K149" s="917"/>
      <c r="L149" s="917"/>
      <c r="M149" s="917"/>
      <c r="N149" s="918"/>
      <c r="O149" s="919">
        <v>84</v>
      </c>
      <c r="P149" s="920"/>
      <c r="Q149" s="920"/>
      <c r="R149" s="920"/>
      <c r="S149" s="921"/>
      <c r="T149" s="919">
        <v>79</v>
      </c>
      <c r="U149" s="920"/>
      <c r="V149" s="920"/>
      <c r="W149" s="920"/>
      <c r="X149" s="921"/>
      <c r="Y149" s="919">
        <f t="shared" si="4"/>
        <v>163</v>
      </c>
      <c r="Z149" s="920"/>
      <c r="AA149" s="920"/>
      <c r="AB149" s="920"/>
      <c r="AC149" s="920"/>
      <c r="AD149" s="921"/>
      <c r="AE149" s="919">
        <v>48</v>
      </c>
      <c r="AF149" s="920"/>
      <c r="AG149" s="920"/>
      <c r="AH149" s="920"/>
      <c r="AI149" s="921"/>
      <c r="AJ149" s="945"/>
      <c r="AK149" s="946"/>
      <c r="AL149" s="946"/>
      <c r="AM149" s="946"/>
      <c r="AN149" s="946"/>
      <c r="AO149" s="946"/>
      <c r="AP149" s="916" t="s">
        <v>194</v>
      </c>
      <c r="AQ149" s="917"/>
      <c r="AR149" s="917"/>
      <c r="AS149" s="917"/>
      <c r="AT149" s="917"/>
      <c r="AU149" s="917"/>
      <c r="AV149" s="918"/>
      <c r="AW149" s="919">
        <v>405</v>
      </c>
      <c r="AX149" s="920"/>
      <c r="AY149" s="920"/>
      <c r="AZ149" s="920"/>
      <c r="BA149" s="921"/>
      <c r="BB149" s="919">
        <v>460</v>
      </c>
      <c r="BC149" s="920"/>
      <c r="BD149" s="920"/>
      <c r="BE149" s="920"/>
      <c r="BF149" s="921"/>
      <c r="BG149" s="919">
        <f t="shared" si="3"/>
        <v>865</v>
      </c>
      <c r="BH149" s="920"/>
      <c r="BI149" s="920"/>
      <c r="BJ149" s="920"/>
      <c r="BK149" s="920"/>
      <c r="BL149" s="921"/>
      <c r="BM149" s="919">
        <v>367</v>
      </c>
      <c r="BN149" s="920"/>
      <c r="BO149" s="920"/>
      <c r="BP149" s="920"/>
      <c r="BQ149" s="929"/>
      <c r="BR149" s="26"/>
    </row>
    <row r="150" spans="1:70" ht="15" customHeight="1" x14ac:dyDescent="0.2">
      <c r="A150" s="26"/>
      <c r="B150" s="935"/>
      <c r="C150" s="901"/>
      <c r="D150" s="901"/>
      <c r="E150" s="901"/>
      <c r="F150" s="901"/>
      <c r="G150" s="936"/>
      <c r="H150" s="916" t="s">
        <v>195</v>
      </c>
      <c r="I150" s="917"/>
      <c r="J150" s="917"/>
      <c r="K150" s="917"/>
      <c r="L150" s="917"/>
      <c r="M150" s="917"/>
      <c r="N150" s="918"/>
      <c r="O150" s="919">
        <v>49</v>
      </c>
      <c r="P150" s="920"/>
      <c r="Q150" s="920"/>
      <c r="R150" s="920"/>
      <c r="S150" s="921"/>
      <c r="T150" s="919">
        <v>50</v>
      </c>
      <c r="U150" s="920"/>
      <c r="V150" s="920"/>
      <c r="W150" s="920"/>
      <c r="X150" s="921"/>
      <c r="Y150" s="919">
        <f t="shared" si="4"/>
        <v>99</v>
      </c>
      <c r="Z150" s="920"/>
      <c r="AA150" s="920"/>
      <c r="AB150" s="920"/>
      <c r="AC150" s="920"/>
      <c r="AD150" s="921"/>
      <c r="AE150" s="919">
        <v>32</v>
      </c>
      <c r="AF150" s="920"/>
      <c r="AG150" s="920"/>
      <c r="AH150" s="920"/>
      <c r="AI150" s="921"/>
      <c r="AJ150" s="945"/>
      <c r="AK150" s="946"/>
      <c r="AL150" s="946"/>
      <c r="AM150" s="946"/>
      <c r="AN150" s="946"/>
      <c r="AO150" s="946"/>
      <c r="AP150" s="916" t="s">
        <v>196</v>
      </c>
      <c r="AQ150" s="917"/>
      <c r="AR150" s="917"/>
      <c r="AS150" s="917"/>
      <c r="AT150" s="917"/>
      <c r="AU150" s="917"/>
      <c r="AV150" s="918"/>
      <c r="AW150" s="919">
        <v>711</v>
      </c>
      <c r="AX150" s="920"/>
      <c r="AY150" s="920"/>
      <c r="AZ150" s="920"/>
      <c r="BA150" s="921"/>
      <c r="BB150" s="919">
        <v>787</v>
      </c>
      <c r="BC150" s="920"/>
      <c r="BD150" s="920"/>
      <c r="BE150" s="920"/>
      <c r="BF150" s="921"/>
      <c r="BG150" s="919">
        <f t="shared" si="3"/>
        <v>1498</v>
      </c>
      <c r="BH150" s="920"/>
      <c r="BI150" s="920"/>
      <c r="BJ150" s="920"/>
      <c r="BK150" s="920"/>
      <c r="BL150" s="921"/>
      <c r="BM150" s="919">
        <v>490</v>
      </c>
      <c r="BN150" s="920"/>
      <c r="BO150" s="920"/>
      <c r="BP150" s="920"/>
      <c r="BQ150" s="929"/>
      <c r="BR150" s="26"/>
    </row>
    <row r="151" spans="1:70" ht="15" customHeight="1" x14ac:dyDescent="0.2">
      <c r="A151" s="26"/>
      <c r="B151" s="935"/>
      <c r="C151" s="901"/>
      <c r="D151" s="901"/>
      <c r="E151" s="901"/>
      <c r="F151" s="901"/>
      <c r="G151" s="936"/>
      <c r="H151" s="916" t="s">
        <v>197</v>
      </c>
      <c r="I151" s="917"/>
      <c r="J151" s="917"/>
      <c r="K151" s="917"/>
      <c r="L151" s="917"/>
      <c r="M151" s="917"/>
      <c r="N151" s="918"/>
      <c r="O151" s="919">
        <v>240</v>
      </c>
      <c r="P151" s="920"/>
      <c r="Q151" s="920"/>
      <c r="R151" s="920"/>
      <c r="S151" s="921"/>
      <c r="T151" s="919">
        <v>313</v>
      </c>
      <c r="U151" s="920"/>
      <c r="V151" s="920"/>
      <c r="W151" s="920"/>
      <c r="X151" s="921"/>
      <c r="Y151" s="919">
        <f t="shared" si="4"/>
        <v>553</v>
      </c>
      <c r="Z151" s="920"/>
      <c r="AA151" s="920"/>
      <c r="AB151" s="920"/>
      <c r="AC151" s="920"/>
      <c r="AD151" s="921"/>
      <c r="AE151" s="919">
        <v>202</v>
      </c>
      <c r="AF151" s="920"/>
      <c r="AG151" s="920"/>
      <c r="AH151" s="920"/>
      <c r="AI151" s="921"/>
      <c r="AJ151" s="945"/>
      <c r="AK151" s="946"/>
      <c r="AL151" s="946"/>
      <c r="AM151" s="946"/>
      <c r="AN151" s="946"/>
      <c r="AO151" s="946"/>
      <c r="AP151" s="916" t="s">
        <v>198</v>
      </c>
      <c r="AQ151" s="917"/>
      <c r="AR151" s="917"/>
      <c r="AS151" s="917"/>
      <c r="AT151" s="917"/>
      <c r="AU151" s="917"/>
      <c r="AV151" s="918"/>
      <c r="AW151" s="919">
        <v>15</v>
      </c>
      <c r="AX151" s="920"/>
      <c r="AY151" s="920"/>
      <c r="AZ151" s="920"/>
      <c r="BA151" s="921"/>
      <c r="BB151" s="919">
        <v>26</v>
      </c>
      <c r="BC151" s="920"/>
      <c r="BD151" s="920"/>
      <c r="BE151" s="920"/>
      <c r="BF151" s="921"/>
      <c r="BG151" s="919">
        <f t="shared" si="3"/>
        <v>41</v>
      </c>
      <c r="BH151" s="920"/>
      <c r="BI151" s="920"/>
      <c r="BJ151" s="920"/>
      <c r="BK151" s="920"/>
      <c r="BL151" s="921"/>
      <c r="BM151" s="919">
        <v>15</v>
      </c>
      <c r="BN151" s="920"/>
      <c r="BO151" s="920"/>
      <c r="BP151" s="920"/>
      <c r="BQ151" s="929"/>
      <c r="BR151" s="26"/>
    </row>
    <row r="152" spans="1:70" ht="15" customHeight="1" x14ac:dyDescent="0.2">
      <c r="A152" s="26"/>
      <c r="B152" s="935"/>
      <c r="C152" s="901"/>
      <c r="D152" s="901"/>
      <c r="E152" s="901"/>
      <c r="F152" s="901"/>
      <c r="G152" s="936"/>
      <c r="H152" s="916" t="s">
        <v>199</v>
      </c>
      <c r="I152" s="917"/>
      <c r="J152" s="917"/>
      <c r="K152" s="917"/>
      <c r="L152" s="917"/>
      <c r="M152" s="917"/>
      <c r="N152" s="918"/>
      <c r="O152" s="919">
        <v>99</v>
      </c>
      <c r="P152" s="920"/>
      <c r="Q152" s="920"/>
      <c r="R152" s="920"/>
      <c r="S152" s="921"/>
      <c r="T152" s="919">
        <v>102</v>
      </c>
      <c r="U152" s="920"/>
      <c r="V152" s="920"/>
      <c r="W152" s="920"/>
      <c r="X152" s="921"/>
      <c r="Y152" s="919">
        <f t="shared" si="4"/>
        <v>201</v>
      </c>
      <c r="Z152" s="920"/>
      <c r="AA152" s="920"/>
      <c r="AB152" s="920"/>
      <c r="AC152" s="920"/>
      <c r="AD152" s="921"/>
      <c r="AE152" s="919">
        <v>62</v>
      </c>
      <c r="AF152" s="920"/>
      <c r="AG152" s="920"/>
      <c r="AH152" s="920"/>
      <c r="AI152" s="921"/>
      <c r="AJ152" s="945"/>
      <c r="AK152" s="946"/>
      <c r="AL152" s="946"/>
      <c r="AM152" s="946"/>
      <c r="AN152" s="946"/>
      <c r="AO152" s="946"/>
      <c r="AP152" s="922" t="s">
        <v>200</v>
      </c>
      <c r="AQ152" s="923"/>
      <c r="AR152" s="923"/>
      <c r="AS152" s="923"/>
      <c r="AT152" s="923"/>
      <c r="AU152" s="923"/>
      <c r="AV152" s="924"/>
      <c r="AW152" s="925">
        <v>660</v>
      </c>
      <c r="AX152" s="926"/>
      <c r="AY152" s="926"/>
      <c r="AZ152" s="926"/>
      <c r="BA152" s="927"/>
      <c r="BB152" s="925">
        <v>704</v>
      </c>
      <c r="BC152" s="926"/>
      <c r="BD152" s="926"/>
      <c r="BE152" s="926"/>
      <c r="BF152" s="927"/>
      <c r="BG152" s="925">
        <f>AW152+BB152</f>
        <v>1364</v>
      </c>
      <c r="BH152" s="926"/>
      <c r="BI152" s="926"/>
      <c r="BJ152" s="926"/>
      <c r="BK152" s="926"/>
      <c r="BL152" s="927"/>
      <c r="BM152" s="925">
        <v>447</v>
      </c>
      <c r="BN152" s="926"/>
      <c r="BO152" s="926"/>
      <c r="BP152" s="926"/>
      <c r="BQ152" s="928"/>
      <c r="BR152" s="26"/>
    </row>
    <row r="153" spans="1:70" ht="15" customHeight="1" thickBot="1" x14ac:dyDescent="0.25">
      <c r="A153" s="26"/>
      <c r="B153" s="935"/>
      <c r="C153" s="901"/>
      <c r="D153" s="901"/>
      <c r="E153" s="901"/>
      <c r="F153" s="901"/>
      <c r="G153" s="936"/>
      <c r="H153" s="916" t="s">
        <v>201</v>
      </c>
      <c r="I153" s="917"/>
      <c r="J153" s="917"/>
      <c r="K153" s="917"/>
      <c r="L153" s="917"/>
      <c r="M153" s="917"/>
      <c r="N153" s="918"/>
      <c r="O153" s="919">
        <v>126</v>
      </c>
      <c r="P153" s="920"/>
      <c r="Q153" s="920"/>
      <c r="R153" s="920"/>
      <c r="S153" s="921"/>
      <c r="T153" s="919">
        <v>131</v>
      </c>
      <c r="U153" s="920"/>
      <c r="V153" s="920"/>
      <c r="W153" s="920"/>
      <c r="X153" s="921"/>
      <c r="Y153" s="919">
        <f t="shared" si="4"/>
        <v>257</v>
      </c>
      <c r="Z153" s="920"/>
      <c r="AA153" s="920"/>
      <c r="AB153" s="920"/>
      <c r="AC153" s="920"/>
      <c r="AD153" s="921"/>
      <c r="AE153" s="919">
        <v>81</v>
      </c>
      <c r="AF153" s="920"/>
      <c r="AG153" s="920"/>
      <c r="AH153" s="920"/>
      <c r="AI153" s="921"/>
      <c r="AJ153" s="945"/>
      <c r="AK153" s="946"/>
      <c r="AL153" s="946"/>
      <c r="AM153" s="946"/>
      <c r="AN153" s="946"/>
      <c r="AO153" s="946"/>
      <c r="AP153" s="909" t="s">
        <v>134</v>
      </c>
      <c r="AQ153" s="910"/>
      <c r="AR153" s="910"/>
      <c r="AS153" s="910"/>
      <c r="AT153" s="910"/>
      <c r="AU153" s="910"/>
      <c r="AV153" s="911"/>
      <c r="AW153" s="912">
        <f>SUM(AW140:BA152)</f>
        <v>4209</v>
      </c>
      <c r="AX153" s="913"/>
      <c r="AY153" s="913"/>
      <c r="AZ153" s="913"/>
      <c r="BA153" s="914"/>
      <c r="BB153" s="912">
        <f>SUM(BB140:BF152)</f>
        <v>4627</v>
      </c>
      <c r="BC153" s="913"/>
      <c r="BD153" s="913"/>
      <c r="BE153" s="913"/>
      <c r="BF153" s="914"/>
      <c r="BG153" s="912">
        <f>SUM(BG140:BL152)</f>
        <v>8836</v>
      </c>
      <c r="BH153" s="913"/>
      <c r="BI153" s="913"/>
      <c r="BJ153" s="913"/>
      <c r="BK153" s="913"/>
      <c r="BL153" s="914"/>
      <c r="BM153" s="912">
        <f>SUM(BM140:BQ152)</f>
        <v>2916</v>
      </c>
      <c r="BN153" s="913"/>
      <c r="BO153" s="913"/>
      <c r="BP153" s="913"/>
      <c r="BQ153" s="915"/>
      <c r="BR153" s="26"/>
    </row>
    <row r="154" spans="1:70" ht="15" customHeight="1" thickTop="1" x14ac:dyDescent="0.2">
      <c r="A154" s="26"/>
      <c r="B154" s="935"/>
      <c r="C154" s="901"/>
      <c r="D154" s="901"/>
      <c r="E154" s="901"/>
      <c r="F154" s="901"/>
      <c r="G154" s="936"/>
      <c r="H154" s="922" t="s">
        <v>202</v>
      </c>
      <c r="I154" s="923"/>
      <c r="J154" s="923"/>
      <c r="K154" s="923"/>
      <c r="L154" s="923"/>
      <c r="M154" s="923"/>
      <c r="N154" s="924"/>
      <c r="O154" s="925">
        <v>97</v>
      </c>
      <c r="P154" s="926"/>
      <c r="Q154" s="926"/>
      <c r="R154" s="926"/>
      <c r="S154" s="927"/>
      <c r="T154" s="925">
        <v>101</v>
      </c>
      <c r="U154" s="926"/>
      <c r="V154" s="926"/>
      <c r="W154" s="926"/>
      <c r="X154" s="927"/>
      <c r="Y154" s="925">
        <f t="shared" si="4"/>
        <v>198</v>
      </c>
      <c r="Z154" s="926"/>
      <c r="AA154" s="926"/>
      <c r="AB154" s="926"/>
      <c r="AC154" s="926"/>
      <c r="AD154" s="927"/>
      <c r="AE154" s="925">
        <v>57</v>
      </c>
      <c r="AF154" s="926"/>
      <c r="AG154" s="926"/>
      <c r="AH154" s="926"/>
      <c r="AI154" s="927"/>
      <c r="AJ154" s="943" t="s">
        <v>203</v>
      </c>
      <c r="AK154" s="944"/>
      <c r="AL154" s="944"/>
      <c r="AM154" s="944"/>
      <c r="AN154" s="944"/>
      <c r="AO154" s="944"/>
      <c r="AP154" s="940" t="s">
        <v>204</v>
      </c>
      <c r="AQ154" s="941"/>
      <c r="AR154" s="941"/>
      <c r="AS154" s="941"/>
      <c r="AT154" s="941"/>
      <c r="AU154" s="941"/>
      <c r="AV154" s="942"/>
      <c r="AW154" s="930">
        <v>231</v>
      </c>
      <c r="AX154" s="931"/>
      <c r="AY154" s="931"/>
      <c r="AZ154" s="931"/>
      <c r="BA154" s="932"/>
      <c r="BB154" s="930">
        <v>247</v>
      </c>
      <c r="BC154" s="931"/>
      <c r="BD154" s="931"/>
      <c r="BE154" s="931"/>
      <c r="BF154" s="932"/>
      <c r="BG154" s="930">
        <f t="shared" ref="BG154:BG173" si="5">AW154+BB154</f>
        <v>478</v>
      </c>
      <c r="BH154" s="931"/>
      <c r="BI154" s="931"/>
      <c r="BJ154" s="931"/>
      <c r="BK154" s="931"/>
      <c r="BL154" s="932"/>
      <c r="BM154" s="930">
        <v>168</v>
      </c>
      <c r="BN154" s="931"/>
      <c r="BO154" s="931"/>
      <c r="BP154" s="931"/>
      <c r="BQ154" s="949"/>
      <c r="BR154" s="26"/>
    </row>
    <row r="155" spans="1:70" ht="15" customHeight="1" thickBot="1" x14ac:dyDescent="0.25">
      <c r="A155" s="26"/>
      <c r="B155" s="937"/>
      <c r="C155" s="938"/>
      <c r="D155" s="938"/>
      <c r="E155" s="938"/>
      <c r="F155" s="938"/>
      <c r="G155" s="939"/>
      <c r="H155" s="909" t="s">
        <v>134</v>
      </c>
      <c r="I155" s="910"/>
      <c r="J155" s="910"/>
      <c r="K155" s="910"/>
      <c r="L155" s="910"/>
      <c r="M155" s="910"/>
      <c r="N155" s="911"/>
      <c r="O155" s="912">
        <f>SUM(O142:S154)</f>
        <v>1242</v>
      </c>
      <c r="P155" s="913"/>
      <c r="Q155" s="913"/>
      <c r="R155" s="913"/>
      <c r="S155" s="914"/>
      <c r="T155" s="912">
        <f>SUM(T142:X154)</f>
        <v>1386</v>
      </c>
      <c r="U155" s="913"/>
      <c r="V155" s="913"/>
      <c r="W155" s="913"/>
      <c r="X155" s="914"/>
      <c r="Y155" s="912">
        <f>SUM(Y142:Y154)</f>
        <v>2628</v>
      </c>
      <c r="Z155" s="913"/>
      <c r="AA155" s="913"/>
      <c r="AB155" s="913"/>
      <c r="AC155" s="913"/>
      <c r="AD155" s="914"/>
      <c r="AE155" s="912">
        <f>SUM(AE142:AI154)</f>
        <v>843</v>
      </c>
      <c r="AF155" s="913"/>
      <c r="AG155" s="913"/>
      <c r="AH155" s="913"/>
      <c r="AI155" s="915"/>
      <c r="AJ155" s="945"/>
      <c r="AK155" s="946"/>
      <c r="AL155" s="946"/>
      <c r="AM155" s="946"/>
      <c r="AN155" s="946"/>
      <c r="AO155" s="946"/>
      <c r="AP155" s="916" t="s">
        <v>205</v>
      </c>
      <c r="AQ155" s="917"/>
      <c r="AR155" s="917"/>
      <c r="AS155" s="917"/>
      <c r="AT155" s="917"/>
      <c r="AU155" s="917"/>
      <c r="AV155" s="918"/>
      <c r="AW155" s="919">
        <v>313</v>
      </c>
      <c r="AX155" s="920"/>
      <c r="AY155" s="920"/>
      <c r="AZ155" s="920"/>
      <c r="BA155" s="921"/>
      <c r="BB155" s="919">
        <v>381</v>
      </c>
      <c r="BC155" s="920"/>
      <c r="BD155" s="920"/>
      <c r="BE155" s="920"/>
      <c r="BF155" s="921"/>
      <c r="BG155" s="919">
        <f t="shared" si="5"/>
        <v>694</v>
      </c>
      <c r="BH155" s="920"/>
      <c r="BI155" s="920"/>
      <c r="BJ155" s="920"/>
      <c r="BK155" s="920"/>
      <c r="BL155" s="921"/>
      <c r="BM155" s="919">
        <v>281</v>
      </c>
      <c r="BN155" s="920"/>
      <c r="BO155" s="920"/>
      <c r="BP155" s="920"/>
      <c r="BQ155" s="929"/>
      <c r="BR155" s="26"/>
    </row>
    <row r="156" spans="1:70" ht="15" customHeight="1" thickTop="1" x14ac:dyDescent="0.2">
      <c r="A156" s="26"/>
      <c r="B156" s="933" t="s">
        <v>15</v>
      </c>
      <c r="C156" s="905"/>
      <c r="D156" s="905"/>
      <c r="E156" s="905"/>
      <c r="F156" s="905"/>
      <c r="G156" s="934"/>
      <c r="H156" s="940" t="s">
        <v>206</v>
      </c>
      <c r="I156" s="941"/>
      <c r="J156" s="941"/>
      <c r="K156" s="941"/>
      <c r="L156" s="941"/>
      <c r="M156" s="941"/>
      <c r="N156" s="942"/>
      <c r="O156" s="930">
        <v>940</v>
      </c>
      <c r="P156" s="931"/>
      <c r="Q156" s="931"/>
      <c r="R156" s="931"/>
      <c r="S156" s="932"/>
      <c r="T156" s="930">
        <v>1025</v>
      </c>
      <c r="U156" s="931"/>
      <c r="V156" s="931"/>
      <c r="W156" s="931"/>
      <c r="X156" s="932"/>
      <c r="Y156" s="930">
        <f t="shared" ref="Y156:Y163" si="6">O156+T156</f>
        <v>1965</v>
      </c>
      <c r="Z156" s="931"/>
      <c r="AA156" s="931"/>
      <c r="AB156" s="931"/>
      <c r="AC156" s="931"/>
      <c r="AD156" s="932"/>
      <c r="AE156" s="930">
        <v>703</v>
      </c>
      <c r="AF156" s="931"/>
      <c r="AG156" s="931"/>
      <c r="AH156" s="931"/>
      <c r="AI156" s="932"/>
      <c r="AJ156" s="945"/>
      <c r="AK156" s="946"/>
      <c r="AL156" s="946"/>
      <c r="AM156" s="946"/>
      <c r="AN156" s="946"/>
      <c r="AO156" s="946"/>
      <c r="AP156" s="916" t="s">
        <v>207</v>
      </c>
      <c r="AQ156" s="917"/>
      <c r="AR156" s="917"/>
      <c r="AS156" s="917"/>
      <c r="AT156" s="917"/>
      <c r="AU156" s="917"/>
      <c r="AV156" s="918"/>
      <c r="AW156" s="919">
        <v>329</v>
      </c>
      <c r="AX156" s="920"/>
      <c r="AY156" s="920"/>
      <c r="AZ156" s="920"/>
      <c r="BA156" s="921"/>
      <c r="BB156" s="919">
        <v>372</v>
      </c>
      <c r="BC156" s="920"/>
      <c r="BD156" s="920"/>
      <c r="BE156" s="920"/>
      <c r="BF156" s="921"/>
      <c r="BG156" s="919">
        <f t="shared" si="5"/>
        <v>701</v>
      </c>
      <c r="BH156" s="920"/>
      <c r="BI156" s="920"/>
      <c r="BJ156" s="920"/>
      <c r="BK156" s="920"/>
      <c r="BL156" s="921"/>
      <c r="BM156" s="919">
        <v>259</v>
      </c>
      <c r="BN156" s="920"/>
      <c r="BO156" s="920"/>
      <c r="BP156" s="920"/>
      <c r="BQ156" s="929"/>
      <c r="BR156" s="26"/>
    </row>
    <row r="157" spans="1:70" ht="15" customHeight="1" x14ac:dyDescent="0.2">
      <c r="A157" s="26"/>
      <c r="B157" s="935"/>
      <c r="C157" s="901"/>
      <c r="D157" s="901"/>
      <c r="E157" s="901"/>
      <c r="F157" s="901"/>
      <c r="G157" s="936"/>
      <c r="H157" s="916" t="s">
        <v>208</v>
      </c>
      <c r="I157" s="917"/>
      <c r="J157" s="917"/>
      <c r="K157" s="917"/>
      <c r="L157" s="917"/>
      <c r="M157" s="917"/>
      <c r="N157" s="918"/>
      <c r="O157" s="919">
        <v>168</v>
      </c>
      <c r="P157" s="920"/>
      <c r="Q157" s="920"/>
      <c r="R157" s="920"/>
      <c r="S157" s="921"/>
      <c r="T157" s="919">
        <v>211</v>
      </c>
      <c r="U157" s="920"/>
      <c r="V157" s="920"/>
      <c r="W157" s="920"/>
      <c r="X157" s="921"/>
      <c r="Y157" s="919">
        <f t="shared" si="6"/>
        <v>379</v>
      </c>
      <c r="Z157" s="920"/>
      <c r="AA157" s="920"/>
      <c r="AB157" s="920"/>
      <c r="AC157" s="920"/>
      <c r="AD157" s="921"/>
      <c r="AE157" s="919">
        <v>147</v>
      </c>
      <c r="AF157" s="920"/>
      <c r="AG157" s="920"/>
      <c r="AH157" s="920"/>
      <c r="AI157" s="921"/>
      <c r="AJ157" s="945"/>
      <c r="AK157" s="946"/>
      <c r="AL157" s="946"/>
      <c r="AM157" s="946"/>
      <c r="AN157" s="946"/>
      <c r="AO157" s="946"/>
      <c r="AP157" s="916" t="s">
        <v>209</v>
      </c>
      <c r="AQ157" s="917"/>
      <c r="AR157" s="917"/>
      <c r="AS157" s="917"/>
      <c r="AT157" s="917"/>
      <c r="AU157" s="917"/>
      <c r="AV157" s="918"/>
      <c r="AW157" s="919">
        <v>347</v>
      </c>
      <c r="AX157" s="920"/>
      <c r="AY157" s="920"/>
      <c r="AZ157" s="920"/>
      <c r="BA157" s="921"/>
      <c r="BB157" s="919">
        <v>417</v>
      </c>
      <c r="BC157" s="920"/>
      <c r="BD157" s="920"/>
      <c r="BE157" s="920"/>
      <c r="BF157" s="921"/>
      <c r="BG157" s="919">
        <f t="shared" si="5"/>
        <v>764</v>
      </c>
      <c r="BH157" s="920"/>
      <c r="BI157" s="920"/>
      <c r="BJ157" s="920"/>
      <c r="BK157" s="920"/>
      <c r="BL157" s="921"/>
      <c r="BM157" s="919">
        <v>277</v>
      </c>
      <c r="BN157" s="920"/>
      <c r="BO157" s="920"/>
      <c r="BP157" s="920"/>
      <c r="BQ157" s="929"/>
      <c r="BR157" s="26"/>
    </row>
    <row r="158" spans="1:70" ht="15" customHeight="1" x14ac:dyDescent="0.2">
      <c r="A158" s="26"/>
      <c r="B158" s="935"/>
      <c r="C158" s="901"/>
      <c r="D158" s="901"/>
      <c r="E158" s="901"/>
      <c r="F158" s="901"/>
      <c r="G158" s="936"/>
      <c r="H158" s="916" t="s">
        <v>210</v>
      </c>
      <c r="I158" s="917"/>
      <c r="J158" s="917"/>
      <c r="K158" s="917"/>
      <c r="L158" s="917"/>
      <c r="M158" s="917"/>
      <c r="N158" s="918"/>
      <c r="O158" s="919">
        <v>342</v>
      </c>
      <c r="P158" s="920"/>
      <c r="Q158" s="920"/>
      <c r="R158" s="920"/>
      <c r="S158" s="921"/>
      <c r="T158" s="919">
        <v>398</v>
      </c>
      <c r="U158" s="920"/>
      <c r="V158" s="920"/>
      <c r="W158" s="920"/>
      <c r="X158" s="921"/>
      <c r="Y158" s="919">
        <f t="shared" si="6"/>
        <v>740</v>
      </c>
      <c r="Z158" s="920"/>
      <c r="AA158" s="920"/>
      <c r="AB158" s="920"/>
      <c r="AC158" s="920"/>
      <c r="AD158" s="921"/>
      <c r="AE158" s="919">
        <v>314</v>
      </c>
      <c r="AF158" s="920"/>
      <c r="AG158" s="920"/>
      <c r="AH158" s="920"/>
      <c r="AI158" s="921"/>
      <c r="AJ158" s="945"/>
      <c r="AK158" s="946"/>
      <c r="AL158" s="946"/>
      <c r="AM158" s="946"/>
      <c r="AN158" s="946"/>
      <c r="AO158" s="946"/>
      <c r="AP158" s="916" t="s">
        <v>211</v>
      </c>
      <c r="AQ158" s="917"/>
      <c r="AR158" s="917"/>
      <c r="AS158" s="917"/>
      <c r="AT158" s="917"/>
      <c r="AU158" s="917"/>
      <c r="AV158" s="918"/>
      <c r="AW158" s="919">
        <v>524</v>
      </c>
      <c r="AX158" s="920"/>
      <c r="AY158" s="920"/>
      <c r="AZ158" s="920"/>
      <c r="BA158" s="921"/>
      <c r="BB158" s="919">
        <v>572</v>
      </c>
      <c r="BC158" s="920"/>
      <c r="BD158" s="920"/>
      <c r="BE158" s="920"/>
      <c r="BF158" s="921"/>
      <c r="BG158" s="919">
        <f t="shared" si="5"/>
        <v>1096</v>
      </c>
      <c r="BH158" s="920"/>
      <c r="BI158" s="920"/>
      <c r="BJ158" s="920"/>
      <c r="BK158" s="920"/>
      <c r="BL158" s="921"/>
      <c r="BM158" s="919">
        <v>397</v>
      </c>
      <c r="BN158" s="920"/>
      <c r="BO158" s="920"/>
      <c r="BP158" s="920"/>
      <c r="BQ158" s="929"/>
      <c r="BR158" s="26"/>
    </row>
    <row r="159" spans="1:70" ht="15" customHeight="1" x14ac:dyDescent="0.2">
      <c r="A159" s="26"/>
      <c r="B159" s="935"/>
      <c r="C159" s="901"/>
      <c r="D159" s="901"/>
      <c r="E159" s="901"/>
      <c r="F159" s="901"/>
      <c r="G159" s="936"/>
      <c r="H159" s="916" t="s">
        <v>212</v>
      </c>
      <c r="I159" s="917"/>
      <c r="J159" s="917"/>
      <c r="K159" s="917"/>
      <c r="L159" s="917"/>
      <c r="M159" s="917"/>
      <c r="N159" s="918"/>
      <c r="O159" s="919">
        <v>141</v>
      </c>
      <c r="P159" s="920"/>
      <c r="Q159" s="920"/>
      <c r="R159" s="920"/>
      <c r="S159" s="921"/>
      <c r="T159" s="919">
        <v>178</v>
      </c>
      <c r="U159" s="920"/>
      <c r="V159" s="920"/>
      <c r="W159" s="920"/>
      <c r="X159" s="921"/>
      <c r="Y159" s="919">
        <f t="shared" si="6"/>
        <v>319</v>
      </c>
      <c r="Z159" s="920"/>
      <c r="AA159" s="920"/>
      <c r="AB159" s="920"/>
      <c r="AC159" s="920"/>
      <c r="AD159" s="921"/>
      <c r="AE159" s="919">
        <v>121</v>
      </c>
      <c r="AF159" s="920"/>
      <c r="AG159" s="920"/>
      <c r="AH159" s="920"/>
      <c r="AI159" s="921"/>
      <c r="AJ159" s="945"/>
      <c r="AK159" s="946"/>
      <c r="AL159" s="946"/>
      <c r="AM159" s="946"/>
      <c r="AN159" s="946"/>
      <c r="AO159" s="946"/>
      <c r="AP159" s="916" t="s">
        <v>213</v>
      </c>
      <c r="AQ159" s="917"/>
      <c r="AR159" s="917"/>
      <c r="AS159" s="917"/>
      <c r="AT159" s="917"/>
      <c r="AU159" s="917"/>
      <c r="AV159" s="918"/>
      <c r="AW159" s="919">
        <v>96</v>
      </c>
      <c r="AX159" s="920"/>
      <c r="AY159" s="920"/>
      <c r="AZ159" s="920"/>
      <c r="BA159" s="921"/>
      <c r="BB159" s="919">
        <v>117</v>
      </c>
      <c r="BC159" s="920"/>
      <c r="BD159" s="920"/>
      <c r="BE159" s="920"/>
      <c r="BF159" s="921"/>
      <c r="BG159" s="919">
        <f t="shared" si="5"/>
        <v>213</v>
      </c>
      <c r="BH159" s="920"/>
      <c r="BI159" s="920"/>
      <c r="BJ159" s="920"/>
      <c r="BK159" s="920"/>
      <c r="BL159" s="921"/>
      <c r="BM159" s="919">
        <v>70</v>
      </c>
      <c r="BN159" s="920"/>
      <c r="BO159" s="920"/>
      <c r="BP159" s="920"/>
      <c r="BQ159" s="929"/>
      <c r="BR159" s="26"/>
    </row>
    <row r="160" spans="1:70" ht="15" customHeight="1" x14ac:dyDescent="0.2">
      <c r="A160" s="26"/>
      <c r="B160" s="935"/>
      <c r="C160" s="901"/>
      <c r="D160" s="901"/>
      <c r="E160" s="901"/>
      <c r="F160" s="901"/>
      <c r="G160" s="936"/>
      <c r="H160" s="916" t="s">
        <v>214</v>
      </c>
      <c r="I160" s="917"/>
      <c r="J160" s="917"/>
      <c r="K160" s="917"/>
      <c r="L160" s="917"/>
      <c r="M160" s="917"/>
      <c r="N160" s="918"/>
      <c r="O160" s="919">
        <v>676</v>
      </c>
      <c r="P160" s="920"/>
      <c r="Q160" s="920"/>
      <c r="R160" s="920"/>
      <c r="S160" s="921"/>
      <c r="T160" s="919">
        <v>749</v>
      </c>
      <c r="U160" s="920"/>
      <c r="V160" s="920"/>
      <c r="W160" s="920"/>
      <c r="X160" s="921"/>
      <c r="Y160" s="919">
        <f t="shared" si="6"/>
        <v>1425</v>
      </c>
      <c r="Z160" s="920"/>
      <c r="AA160" s="920"/>
      <c r="AB160" s="920"/>
      <c r="AC160" s="920"/>
      <c r="AD160" s="921"/>
      <c r="AE160" s="919">
        <v>487</v>
      </c>
      <c r="AF160" s="920"/>
      <c r="AG160" s="920"/>
      <c r="AH160" s="920"/>
      <c r="AI160" s="921"/>
      <c r="AJ160" s="945"/>
      <c r="AK160" s="946"/>
      <c r="AL160" s="946"/>
      <c r="AM160" s="946"/>
      <c r="AN160" s="946"/>
      <c r="AO160" s="946"/>
      <c r="AP160" s="916" t="s">
        <v>215</v>
      </c>
      <c r="AQ160" s="917"/>
      <c r="AR160" s="917"/>
      <c r="AS160" s="917"/>
      <c r="AT160" s="917"/>
      <c r="AU160" s="917"/>
      <c r="AV160" s="918"/>
      <c r="AW160" s="919">
        <v>335</v>
      </c>
      <c r="AX160" s="920"/>
      <c r="AY160" s="920"/>
      <c r="AZ160" s="920"/>
      <c r="BA160" s="921"/>
      <c r="BB160" s="919">
        <v>381</v>
      </c>
      <c r="BC160" s="920"/>
      <c r="BD160" s="920"/>
      <c r="BE160" s="920"/>
      <c r="BF160" s="921"/>
      <c r="BG160" s="919">
        <f t="shared" si="5"/>
        <v>716</v>
      </c>
      <c r="BH160" s="920"/>
      <c r="BI160" s="920"/>
      <c r="BJ160" s="920"/>
      <c r="BK160" s="920"/>
      <c r="BL160" s="921"/>
      <c r="BM160" s="919">
        <v>289</v>
      </c>
      <c r="BN160" s="920"/>
      <c r="BO160" s="920"/>
      <c r="BP160" s="920"/>
      <c r="BQ160" s="929"/>
      <c r="BR160" s="26"/>
    </row>
    <row r="161" spans="1:70" ht="15" customHeight="1" x14ac:dyDescent="0.2">
      <c r="A161" s="26"/>
      <c r="B161" s="935"/>
      <c r="C161" s="901"/>
      <c r="D161" s="901"/>
      <c r="E161" s="901"/>
      <c r="F161" s="901"/>
      <c r="G161" s="936"/>
      <c r="H161" s="916" t="s">
        <v>216</v>
      </c>
      <c r="I161" s="917"/>
      <c r="J161" s="917"/>
      <c r="K161" s="917"/>
      <c r="L161" s="917"/>
      <c r="M161" s="917"/>
      <c r="N161" s="918"/>
      <c r="O161" s="919">
        <v>155</v>
      </c>
      <c r="P161" s="920"/>
      <c r="Q161" s="920"/>
      <c r="R161" s="920"/>
      <c r="S161" s="921"/>
      <c r="T161" s="919">
        <v>146</v>
      </c>
      <c r="U161" s="920"/>
      <c r="V161" s="920"/>
      <c r="W161" s="920"/>
      <c r="X161" s="921"/>
      <c r="Y161" s="919">
        <f t="shared" si="6"/>
        <v>301</v>
      </c>
      <c r="Z161" s="920"/>
      <c r="AA161" s="920"/>
      <c r="AB161" s="920"/>
      <c r="AC161" s="920"/>
      <c r="AD161" s="921"/>
      <c r="AE161" s="919">
        <v>83</v>
      </c>
      <c r="AF161" s="920"/>
      <c r="AG161" s="920"/>
      <c r="AH161" s="920"/>
      <c r="AI161" s="921"/>
      <c r="AJ161" s="945"/>
      <c r="AK161" s="946"/>
      <c r="AL161" s="946"/>
      <c r="AM161" s="946"/>
      <c r="AN161" s="946"/>
      <c r="AO161" s="946"/>
      <c r="AP161" s="916" t="s">
        <v>217</v>
      </c>
      <c r="AQ161" s="917"/>
      <c r="AR161" s="917"/>
      <c r="AS161" s="917"/>
      <c r="AT161" s="917"/>
      <c r="AU161" s="917"/>
      <c r="AV161" s="918"/>
      <c r="AW161" s="919">
        <v>118</v>
      </c>
      <c r="AX161" s="920"/>
      <c r="AY161" s="920"/>
      <c r="AZ161" s="920"/>
      <c r="BA161" s="921"/>
      <c r="BB161" s="919">
        <v>132</v>
      </c>
      <c r="BC161" s="920"/>
      <c r="BD161" s="920"/>
      <c r="BE161" s="920"/>
      <c r="BF161" s="921"/>
      <c r="BG161" s="919">
        <f t="shared" si="5"/>
        <v>250</v>
      </c>
      <c r="BH161" s="920"/>
      <c r="BI161" s="920"/>
      <c r="BJ161" s="920"/>
      <c r="BK161" s="920"/>
      <c r="BL161" s="921"/>
      <c r="BM161" s="919">
        <v>90</v>
      </c>
      <c r="BN161" s="920"/>
      <c r="BO161" s="920"/>
      <c r="BP161" s="920"/>
      <c r="BQ161" s="929"/>
      <c r="BR161" s="26"/>
    </row>
    <row r="162" spans="1:70" ht="15" customHeight="1" x14ac:dyDescent="0.2">
      <c r="A162" s="26"/>
      <c r="B162" s="935"/>
      <c r="C162" s="901"/>
      <c r="D162" s="901"/>
      <c r="E162" s="901"/>
      <c r="F162" s="901"/>
      <c r="G162" s="936"/>
      <c r="H162" s="916" t="s">
        <v>218</v>
      </c>
      <c r="I162" s="917"/>
      <c r="J162" s="917"/>
      <c r="K162" s="917"/>
      <c r="L162" s="917"/>
      <c r="M162" s="917"/>
      <c r="N162" s="918"/>
      <c r="O162" s="919">
        <v>86</v>
      </c>
      <c r="P162" s="920"/>
      <c r="Q162" s="920"/>
      <c r="R162" s="920"/>
      <c r="S162" s="921"/>
      <c r="T162" s="919">
        <v>102</v>
      </c>
      <c r="U162" s="920"/>
      <c r="V162" s="920"/>
      <c r="W162" s="920"/>
      <c r="X162" s="921"/>
      <c r="Y162" s="919">
        <f t="shared" si="6"/>
        <v>188</v>
      </c>
      <c r="Z162" s="920"/>
      <c r="AA162" s="920"/>
      <c r="AB162" s="920"/>
      <c r="AC162" s="920"/>
      <c r="AD162" s="921"/>
      <c r="AE162" s="919">
        <v>56</v>
      </c>
      <c r="AF162" s="920"/>
      <c r="AG162" s="920"/>
      <c r="AH162" s="920"/>
      <c r="AI162" s="921"/>
      <c r="AJ162" s="945"/>
      <c r="AK162" s="946"/>
      <c r="AL162" s="946"/>
      <c r="AM162" s="946"/>
      <c r="AN162" s="946"/>
      <c r="AO162" s="946"/>
      <c r="AP162" s="916" t="s">
        <v>219</v>
      </c>
      <c r="AQ162" s="917"/>
      <c r="AR162" s="917"/>
      <c r="AS162" s="917"/>
      <c r="AT162" s="917"/>
      <c r="AU162" s="917"/>
      <c r="AV162" s="918"/>
      <c r="AW162" s="919">
        <v>137</v>
      </c>
      <c r="AX162" s="920"/>
      <c r="AY162" s="920"/>
      <c r="AZ162" s="920"/>
      <c r="BA162" s="921"/>
      <c r="BB162" s="919">
        <v>148</v>
      </c>
      <c r="BC162" s="920"/>
      <c r="BD162" s="920"/>
      <c r="BE162" s="920"/>
      <c r="BF162" s="921"/>
      <c r="BG162" s="919">
        <f t="shared" si="5"/>
        <v>285</v>
      </c>
      <c r="BH162" s="920"/>
      <c r="BI162" s="920"/>
      <c r="BJ162" s="920"/>
      <c r="BK162" s="920"/>
      <c r="BL162" s="921"/>
      <c r="BM162" s="919">
        <v>128</v>
      </c>
      <c r="BN162" s="920"/>
      <c r="BO162" s="920"/>
      <c r="BP162" s="920"/>
      <c r="BQ162" s="929"/>
      <c r="BR162" s="26"/>
    </row>
    <row r="163" spans="1:70" ht="15" customHeight="1" x14ac:dyDescent="0.2">
      <c r="A163" s="26"/>
      <c r="B163" s="935"/>
      <c r="C163" s="901"/>
      <c r="D163" s="901"/>
      <c r="E163" s="901"/>
      <c r="F163" s="901"/>
      <c r="G163" s="936"/>
      <c r="H163" s="922" t="s">
        <v>220</v>
      </c>
      <c r="I163" s="923"/>
      <c r="J163" s="923"/>
      <c r="K163" s="923"/>
      <c r="L163" s="923"/>
      <c r="M163" s="923"/>
      <c r="N163" s="924"/>
      <c r="O163" s="925">
        <v>256</v>
      </c>
      <c r="P163" s="926"/>
      <c r="Q163" s="926"/>
      <c r="R163" s="926"/>
      <c r="S163" s="927"/>
      <c r="T163" s="925">
        <v>288</v>
      </c>
      <c r="U163" s="926"/>
      <c r="V163" s="926"/>
      <c r="W163" s="926"/>
      <c r="X163" s="927"/>
      <c r="Y163" s="925">
        <f t="shared" si="6"/>
        <v>544</v>
      </c>
      <c r="Z163" s="926"/>
      <c r="AA163" s="926"/>
      <c r="AB163" s="926"/>
      <c r="AC163" s="926"/>
      <c r="AD163" s="927"/>
      <c r="AE163" s="925">
        <v>193</v>
      </c>
      <c r="AF163" s="926"/>
      <c r="AG163" s="926"/>
      <c r="AH163" s="926"/>
      <c r="AI163" s="927"/>
      <c r="AJ163" s="945"/>
      <c r="AK163" s="946"/>
      <c r="AL163" s="946"/>
      <c r="AM163" s="946"/>
      <c r="AN163" s="946"/>
      <c r="AO163" s="946"/>
      <c r="AP163" s="916" t="s">
        <v>221</v>
      </c>
      <c r="AQ163" s="917"/>
      <c r="AR163" s="917"/>
      <c r="AS163" s="917"/>
      <c r="AT163" s="917"/>
      <c r="AU163" s="917"/>
      <c r="AV163" s="918"/>
      <c r="AW163" s="919">
        <v>393</v>
      </c>
      <c r="AX163" s="920"/>
      <c r="AY163" s="920"/>
      <c r="AZ163" s="920"/>
      <c r="BA163" s="921"/>
      <c r="BB163" s="919">
        <v>481</v>
      </c>
      <c r="BC163" s="920"/>
      <c r="BD163" s="920"/>
      <c r="BE163" s="920"/>
      <c r="BF163" s="921"/>
      <c r="BG163" s="919">
        <f t="shared" si="5"/>
        <v>874</v>
      </c>
      <c r="BH163" s="920"/>
      <c r="BI163" s="920"/>
      <c r="BJ163" s="920"/>
      <c r="BK163" s="920"/>
      <c r="BL163" s="921"/>
      <c r="BM163" s="919">
        <v>353</v>
      </c>
      <c r="BN163" s="920"/>
      <c r="BO163" s="920"/>
      <c r="BP163" s="920"/>
      <c r="BQ163" s="929"/>
      <c r="BR163" s="26"/>
    </row>
    <row r="164" spans="1:70" ht="15" customHeight="1" thickBot="1" x14ac:dyDescent="0.25">
      <c r="A164" s="26"/>
      <c r="B164" s="937"/>
      <c r="C164" s="938"/>
      <c r="D164" s="938"/>
      <c r="E164" s="938"/>
      <c r="F164" s="938"/>
      <c r="G164" s="939"/>
      <c r="H164" s="909" t="s">
        <v>134</v>
      </c>
      <c r="I164" s="910"/>
      <c r="J164" s="910"/>
      <c r="K164" s="910"/>
      <c r="L164" s="910"/>
      <c r="M164" s="910"/>
      <c r="N164" s="911"/>
      <c r="O164" s="912">
        <f>SUM(O156:S163)</f>
        <v>2764</v>
      </c>
      <c r="P164" s="913"/>
      <c r="Q164" s="913"/>
      <c r="R164" s="913"/>
      <c r="S164" s="914"/>
      <c r="T164" s="912">
        <f>SUM(T156:X163)</f>
        <v>3097</v>
      </c>
      <c r="U164" s="913"/>
      <c r="V164" s="913"/>
      <c r="W164" s="913"/>
      <c r="X164" s="914"/>
      <c r="Y164" s="912">
        <f>SUM(Y156:AD163)</f>
        <v>5861</v>
      </c>
      <c r="Z164" s="913"/>
      <c r="AA164" s="913"/>
      <c r="AB164" s="913"/>
      <c r="AC164" s="913"/>
      <c r="AD164" s="914"/>
      <c r="AE164" s="912">
        <f>SUM(AE156:AI163)</f>
        <v>2104</v>
      </c>
      <c r="AF164" s="913"/>
      <c r="AG164" s="913"/>
      <c r="AH164" s="913"/>
      <c r="AI164" s="915"/>
      <c r="AJ164" s="945"/>
      <c r="AK164" s="946"/>
      <c r="AL164" s="946"/>
      <c r="AM164" s="946"/>
      <c r="AN164" s="946"/>
      <c r="AO164" s="946"/>
      <c r="AP164" s="916" t="s">
        <v>222</v>
      </c>
      <c r="AQ164" s="917"/>
      <c r="AR164" s="917"/>
      <c r="AS164" s="917"/>
      <c r="AT164" s="917"/>
      <c r="AU164" s="917"/>
      <c r="AV164" s="918"/>
      <c r="AW164" s="919">
        <v>128</v>
      </c>
      <c r="AX164" s="920"/>
      <c r="AY164" s="920"/>
      <c r="AZ164" s="920"/>
      <c r="BA164" s="921"/>
      <c r="BB164" s="919">
        <v>118</v>
      </c>
      <c r="BC164" s="920"/>
      <c r="BD164" s="920"/>
      <c r="BE164" s="920"/>
      <c r="BF164" s="921"/>
      <c r="BG164" s="919">
        <f t="shared" si="5"/>
        <v>246</v>
      </c>
      <c r="BH164" s="920"/>
      <c r="BI164" s="920"/>
      <c r="BJ164" s="920"/>
      <c r="BK164" s="920"/>
      <c r="BL164" s="921"/>
      <c r="BM164" s="919">
        <v>84</v>
      </c>
      <c r="BN164" s="920"/>
      <c r="BO164" s="920"/>
      <c r="BP164" s="920"/>
      <c r="BQ164" s="929"/>
      <c r="BR164" s="26"/>
    </row>
    <row r="165" spans="1:70" ht="15" customHeight="1" thickTop="1" x14ac:dyDescent="0.2">
      <c r="A165" s="26"/>
      <c r="B165" s="933" t="s">
        <v>16</v>
      </c>
      <c r="C165" s="905"/>
      <c r="D165" s="905"/>
      <c r="E165" s="905"/>
      <c r="F165" s="905"/>
      <c r="G165" s="934"/>
      <c r="H165" s="940" t="s">
        <v>223</v>
      </c>
      <c r="I165" s="941"/>
      <c r="J165" s="941"/>
      <c r="K165" s="941"/>
      <c r="L165" s="941"/>
      <c r="M165" s="941"/>
      <c r="N165" s="942"/>
      <c r="O165" s="930">
        <v>47</v>
      </c>
      <c r="P165" s="931"/>
      <c r="Q165" s="931"/>
      <c r="R165" s="931"/>
      <c r="S165" s="932"/>
      <c r="T165" s="930">
        <v>47</v>
      </c>
      <c r="U165" s="931"/>
      <c r="V165" s="931"/>
      <c r="W165" s="931"/>
      <c r="X165" s="932"/>
      <c r="Y165" s="930">
        <f t="shared" ref="Y165:Y179" si="7">O165+T165</f>
        <v>94</v>
      </c>
      <c r="Z165" s="931"/>
      <c r="AA165" s="931"/>
      <c r="AB165" s="931"/>
      <c r="AC165" s="931"/>
      <c r="AD165" s="932"/>
      <c r="AE165" s="930">
        <v>28</v>
      </c>
      <c r="AF165" s="931"/>
      <c r="AG165" s="931"/>
      <c r="AH165" s="931"/>
      <c r="AI165" s="932"/>
      <c r="AJ165" s="945"/>
      <c r="AK165" s="946"/>
      <c r="AL165" s="946"/>
      <c r="AM165" s="946"/>
      <c r="AN165" s="946"/>
      <c r="AO165" s="946"/>
      <c r="AP165" s="916" t="s">
        <v>224</v>
      </c>
      <c r="AQ165" s="917"/>
      <c r="AR165" s="917"/>
      <c r="AS165" s="917"/>
      <c r="AT165" s="917"/>
      <c r="AU165" s="917"/>
      <c r="AV165" s="918"/>
      <c r="AW165" s="919">
        <v>154</v>
      </c>
      <c r="AX165" s="920"/>
      <c r="AY165" s="920"/>
      <c r="AZ165" s="920"/>
      <c r="BA165" s="921"/>
      <c r="BB165" s="919">
        <v>159</v>
      </c>
      <c r="BC165" s="920"/>
      <c r="BD165" s="920"/>
      <c r="BE165" s="920"/>
      <c r="BF165" s="921"/>
      <c r="BG165" s="919">
        <f t="shared" si="5"/>
        <v>313</v>
      </c>
      <c r="BH165" s="920"/>
      <c r="BI165" s="920"/>
      <c r="BJ165" s="920"/>
      <c r="BK165" s="920"/>
      <c r="BL165" s="921"/>
      <c r="BM165" s="919">
        <v>119</v>
      </c>
      <c r="BN165" s="920"/>
      <c r="BO165" s="920"/>
      <c r="BP165" s="920"/>
      <c r="BQ165" s="929"/>
      <c r="BR165" s="26"/>
    </row>
    <row r="166" spans="1:70" ht="15" customHeight="1" x14ac:dyDescent="0.2">
      <c r="A166" s="26"/>
      <c r="B166" s="935"/>
      <c r="C166" s="901"/>
      <c r="D166" s="901"/>
      <c r="E166" s="901"/>
      <c r="F166" s="901"/>
      <c r="G166" s="936"/>
      <c r="H166" s="916" t="s">
        <v>225</v>
      </c>
      <c r="I166" s="917"/>
      <c r="J166" s="917"/>
      <c r="K166" s="917"/>
      <c r="L166" s="917"/>
      <c r="M166" s="917"/>
      <c r="N166" s="918"/>
      <c r="O166" s="919">
        <v>37</v>
      </c>
      <c r="P166" s="920"/>
      <c r="Q166" s="920"/>
      <c r="R166" s="920"/>
      <c r="S166" s="921"/>
      <c r="T166" s="919">
        <v>37</v>
      </c>
      <c r="U166" s="920"/>
      <c r="V166" s="920"/>
      <c r="W166" s="920"/>
      <c r="X166" s="921"/>
      <c r="Y166" s="919">
        <f t="shared" si="7"/>
        <v>74</v>
      </c>
      <c r="Z166" s="920"/>
      <c r="AA166" s="920"/>
      <c r="AB166" s="920"/>
      <c r="AC166" s="920"/>
      <c r="AD166" s="921"/>
      <c r="AE166" s="919">
        <v>24</v>
      </c>
      <c r="AF166" s="920"/>
      <c r="AG166" s="920"/>
      <c r="AH166" s="920"/>
      <c r="AI166" s="921"/>
      <c r="AJ166" s="945"/>
      <c r="AK166" s="946"/>
      <c r="AL166" s="946"/>
      <c r="AM166" s="946"/>
      <c r="AN166" s="946"/>
      <c r="AO166" s="946"/>
      <c r="AP166" s="916" t="s">
        <v>226</v>
      </c>
      <c r="AQ166" s="917"/>
      <c r="AR166" s="917"/>
      <c r="AS166" s="917"/>
      <c r="AT166" s="917"/>
      <c r="AU166" s="917"/>
      <c r="AV166" s="918"/>
      <c r="AW166" s="919">
        <v>33</v>
      </c>
      <c r="AX166" s="920"/>
      <c r="AY166" s="920"/>
      <c r="AZ166" s="920"/>
      <c r="BA166" s="921"/>
      <c r="BB166" s="919">
        <v>39</v>
      </c>
      <c r="BC166" s="920"/>
      <c r="BD166" s="920"/>
      <c r="BE166" s="920"/>
      <c r="BF166" s="921"/>
      <c r="BG166" s="919">
        <f t="shared" si="5"/>
        <v>72</v>
      </c>
      <c r="BH166" s="920"/>
      <c r="BI166" s="920"/>
      <c r="BJ166" s="920"/>
      <c r="BK166" s="920"/>
      <c r="BL166" s="921"/>
      <c r="BM166" s="919">
        <v>23</v>
      </c>
      <c r="BN166" s="920"/>
      <c r="BO166" s="920"/>
      <c r="BP166" s="920"/>
      <c r="BQ166" s="929"/>
      <c r="BR166" s="26"/>
    </row>
    <row r="167" spans="1:70" ht="15" customHeight="1" x14ac:dyDescent="0.2">
      <c r="A167" s="26"/>
      <c r="B167" s="935"/>
      <c r="C167" s="901"/>
      <c r="D167" s="901"/>
      <c r="E167" s="901"/>
      <c r="F167" s="901"/>
      <c r="G167" s="936"/>
      <c r="H167" s="916" t="s">
        <v>227</v>
      </c>
      <c r="I167" s="917"/>
      <c r="J167" s="917"/>
      <c r="K167" s="917"/>
      <c r="L167" s="917"/>
      <c r="M167" s="917"/>
      <c r="N167" s="918"/>
      <c r="O167" s="919">
        <v>54</v>
      </c>
      <c r="P167" s="920"/>
      <c r="Q167" s="920"/>
      <c r="R167" s="920"/>
      <c r="S167" s="921"/>
      <c r="T167" s="919">
        <v>67</v>
      </c>
      <c r="U167" s="920"/>
      <c r="V167" s="920"/>
      <c r="W167" s="920"/>
      <c r="X167" s="921"/>
      <c r="Y167" s="919">
        <f t="shared" si="7"/>
        <v>121</v>
      </c>
      <c r="Z167" s="920"/>
      <c r="AA167" s="920"/>
      <c r="AB167" s="920"/>
      <c r="AC167" s="920"/>
      <c r="AD167" s="921"/>
      <c r="AE167" s="919">
        <v>42</v>
      </c>
      <c r="AF167" s="920"/>
      <c r="AG167" s="920"/>
      <c r="AH167" s="920"/>
      <c r="AI167" s="921"/>
      <c r="AJ167" s="945"/>
      <c r="AK167" s="946"/>
      <c r="AL167" s="946"/>
      <c r="AM167" s="946"/>
      <c r="AN167" s="946"/>
      <c r="AO167" s="946"/>
      <c r="AP167" s="916" t="s">
        <v>228</v>
      </c>
      <c r="AQ167" s="917"/>
      <c r="AR167" s="917"/>
      <c r="AS167" s="917"/>
      <c r="AT167" s="917"/>
      <c r="AU167" s="917"/>
      <c r="AV167" s="918"/>
      <c r="AW167" s="919">
        <v>19</v>
      </c>
      <c r="AX167" s="920"/>
      <c r="AY167" s="920"/>
      <c r="AZ167" s="920"/>
      <c r="BA167" s="921"/>
      <c r="BB167" s="919">
        <v>22</v>
      </c>
      <c r="BC167" s="920"/>
      <c r="BD167" s="920"/>
      <c r="BE167" s="920"/>
      <c r="BF167" s="921"/>
      <c r="BG167" s="919">
        <f t="shared" si="5"/>
        <v>41</v>
      </c>
      <c r="BH167" s="920"/>
      <c r="BI167" s="920"/>
      <c r="BJ167" s="920"/>
      <c r="BK167" s="920"/>
      <c r="BL167" s="921"/>
      <c r="BM167" s="919">
        <v>14</v>
      </c>
      <c r="BN167" s="920"/>
      <c r="BO167" s="920"/>
      <c r="BP167" s="920"/>
      <c r="BQ167" s="929"/>
      <c r="BR167" s="26"/>
    </row>
    <row r="168" spans="1:70" ht="15" customHeight="1" x14ac:dyDescent="0.2">
      <c r="A168" s="26"/>
      <c r="B168" s="935"/>
      <c r="C168" s="901"/>
      <c r="D168" s="901"/>
      <c r="E168" s="901"/>
      <c r="F168" s="901"/>
      <c r="G168" s="936"/>
      <c r="H168" s="916" t="s">
        <v>229</v>
      </c>
      <c r="I168" s="917"/>
      <c r="J168" s="917"/>
      <c r="K168" s="917"/>
      <c r="L168" s="917"/>
      <c r="M168" s="917"/>
      <c r="N168" s="918"/>
      <c r="O168" s="919">
        <v>21</v>
      </c>
      <c r="P168" s="920"/>
      <c r="Q168" s="920"/>
      <c r="R168" s="920"/>
      <c r="S168" s="921"/>
      <c r="T168" s="919">
        <v>21</v>
      </c>
      <c r="U168" s="920"/>
      <c r="V168" s="920"/>
      <c r="W168" s="920"/>
      <c r="X168" s="921"/>
      <c r="Y168" s="919">
        <f t="shared" si="7"/>
        <v>42</v>
      </c>
      <c r="Z168" s="920"/>
      <c r="AA168" s="920"/>
      <c r="AB168" s="920"/>
      <c r="AC168" s="920"/>
      <c r="AD168" s="921"/>
      <c r="AE168" s="919">
        <v>14</v>
      </c>
      <c r="AF168" s="920"/>
      <c r="AG168" s="920"/>
      <c r="AH168" s="920"/>
      <c r="AI168" s="921"/>
      <c r="AJ168" s="945"/>
      <c r="AK168" s="946"/>
      <c r="AL168" s="946"/>
      <c r="AM168" s="946"/>
      <c r="AN168" s="946"/>
      <c r="AO168" s="946"/>
      <c r="AP168" s="916" t="s">
        <v>230</v>
      </c>
      <c r="AQ168" s="917"/>
      <c r="AR168" s="917"/>
      <c r="AS168" s="917"/>
      <c r="AT168" s="917"/>
      <c r="AU168" s="917"/>
      <c r="AV168" s="918"/>
      <c r="AW168" s="919">
        <v>60</v>
      </c>
      <c r="AX168" s="920"/>
      <c r="AY168" s="920"/>
      <c r="AZ168" s="920"/>
      <c r="BA168" s="921"/>
      <c r="BB168" s="919">
        <v>69</v>
      </c>
      <c r="BC168" s="920"/>
      <c r="BD168" s="920"/>
      <c r="BE168" s="920"/>
      <c r="BF168" s="921"/>
      <c r="BG168" s="919">
        <f t="shared" si="5"/>
        <v>129</v>
      </c>
      <c r="BH168" s="920"/>
      <c r="BI168" s="920"/>
      <c r="BJ168" s="920"/>
      <c r="BK168" s="920"/>
      <c r="BL168" s="921"/>
      <c r="BM168" s="919">
        <v>31</v>
      </c>
      <c r="BN168" s="920"/>
      <c r="BO168" s="920"/>
      <c r="BP168" s="920"/>
      <c r="BQ168" s="929"/>
      <c r="BR168" s="26"/>
    </row>
    <row r="169" spans="1:70" ht="15" customHeight="1" x14ac:dyDescent="0.2">
      <c r="A169" s="26"/>
      <c r="B169" s="935"/>
      <c r="C169" s="901"/>
      <c r="D169" s="901"/>
      <c r="E169" s="901"/>
      <c r="F169" s="901"/>
      <c r="G169" s="936"/>
      <c r="H169" s="916" t="s">
        <v>231</v>
      </c>
      <c r="I169" s="917"/>
      <c r="J169" s="917"/>
      <c r="K169" s="917"/>
      <c r="L169" s="917"/>
      <c r="M169" s="917"/>
      <c r="N169" s="918"/>
      <c r="O169" s="919">
        <v>81</v>
      </c>
      <c r="P169" s="920"/>
      <c r="Q169" s="920"/>
      <c r="R169" s="920"/>
      <c r="S169" s="921"/>
      <c r="T169" s="919">
        <v>93</v>
      </c>
      <c r="U169" s="920"/>
      <c r="V169" s="920"/>
      <c r="W169" s="920"/>
      <c r="X169" s="921"/>
      <c r="Y169" s="919">
        <f t="shared" si="7"/>
        <v>174</v>
      </c>
      <c r="Z169" s="920"/>
      <c r="AA169" s="920"/>
      <c r="AB169" s="920"/>
      <c r="AC169" s="920"/>
      <c r="AD169" s="921"/>
      <c r="AE169" s="919">
        <v>55</v>
      </c>
      <c r="AF169" s="920"/>
      <c r="AG169" s="920"/>
      <c r="AH169" s="920"/>
      <c r="AI169" s="921"/>
      <c r="AJ169" s="945"/>
      <c r="AK169" s="946"/>
      <c r="AL169" s="946"/>
      <c r="AM169" s="946"/>
      <c r="AN169" s="946"/>
      <c r="AO169" s="946"/>
      <c r="AP169" s="916" t="s">
        <v>232</v>
      </c>
      <c r="AQ169" s="917"/>
      <c r="AR169" s="917"/>
      <c r="AS169" s="917"/>
      <c r="AT169" s="917"/>
      <c r="AU169" s="917"/>
      <c r="AV169" s="918"/>
      <c r="AW169" s="919">
        <v>38</v>
      </c>
      <c r="AX169" s="920"/>
      <c r="AY169" s="920"/>
      <c r="AZ169" s="920"/>
      <c r="BA169" s="921"/>
      <c r="BB169" s="919">
        <v>50</v>
      </c>
      <c r="BC169" s="920"/>
      <c r="BD169" s="920"/>
      <c r="BE169" s="920"/>
      <c r="BF169" s="921"/>
      <c r="BG169" s="919">
        <f t="shared" si="5"/>
        <v>88</v>
      </c>
      <c r="BH169" s="920"/>
      <c r="BI169" s="920"/>
      <c r="BJ169" s="920"/>
      <c r="BK169" s="920"/>
      <c r="BL169" s="921"/>
      <c r="BM169" s="919">
        <v>39</v>
      </c>
      <c r="BN169" s="920"/>
      <c r="BO169" s="920"/>
      <c r="BP169" s="920"/>
      <c r="BQ169" s="929"/>
      <c r="BR169" s="26"/>
    </row>
    <row r="170" spans="1:70" ht="15" customHeight="1" x14ac:dyDescent="0.2">
      <c r="A170" s="26"/>
      <c r="B170" s="935"/>
      <c r="C170" s="901"/>
      <c r="D170" s="901"/>
      <c r="E170" s="901"/>
      <c r="F170" s="901"/>
      <c r="G170" s="936"/>
      <c r="H170" s="916" t="s">
        <v>233</v>
      </c>
      <c r="I170" s="917"/>
      <c r="J170" s="917"/>
      <c r="K170" s="917"/>
      <c r="L170" s="917"/>
      <c r="M170" s="917"/>
      <c r="N170" s="918"/>
      <c r="O170" s="919">
        <v>93</v>
      </c>
      <c r="P170" s="920"/>
      <c r="Q170" s="920"/>
      <c r="R170" s="920"/>
      <c r="S170" s="921"/>
      <c r="T170" s="919">
        <v>94</v>
      </c>
      <c r="U170" s="920"/>
      <c r="V170" s="920"/>
      <c r="W170" s="920"/>
      <c r="X170" s="921"/>
      <c r="Y170" s="919">
        <f t="shared" si="7"/>
        <v>187</v>
      </c>
      <c r="Z170" s="920"/>
      <c r="AA170" s="920"/>
      <c r="AB170" s="920"/>
      <c r="AC170" s="920"/>
      <c r="AD170" s="921"/>
      <c r="AE170" s="919">
        <v>57</v>
      </c>
      <c r="AF170" s="920"/>
      <c r="AG170" s="920"/>
      <c r="AH170" s="920"/>
      <c r="AI170" s="921"/>
      <c r="AJ170" s="945"/>
      <c r="AK170" s="946"/>
      <c r="AL170" s="946"/>
      <c r="AM170" s="946"/>
      <c r="AN170" s="946"/>
      <c r="AO170" s="946"/>
      <c r="AP170" s="916" t="s">
        <v>234</v>
      </c>
      <c r="AQ170" s="917"/>
      <c r="AR170" s="917"/>
      <c r="AS170" s="917"/>
      <c r="AT170" s="917"/>
      <c r="AU170" s="917"/>
      <c r="AV170" s="918"/>
      <c r="AW170" s="919">
        <v>30</v>
      </c>
      <c r="AX170" s="920"/>
      <c r="AY170" s="920"/>
      <c r="AZ170" s="920"/>
      <c r="BA170" s="921"/>
      <c r="BB170" s="919">
        <v>28</v>
      </c>
      <c r="BC170" s="920"/>
      <c r="BD170" s="920"/>
      <c r="BE170" s="920"/>
      <c r="BF170" s="921"/>
      <c r="BG170" s="919">
        <f t="shared" si="5"/>
        <v>58</v>
      </c>
      <c r="BH170" s="920"/>
      <c r="BI170" s="920"/>
      <c r="BJ170" s="920"/>
      <c r="BK170" s="920"/>
      <c r="BL170" s="921"/>
      <c r="BM170" s="919">
        <v>18</v>
      </c>
      <c r="BN170" s="920"/>
      <c r="BO170" s="920"/>
      <c r="BP170" s="920"/>
      <c r="BQ170" s="929"/>
      <c r="BR170" s="26"/>
    </row>
    <row r="171" spans="1:70" ht="15" customHeight="1" x14ac:dyDescent="0.2">
      <c r="A171" s="26"/>
      <c r="B171" s="935"/>
      <c r="C171" s="901"/>
      <c r="D171" s="901"/>
      <c r="E171" s="901"/>
      <c r="F171" s="901"/>
      <c r="G171" s="936"/>
      <c r="H171" s="916" t="s">
        <v>235</v>
      </c>
      <c r="I171" s="917"/>
      <c r="J171" s="917"/>
      <c r="K171" s="917"/>
      <c r="L171" s="917"/>
      <c r="M171" s="917"/>
      <c r="N171" s="918"/>
      <c r="O171" s="919">
        <v>115</v>
      </c>
      <c r="P171" s="920"/>
      <c r="Q171" s="920"/>
      <c r="R171" s="920"/>
      <c r="S171" s="921"/>
      <c r="T171" s="919">
        <v>117</v>
      </c>
      <c r="U171" s="920"/>
      <c r="V171" s="920"/>
      <c r="W171" s="920"/>
      <c r="X171" s="921"/>
      <c r="Y171" s="919">
        <f t="shared" si="7"/>
        <v>232</v>
      </c>
      <c r="Z171" s="920"/>
      <c r="AA171" s="920"/>
      <c r="AB171" s="920"/>
      <c r="AC171" s="920"/>
      <c r="AD171" s="921"/>
      <c r="AE171" s="919">
        <v>72</v>
      </c>
      <c r="AF171" s="920"/>
      <c r="AG171" s="920"/>
      <c r="AH171" s="920"/>
      <c r="AI171" s="921"/>
      <c r="AJ171" s="945"/>
      <c r="AK171" s="946"/>
      <c r="AL171" s="946"/>
      <c r="AM171" s="946"/>
      <c r="AN171" s="946"/>
      <c r="AO171" s="946"/>
      <c r="AP171" s="916" t="s">
        <v>236</v>
      </c>
      <c r="AQ171" s="917"/>
      <c r="AR171" s="917"/>
      <c r="AS171" s="917"/>
      <c r="AT171" s="917"/>
      <c r="AU171" s="917"/>
      <c r="AV171" s="918"/>
      <c r="AW171" s="919">
        <v>63</v>
      </c>
      <c r="AX171" s="920"/>
      <c r="AY171" s="920"/>
      <c r="AZ171" s="920"/>
      <c r="BA171" s="921"/>
      <c r="BB171" s="919">
        <v>70</v>
      </c>
      <c r="BC171" s="920"/>
      <c r="BD171" s="920"/>
      <c r="BE171" s="920"/>
      <c r="BF171" s="921"/>
      <c r="BG171" s="919">
        <f t="shared" si="5"/>
        <v>133</v>
      </c>
      <c r="BH171" s="920"/>
      <c r="BI171" s="920"/>
      <c r="BJ171" s="920"/>
      <c r="BK171" s="920"/>
      <c r="BL171" s="921"/>
      <c r="BM171" s="919">
        <v>41</v>
      </c>
      <c r="BN171" s="920"/>
      <c r="BO171" s="920"/>
      <c r="BP171" s="920"/>
      <c r="BQ171" s="929"/>
      <c r="BR171" s="26"/>
    </row>
    <row r="172" spans="1:70" ht="15" customHeight="1" x14ac:dyDescent="0.2">
      <c r="A172" s="26"/>
      <c r="B172" s="935"/>
      <c r="C172" s="901"/>
      <c r="D172" s="901"/>
      <c r="E172" s="901"/>
      <c r="F172" s="901"/>
      <c r="G172" s="936"/>
      <c r="H172" s="916" t="s">
        <v>237</v>
      </c>
      <c r="I172" s="917"/>
      <c r="J172" s="917"/>
      <c r="K172" s="917"/>
      <c r="L172" s="917"/>
      <c r="M172" s="917"/>
      <c r="N172" s="918"/>
      <c r="O172" s="919">
        <v>108</v>
      </c>
      <c r="P172" s="920"/>
      <c r="Q172" s="920"/>
      <c r="R172" s="920"/>
      <c r="S172" s="921"/>
      <c r="T172" s="919">
        <v>95</v>
      </c>
      <c r="U172" s="920"/>
      <c r="V172" s="920"/>
      <c r="W172" s="920"/>
      <c r="X172" s="921"/>
      <c r="Y172" s="919">
        <f t="shared" si="7"/>
        <v>203</v>
      </c>
      <c r="Z172" s="920"/>
      <c r="AA172" s="920"/>
      <c r="AB172" s="920"/>
      <c r="AC172" s="920"/>
      <c r="AD172" s="921"/>
      <c r="AE172" s="919">
        <v>58</v>
      </c>
      <c r="AF172" s="920"/>
      <c r="AG172" s="920"/>
      <c r="AH172" s="920"/>
      <c r="AI172" s="921"/>
      <c r="AJ172" s="945"/>
      <c r="AK172" s="946"/>
      <c r="AL172" s="946"/>
      <c r="AM172" s="946"/>
      <c r="AN172" s="946"/>
      <c r="AO172" s="946"/>
      <c r="AP172" s="916" t="s">
        <v>238</v>
      </c>
      <c r="AQ172" s="917"/>
      <c r="AR172" s="917"/>
      <c r="AS172" s="917"/>
      <c r="AT172" s="917"/>
      <c r="AU172" s="917"/>
      <c r="AV172" s="918"/>
      <c r="AW172" s="919">
        <v>105</v>
      </c>
      <c r="AX172" s="920"/>
      <c r="AY172" s="920"/>
      <c r="AZ172" s="920"/>
      <c r="BA172" s="921"/>
      <c r="BB172" s="919">
        <v>132</v>
      </c>
      <c r="BC172" s="920"/>
      <c r="BD172" s="920"/>
      <c r="BE172" s="920"/>
      <c r="BF172" s="921"/>
      <c r="BG172" s="919">
        <f t="shared" si="5"/>
        <v>237</v>
      </c>
      <c r="BH172" s="920"/>
      <c r="BI172" s="920"/>
      <c r="BJ172" s="920"/>
      <c r="BK172" s="920"/>
      <c r="BL172" s="921"/>
      <c r="BM172" s="919">
        <v>71</v>
      </c>
      <c r="BN172" s="920"/>
      <c r="BO172" s="920"/>
      <c r="BP172" s="920"/>
      <c r="BQ172" s="929"/>
      <c r="BR172" s="26"/>
    </row>
    <row r="173" spans="1:70" ht="15" customHeight="1" x14ac:dyDescent="0.2">
      <c r="A173" s="26"/>
      <c r="B173" s="935"/>
      <c r="C173" s="901"/>
      <c r="D173" s="901"/>
      <c r="E173" s="901"/>
      <c r="F173" s="901"/>
      <c r="G173" s="936"/>
      <c r="H173" s="916" t="s">
        <v>239</v>
      </c>
      <c r="I173" s="917"/>
      <c r="J173" s="917"/>
      <c r="K173" s="917"/>
      <c r="L173" s="917"/>
      <c r="M173" s="917"/>
      <c r="N173" s="918"/>
      <c r="O173" s="919">
        <v>77</v>
      </c>
      <c r="P173" s="920"/>
      <c r="Q173" s="920"/>
      <c r="R173" s="920"/>
      <c r="S173" s="921"/>
      <c r="T173" s="919">
        <v>76</v>
      </c>
      <c r="U173" s="920"/>
      <c r="V173" s="920"/>
      <c r="W173" s="920"/>
      <c r="X173" s="921"/>
      <c r="Y173" s="919">
        <f t="shared" si="7"/>
        <v>153</v>
      </c>
      <c r="Z173" s="920"/>
      <c r="AA173" s="920"/>
      <c r="AB173" s="920"/>
      <c r="AC173" s="920"/>
      <c r="AD173" s="921"/>
      <c r="AE173" s="919">
        <v>44</v>
      </c>
      <c r="AF173" s="920"/>
      <c r="AG173" s="920"/>
      <c r="AH173" s="920"/>
      <c r="AI173" s="921"/>
      <c r="AJ173" s="945"/>
      <c r="AK173" s="946"/>
      <c r="AL173" s="946"/>
      <c r="AM173" s="946"/>
      <c r="AN173" s="946"/>
      <c r="AO173" s="946"/>
      <c r="AP173" s="922" t="s">
        <v>240</v>
      </c>
      <c r="AQ173" s="923"/>
      <c r="AR173" s="923"/>
      <c r="AS173" s="923"/>
      <c r="AT173" s="923"/>
      <c r="AU173" s="923"/>
      <c r="AV173" s="924"/>
      <c r="AW173" s="925">
        <v>155</v>
      </c>
      <c r="AX173" s="926"/>
      <c r="AY173" s="926"/>
      <c r="AZ173" s="926"/>
      <c r="BA173" s="927"/>
      <c r="BB173" s="925">
        <v>158</v>
      </c>
      <c r="BC173" s="926"/>
      <c r="BD173" s="926"/>
      <c r="BE173" s="926"/>
      <c r="BF173" s="927"/>
      <c r="BG173" s="925">
        <f t="shared" si="5"/>
        <v>313</v>
      </c>
      <c r="BH173" s="926"/>
      <c r="BI173" s="926"/>
      <c r="BJ173" s="926"/>
      <c r="BK173" s="926"/>
      <c r="BL173" s="927"/>
      <c r="BM173" s="925">
        <v>89</v>
      </c>
      <c r="BN173" s="926"/>
      <c r="BO173" s="926"/>
      <c r="BP173" s="926"/>
      <c r="BQ173" s="928"/>
      <c r="BR173" s="26"/>
    </row>
    <row r="174" spans="1:70" ht="15" customHeight="1" thickBot="1" x14ac:dyDescent="0.25">
      <c r="A174" s="26"/>
      <c r="B174" s="935"/>
      <c r="C174" s="901"/>
      <c r="D174" s="901"/>
      <c r="E174" s="901"/>
      <c r="F174" s="901"/>
      <c r="G174" s="936"/>
      <c r="H174" s="916" t="s">
        <v>241</v>
      </c>
      <c r="I174" s="917"/>
      <c r="J174" s="917"/>
      <c r="K174" s="917"/>
      <c r="L174" s="917"/>
      <c r="M174" s="917"/>
      <c r="N174" s="918"/>
      <c r="O174" s="919">
        <v>27</v>
      </c>
      <c r="P174" s="920"/>
      <c r="Q174" s="920"/>
      <c r="R174" s="920"/>
      <c r="S174" s="921"/>
      <c r="T174" s="919">
        <v>30</v>
      </c>
      <c r="U174" s="920"/>
      <c r="V174" s="920"/>
      <c r="W174" s="920"/>
      <c r="X174" s="921"/>
      <c r="Y174" s="919">
        <f t="shared" si="7"/>
        <v>57</v>
      </c>
      <c r="Z174" s="920"/>
      <c r="AA174" s="920"/>
      <c r="AB174" s="920"/>
      <c r="AC174" s="920"/>
      <c r="AD174" s="921"/>
      <c r="AE174" s="919">
        <v>22</v>
      </c>
      <c r="AF174" s="920"/>
      <c r="AG174" s="920"/>
      <c r="AH174" s="920"/>
      <c r="AI174" s="921"/>
      <c r="AJ174" s="947"/>
      <c r="AK174" s="948"/>
      <c r="AL174" s="948"/>
      <c r="AM174" s="948"/>
      <c r="AN174" s="948"/>
      <c r="AO174" s="948"/>
      <c r="AP174" s="909" t="s">
        <v>134</v>
      </c>
      <c r="AQ174" s="910"/>
      <c r="AR174" s="910"/>
      <c r="AS174" s="910"/>
      <c r="AT174" s="910"/>
      <c r="AU174" s="910"/>
      <c r="AV174" s="911"/>
      <c r="AW174" s="912">
        <f>SUM(AW154:BA173)</f>
        <v>3608</v>
      </c>
      <c r="AX174" s="913"/>
      <c r="AY174" s="913"/>
      <c r="AZ174" s="913"/>
      <c r="BA174" s="914"/>
      <c r="BB174" s="912">
        <f>SUM(BB154:BF173)</f>
        <v>4093</v>
      </c>
      <c r="BC174" s="913"/>
      <c r="BD174" s="913"/>
      <c r="BE174" s="913"/>
      <c r="BF174" s="914"/>
      <c r="BG174" s="912">
        <f>SUM(BG154:BL173)</f>
        <v>7701</v>
      </c>
      <c r="BH174" s="913"/>
      <c r="BI174" s="913"/>
      <c r="BJ174" s="913"/>
      <c r="BK174" s="913"/>
      <c r="BL174" s="914"/>
      <c r="BM174" s="912">
        <f>SUM(BM154:BQ173)</f>
        <v>2841</v>
      </c>
      <c r="BN174" s="913"/>
      <c r="BO174" s="913"/>
      <c r="BP174" s="913"/>
      <c r="BQ174" s="915"/>
      <c r="BR174" s="26"/>
    </row>
    <row r="175" spans="1:70" ht="15" customHeight="1" thickTop="1" x14ac:dyDescent="0.2">
      <c r="A175" s="26"/>
      <c r="B175" s="935"/>
      <c r="C175" s="901"/>
      <c r="D175" s="901"/>
      <c r="E175" s="901"/>
      <c r="F175" s="901"/>
      <c r="G175" s="936"/>
      <c r="H175" s="916" t="s">
        <v>242</v>
      </c>
      <c r="I175" s="917"/>
      <c r="J175" s="917"/>
      <c r="K175" s="917"/>
      <c r="L175" s="917"/>
      <c r="M175" s="917"/>
      <c r="N175" s="918"/>
      <c r="O175" s="919">
        <v>33</v>
      </c>
      <c r="P175" s="920"/>
      <c r="Q175" s="920"/>
      <c r="R175" s="920"/>
      <c r="S175" s="921"/>
      <c r="T175" s="919">
        <v>30</v>
      </c>
      <c r="U175" s="920"/>
      <c r="V175" s="920"/>
      <c r="W175" s="920"/>
      <c r="X175" s="921"/>
      <c r="Y175" s="919">
        <f t="shared" si="7"/>
        <v>63</v>
      </c>
      <c r="Z175" s="920"/>
      <c r="AA175" s="920"/>
      <c r="AB175" s="920"/>
      <c r="AC175" s="920"/>
      <c r="AD175" s="921"/>
      <c r="AE175" s="919">
        <v>23</v>
      </c>
      <c r="AF175" s="920"/>
      <c r="AG175" s="920"/>
      <c r="AH175" s="920"/>
      <c r="AI175" s="921"/>
      <c r="AJ175" s="27"/>
      <c r="AK175" s="28"/>
      <c r="AL175" s="28"/>
      <c r="AM175" s="28"/>
      <c r="AN175" s="28"/>
      <c r="AO175" s="28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6"/>
    </row>
    <row r="176" spans="1:70" ht="15" customHeight="1" x14ac:dyDescent="0.2">
      <c r="A176" s="26"/>
      <c r="B176" s="935"/>
      <c r="C176" s="901"/>
      <c r="D176" s="901"/>
      <c r="E176" s="901"/>
      <c r="F176" s="901"/>
      <c r="G176" s="936"/>
      <c r="H176" s="916" t="s">
        <v>243</v>
      </c>
      <c r="I176" s="917"/>
      <c r="J176" s="917"/>
      <c r="K176" s="917"/>
      <c r="L176" s="917"/>
      <c r="M176" s="917"/>
      <c r="N176" s="918"/>
      <c r="O176" s="919">
        <v>35</v>
      </c>
      <c r="P176" s="920"/>
      <c r="Q176" s="920"/>
      <c r="R176" s="920"/>
      <c r="S176" s="921"/>
      <c r="T176" s="919">
        <v>37</v>
      </c>
      <c r="U176" s="920"/>
      <c r="V176" s="920"/>
      <c r="W176" s="920"/>
      <c r="X176" s="921"/>
      <c r="Y176" s="919">
        <f t="shared" si="7"/>
        <v>72</v>
      </c>
      <c r="Z176" s="920"/>
      <c r="AA176" s="920"/>
      <c r="AB176" s="920"/>
      <c r="AC176" s="920"/>
      <c r="AD176" s="921"/>
      <c r="AE176" s="919">
        <v>25</v>
      </c>
      <c r="AF176" s="920"/>
      <c r="AG176" s="920"/>
      <c r="AH176" s="920"/>
      <c r="AI176" s="921"/>
      <c r="AJ176" s="30"/>
      <c r="AK176" s="26"/>
      <c r="AL176" s="26"/>
      <c r="AM176" s="26"/>
      <c r="AN176" s="26"/>
      <c r="AO176" s="26"/>
      <c r="AP176" s="31"/>
      <c r="AQ176" s="26"/>
      <c r="AR176" s="31"/>
      <c r="AS176" s="31"/>
      <c r="AT176" s="31"/>
      <c r="AU176" s="26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26"/>
    </row>
    <row r="177" spans="1:77" ht="15" customHeight="1" x14ac:dyDescent="0.2">
      <c r="A177" s="26"/>
      <c r="B177" s="935"/>
      <c r="C177" s="901"/>
      <c r="D177" s="901"/>
      <c r="E177" s="901"/>
      <c r="F177" s="901"/>
      <c r="G177" s="936"/>
      <c r="H177" s="916" t="s">
        <v>244</v>
      </c>
      <c r="I177" s="917"/>
      <c r="J177" s="917"/>
      <c r="K177" s="917"/>
      <c r="L177" s="917"/>
      <c r="M177" s="917"/>
      <c r="N177" s="918"/>
      <c r="O177" s="919">
        <v>42</v>
      </c>
      <c r="P177" s="920"/>
      <c r="Q177" s="920"/>
      <c r="R177" s="920"/>
      <c r="S177" s="921"/>
      <c r="T177" s="919">
        <v>42</v>
      </c>
      <c r="U177" s="920"/>
      <c r="V177" s="920"/>
      <c r="W177" s="920"/>
      <c r="X177" s="921"/>
      <c r="Y177" s="919">
        <f t="shared" si="7"/>
        <v>84</v>
      </c>
      <c r="Z177" s="920"/>
      <c r="AA177" s="920"/>
      <c r="AB177" s="920"/>
      <c r="AC177" s="920"/>
      <c r="AD177" s="921"/>
      <c r="AE177" s="919">
        <v>31</v>
      </c>
      <c r="AF177" s="920"/>
      <c r="AG177" s="920"/>
      <c r="AH177" s="920"/>
      <c r="AI177" s="921"/>
      <c r="AJ177" s="30"/>
      <c r="AK177" s="26"/>
      <c r="AL177" s="26"/>
      <c r="AM177" s="26"/>
      <c r="AN177" s="26"/>
      <c r="AO177" s="26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26"/>
    </row>
    <row r="178" spans="1:77" ht="15" customHeight="1" x14ac:dyDescent="0.2">
      <c r="A178" s="26"/>
      <c r="B178" s="935"/>
      <c r="C178" s="901"/>
      <c r="D178" s="901"/>
      <c r="E178" s="901"/>
      <c r="F178" s="901"/>
      <c r="G178" s="936"/>
      <c r="H178" s="916" t="s">
        <v>245</v>
      </c>
      <c r="I178" s="917"/>
      <c r="J178" s="917"/>
      <c r="K178" s="917"/>
      <c r="L178" s="917"/>
      <c r="M178" s="917"/>
      <c r="N178" s="918"/>
      <c r="O178" s="919">
        <v>56</v>
      </c>
      <c r="P178" s="920"/>
      <c r="Q178" s="920"/>
      <c r="R178" s="920"/>
      <c r="S178" s="921"/>
      <c r="T178" s="919">
        <v>73</v>
      </c>
      <c r="U178" s="920"/>
      <c r="V178" s="920"/>
      <c r="W178" s="920"/>
      <c r="X178" s="921"/>
      <c r="Y178" s="919">
        <f t="shared" si="7"/>
        <v>129</v>
      </c>
      <c r="Z178" s="920"/>
      <c r="AA178" s="920"/>
      <c r="AB178" s="920"/>
      <c r="AC178" s="920"/>
      <c r="AD178" s="921"/>
      <c r="AE178" s="919">
        <v>35</v>
      </c>
      <c r="AF178" s="920"/>
      <c r="AG178" s="920"/>
      <c r="AH178" s="920"/>
      <c r="AI178" s="921"/>
      <c r="AJ178" s="30"/>
      <c r="AK178" s="26"/>
      <c r="AL178" s="26"/>
      <c r="AM178" s="26"/>
      <c r="AN178" s="26"/>
      <c r="AO178" s="26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26"/>
    </row>
    <row r="179" spans="1:77" ht="15" customHeight="1" x14ac:dyDescent="0.2">
      <c r="A179" s="26"/>
      <c r="B179" s="935"/>
      <c r="C179" s="901"/>
      <c r="D179" s="901"/>
      <c r="E179" s="901"/>
      <c r="F179" s="901"/>
      <c r="G179" s="936"/>
      <c r="H179" s="922" t="s">
        <v>246</v>
      </c>
      <c r="I179" s="923"/>
      <c r="J179" s="923"/>
      <c r="K179" s="923"/>
      <c r="L179" s="923"/>
      <c r="M179" s="923"/>
      <c r="N179" s="924"/>
      <c r="O179" s="925">
        <v>31</v>
      </c>
      <c r="P179" s="926"/>
      <c r="Q179" s="926"/>
      <c r="R179" s="926"/>
      <c r="S179" s="927"/>
      <c r="T179" s="925">
        <v>27</v>
      </c>
      <c r="U179" s="926"/>
      <c r="V179" s="926"/>
      <c r="W179" s="926"/>
      <c r="X179" s="927"/>
      <c r="Y179" s="925">
        <f t="shared" si="7"/>
        <v>58</v>
      </c>
      <c r="Z179" s="926"/>
      <c r="AA179" s="926"/>
      <c r="AB179" s="926"/>
      <c r="AC179" s="926"/>
      <c r="AD179" s="927"/>
      <c r="AE179" s="925">
        <v>16</v>
      </c>
      <c r="AF179" s="926"/>
      <c r="AG179" s="926"/>
      <c r="AH179" s="926"/>
      <c r="AI179" s="927"/>
      <c r="AJ179" s="30"/>
      <c r="AK179" s="31">
        <v>3</v>
      </c>
      <c r="AL179" s="31"/>
      <c r="AM179" s="26"/>
      <c r="AN179" s="26"/>
      <c r="AO179" s="26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26"/>
    </row>
    <row r="180" spans="1:77" ht="15" customHeight="1" thickBot="1" x14ac:dyDescent="0.25">
      <c r="A180" s="26"/>
      <c r="B180" s="937"/>
      <c r="C180" s="938"/>
      <c r="D180" s="938"/>
      <c r="E180" s="938"/>
      <c r="F180" s="938"/>
      <c r="G180" s="939"/>
      <c r="H180" s="909" t="s">
        <v>134</v>
      </c>
      <c r="I180" s="910"/>
      <c r="J180" s="910"/>
      <c r="K180" s="910"/>
      <c r="L180" s="910"/>
      <c r="M180" s="910"/>
      <c r="N180" s="911"/>
      <c r="O180" s="912">
        <f>SUM(O165:S179)</f>
        <v>857</v>
      </c>
      <c r="P180" s="913"/>
      <c r="Q180" s="913"/>
      <c r="R180" s="913"/>
      <c r="S180" s="914"/>
      <c r="T180" s="912">
        <f>SUM(T165:X179)</f>
        <v>886</v>
      </c>
      <c r="U180" s="913"/>
      <c r="V180" s="913"/>
      <c r="W180" s="913"/>
      <c r="X180" s="914"/>
      <c r="Y180" s="912">
        <f>SUM(Y165:AD179)</f>
        <v>1743</v>
      </c>
      <c r="Z180" s="913"/>
      <c r="AA180" s="913"/>
      <c r="AB180" s="913"/>
      <c r="AC180" s="913"/>
      <c r="AD180" s="914"/>
      <c r="AE180" s="912">
        <f>SUM(AE165:AI179)</f>
        <v>546</v>
      </c>
      <c r="AF180" s="913"/>
      <c r="AG180" s="913"/>
      <c r="AH180" s="913"/>
      <c r="AI180" s="915"/>
      <c r="AJ180" s="30"/>
      <c r="AK180" s="26"/>
      <c r="AL180" s="26"/>
      <c r="AM180" s="26"/>
      <c r="AN180" s="26"/>
      <c r="AO180" s="26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26"/>
    </row>
    <row r="181" spans="1:77" ht="15" customHeight="1" thickTop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907"/>
      <c r="AX181" s="908"/>
      <c r="AY181" s="908"/>
      <c r="AZ181" s="908"/>
      <c r="BA181" s="908"/>
      <c r="BB181" s="907"/>
      <c r="BC181" s="908"/>
      <c r="BD181" s="908"/>
      <c r="BE181" s="908"/>
      <c r="BF181" s="908"/>
      <c r="BG181" s="907"/>
      <c r="BH181" s="908"/>
      <c r="BI181" s="908"/>
      <c r="BJ181" s="908"/>
      <c r="BK181" s="908"/>
      <c r="BL181" s="908"/>
      <c r="BM181" s="907"/>
      <c r="BN181" s="908"/>
      <c r="BO181" s="908"/>
      <c r="BP181" s="908"/>
      <c r="BQ181" s="908"/>
      <c r="BR181" s="26"/>
    </row>
    <row r="182" spans="1:77" ht="15" customHeight="1" x14ac:dyDescent="0.2">
      <c r="A182" s="10" t="s">
        <v>247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Y182" s="32" t="s">
        <v>248</v>
      </c>
    </row>
    <row r="183" spans="1:77" ht="15" customHeight="1" x14ac:dyDescent="0.2">
      <c r="A183" s="10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10"/>
      <c r="BS183" s="10"/>
      <c r="BT183" s="10"/>
      <c r="BU183" s="10"/>
      <c r="BV183" s="10"/>
      <c r="BW183" s="10"/>
      <c r="BX183" s="10"/>
      <c r="BY183" s="10"/>
    </row>
    <row r="184" spans="1:77" ht="15" customHeight="1" x14ac:dyDescent="0.2">
      <c r="A184" s="33"/>
      <c r="B184" s="202" t="s">
        <v>12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 t="s">
        <v>96</v>
      </c>
      <c r="M184" s="202"/>
      <c r="N184" s="202"/>
      <c r="O184" s="202"/>
      <c r="P184" s="202"/>
      <c r="Q184" s="202"/>
      <c r="R184" s="202" t="s">
        <v>249</v>
      </c>
      <c r="S184" s="202"/>
      <c r="T184" s="202"/>
      <c r="U184" s="202"/>
      <c r="V184" s="202"/>
      <c r="W184" s="202"/>
      <c r="X184" s="202" t="s">
        <v>250</v>
      </c>
      <c r="Y184" s="202"/>
      <c r="Z184" s="202"/>
      <c r="AA184" s="202"/>
      <c r="AB184" s="202"/>
      <c r="AC184" s="202"/>
      <c r="AD184" s="202" t="s">
        <v>251</v>
      </c>
      <c r="AE184" s="202"/>
      <c r="AF184" s="202"/>
      <c r="AG184" s="202"/>
      <c r="AH184" s="202"/>
      <c r="AI184" s="202"/>
      <c r="AJ184" s="202" t="s">
        <v>252</v>
      </c>
      <c r="AK184" s="202"/>
      <c r="AL184" s="202"/>
      <c r="AM184" s="202"/>
      <c r="AN184" s="202"/>
      <c r="AO184" s="202"/>
      <c r="AP184" s="202" t="s">
        <v>253</v>
      </c>
      <c r="AQ184" s="202"/>
      <c r="AR184" s="202"/>
      <c r="AS184" s="202"/>
      <c r="AT184" s="202"/>
      <c r="AU184" s="202"/>
      <c r="AV184" s="202" t="s">
        <v>254</v>
      </c>
      <c r="AW184" s="202"/>
      <c r="AX184" s="202"/>
      <c r="AY184" s="202"/>
      <c r="AZ184" s="202"/>
      <c r="BA184" s="202"/>
      <c r="BB184" s="202" t="s">
        <v>255</v>
      </c>
      <c r="BC184" s="202"/>
      <c r="BD184" s="202"/>
      <c r="BE184" s="202"/>
      <c r="BF184" s="202"/>
      <c r="BG184" s="202"/>
      <c r="BH184" s="202" t="s">
        <v>256</v>
      </c>
      <c r="BI184" s="202"/>
      <c r="BJ184" s="202"/>
      <c r="BK184" s="202"/>
      <c r="BL184" s="202"/>
      <c r="BM184" s="202"/>
      <c r="BN184" s="202" t="s">
        <v>257</v>
      </c>
      <c r="BO184" s="202"/>
      <c r="BP184" s="202"/>
      <c r="BQ184" s="202"/>
      <c r="BR184" s="202"/>
      <c r="BS184" s="202"/>
      <c r="BT184" s="202" t="s">
        <v>258</v>
      </c>
      <c r="BU184" s="202"/>
      <c r="BV184" s="202"/>
      <c r="BW184" s="202"/>
      <c r="BX184" s="202"/>
      <c r="BY184" s="202"/>
    </row>
    <row r="185" spans="1:77" ht="15" customHeight="1" x14ac:dyDescent="0.2">
      <c r="A185" s="33"/>
      <c r="B185" s="901" t="s">
        <v>96</v>
      </c>
      <c r="C185" s="901"/>
      <c r="D185" s="901"/>
      <c r="E185" s="901"/>
      <c r="F185" s="901"/>
      <c r="G185" s="901"/>
      <c r="H185" s="901"/>
      <c r="I185" s="906" t="s">
        <v>62</v>
      </c>
      <c r="J185" s="906"/>
      <c r="K185" s="906"/>
      <c r="L185" s="902">
        <f>L188+L191+L194+L197+L200+L203+L206+L209+L212</f>
        <v>23712</v>
      </c>
      <c r="M185" s="903"/>
      <c r="N185" s="903"/>
      <c r="O185" s="903"/>
      <c r="P185" s="903"/>
      <c r="Q185" s="904"/>
      <c r="R185" s="902">
        <f>R188+R191+R194+R197+R200+R203+R206+R209+R212</f>
        <v>1101</v>
      </c>
      <c r="S185" s="903"/>
      <c r="T185" s="903"/>
      <c r="U185" s="903"/>
      <c r="V185" s="903"/>
      <c r="W185" s="904"/>
      <c r="X185" s="902">
        <f>X188+X191+X194+X197+X200+X203+X206+X209+X212</f>
        <v>1240</v>
      </c>
      <c r="Y185" s="903"/>
      <c r="Z185" s="903"/>
      <c r="AA185" s="903"/>
      <c r="AB185" s="903"/>
      <c r="AC185" s="904"/>
      <c r="AD185" s="902">
        <f>AD188+AD191+AD194+AD197+AD200+AD203+AD206+AD209+AD212</f>
        <v>1234</v>
      </c>
      <c r="AE185" s="903"/>
      <c r="AF185" s="903"/>
      <c r="AG185" s="903"/>
      <c r="AH185" s="903"/>
      <c r="AI185" s="904"/>
      <c r="AJ185" s="902">
        <f>AJ188+AJ191+AJ194+AJ197+AJ200+AJ203+AJ206+AJ209+AJ212</f>
        <v>1322</v>
      </c>
      <c r="AK185" s="903"/>
      <c r="AL185" s="903"/>
      <c r="AM185" s="903"/>
      <c r="AN185" s="903"/>
      <c r="AO185" s="904"/>
      <c r="AP185" s="902">
        <f>AP188+AP191+AP194+AP197+AP200+AP203+AP206+AP209+AP212</f>
        <v>1170</v>
      </c>
      <c r="AQ185" s="903"/>
      <c r="AR185" s="903"/>
      <c r="AS185" s="903"/>
      <c r="AT185" s="903"/>
      <c r="AU185" s="904"/>
      <c r="AV185" s="902">
        <f>AV188+AV191+AV194+AV197+AV200+AV203+AV206+AV209+AV212</f>
        <v>1113</v>
      </c>
      <c r="AW185" s="903"/>
      <c r="AX185" s="903"/>
      <c r="AY185" s="903"/>
      <c r="AZ185" s="903"/>
      <c r="BA185" s="904"/>
      <c r="BB185" s="902">
        <f>BB188+BB191+BB194+BB197+BB200+BB203+BB206+BB209+BB212</f>
        <v>1340</v>
      </c>
      <c r="BC185" s="903"/>
      <c r="BD185" s="903"/>
      <c r="BE185" s="903"/>
      <c r="BF185" s="903"/>
      <c r="BG185" s="904"/>
      <c r="BH185" s="902">
        <f>BH188+BH191+BH194+BH197+BH200+BH203+BH206+BH209+BH212</f>
        <v>1471</v>
      </c>
      <c r="BI185" s="903"/>
      <c r="BJ185" s="903"/>
      <c r="BK185" s="903"/>
      <c r="BL185" s="903"/>
      <c r="BM185" s="904"/>
      <c r="BN185" s="902">
        <f>BN188+BN191+BN194+BN197+BN200+BN203+BN206+BN209+BN212</f>
        <v>1489</v>
      </c>
      <c r="BO185" s="903"/>
      <c r="BP185" s="903"/>
      <c r="BQ185" s="903"/>
      <c r="BR185" s="903"/>
      <c r="BS185" s="904"/>
      <c r="BT185" s="902">
        <f>BT188+BT191+BT194+BT197+BT200+BT203+BT206+BT209+BT212</f>
        <v>1404</v>
      </c>
      <c r="BU185" s="903"/>
      <c r="BV185" s="903"/>
      <c r="BW185" s="903"/>
      <c r="BX185" s="903"/>
      <c r="BY185" s="904"/>
    </row>
    <row r="186" spans="1:77" ht="15" customHeight="1" x14ac:dyDescent="0.2">
      <c r="A186" s="33"/>
      <c r="B186" s="901"/>
      <c r="C186" s="901"/>
      <c r="D186" s="901"/>
      <c r="E186" s="901"/>
      <c r="F186" s="901"/>
      <c r="G186" s="901"/>
      <c r="H186" s="901"/>
      <c r="I186" s="905" t="s">
        <v>63</v>
      </c>
      <c r="J186" s="905"/>
      <c r="K186" s="905"/>
      <c r="L186" s="898">
        <f>L189+L192+L195+L198+L201+L204+L207+L210+L213</f>
        <v>26248</v>
      </c>
      <c r="M186" s="899"/>
      <c r="N186" s="899"/>
      <c r="O186" s="899"/>
      <c r="P186" s="899"/>
      <c r="Q186" s="900"/>
      <c r="R186" s="898">
        <f>R189+R192+R195+R198+R201+R204+R207+R210+R213</f>
        <v>1028</v>
      </c>
      <c r="S186" s="899"/>
      <c r="T186" s="899"/>
      <c r="U186" s="899"/>
      <c r="V186" s="899"/>
      <c r="W186" s="900"/>
      <c r="X186" s="898">
        <f>X189+X192+X195+X198+X201+X204+X207+X210+X213</f>
        <v>1118</v>
      </c>
      <c r="Y186" s="899"/>
      <c r="Z186" s="899"/>
      <c r="AA186" s="899"/>
      <c r="AB186" s="899"/>
      <c r="AC186" s="900"/>
      <c r="AD186" s="898">
        <f>AD189+AD192+AD195+AD198+AD201+AD204+AD207+AD210+AD213</f>
        <v>1219</v>
      </c>
      <c r="AE186" s="899"/>
      <c r="AF186" s="899"/>
      <c r="AG186" s="899"/>
      <c r="AH186" s="899"/>
      <c r="AI186" s="900"/>
      <c r="AJ186" s="898">
        <f>AJ189+AJ192+AJ195+AJ198+AJ201+AJ204+AJ207+AJ210+AJ213</f>
        <v>1251</v>
      </c>
      <c r="AK186" s="899"/>
      <c r="AL186" s="899"/>
      <c r="AM186" s="899"/>
      <c r="AN186" s="899"/>
      <c r="AO186" s="900"/>
      <c r="AP186" s="898">
        <f>AP189+AP192+AP195+AP198+AP201+AP204+AP207+AP210+AP213</f>
        <v>1112</v>
      </c>
      <c r="AQ186" s="899"/>
      <c r="AR186" s="899"/>
      <c r="AS186" s="899"/>
      <c r="AT186" s="899"/>
      <c r="AU186" s="900"/>
      <c r="AV186" s="898">
        <f>AV189+AV192+AV195+AV198+AV201+AV204+AV207+AV210+AV213</f>
        <v>1148</v>
      </c>
      <c r="AW186" s="899"/>
      <c r="AX186" s="899"/>
      <c r="AY186" s="899"/>
      <c r="AZ186" s="899"/>
      <c r="BA186" s="900"/>
      <c r="BB186" s="898">
        <f>BB189+BB192+BB195+BB198+BB201+BB204+BB207+BB210+BB213</f>
        <v>1364</v>
      </c>
      <c r="BC186" s="899"/>
      <c r="BD186" s="899"/>
      <c r="BE186" s="899"/>
      <c r="BF186" s="899"/>
      <c r="BG186" s="900"/>
      <c r="BH186" s="898">
        <f>BH189+BH192+BH195+BH198+BH201+BH204+BH207+BH210+BH213</f>
        <v>1471</v>
      </c>
      <c r="BI186" s="899"/>
      <c r="BJ186" s="899"/>
      <c r="BK186" s="899"/>
      <c r="BL186" s="899"/>
      <c r="BM186" s="900"/>
      <c r="BN186" s="898">
        <f>BN189+BN192+BN195+BN198+BN201+BN204+BN207+BN210+BN213</f>
        <v>1550</v>
      </c>
      <c r="BO186" s="899"/>
      <c r="BP186" s="899"/>
      <c r="BQ186" s="899"/>
      <c r="BR186" s="899"/>
      <c r="BS186" s="900"/>
      <c r="BT186" s="898">
        <f>BT189+BT192+BT195+BT198+BT201+BT204+BT207+BT210+BT213</f>
        <v>1485</v>
      </c>
      <c r="BU186" s="899"/>
      <c r="BV186" s="899"/>
      <c r="BW186" s="899"/>
      <c r="BX186" s="899"/>
      <c r="BY186" s="900"/>
    </row>
    <row r="187" spans="1:77" ht="15" customHeight="1" x14ac:dyDescent="0.2">
      <c r="A187" s="33"/>
      <c r="B187" s="901"/>
      <c r="C187" s="901"/>
      <c r="D187" s="901"/>
      <c r="E187" s="901"/>
      <c r="F187" s="901"/>
      <c r="G187" s="901"/>
      <c r="H187" s="901"/>
      <c r="I187" s="901" t="s">
        <v>134</v>
      </c>
      <c r="J187" s="901"/>
      <c r="K187" s="901"/>
      <c r="L187" s="895">
        <f>SUM(L185:Q186)</f>
        <v>49960</v>
      </c>
      <c r="M187" s="896"/>
      <c r="N187" s="896"/>
      <c r="O187" s="896"/>
      <c r="P187" s="896"/>
      <c r="Q187" s="897"/>
      <c r="R187" s="895">
        <f>SUM(R185:W186)</f>
        <v>2129</v>
      </c>
      <c r="S187" s="896"/>
      <c r="T187" s="896"/>
      <c r="U187" s="896"/>
      <c r="V187" s="896"/>
      <c r="W187" s="897"/>
      <c r="X187" s="895">
        <f>SUM(X185:AC186)</f>
        <v>2358</v>
      </c>
      <c r="Y187" s="896"/>
      <c r="Z187" s="896"/>
      <c r="AA187" s="896"/>
      <c r="AB187" s="896"/>
      <c r="AC187" s="897"/>
      <c r="AD187" s="895">
        <f>SUM(AD185:AI186)</f>
        <v>2453</v>
      </c>
      <c r="AE187" s="896"/>
      <c r="AF187" s="896"/>
      <c r="AG187" s="896"/>
      <c r="AH187" s="896"/>
      <c r="AI187" s="897"/>
      <c r="AJ187" s="895">
        <f>SUM(AJ185:AO186)</f>
        <v>2573</v>
      </c>
      <c r="AK187" s="896"/>
      <c r="AL187" s="896"/>
      <c r="AM187" s="896"/>
      <c r="AN187" s="896"/>
      <c r="AO187" s="897"/>
      <c r="AP187" s="895">
        <f>SUM(AP185:AU186)</f>
        <v>2282</v>
      </c>
      <c r="AQ187" s="896"/>
      <c r="AR187" s="896"/>
      <c r="AS187" s="896"/>
      <c r="AT187" s="896"/>
      <c r="AU187" s="897"/>
      <c r="AV187" s="895">
        <f>SUM(AV185:BA186)</f>
        <v>2261</v>
      </c>
      <c r="AW187" s="896"/>
      <c r="AX187" s="896"/>
      <c r="AY187" s="896"/>
      <c r="AZ187" s="896"/>
      <c r="BA187" s="897"/>
      <c r="BB187" s="895">
        <f>SUM(BB185:BG186)</f>
        <v>2704</v>
      </c>
      <c r="BC187" s="896"/>
      <c r="BD187" s="896"/>
      <c r="BE187" s="896"/>
      <c r="BF187" s="896"/>
      <c r="BG187" s="897"/>
      <c r="BH187" s="895">
        <f>SUM(BH185:BM186)</f>
        <v>2942</v>
      </c>
      <c r="BI187" s="896"/>
      <c r="BJ187" s="896"/>
      <c r="BK187" s="896"/>
      <c r="BL187" s="896"/>
      <c r="BM187" s="897"/>
      <c r="BN187" s="895">
        <f>SUM(BN185:BS186)</f>
        <v>3039</v>
      </c>
      <c r="BO187" s="896"/>
      <c r="BP187" s="896"/>
      <c r="BQ187" s="896"/>
      <c r="BR187" s="896"/>
      <c r="BS187" s="897"/>
      <c r="BT187" s="895">
        <f>SUM(BT185:BY186)</f>
        <v>2889</v>
      </c>
      <c r="BU187" s="896"/>
      <c r="BV187" s="896"/>
      <c r="BW187" s="896"/>
      <c r="BX187" s="896"/>
      <c r="BY187" s="897"/>
    </row>
    <row r="188" spans="1:77" ht="15" customHeight="1" x14ac:dyDescent="0.2">
      <c r="A188" s="33"/>
      <c r="B188" s="901" t="s">
        <v>259</v>
      </c>
      <c r="C188" s="901"/>
      <c r="D188" s="901"/>
      <c r="E188" s="901"/>
      <c r="F188" s="901"/>
      <c r="G188" s="901"/>
      <c r="H188" s="901"/>
      <c r="I188" s="906" t="s">
        <v>62</v>
      </c>
      <c r="J188" s="906"/>
      <c r="K188" s="906"/>
      <c r="L188" s="902">
        <f>SUM(BH220:BY220)</f>
        <v>7829</v>
      </c>
      <c r="M188" s="903"/>
      <c r="N188" s="903"/>
      <c r="O188" s="903"/>
      <c r="P188" s="903"/>
      <c r="Q188" s="904"/>
      <c r="R188" s="902">
        <v>431</v>
      </c>
      <c r="S188" s="903"/>
      <c r="T188" s="903"/>
      <c r="U188" s="903"/>
      <c r="V188" s="903"/>
      <c r="W188" s="904"/>
      <c r="X188" s="902">
        <v>436</v>
      </c>
      <c r="Y188" s="903"/>
      <c r="Z188" s="903"/>
      <c r="AA188" s="903"/>
      <c r="AB188" s="903"/>
      <c r="AC188" s="904"/>
      <c r="AD188" s="902">
        <v>426</v>
      </c>
      <c r="AE188" s="903"/>
      <c r="AF188" s="903"/>
      <c r="AG188" s="903"/>
      <c r="AH188" s="903"/>
      <c r="AI188" s="904"/>
      <c r="AJ188" s="902">
        <v>474</v>
      </c>
      <c r="AK188" s="903"/>
      <c r="AL188" s="903"/>
      <c r="AM188" s="903"/>
      <c r="AN188" s="903"/>
      <c r="AO188" s="904"/>
      <c r="AP188" s="902">
        <v>406</v>
      </c>
      <c r="AQ188" s="903"/>
      <c r="AR188" s="903"/>
      <c r="AS188" s="903"/>
      <c r="AT188" s="903"/>
      <c r="AU188" s="904"/>
      <c r="AV188" s="902">
        <v>433</v>
      </c>
      <c r="AW188" s="903"/>
      <c r="AX188" s="903"/>
      <c r="AY188" s="903"/>
      <c r="AZ188" s="903"/>
      <c r="BA188" s="904"/>
      <c r="BB188" s="902">
        <v>500</v>
      </c>
      <c r="BC188" s="903"/>
      <c r="BD188" s="903"/>
      <c r="BE188" s="903"/>
      <c r="BF188" s="903"/>
      <c r="BG188" s="904"/>
      <c r="BH188" s="902">
        <v>525</v>
      </c>
      <c r="BI188" s="903"/>
      <c r="BJ188" s="903"/>
      <c r="BK188" s="903"/>
      <c r="BL188" s="903"/>
      <c r="BM188" s="904"/>
      <c r="BN188" s="902">
        <v>565</v>
      </c>
      <c r="BO188" s="903"/>
      <c r="BP188" s="903"/>
      <c r="BQ188" s="903"/>
      <c r="BR188" s="903"/>
      <c r="BS188" s="904"/>
      <c r="BT188" s="902">
        <v>493</v>
      </c>
      <c r="BU188" s="903"/>
      <c r="BV188" s="903"/>
      <c r="BW188" s="903"/>
      <c r="BX188" s="903"/>
      <c r="BY188" s="904"/>
    </row>
    <row r="189" spans="1:77" ht="15" customHeight="1" x14ac:dyDescent="0.2">
      <c r="A189" s="33"/>
      <c r="B189" s="901"/>
      <c r="C189" s="901"/>
      <c r="D189" s="901"/>
      <c r="E189" s="901"/>
      <c r="F189" s="901"/>
      <c r="G189" s="901"/>
      <c r="H189" s="901"/>
      <c r="I189" s="905" t="s">
        <v>63</v>
      </c>
      <c r="J189" s="905"/>
      <c r="K189" s="905"/>
      <c r="L189" s="898">
        <f>SUM(BH221:BY221)</f>
        <v>8637</v>
      </c>
      <c r="M189" s="899"/>
      <c r="N189" s="899"/>
      <c r="O189" s="899"/>
      <c r="P189" s="899"/>
      <c r="Q189" s="900"/>
      <c r="R189" s="898">
        <v>371</v>
      </c>
      <c r="S189" s="899"/>
      <c r="T189" s="899"/>
      <c r="U189" s="899"/>
      <c r="V189" s="899"/>
      <c r="W189" s="900"/>
      <c r="X189" s="898">
        <v>394</v>
      </c>
      <c r="Y189" s="899"/>
      <c r="Z189" s="899"/>
      <c r="AA189" s="899"/>
      <c r="AB189" s="899"/>
      <c r="AC189" s="900"/>
      <c r="AD189" s="898">
        <v>443</v>
      </c>
      <c r="AE189" s="899"/>
      <c r="AF189" s="899"/>
      <c r="AG189" s="899"/>
      <c r="AH189" s="899"/>
      <c r="AI189" s="900"/>
      <c r="AJ189" s="898">
        <v>402</v>
      </c>
      <c r="AK189" s="899"/>
      <c r="AL189" s="899"/>
      <c r="AM189" s="899"/>
      <c r="AN189" s="899"/>
      <c r="AO189" s="900"/>
      <c r="AP189" s="898">
        <v>429</v>
      </c>
      <c r="AQ189" s="899"/>
      <c r="AR189" s="899"/>
      <c r="AS189" s="899"/>
      <c r="AT189" s="899"/>
      <c r="AU189" s="900"/>
      <c r="AV189" s="898">
        <v>415</v>
      </c>
      <c r="AW189" s="899"/>
      <c r="AX189" s="899"/>
      <c r="AY189" s="899"/>
      <c r="AZ189" s="899"/>
      <c r="BA189" s="900"/>
      <c r="BB189" s="898">
        <v>515</v>
      </c>
      <c r="BC189" s="899"/>
      <c r="BD189" s="899"/>
      <c r="BE189" s="899"/>
      <c r="BF189" s="899"/>
      <c r="BG189" s="900"/>
      <c r="BH189" s="898">
        <v>568</v>
      </c>
      <c r="BI189" s="899"/>
      <c r="BJ189" s="899"/>
      <c r="BK189" s="899"/>
      <c r="BL189" s="899"/>
      <c r="BM189" s="900"/>
      <c r="BN189" s="898">
        <v>578</v>
      </c>
      <c r="BO189" s="899"/>
      <c r="BP189" s="899"/>
      <c r="BQ189" s="899"/>
      <c r="BR189" s="899"/>
      <c r="BS189" s="900"/>
      <c r="BT189" s="898">
        <v>530</v>
      </c>
      <c r="BU189" s="899"/>
      <c r="BV189" s="899"/>
      <c r="BW189" s="899"/>
      <c r="BX189" s="899"/>
      <c r="BY189" s="900"/>
    </row>
    <row r="190" spans="1:77" ht="15" customHeight="1" x14ac:dyDescent="0.2">
      <c r="A190" s="33"/>
      <c r="B190" s="901"/>
      <c r="C190" s="901"/>
      <c r="D190" s="901"/>
      <c r="E190" s="901"/>
      <c r="F190" s="901"/>
      <c r="G190" s="901"/>
      <c r="H190" s="901"/>
      <c r="I190" s="901" t="s">
        <v>134</v>
      </c>
      <c r="J190" s="901"/>
      <c r="K190" s="901"/>
      <c r="L190" s="895">
        <f>SUM(L188:Q189)</f>
        <v>16466</v>
      </c>
      <c r="M190" s="896"/>
      <c r="N190" s="896"/>
      <c r="O190" s="896"/>
      <c r="P190" s="896"/>
      <c r="Q190" s="897"/>
      <c r="R190" s="895">
        <f>SUM(R188:W189)</f>
        <v>802</v>
      </c>
      <c r="S190" s="896"/>
      <c r="T190" s="896"/>
      <c r="U190" s="896"/>
      <c r="V190" s="896"/>
      <c r="W190" s="897"/>
      <c r="X190" s="895">
        <f>SUM(X188:AC189)</f>
        <v>830</v>
      </c>
      <c r="Y190" s="896"/>
      <c r="Z190" s="896"/>
      <c r="AA190" s="896"/>
      <c r="AB190" s="896"/>
      <c r="AC190" s="897"/>
      <c r="AD190" s="895">
        <f>SUM(AD188:AI189)</f>
        <v>869</v>
      </c>
      <c r="AE190" s="896"/>
      <c r="AF190" s="896"/>
      <c r="AG190" s="896"/>
      <c r="AH190" s="896"/>
      <c r="AI190" s="897"/>
      <c r="AJ190" s="895">
        <f>SUM(AJ188:AO189)</f>
        <v>876</v>
      </c>
      <c r="AK190" s="896"/>
      <c r="AL190" s="896"/>
      <c r="AM190" s="896"/>
      <c r="AN190" s="896"/>
      <c r="AO190" s="897"/>
      <c r="AP190" s="895">
        <f>SUM(AP188:AU189)</f>
        <v>835</v>
      </c>
      <c r="AQ190" s="896"/>
      <c r="AR190" s="896"/>
      <c r="AS190" s="896"/>
      <c r="AT190" s="896"/>
      <c r="AU190" s="897"/>
      <c r="AV190" s="895">
        <f>SUM(AV188:BA189)</f>
        <v>848</v>
      </c>
      <c r="AW190" s="896"/>
      <c r="AX190" s="896"/>
      <c r="AY190" s="896"/>
      <c r="AZ190" s="896"/>
      <c r="BA190" s="897"/>
      <c r="BB190" s="895">
        <f>SUM(BB188:BG189)</f>
        <v>1015</v>
      </c>
      <c r="BC190" s="896"/>
      <c r="BD190" s="896"/>
      <c r="BE190" s="896"/>
      <c r="BF190" s="896"/>
      <c r="BG190" s="897"/>
      <c r="BH190" s="895">
        <f>SUM(BH188:BM189)</f>
        <v>1093</v>
      </c>
      <c r="BI190" s="896"/>
      <c r="BJ190" s="896"/>
      <c r="BK190" s="896"/>
      <c r="BL190" s="896"/>
      <c r="BM190" s="897"/>
      <c r="BN190" s="895">
        <f>SUM(BN188:BS189)</f>
        <v>1143</v>
      </c>
      <c r="BO190" s="896"/>
      <c r="BP190" s="896"/>
      <c r="BQ190" s="896"/>
      <c r="BR190" s="896"/>
      <c r="BS190" s="897"/>
      <c r="BT190" s="895">
        <f>SUM(BT188:BY189)</f>
        <v>1023</v>
      </c>
      <c r="BU190" s="896"/>
      <c r="BV190" s="896"/>
      <c r="BW190" s="896"/>
      <c r="BX190" s="896"/>
      <c r="BY190" s="897"/>
    </row>
    <row r="191" spans="1:77" ht="15" customHeight="1" x14ac:dyDescent="0.2">
      <c r="A191" s="33"/>
      <c r="B191" s="901" t="s">
        <v>260</v>
      </c>
      <c r="C191" s="901"/>
      <c r="D191" s="901"/>
      <c r="E191" s="901"/>
      <c r="F191" s="901"/>
      <c r="G191" s="901"/>
      <c r="H191" s="901"/>
      <c r="I191" s="906" t="s">
        <v>62</v>
      </c>
      <c r="J191" s="906"/>
      <c r="K191" s="906"/>
      <c r="L191" s="902">
        <f>SUM(BH223:BY223)</f>
        <v>1242</v>
      </c>
      <c r="M191" s="903"/>
      <c r="N191" s="903"/>
      <c r="O191" s="903"/>
      <c r="P191" s="903"/>
      <c r="Q191" s="904"/>
      <c r="R191" s="902">
        <v>64</v>
      </c>
      <c r="S191" s="903"/>
      <c r="T191" s="903"/>
      <c r="U191" s="903"/>
      <c r="V191" s="903"/>
      <c r="W191" s="904"/>
      <c r="X191" s="902">
        <v>61</v>
      </c>
      <c r="Y191" s="903"/>
      <c r="Z191" s="903"/>
      <c r="AA191" s="903"/>
      <c r="AB191" s="903"/>
      <c r="AC191" s="904"/>
      <c r="AD191" s="902">
        <v>48</v>
      </c>
      <c r="AE191" s="903"/>
      <c r="AF191" s="903"/>
      <c r="AG191" s="903"/>
      <c r="AH191" s="903"/>
      <c r="AI191" s="904"/>
      <c r="AJ191" s="902">
        <v>46</v>
      </c>
      <c r="AK191" s="903"/>
      <c r="AL191" s="903"/>
      <c r="AM191" s="903"/>
      <c r="AN191" s="903"/>
      <c r="AO191" s="904"/>
      <c r="AP191" s="902">
        <v>54</v>
      </c>
      <c r="AQ191" s="903"/>
      <c r="AR191" s="903"/>
      <c r="AS191" s="903"/>
      <c r="AT191" s="903"/>
      <c r="AU191" s="904"/>
      <c r="AV191" s="902">
        <v>61</v>
      </c>
      <c r="AW191" s="903"/>
      <c r="AX191" s="903"/>
      <c r="AY191" s="903"/>
      <c r="AZ191" s="903"/>
      <c r="BA191" s="904"/>
      <c r="BB191" s="902">
        <v>62</v>
      </c>
      <c r="BC191" s="903"/>
      <c r="BD191" s="903"/>
      <c r="BE191" s="903"/>
      <c r="BF191" s="903"/>
      <c r="BG191" s="904"/>
      <c r="BH191" s="902">
        <v>85</v>
      </c>
      <c r="BI191" s="903"/>
      <c r="BJ191" s="903"/>
      <c r="BK191" s="903"/>
      <c r="BL191" s="903"/>
      <c r="BM191" s="904"/>
      <c r="BN191" s="902">
        <v>66</v>
      </c>
      <c r="BO191" s="903"/>
      <c r="BP191" s="903"/>
      <c r="BQ191" s="903"/>
      <c r="BR191" s="903"/>
      <c r="BS191" s="904"/>
      <c r="BT191" s="902">
        <v>52</v>
      </c>
      <c r="BU191" s="903"/>
      <c r="BV191" s="903"/>
      <c r="BW191" s="903"/>
      <c r="BX191" s="903"/>
      <c r="BY191" s="904"/>
    </row>
    <row r="192" spans="1:77" ht="15" customHeight="1" x14ac:dyDescent="0.2">
      <c r="A192" s="33"/>
      <c r="B192" s="901"/>
      <c r="C192" s="901"/>
      <c r="D192" s="901"/>
      <c r="E192" s="901"/>
      <c r="F192" s="901"/>
      <c r="G192" s="901"/>
      <c r="H192" s="901"/>
      <c r="I192" s="905" t="s">
        <v>63</v>
      </c>
      <c r="J192" s="905"/>
      <c r="K192" s="905"/>
      <c r="L192" s="898">
        <f>SUM(BH224:BY224)</f>
        <v>1386</v>
      </c>
      <c r="M192" s="899"/>
      <c r="N192" s="899"/>
      <c r="O192" s="899"/>
      <c r="P192" s="899"/>
      <c r="Q192" s="900"/>
      <c r="R192" s="898">
        <v>47</v>
      </c>
      <c r="S192" s="899"/>
      <c r="T192" s="899"/>
      <c r="U192" s="899"/>
      <c r="V192" s="899"/>
      <c r="W192" s="900"/>
      <c r="X192" s="898">
        <v>54</v>
      </c>
      <c r="Y192" s="899"/>
      <c r="Z192" s="899"/>
      <c r="AA192" s="899"/>
      <c r="AB192" s="899"/>
      <c r="AC192" s="900"/>
      <c r="AD192" s="898">
        <v>40</v>
      </c>
      <c r="AE192" s="899"/>
      <c r="AF192" s="899"/>
      <c r="AG192" s="899"/>
      <c r="AH192" s="899"/>
      <c r="AI192" s="900"/>
      <c r="AJ192" s="898">
        <v>58</v>
      </c>
      <c r="AK192" s="899"/>
      <c r="AL192" s="899"/>
      <c r="AM192" s="899"/>
      <c r="AN192" s="899"/>
      <c r="AO192" s="900"/>
      <c r="AP192" s="898">
        <v>53</v>
      </c>
      <c r="AQ192" s="899"/>
      <c r="AR192" s="899"/>
      <c r="AS192" s="899"/>
      <c r="AT192" s="899"/>
      <c r="AU192" s="900"/>
      <c r="AV192" s="898">
        <v>59</v>
      </c>
      <c r="AW192" s="899"/>
      <c r="AX192" s="899"/>
      <c r="AY192" s="899"/>
      <c r="AZ192" s="899"/>
      <c r="BA192" s="900"/>
      <c r="BB192" s="898">
        <v>83</v>
      </c>
      <c r="BC192" s="899"/>
      <c r="BD192" s="899"/>
      <c r="BE192" s="899"/>
      <c r="BF192" s="899"/>
      <c r="BG192" s="900"/>
      <c r="BH192" s="898">
        <v>72</v>
      </c>
      <c r="BI192" s="899"/>
      <c r="BJ192" s="899"/>
      <c r="BK192" s="899"/>
      <c r="BL192" s="899"/>
      <c r="BM192" s="900"/>
      <c r="BN192" s="898">
        <v>56</v>
      </c>
      <c r="BO192" s="899"/>
      <c r="BP192" s="899"/>
      <c r="BQ192" s="899"/>
      <c r="BR192" s="899"/>
      <c r="BS192" s="900"/>
      <c r="BT192" s="898">
        <v>59</v>
      </c>
      <c r="BU192" s="899"/>
      <c r="BV192" s="899"/>
      <c r="BW192" s="899"/>
      <c r="BX192" s="899"/>
      <c r="BY192" s="900"/>
    </row>
    <row r="193" spans="1:77" ht="15" customHeight="1" x14ac:dyDescent="0.2">
      <c r="A193" s="33"/>
      <c r="B193" s="901"/>
      <c r="C193" s="901"/>
      <c r="D193" s="901"/>
      <c r="E193" s="901"/>
      <c r="F193" s="901"/>
      <c r="G193" s="901"/>
      <c r="H193" s="901"/>
      <c r="I193" s="901" t="s">
        <v>134</v>
      </c>
      <c r="J193" s="901"/>
      <c r="K193" s="901"/>
      <c r="L193" s="895">
        <f>SUM(L191:Q192)</f>
        <v>2628</v>
      </c>
      <c r="M193" s="896"/>
      <c r="N193" s="896"/>
      <c r="O193" s="896"/>
      <c r="P193" s="896"/>
      <c r="Q193" s="897"/>
      <c r="R193" s="895">
        <f>SUM(R191:W192)</f>
        <v>111</v>
      </c>
      <c r="S193" s="896"/>
      <c r="T193" s="896"/>
      <c r="U193" s="896"/>
      <c r="V193" s="896"/>
      <c r="W193" s="897"/>
      <c r="X193" s="895">
        <f>SUM(X191:AC192)</f>
        <v>115</v>
      </c>
      <c r="Y193" s="896"/>
      <c r="Z193" s="896"/>
      <c r="AA193" s="896"/>
      <c r="AB193" s="896"/>
      <c r="AC193" s="897"/>
      <c r="AD193" s="895">
        <f>SUM(AD191:AI192)</f>
        <v>88</v>
      </c>
      <c r="AE193" s="896"/>
      <c r="AF193" s="896"/>
      <c r="AG193" s="896"/>
      <c r="AH193" s="896"/>
      <c r="AI193" s="897"/>
      <c r="AJ193" s="895">
        <f>SUM(AJ191:AO192)</f>
        <v>104</v>
      </c>
      <c r="AK193" s="896"/>
      <c r="AL193" s="896"/>
      <c r="AM193" s="896"/>
      <c r="AN193" s="896"/>
      <c r="AO193" s="897"/>
      <c r="AP193" s="895">
        <f>SUM(AP191:AU192)</f>
        <v>107</v>
      </c>
      <c r="AQ193" s="896"/>
      <c r="AR193" s="896"/>
      <c r="AS193" s="896"/>
      <c r="AT193" s="896"/>
      <c r="AU193" s="897"/>
      <c r="AV193" s="895">
        <f>SUM(AV191:BA192)</f>
        <v>120</v>
      </c>
      <c r="AW193" s="896"/>
      <c r="AX193" s="896"/>
      <c r="AY193" s="896"/>
      <c r="AZ193" s="896"/>
      <c r="BA193" s="897"/>
      <c r="BB193" s="895">
        <f>SUM(BB191:BG192)</f>
        <v>145</v>
      </c>
      <c r="BC193" s="896"/>
      <c r="BD193" s="896"/>
      <c r="BE193" s="896"/>
      <c r="BF193" s="896"/>
      <c r="BG193" s="897"/>
      <c r="BH193" s="895">
        <f>SUM(BH191:BM192)</f>
        <v>157</v>
      </c>
      <c r="BI193" s="896"/>
      <c r="BJ193" s="896"/>
      <c r="BK193" s="896"/>
      <c r="BL193" s="896"/>
      <c r="BM193" s="897"/>
      <c r="BN193" s="895">
        <f>SUM(BN191:BS192)</f>
        <v>122</v>
      </c>
      <c r="BO193" s="896"/>
      <c r="BP193" s="896"/>
      <c r="BQ193" s="896"/>
      <c r="BR193" s="896"/>
      <c r="BS193" s="897"/>
      <c r="BT193" s="895">
        <f>SUM(BT191:BY192)</f>
        <v>111</v>
      </c>
      <c r="BU193" s="896"/>
      <c r="BV193" s="896"/>
      <c r="BW193" s="896"/>
      <c r="BX193" s="896"/>
      <c r="BY193" s="897"/>
    </row>
    <row r="194" spans="1:77" ht="15" customHeight="1" x14ac:dyDescent="0.2">
      <c r="A194" s="33"/>
      <c r="B194" s="901" t="s">
        <v>261</v>
      </c>
      <c r="C194" s="901"/>
      <c r="D194" s="901"/>
      <c r="E194" s="901"/>
      <c r="F194" s="901"/>
      <c r="G194" s="901"/>
      <c r="H194" s="901"/>
      <c r="I194" s="906" t="s">
        <v>62</v>
      </c>
      <c r="J194" s="906"/>
      <c r="K194" s="906"/>
      <c r="L194" s="902">
        <f>SUM(BH226:BY226)</f>
        <v>2764</v>
      </c>
      <c r="M194" s="903"/>
      <c r="N194" s="903"/>
      <c r="O194" s="903"/>
      <c r="P194" s="903"/>
      <c r="Q194" s="904"/>
      <c r="R194" s="902">
        <v>158</v>
      </c>
      <c r="S194" s="903"/>
      <c r="T194" s="903"/>
      <c r="U194" s="903"/>
      <c r="V194" s="903"/>
      <c r="W194" s="904"/>
      <c r="X194" s="902">
        <v>184</v>
      </c>
      <c r="Y194" s="903"/>
      <c r="Z194" s="903"/>
      <c r="AA194" s="903"/>
      <c r="AB194" s="903"/>
      <c r="AC194" s="904"/>
      <c r="AD194" s="902">
        <v>177</v>
      </c>
      <c r="AE194" s="903"/>
      <c r="AF194" s="903"/>
      <c r="AG194" s="903"/>
      <c r="AH194" s="903"/>
      <c r="AI194" s="904"/>
      <c r="AJ194" s="902">
        <v>158</v>
      </c>
      <c r="AK194" s="903"/>
      <c r="AL194" s="903"/>
      <c r="AM194" s="903"/>
      <c r="AN194" s="903"/>
      <c r="AO194" s="904"/>
      <c r="AP194" s="902">
        <v>146</v>
      </c>
      <c r="AQ194" s="903"/>
      <c r="AR194" s="903"/>
      <c r="AS194" s="903"/>
      <c r="AT194" s="903"/>
      <c r="AU194" s="904"/>
      <c r="AV194" s="902">
        <v>117</v>
      </c>
      <c r="AW194" s="903"/>
      <c r="AX194" s="903"/>
      <c r="AY194" s="903"/>
      <c r="AZ194" s="903"/>
      <c r="BA194" s="904"/>
      <c r="BB194" s="902">
        <v>177</v>
      </c>
      <c r="BC194" s="903"/>
      <c r="BD194" s="903"/>
      <c r="BE194" s="903"/>
      <c r="BF194" s="903"/>
      <c r="BG194" s="904"/>
      <c r="BH194" s="902">
        <v>213</v>
      </c>
      <c r="BI194" s="903"/>
      <c r="BJ194" s="903"/>
      <c r="BK194" s="903"/>
      <c r="BL194" s="903"/>
      <c r="BM194" s="904"/>
      <c r="BN194" s="902">
        <v>182</v>
      </c>
      <c r="BO194" s="903"/>
      <c r="BP194" s="903"/>
      <c r="BQ194" s="903"/>
      <c r="BR194" s="903"/>
      <c r="BS194" s="904"/>
      <c r="BT194" s="902">
        <v>201</v>
      </c>
      <c r="BU194" s="903"/>
      <c r="BV194" s="903"/>
      <c r="BW194" s="903"/>
      <c r="BX194" s="903"/>
      <c r="BY194" s="904"/>
    </row>
    <row r="195" spans="1:77" ht="15" customHeight="1" x14ac:dyDescent="0.2">
      <c r="A195" s="33"/>
      <c r="B195" s="901"/>
      <c r="C195" s="901"/>
      <c r="D195" s="901"/>
      <c r="E195" s="901"/>
      <c r="F195" s="901"/>
      <c r="G195" s="901"/>
      <c r="H195" s="901"/>
      <c r="I195" s="905" t="s">
        <v>63</v>
      </c>
      <c r="J195" s="905"/>
      <c r="K195" s="905"/>
      <c r="L195" s="898">
        <f>SUM(BH227:BY227)</f>
        <v>3097</v>
      </c>
      <c r="M195" s="899"/>
      <c r="N195" s="899"/>
      <c r="O195" s="899"/>
      <c r="P195" s="899"/>
      <c r="Q195" s="900"/>
      <c r="R195" s="898">
        <v>163</v>
      </c>
      <c r="S195" s="899"/>
      <c r="T195" s="899"/>
      <c r="U195" s="899"/>
      <c r="V195" s="899"/>
      <c r="W195" s="900"/>
      <c r="X195" s="898">
        <v>159</v>
      </c>
      <c r="Y195" s="899"/>
      <c r="Z195" s="899"/>
      <c r="AA195" s="899"/>
      <c r="AB195" s="899"/>
      <c r="AC195" s="900"/>
      <c r="AD195" s="898">
        <v>167</v>
      </c>
      <c r="AE195" s="899"/>
      <c r="AF195" s="899"/>
      <c r="AG195" s="899"/>
      <c r="AH195" s="899"/>
      <c r="AI195" s="900"/>
      <c r="AJ195" s="898">
        <v>181</v>
      </c>
      <c r="AK195" s="899"/>
      <c r="AL195" s="899"/>
      <c r="AM195" s="899"/>
      <c r="AN195" s="899"/>
      <c r="AO195" s="900"/>
      <c r="AP195" s="898">
        <v>121</v>
      </c>
      <c r="AQ195" s="899"/>
      <c r="AR195" s="899"/>
      <c r="AS195" s="899"/>
      <c r="AT195" s="899"/>
      <c r="AU195" s="900"/>
      <c r="AV195" s="898">
        <v>142</v>
      </c>
      <c r="AW195" s="899"/>
      <c r="AX195" s="899"/>
      <c r="AY195" s="899"/>
      <c r="AZ195" s="899"/>
      <c r="BA195" s="900"/>
      <c r="BB195" s="898">
        <v>171</v>
      </c>
      <c r="BC195" s="899"/>
      <c r="BD195" s="899"/>
      <c r="BE195" s="899"/>
      <c r="BF195" s="899"/>
      <c r="BG195" s="900"/>
      <c r="BH195" s="898">
        <v>197</v>
      </c>
      <c r="BI195" s="899"/>
      <c r="BJ195" s="899"/>
      <c r="BK195" s="899"/>
      <c r="BL195" s="899"/>
      <c r="BM195" s="900"/>
      <c r="BN195" s="898">
        <v>236</v>
      </c>
      <c r="BO195" s="899"/>
      <c r="BP195" s="899"/>
      <c r="BQ195" s="899"/>
      <c r="BR195" s="899"/>
      <c r="BS195" s="900"/>
      <c r="BT195" s="898">
        <v>196</v>
      </c>
      <c r="BU195" s="899"/>
      <c r="BV195" s="899"/>
      <c r="BW195" s="899"/>
      <c r="BX195" s="899"/>
      <c r="BY195" s="900"/>
    </row>
    <row r="196" spans="1:77" ht="15" customHeight="1" x14ac:dyDescent="0.2">
      <c r="A196" s="33"/>
      <c r="B196" s="901"/>
      <c r="C196" s="901"/>
      <c r="D196" s="901"/>
      <c r="E196" s="901"/>
      <c r="F196" s="901"/>
      <c r="G196" s="901"/>
      <c r="H196" s="901"/>
      <c r="I196" s="901" t="s">
        <v>134</v>
      </c>
      <c r="J196" s="901"/>
      <c r="K196" s="901"/>
      <c r="L196" s="895">
        <f>SUM(L194:Q195)</f>
        <v>5861</v>
      </c>
      <c r="M196" s="896"/>
      <c r="N196" s="896"/>
      <c r="O196" s="896"/>
      <c r="P196" s="896"/>
      <c r="Q196" s="897"/>
      <c r="R196" s="895">
        <f>SUM(R194:W195)</f>
        <v>321</v>
      </c>
      <c r="S196" s="896"/>
      <c r="T196" s="896"/>
      <c r="U196" s="896"/>
      <c r="V196" s="896"/>
      <c r="W196" s="897"/>
      <c r="X196" s="895">
        <f>SUM(X194:AC195)</f>
        <v>343</v>
      </c>
      <c r="Y196" s="896"/>
      <c r="Z196" s="896"/>
      <c r="AA196" s="896"/>
      <c r="AB196" s="896"/>
      <c r="AC196" s="897"/>
      <c r="AD196" s="895">
        <f>SUM(AD194:AI195)</f>
        <v>344</v>
      </c>
      <c r="AE196" s="896"/>
      <c r="AF196" s="896"/>
      <c r="AG196" s="896"/>
      <c r="AH196" s="896"/>
      <c r="AI196" s="897"/>
      <c r="AJ196" s="895">
        <f>SUM(AJ194:AO195)</f>
        <v>339</v>
      </c>
      <c r="AK196" s="896"/>
      <c r="AL196" s="896"/>
      <c r="AM196" s="896"/>
      <c r="AN196" s="896"/>
      <c r="AO196" s="897"/>
      <c r="AP196" s="895">
        <f>SUM(AP194:AU195)</f>
        <v>267</v>
      </c>
      <c r="AQ196" s="896"/>
      <c r="AR196" s="896"/>
      <c r="AS196" s="896"/>
      <c r="AT196" s="896"/>
      <c r="AU196" s="897"/>
      <c r="AV196" s="895">
        <f>SUM(AV194:BA195)</f>
        <v>259</v>
      </c>
      <c r="AW196" s="896"/>
      <c r="AX196" s="896"/>
      <c r="AY196" s="896"/>
      <c r="AZ196" s="896"/>
      <c r="BA196" s="897"/>
      <c r="BB196" s="895">
        <f>SUM(BB194:BG195)</f>
        <v>348</v>
      </c>
      <c r="BC196" s="896"/>
      <c r="BD196" s="896"/>
      <c r="BE196" s="896"/>
      <c r="BF196" s="896"/>
      <c r="BG196" s="897"/>
      <c r="BH196" s="895">
        <f>SUM(BH194:BM195)</f>
        <v>410</v>
      </c>
      <c r="BI196" s="896"/>
      <c r="BJ196" s="896"/>
      <c r="BK196" s="896"/>
      <c r="BL196" s="896"/>
      <c r="BM196" s="897"/>
      <c r="BN196" s="895">
        <f>SUM(BN194:BS195)</f>
        <v>418</v>
      </c>
      <c r="BO196" s="896"/>
      <c r="BP196" s="896"/>
      <c r="BQ196" s="896"/>
      <c r="BR196" s="896"/>
      <c r="BS196" s="897"/>
      <c r="BT196" s="895">
        <f>SUM(BT194:BY195)</f>
        <v>397</v>
      </c>
      <c r="BU196" s="896"/>
      <c r="BV196" s="896"/>
      <c r="BW196" s="896"/>
      <c r="BX196" s="896"/>
      <c r="BY196" s="897"/>
    </row>
    <row r="197" spans="1:77" ht="15" customHeight="1" x14ac:dyDescent="0.2">
      <c r="A197" s="33"/>
      <c r="B197" s="901" t="s">
        <v>262</v>
      </c>
      <c r="C197" s="901"/>
      <c r="D197" s="901"/>
      <c r="E197" s="901"/>
      <c r="F197" s="901"/>
      <c r="G197" s="901"/>
      <c r="H197" s="901"/>
      <c r="I197" s="906" t="s">
        <v>62</v>
      </c>
      <c r="J197" s="906"/>
      <c r="K197" s="906"/>
      <c r="L197" s="902">
        <f>SUM(BH229:BY229)</f>
        <v>857</v>
      </c>
      <c r="M197" s="903"/>
      <c r="N197" s="903"/>
      <c r="O197" s="903"/>
      <c r="P197" s="903"/>
      <c r="Q197" s="904"/>
      <c r="R197" s="902">
        <v>32</v>
      </c>
      <c r="S197" s="903"/>
      <c r="T197" s="903"/>
      <c r="U197" s="903"/>
      <c r="V197" s="903"/>
      <c r="W197" s="904"/>
      <c r="X197" s="902">
        <v>36</v>
      </c>
      <c r="Y197" s="903"/>
      <c r="Z197" s="903"/>
      <c r="AA197" s="903"/>
      <c r="AB197" s="903"/>
      <c r="AC197" s="904"/>
      <c r="AD197" s="902">
        <v>43</v>
      </c>
      <c r="AE197" s="903"/>
      <c r="AF197" s="903"/>
      <c r="AG197" s="903"/>
      <c r="AH197" s="903"/>
      <c r="AI197" s="904"/>
      <c r="AJ197" s="902">
        <v>43</v>
      </c>
      <c r="AK197" s="903"/>
      <c r="AL197" s="903"/>
      <c r="AM197" s="903"/>
      <c r="AN197" s="903"/>
      <c r="AO197" s="904"/>
      <c r="AP197" s="902">
        <v>51</v>
      </c>
      <c r="AQ197" s="903"/>
      <c r="AR197" s="903"/>
      <c r="AS197" s="903"/>
      <c r="AT197" s="903"/>
      <c r="AU197" s="904"/>
      <c r="AV197" s="902">
        <v>34</v>
      </c>
      <c r="AW197" s="903"/>
      <c r="AX197" s="903"/>
      <c r="AY197" s="903"/>
      <c r="AZ197" s="903"/>
      <c r="BA197" s="904"/>
      <c r="BB197" s="902">
        <v>39</v>
      </c>
      <c r="BC197" s="903"/>
      <c r="BD197" s="903"/>
      <c r="BE197" s="903"/>
      <c r="BF197" s="903"/>
      <c r="BG197" s="904"/>
      <c r="BH197" s="902">
        <v>38</v>
      </c>
      <c r="BI197" s="903"/>
      <c r="BJ197" s="903"/>
      <c r="BK197" s="903"/>
      <c r="BL197" s="903"/>
      <c r="BM197" s="904"/>
      <c r="BN197" s="902">
        <v>54</v>
      </c>
      <c r="BO197" s="903"/>
      <c r="BP197" s="903"/>
      <c r="BQ197" s="903"/>
      <c r="BR197" s="903"/>
      <c r="BS197" s="904"/>
      <c r="BT197" s="902">
        <v>32</v>
      </c>
      <c r="BU197" s="903"/>
      <c r="BV197" s="903"/>
      <c r="BW197" s="903"/>
      <c r="BX197" s="903"/>
      <c r="BY197" s="904"/>
    </row>
    <row r="198" spans="1:77" ht="15" customHeight="1" x14ac:dyDescent="0.2">
      <c r="A198" s="33"/>
      <c r="B198" s="901"/>
      <c r="C198" s="901"/>
      <c r="D198" s="901"/>
      <c r="E198" s="901"/>
      <c r="F198" s="901"/>
      <c r="G198" s="901"/>
      <c r="H198" s="901"/>
      <c r="I198" s="905" t="s">
        <v>63</v>
      </c>
      <c r="J198" s="905"/>
      <c r="K198" s="905"/>
      <c r="L198" s="898">
        <f>SUM(BH230:BY230)</f>
        <v>886</v>
      </c>
      <c r="M198" s="899"/>
      <c r="N198" s="899"/>
      <c r="O198" s="899"/>
      <c r="P198" s="899"/>
      <c r="Q198" s="900"/>
      <c r="R198" s="898">
        <v>31</v>
      </c>
      <c r="S198" s="899"/>
      <c r="T198" s="899"/>
      <c r="U198" s="899"/>
      <c r="V198" s="899"/>
      <c r="W198" s="900"/>
      <c r="X198" s="898">
        <v>25</v>
      </c>
      <c r="Y198" s="899"/>
      <c r="Z198" s="899"/>
      <c r="AA198" s="899"/>
      <c r="AB198" s="899"/>
      <c r="AC198" s="900"/>
      <c r="AD198" s="898">
        <v>32</v>
      </c>
      <c r="AE198" s="899"/>
      <c r="AF198" s="899"/>
      <c r="AG198" s="899"/>
      <c r="AH198" s="899"/>
      <c r="AI198" s="900"/>
      <c r="AJ198" s="898">
        <v>44</v>
      </c>
      <c r="AK198" s="899"/>
      <c r="AL198" s="899"/>
      <c r="AM198" s="899"/>
      <c r="AN198" s="899"/>
      <c r="AO198" s="900"/>
      <c r="AP198" s="898">
        <v>37</v>
      </c>
      <c r="AQ198" s="899"/>
      <c r="AR198" s="899"/>
      <c r="AS198" s="899"/>
      <c r="AT198" s="899"/>
      <c r="AU198" s="900"/>
      <c r="AV198" s="898">
        <v>22</v>
      </c>
      <c r="AW198" s="899"/>
      <c r="AX198" s="899"/>
      <c r="AY198" s="899"/>
      <c r="AZ198" s="899"/>
      <c r="BA198" s="900"/>
      <c r="BB198" s="898">
        <v>36</v>
      </c>
      <c r="BC198" s="899"/>
      <c r="BD198" s="899"/>
      <c r="BE198" s="899"/>
      <c r="BF198" s="899"/>
      <c r="BG198" s="900"/>
      <c r="BH198" s="898">
        <v>39</v>
      </c>
      <c r="BI198" s="899"/>
      <c r="BJ198" s="899"/>
      <c r="BK198" s="899"/>
      <c r="BL198" s="899"/>
      <c r="BM198" s="900"/>
      <c r="BN198" s="898">
        <v>46</v>
      </c>
      <c r="BO198" s="899"/>
      <c r="BP198" s="899"/>
      <c r="BQ198" s="899"/>
      <c r="BR198" s="899"/>
      <c r="BS198" s="900"/>
      <c r="BT198" s="898">
        <v>56</v>
      </c>
      <c r="BU198" s="899"/>
      <c r="BV198" s="899"/>
      <c r="BW198" s="899"/>
      <c r="BX198" s="899"/>
      <c r="BY198" s="900"/>
    </row>
    <row r="199" spans="1:77" ht="15" customHeight="1" x14ac:dyDescent="0.2">
      <c r="A199" s="33"/>
      <c r="B199" s="901"/>
      <c r="C199" s="901"/>
      <c r="D199" s="901"/>
      <c r="E199" s="901"/>
      <c r="F199" s="901"/>
      <c r="G199" s="901"/>
      <c r="H199" s="901"/>
      <c r="I199" s="901" t="s">
        <v>134</v>
      </c>
      <c r="J199" s="901"/>
      <c r="K199" s="901"/>
      <c r="L199" s="895">
        <f>SUM(L197:Q198)</f>
        <v>1743</v>
      </c>
      <c r="M199" s="896"/>
      <c r="N199" s="896"/>
      <c r="O199" s="896"/>
      <c r="P199" s="896"/>
      <c r="Q199" s="897"/>
      <c r="R199" s="895">
        <f>SUM(R197:W198)</f>
        <v>63</v>
      </c>
      <c r="S199" s="896"/>
      <c r="T199" s="896"/>
      <c r="U199" s="896"/>
      <c r="V199" s="896"/>
      <c r="W199" s="897"/>
      <c r="X199" s="895">
        <f>SUM(X197:AC198)</f>
        <v>61</v>
      </c>
      <c r="Y199" s="896"/>
      <c r="Z199" s="896"/>
      <c r="AA199" s="896"/>
      <c r="AB199" s="896"/>
      <c r="AC199" s="897"/>
      <c r="AD199" s="895">
        <f>SUM(AD197:AI198)</f>
        <v>75</v>
      </c>
      <c r="AE199" s="896"/>
      <c r="AF199" s="896"/>
      <c r="AG199" s="896"/>
      <c r="AH199" s="896"/>
      <c r="AI199" s="897"/>
      <c r="AJ199" s="895">
        <f>SUM(AJ197:AO198)</f>
        <v>87</v>
      </c>
      <c r="AK199" s="896"/>
      <c r="AL199" s="896"/>
      <c r="AM199" s="896"/>
      <c r="AN199" s="896"/>
      <c r="AO199" s="897"/>
      <c r="AP199" s="895">
        <f>SUM(AP197:AU198)</f>
        <v>88</v>
      </c>
      <c r="AQ199" s="896"/>
      <c r="AR199" s="896"/>
      <c r="AS199" s="896"/>
      <c r="AT199" s="896"/>
      <c r="AU199" s="897"/>
      <c r="AV199" s="895">
        <f>SUM(AV197:BA198)</f>
        <v>56</v>
      </c>
      <c r="AW199" s="896"/>
      <c r="AX199" s="896"/>
      <c r="AY199" s="896"/>
      <c r="AZ199" s="896"/>
      <c r="BA199" s="897"/>
      <c r="BB199" s="895">
        <f>SUM(BB197:BG198)</f>
        <v>75</v>
      </c>
      <c r="BC199" s="896"/>
      <c r="BD199" s="896"/>
      <c r="BE199" s="896"/>
      <c r="BF199" s="896"/>
      <c r="BG199" s="897"/>
      <c r="BH199" s="895">
        <f>SUM(BH197:BM198)</f>
        <v>77</v>
      </c>
      <c r="BI199" s="896"/>
      <c r="BJ199" s="896"/>
      <c r="BK199" s="896"/>
      <c r="BL199" s="896"/>
      <c r="BM199" s="897"/>
      <c r="BN199" s="895">
        <f>SUM(BN197:BS198)</f>
        <v>100</v>
      </c>
      <c r="BO199" s="896"/>
      <c r="BP199" s="896"/>
      <c r="BQ199" s="896"/>
      <c r="BR199" s="896"/>
      <c r="BS199" s="897"/>
      <c r="BT199" s="895">
        <f>SUM(BT197:BY198)</f>
        <v>88</v>
      </c>
      <c r="BU199" s="896"/>
      <c r="BV199" s="896"/>
      <c r="BW199" s="896"/>
      <c r="BX199" s="896"/>
      <c r="BY199" s="897"/>
    </row>
    <row r="200" spans="1:77" ht="15" customHeight="1" x14ac:dyDescent="0.2">
      <c r="A200" s="33"/>
      <c r="B200" s="901" t="s">
        <v>263</v>
      </c>
      <c r="C200" s="901"/>
      <c r="D200" s="901"/>
      <c r="E200" s="901"/>
      <c r="F200" s="901"/>
      <c r="G200" s="901"/>
      <c r="H200" s="901"/>
      <c r="I200" s="906" t="s">
        <v>62</v>
      </c>
      <c r="J200" s="906"/>
      <c r="K200" s="906"/>
      <c r="L200" s="902">
        <f>SUM(BH232:BY232)</f>
        <v>1166</v>
      </c>
      <c r="M200" s="903"/>
      <c r="N200" s="903"/>
      <c r="O200" s="903"/>
      <c r="P200" s="903"/>
      <c r="Q200" s="904"/>
      <c r="R200" s="902">
        <v>40</v>
      </c>
      <c r="S200" s="903"/>
      <c r="T200" s="903"/>
      <c r="U200" s="903"/>
      <c r="V200" s="903"/>
      <c r="W200" s="904"/>
      <c r="X200" s="902">
        <v>59</v>
      </c>
      <c r="Y200" s="903"/>
      <c r="Z200" s="903"/>
      <c r="AA200" s="903"/>
      <c r="AB200" s="903"/>
      <c r="AC200" s="904"/>
      <c r="AD200" s="902">
        <v>50</v>
      </c>
      <c r="AE200" s="903"/>
      <c r="AF200" s="903"/>
      <c r="AG200" s="903"/>
      <c r="AH200" s="903"/>
      <c r="AI200" s="904"/>
      <c r="AJ200" s="902">
        <v>70</v>
      </c>
      <c r="AK200" s="903"/>
      <c r="AL200" s="903"/>
      <c r="AM200" s="903"/>
      <c r="AN200" s="903"/>
      <c r="AO200" s="904"/>
      <c r="AP200" s="902">
        <v>49</v>
      </c>
      <c r="AQ200" s="903"/>
      <c r="AR200" s="903"/>
      <c r="AS200" s="903"/>
      <c r="AT200" s="903"/>
      <c r="AU200" s="904"/>
      <c r="AV200" s="902">
        <v>37</v>
      </c>
      <c r="AW200" s="903"/>
      <c r="AX200" s="903"/>
      <c r="AY200" s="903"/>
      <c r="AZ200" s="903"/>
      <c r="BA200" s="904"/>
      <c r="BB200" s="902">
        <v>57</v>
      </c>
      <c r="BC200" s="903"/>
      <c r="BD200" s="903"/>
      <c r="BE200" s="903"/>
      <c r="BF200" s="903"/>
      <c r="BG200" s="904"/>
      <c r="BH200" s="902">
        <v>62</v>
      </c>
      <c r="BI200" s="903"/>
      <c r="BJ200" s="903"/>
      <c r="BK200" s="903"/>
      <c r="BL200" s="903"/>
      <c r="BM200" s="904"/>
      <c r="BN200" s="902">
        <v>60</v>
      </c>
      <c r="BO200" s="903"/>
      <c r="BP200" s="903"/>
      <c r="BQ200" s="903"/>
      <c r="BR200" s="903"/>
      <c r="BS200" s="904"/>
      <c r="BT200" s="902">
        <v>54</v>
      </c>
      <c r="BU200" s="903"/>
      <c r="BV200" s="903"/>
      <c r="BW200" s="903"/>
      <c r="BX200" s="903"/>
      <c r="BY200" s="904"/>
    </row>
    <row r="201" spans="1:77" ht="15" customHeight="1" x14ac:dyDescent="0.2">
      <c r="A201" s="33"/>
      <c r="B201" s="901"/>
      <c r="C201" s="901"/>
      <c r="D201" s="901"/>
      <c r="E201" s="901"/>
      <c r="F201" s="901"/>
      <c r="G201" s="901"/>
      <c r="H201" s="901"/>
      <c r="I201" s="905" t="s">
        <v>63</v>
      </c>
      <c r="J201" s="905"/>
      <c r="K201" s="905"/>
      <c r="L201" s="898">
        <f>SUM(BH233:BY233)</f>
        <v>1302</v>
      </c>
      <c r="M201" s="899"/>
      <c r="N201" s="899"/>
      <c r="O201" s="899"/>
      <c r="P201" s="899"/>
      <c r="Q201" s="900"/>
      <c r="R201" s="898">
        <v>42</v>
      </c>
      <c r="S201" s="899"/>
      <c r="T201" s="899"/>
      <c r="U201" s="899"/>
      <c r="V201" s="899"/>
      <c r="W201" s="900"/>
      <c r="X201" s="898">
        <v>55</v>
      </c>
      <c r="Y201" s="899"/>
      <c r="Z201" s="899"/>
      <c r="AA201" s="899"/>
      <c r="AB201" s="899"/>
      <c r="AC201" s="900"/>
      <c r="AD201" s="898">
        <v>54</v>
      </c>
      <c r="AE201" s="899"/>
      <c r="AF201" s="899"/>
      <c r="AG201" s="899"/>
      <c r="AH201" s="899"/>
      <c r="AI201" s="900"/>
      <c r="AJ201" s="898">
        <v>57</v>
      </c>
      <c r="AK201" s="899"/>
      <c r="AL201" s="899"/>
      <c r="AM201" s="899"/>
      <c r="AN201" s="899"/>
      <c r="AO201" s="900"/>
      <c r="AP201" s="898">
        <v>52</v>
      </c>
      <c r="AQ201" s="899"/>
      <c r="AR201" s="899"/>
      <c r="AS201" s="899"/>
      <c r="AT201" s="899"/>
      <c r="AU201" s="900"/>
      <c r="AV201" s="898">
        <v>39</v>
      </c>
      <c r="AW201" s="899"/>
      <c r="AX201" s="899"/>
      <c r="AY201" s="899"/>
      <c r="AZ201" s="899"/>
      <c r="BA201" s="900"/>
      <c r="BB201" s="898">
        <v>45</v>
      </c>
      <c r="BC201" s="899"/>
      <c r="BD201" s="899"/>
      <c r="BE201" s="899"/>
      <c r="BF201" s="899"/>
      <c r="BG201" s="900"/>
      <c r="BH201" s="898">
        <v>52</v>
      </c>
      <c r="BI201" s="899"/>
      <c r="BJ201" s="899"/>
      <c r="BK201" s="899"/>
      <c r="BL201" s="899"/>
      <c r="BM201" s="900"/>
      <c r="BN201" s="898">
        <v>55</v>
      </c>
      <c r="BO201" s="899"/>
      <c r="BP201" s="899"/>
      <c r="BQ201" s="899"/>
      <c r="BR201" s="899"/>
      <c r="BS201" s="900"/>
      <c r="BT201" s="898">
        <v>68</v>
      </c>
      <c r="BU201" s="899"/>
      <c r="BV201" s="899"/>
      <c r="BW201" s="899"/>
      <c r="BX201" s="899"/>
      <c r="BY201" s="900"/>
    </row>
    <row r="202" spans="1:77" ht="15" customHeight="1" x14ac:dyDescent="0.2">
      <c r="A202" s="33"/>
      <c r="B202" s="901"/>
      <c r="C202" s="901"/>
      <c r="D202" s="901"/>
      <c r="E202" s="901"/>
      <c r="F202" s="901"/>
      <c r="G202" s="901"/>
      <c r="H202" s="901"/>
      <c r="I202" s="901" t="s">
        <v>134</v>
      </c>
      <c r="J202" s="901"/>
      <c r="K202" s="901"/>
      <c r="L202" s="895">
        <f>SUM(L200:Q201)</f>
        <v>2468</v>
      </c>
      <c r="M202" s="896"/>
      <c r="N202" s="896"/>
      <c r="O202" s="896"/>
      <c r="P202" s="896"/>
      <c r="Q202" s="897"/>
      <c r="R202" s="895">
        <f>SUM(R200:W201)</f>
        <v>82</v>
      </c>
      <c r="S202" s="896"/>
      <c r="T202" s="896"/>
      <c r="U202" s="896"/>
      <c r="V202" s="896"/>
      <c r="W202" s="897"/>
      <c r="X202" s="895">
        <f>SUM(X200:AC201)</f>
        <v>114</v>
      </c>
      <c r="Y202" s="896"/>
      <c r="Z202" s="896"/>
      <c r="AA202" s="896"/>
      <c r="AB202" s="896"/>
      <c r="AC202" s="897"/>
      <c r="AD202" s="895">
        <f>SUM(AD200:AI201)</f>
        <v>104</v>
      </c>
      <c r="AE202" s="896"/>
      <c r="AF202" s="896"/>
      <c r="AG202" s="896"/>
      <c r="AH202" s="896"/>
      <c r="AI202" s="897"/>
      <c r="AJ202" s="895">
        <f>SUM(AJ200:AO201)</f>
        <v>127</v>
      </c>
      <c r="AK202" s="896"/>
      <c r="AL202" s="896"/>
      <c r="AM202" s="896"/>
      <c r="AN202" s="896"/>
      <c r="AO202" s="897"/>
      <c r="AP202" s="895">
        <f>SUM(AP200:AU201)</f>
        <v>101</v>
      </c>
      <c r="AQ202" s="896"/>
      <c r="AR202" s="896"/>
      <c r="AS202" s="896"/>
      <c r="AT202" s="896"/>
      <c r="AU202" s="897"/>
      <c r="AV202" s="895">
        <f>SUM(AV200:BA201)</f>
        <v>76</v>
      </c>
      <c r="AW202" s="896"/>
      <c r="AX202" s="896"/>
      <c r="AY202" s="896"/>
      <c r="AZ202" s="896"/>
      <c r="BA202" s="897"/>
      <c r="BB202" s="895">
        <f>SUM(BB200:BG201)</f>
        <v>102</v>
      </c>
      <c r="BC202" s="896"/>
      <c r="BD202" s="896"/>
      <c r="BE202" s="896"/>
      <c r="BF202" s="896"/>
      <c r="BG202" s="897"/>
      <c r="BH202" s="895">
        <f>SUM(BH200:BM201)</f>
        <v>114</v>
      </c>
      <c r="BI202" s="896"/>
      <c r="BJ202" s="896"/>
      <c r="BK202" s="896"/>
      <c r="BL202" s="896"/>
      <c r="BM202" s="897"/>
      <c r="BN202" s="895">
        <f>SUM(BN200:BS201)</f>
        <v>115</v>
      </c>
      <c r="BO202" s="896"/>
      <c r="BP202" s="896"/>
      <c r="BQ202" s="896"/>
      <c r="BR202" s="896"/>
      <c r="BS202" s="897"/>
      <c r="BT202" s="895">
        <f>SUM(BT200:BY201)</f>
        <v>122</v>
      </c>
      <c r="BU202" s="896"/>
      <c r="BV202" s="896"/>
      <c r="BW202" s="896"/>
      <c r="BX202" s="896"/>
      <c r="BY202" s="897"/>
    </row>
    <row r="203" spans="1:77" ht="15" customHeight="1" x14ac:dyDescent="0.2">
      <c r="A203" s="33"/>
      <c r="B203" s="901" t="s">
        <v>264</v>
      </c>
      <c r="C203" s="901"/>
      <c r="D203" s="901"/>
      <c r="E203" s="901"/>
      <c r="F203" s="901"/>
      <c r="G203" s="901"/>
      <c r="H203" s="901"/>
      <c r="I203" s="906" t="s">
        <v>62</v>
      </c>
      <c r="J203" s="906"/>
      <c r="K203" s="906"/>
      <c r="L203" s="902">
        <f>SUM(BH235:BY235)</f>
        <v>1105</v>
      </c>
      <c r="M203" s="903"/>
      <c r="N203" s="903"/>
      <c r="O203" s="903"/>
      <c r="P203" s="903"/>
      <c r="Q203" s="904"/>
      <c r="R203" s="902">
        <v>28</v>
      </c>
      <c r="S203" s="903"/>
      <c r="T203" s="903"/>
      <c r="U203" s="903"/>
      <c r="V203" s="903"/>
      <c r="W203" s="904"/>
      <c r="X203" s="902">
        <v>46</v>
      </c>
      <c r="Y203" s="903"/>
      <c r="Z203" s="903"/>
      <c r="AA203" s="903"/>
      <c r="AB203" s="903"/>
      <c r="AC203" s="904"/>
      <c r="AD203" s="902">
        <v>54</v>
      </c>
      <c r="AE203" s="903"/>
      <c r="AF203" s="903"/>
      <c r="AG203" s="903"/>
      <c r="AH203" s="903"/>
      <c r="AI203" s="904"/>
      <c r="AJ203" s="902">
        <v>65</v>
      </c>
      <c r="AK203" s="903"/>
      <c r="AL203" s="903"/>
      <c r="AM203" s="903"/>
      <c r="AN203" s="903"/>
      <c r="AO203" s="904"/>
      <c r="AP203" s="902">
        <v>50</v>
      </c>
      <c r="AQ203" s="903"/>
      <c r="AR203" s="903"/>
      <c r="AS203" s="903"/>
      <c r="AT203" s="903"/>
      <c r="AU203" s="904"/>
      <c r="AV203" s="902">
        <v>41</v>
      </c>
      <c r="AW203" s="903"/>
      <c r="AX203" s="903"/>
      <c r="AY203" s="903"/>
      <c r="AZ203" s="903"/>
      <c r="BA203" s="904"/>
      <c r="BB203" s="902">
        <v>52</v>
      </c>
      <c r="BC203" s="903"/>
      <c r="BD203" s="903"/>
      <c r="BE203" s="903"/>
      <c r="BF203" s="903"/>
      <c r="BG203" s="904"/>
      <c r="BH203" s="902">
        <v>55</v>
      </c>
      <c r="BI203" s="903"/>
      <c r="BJ203" s="903"/>
      <c r="BK203" s="903"/>
      <c r="BL203" s="903"/>
      <c r="BM203" s="904"/>
      <c r="BN203" s="902">
        <v>59</v>
      </c>
      <c r="BO203" s="903"/>
      <c r="BP203" s="903"/>
      <c r="BQ203" s="903"/>
      <c r="BR203" s="903"/>
      <c r="BS203" s="904"/>
      <c r="BT203" s="902">
        <v>69</v>
      </c>
      <c r="BU203" s="903"/>
      <c r="BV203" s="903"/>
      <c r="BW203" s="903"/>
      <c r="BX203" s="903"/>
      <c r="BY203" s="904"/>
    </row>
    <row r="204" spans="1:77" ht="15" customHeight="1" x14ac:dyDescent="0.2">
      <c r="A204" s="33"/>
      <c r="B204" s="901"/>
      <c r="C204" s="901"/>
      <c r="D204" s="901"/>
      <c r="E204" s="901"/>
      <c r="F204" s="901"/>
      <c r="G204" s="901"/>
      <c r="H204" s="901"/>
      <c r="I204" s="905" t="s">
        <v>63</v>
      </c>
      <c r="J204" s="905"/>
      <c r="K204" s="905"/>
      <c r="L204" s="898">
        <f>SUM(BH236:BY236)</f>
        <v>1204</v>
      </c>
      <c r="M204" s="899"/>
      <c r="N204" s="899"/>
      <c r="O204" s="899"/>
      <c r="P204" s="899"/>
      <c r="Q204" s="900"/>
      <c r="R204" s="898">
        <v>40</v>
      </c>
      <c r="S204" s="899"/>
      <c r="T204" s="899"/>
      <c r="U204" s="899"/>
      <c r="V204" s="899"/>
      <c r="W204" s="900"/>
      <c r="X204" s="898">
        <v>30</v>
      </c>
      <c r="Y204" s="899"/>
      <c r="Z204" s="899"/>
      <c r="AA204" s="899"/>
      <c r="AB204" s="899"/>
      <c r="AC204" s="900"/>
      <c r="AD204" s="898">
        <v>49</v>
      </c>
      <c r="AE204" s="899"/>
      <c r="AF204" s="899"/>
      <c r="AG204" s="899"/>
      <c r="AH204" s="899"/>
      <c r="AI204" s="900"/>
      <c r="AJ204" s="898">
        <v>62</v>
      </c>
      <c r="AK204" s="899"/>
      <c r="AL204" s="899"/>
      <c r="AM204" s="899"/>
      <c r="AN204" s="899"/>
      <c r="AO204" s="900"/>
      <c r="AP204" s="898">
        <v>45</v>
      </c>
      <c r="AQ204" s="899"/>
      <c r="AR204" s="899"/>
      <c r="AS204" s="899"/>
      <c r="AT204" s="899"/>
      <c r="AU204" s="900"/>
      <c r="AV204" s="898">
        <v>42</v>
      </c>
      <c r="AW204" s="899"/>
      <c r="AX204" s="899"/>
      <c r="AY204" s="899"/>
      <c r="AZ204" s="899"/>
      <c r="BA204" s="900"/>
      <c r="BB204" s="898">
        <v>48</v>
      </c>
      <c r="BC204" s="899"/>
      <c r="BD204" s="899"/>
      <c r="BE204" s="899"/>
      <c r="BF204" s="899"/>
      <c r="BG204" s="900"/>
      <c r="BH204" s="898">
        <v>51</v>
      </c>
      <c r="BI204" s="899"/>
      <c r="BJ204" s="899"/>
      <c r="BK204" s="899"/>
      <c r="BL204" s="899"/>
      <c r="BM204" s="900"/>
      <c r="BN204" s="898">
        <v>62</v>
      </c>
      <c r="BO204" s="899"/>
      <c r="BP204" s="899"/>
      <c r="BQ204" s="899"/>
      <c r="BR204" s="899"/>
      <c r="BS204" s="900"/>
      <c r="BT204" s="898">
        <v>62</v>
      </c>
      <c r="BU204" s="899"/>
      <c r="BV204" s="899"/>
      <c r="BW204" s="899"/>
      <c r="BX204" s="899"/>
      <c r="BY204" s="900"/>
    </row>
    <row r="205" spans="1:77" ht="15" customHeight="1" x14ac:dyDescent="0.2">
      <c r="A205" s="33"/>
      <c r="B205" s="901"/>
      <c r="C205" s="901"/>
      <c r="D205" s="901"/>
      <c r="E205" s="901"/>
      <c r="F205" s="901"/>
      <c r="G205" s="901"/>
      <c r="H205" s="901"/>
      <c r="I205" s="901" t="s">
        <v>134</v>
      </c>
      <c r="J205" s="901"/>
      <c r="K205" s="901"/>
      <c r="L205" s="895">
        <f>SUM(L203:Q204)</f>
        <v>2309</v>
      </c>
      <c r="M205" s="896"/>
      <c r="N205" s="896"/>
      <c r="O205" s="896"/>
      <c r="P205" s="896"/>
      <c r="Q205" s="897"/>
      <c r="R205" s="895">
        <f>SUM(R203:W204)</f>
        <v>68</v>
      </c>
      <c r="S205" s="896"/>
      <c r="T205" s="896"/>
      <c r="U205" s="896"/>
      <c r="V205" s="896"/>
      <c r="W205" s="897"/>
      <c r="X205" s="895">
        <f>SUM(X203:AC204)</f>
        <v>76</v>
      </c>
      <c r="Y205" s="896"/>
      <c r="Z205" s="896"/>
      <c r="AA205" s="896"/>
      <c r="AB205" s="896"/>
      <c r="AC205" s="897"/>
      <c r="AD205" s="895">
        <f>SUM(AD203:AI204)</f>
        <v>103</v>
      </c>
      <c r="AE205" s="896"/>
      <c r="AF205" s="896"/>
      <c r="AG205" s="896"/>
      <c r="AH205" s="896"/>
      <c r="AI205" s="897"/>
      <c r="AJ205" s="895">
        <f>SUM(AJ203:AO204)</f>
        <v>127</v>
      </c>
      <c r="AK205" s="896"/>
      <c r="AL205" s="896"/>
      <c r="AM205" s="896"/>
      <c r="AN205" s="896"/>
      <c r="AO205" s="897"/>
      <c r="AP205" s="895">
        <f>SUM(AP203:AU204)</f>
        <v>95</v>
      </c>
      <c r="AQ205" s="896"/>
      <c r="AR205" s="896"/>
      <c r="AS205" s="896"/>
      <c r="AT205" s="896"/>
      <c r="AU205" s="897"/>
      <c r="AV205" s="895">
        <f>SUM(AV203:BA204)</f>
        <v>83</v>
      </c>
      <c r="AW205" s="896"/>
      <c r="AX205" s="896"/>
      <c r="AY205" s="896"/>
      <c r="AZ205" s="896"/>
      <c r="BA205" s="897"/>
      <c r="BB205" s="895">
        <f>SUM(BB203:BG204)</f>
        <v>100</v>
      </c>
      <c r="BC205" s="896"/>
      <c r="BD205" s="896"/>
      <c r="BE205" s="896"/>
      <c r="BF205" s="896"/>
      <c r="BG205" s="897"/>
      <c r="BH205" s="895">
        <f>SUM(BH203:BM204)</f>
        <v>106</v>
      </c>
      <c r="BI205" s="896"/>
      <c r="BJ205" s="896"/>
      <c r="BK205" s="896"/>
      <c r="BL205" s="896"/>
      <c r="BM205" s="897"/>
      <c r="BN205" s="895">
        <f>SUM(BN203:BS204)</f>
        <v>121</v>
      </c>
      <c r="BO205" s="896"/>
      <c r="BP205" s="896"/>
      <c r="BQ205" s="896"/>
      <c r="BR205" s="896"/>
      <c r="BS205" s="897"/>
      <c r="BT205" s="895">
        <f>SUM(BT203:BY204)</f>
        <v>131</v>
      </c>
      <c r="BU205" s="896"/>
      <c r="BV205" s="896"/>
      <c r="BW205" s="896"/>
      <c r="BX205" s="896"/>
      <c r="BY205" s="897"/>
    </row>
    <row r="206" spans="1:77" ht="15" customHeight="1" x14ac:dyDescent="0.2">
      <c r="A206" s="33"/>
      <c r="B206" s="901" t="s">
        <v>265</v>
      </c>
      <c r="C206" s="901"/>
      <c r="D206" s="901"/>
      <c r="E206" s="901"/>
      <c r="F206" s="901"/>
      <c r="G206" s="901"/>
      <c r="H206" s="901"/>
      <c r="I206" s="906" t="s">
        <v>62</v>
      </c>
      <c r="J206" s="906"/>
      <c r="K206" s="906"/>
      <c r="L206" s="902">
        <f>SUM(BH238:BY238)</f>
        <v>932</v>
      </c>
      <c r="M206" s="903"/>
      <c r="N206" s="903"/>
      <c r="O206" s="903"/>
      <c r="P206" s="903"/>
      <c r="Q206" s="904"/>
      <c r="R206" s="902">
        <v>31</v>
      </c>
      <c r="S206" s="903"/>
      <c r="T206" s="903"/>
      <c r="U206" s="903"/>
      <c r="V206" s="903"/>
      <c r="W206" s="904"/>
      <c r="X206" s="902">
        <v>43</v>
      </c>
      <c r="Y206" s="903"/>
      <c r="Z206" s="903"/>
      <c r="AA206" s="903"/>
      <c r="AB206" s="903"/>
      <c r="AC206" s="904"/>
      <c r="AD206" s="902">
        <v>40</v>
      </c>
      <c r="AE206" s="903"/>
      <c r="AF206" s="903"/>
      <c r="AG206" s="903"/>
      <c r="AH206" s="903"/>
      <c r="AI206" s="904"/>
      <c r="AJ206" s="902">
        <v>46</v>
      </c>
      <c r="AK206" s="903"/>
      <c r="AL206" s="903"/>
      <c r="AM206" s="903"/>
      <c r="AN206" s="903"/>
      <c r="AO206" s="904"/>
      <c r="AP206" s="902">
        <v>53</v>
      </c>
      <c r="AQ206" s="903"/>
      <c r="AR206" s="903"/>
      <c r="AS206" s="903"/>
      <c r="AT206" s="903"/>
      <c r="AU206" s="904"/>
      <c r="AV206" s="902">
        <v>35</v>
      </c>
      <c r="AW206" s="903"/>
      <c r="AX206" s="903"/>
      <c r="AY206" s="903"/>
      <c r="AZ206" s="903"/>
      <c r="BA206" s="904"/>
      <c r="BB206" s="902">
        <v>31</v>
      </c>
      <c r="BC206" s="903"/>
      <c r="BD206" s="903"/>
      <c r="BE206" s="903"/>
      <c r="BF206" s="903"/>
      <c r="BG206" s="904"/>
      <c r="BH206" s="902">
        <v>47</v>
      </c>
      <c r="BI206" s="903"/>
      <c r="BJ206" s="903"/>
      <c r="BK206" s="903"/>
      <c r="BL206" s="903"/>
      <c r="BM206" s="904"/>
      <c r="BN206" s="902">
        <v>42</v>
      </c>
      <c r="BO206" s="903"/>
      <c r="BP206" s="903"/>
      <c r="BQ206" s="903"/>
      <c r="BR206" s="903"/>
      <c r="BS206" s="904"/>
      <c r="BT206" s="902">
        <v>52</v>
      </c>
      <c r="BU206" s="903"/>
      <c r="BV206" s="903"/>
      <c r="BW206" s="903"/>
      <c r="BX206" s="903"/>
      <c r="BY206" s="904"/>
    </row>
    <row r="207" spans="1:77" ht="15" customHeight="1" x14ac:dyDescent="0.2">
      <c r="A207" s="33"/>
      <c r="B207" s="901"/>
      <c r="C207" s="901"/>
      <c r="D207" s="901"/>
      <c r="E207" s="901"/>
      <c r="F207" s="901"/>
      <c r="G207" s="901"/>
      <c r="H207" s="901"/>
      <c r="I207" s="905" t="s">
        <v>63</v>
      </c>
      <c r="J207" s="905"/>
      <c r="K207" s="905"/>
      <c r="L207" s="898">
        <f>SUM(BH239:BY239)</f>
        <v>1016</v>
      </c>
      <c r="M207" s="899"/>
      <c r="N207" s="899"/>
      <c r="O207" s="899"/>
      <c r="P207" s="899"/>
      <c r="Q207" s="900"/>
      <c r="R207" s="898">
        <v>27</v>
      </c>
      <c r="S207" s="899"/>
      <c r="T207" s="899"/>
      <c r="U207" s="899"/>
      <c r="V207" s="899"/>
      <c r="W207" s="900"/>
      <c r="X207" s="898">
        <v>39</v>
      </c>
      <c r="Y207" s="899"/>
      <c r="Z207" s="899"/>
      <c r="AA207" s="899"/>
      <c r="AB207" s="899"/>
      <c r="AC207" s="900"/>
      <c r="AD207" s="898">
        <v>49</v>
      </c>
      <c r="AE207" s="899"/>
      <c r="AF207" s="899"/>
      <c r="AG207" s="899"/>
      <c r="AH207" s="899"/>
      <c r="AI207" s="900"/>
      <c r="AJ207" s="898">
        <v>39</v>
      </c>
      <c r="AK207" s="899"/>
      <c r="AL207" s="899"/>
      <c r="AM207" s="899"/>
      <c r="AN207" s="899"/>
      <c r="AO207" s="900"/>
      <c r="AP207" s="898">
        <v>39</v>
      </c>
      <c r="AQ207" s="899"/>
      <c r="AR207" s="899"/>
      <c r="AS207" s="899"/>
      <c r="AT207" s="899"/>
      <c r="AU207" s="900"/>
      <c r="AV207" s="898">
        <v>32</v>
      </c>
      <c r="AW207" s="899"/>
      <c r="AX207" s="899"/>
      <c r="AY207" s="899"/>
      <c r="AZ207" s="899"/>
      <c r="BA207" s="900"/>
      <c r="BB207" s="898">
        <v>56</v>
      </c>
      <c r="BC207" s="899"/>
      <c r="BD207" s="899"/>
      <c r="BE207" s="899"/>
      <c r="BF207" s="899"/>
      <c r="BG207" s="900"/>
      <c r="BH207" s="898">
        <v>41</v>
      </c>
      <c r="BI207" s="899"/>
      <c r="BJ207" s="899"/>
      <c r="BK207" s="899"/>
      <c r="BL207" s="899"/>
      <c r="BM207" s="900"/>
      <c r="BN207" s="898">
        <v>40</v>
      </c>
      <c r="BO207" s="899"/>
      <c r="BP207" s="899"/>
      <c r="BQ207" s="899"/>
      <c r="BR207" s="899"/>
      <c r="BS207" s="900"/>
      <c r="BT207" s="898">
        <v>57</v>
      </c>
      <c r="BU207" s="899"/>
      <c r="BV207" s="899"/>
      <c r="BW207" s="899"/>
      <c r="BX207" s="899"/>
      <c r="BY207" s="900"/>
    </row>
    <row r="208" spans="1:77" ht="15" customHeight="1" x14ac:dyDescent="0.2">
      <c r="A208" s="33"/>
      <c r="B208" s="901"/>
      <c r="C208" s="901"/>
      <c r="D208" s="901"/>
      <c r="E208" s="901"/>
      <c r="F208" s="901"/>
      <c r="G208" s="901"/>
      <c r="H208" s="901"/>
      <c r="I208" s="901" t="s">
        <v>134</v>
      </c>
      <c r="J208" s="901"/>
      <c r="K208" s="901"/>
      <c r="L208" s="895">
        <f>SUM(L206:Q207)</f>
        <v>1948</v>
      </c>
      <c r="M208" s="896"/>
      <c r="N208" s="896"/>
      <c r="O208" s="896"/>
      <c r="P208" s="896"/>
      <c r="Q208" s="897"/>
      <c r="R208" s="895">
        <f>SUM(R206:W207)</f>
        <v>58</v>
      </c>
      <c r="S208" s="896"/>
      <c r="T208" s="896"/>
      <c r="U208" s="896"/>
      <c r="V208" s="896"/>
      <c r="W208" s="897"/>
      <c r="X208" s="895">
        <f>SUM(X206:AC207)</f>
        <v>82</v>
      </c>
      <c r="Y208" s="896"/>
      <c r="Z208" s="896"/>
      <c r="AA208" s="896"/>
      <c r="AB208" s="896"/>
      <c r="AC208" s="897"/>
      <c r="AD208" s="895">
        <f>SUM(AD206:AI207)</f>
        <v>89</v>
      </c>
      <c r="AE208" s="896"/>
      <c r="AF208" s="896"/>
      <c r="AG208" s="896"/>
      <c r="AH208" s="896"/>
      <c r="AI208" s="897"/>
      <c r="AJ208" s="895">
        <f>SUM(AJ206:AO207)</f>
        <v>85</v>
      </c>
      <c r="AK208" s="896"/>
      <c r="AL208" s="896"/>
      <c r="AM208" s="896"/>
      <c r="AN208" s="896"/>
      <c r="AO208" s="897"/>
      <c r="AP208" s="895">
        <f>SUM(AP206:AU207)</f>
        <v>92</v>
      </c>
      <c r="AQ208" s="896"/>
      <c r="AR208" s="896"/>
      <c r="AS208" s="896"/>
      <c r="AT208" s="896"/>
      <c r="AU208" s="897"/>
      <c r="AV208" s="895">
        <f>SUM(AV206:BA207)</f>
        <v>67</v>
      </c>
      <c r="AW208" s="896"/>
      <c r="AX208" s="896"/>
      <c r="AY208" s="896"/>
      <c r="AZ208" s="896"/>
      <c r="BA208" s="897"/>
      <c r="BB208" s="895">
        <f>SUM(BB206:BG207)</f>
        <v>87</v>
      </c>
      <c r="BC208" s="896"/>
      <c r="BD208" s="896"/>
      <c r="BE208" s="896"/>
      <c r="BF208" s="896"/>
      <c r="BG208" s="897"/>
      <c r="BH208" s="895">
        <f>SUM(BH206:BM207)</f>
        <v>88</v>
      </c>
      <c r="BI208" s="896"/>
      <c r="BJ208" s="896"/>
      <c r="BK208" s="896"/>
      <c r="BL208" s="896"/>
      <c r="BM208" s="897"/>
      <c r="BN208" s="895">
        <f>SUM(BN206:BS207)</f>
        <v>82</v>
      </c>
      <c r="BO208" s="896"/>
      <c r="BP208" s="896"/>
      <c r="BQ208" s="896"/>
      <c r="BR208" s="896"/>
      <c r="BS208" s="897"/>
      <c r="BT208" s="895">
        <f>SUM(BT206:BY207)</f>
        <v>109</v>
      </c>
      <c r="BU208" s="896"/>
      <c r="BV208" s="896"/>
      <c r="BW208" s="896"/>
      <c r="BX208" s="896"/>
      <c r="BY208" s="897"/>
    </row>
    <row r="209" spans="1:77" ht="15" customHeight="1" x14ac:dyDescent="0.2">
      <c r="A209" s="33"/>
      <c r="B209" s="901" t="s">
        <v>266</v>
      </c>
      <c r="C209" s="901"/>
      <c r="D209" s="901"/>
      <c r="E209" s="901"/>
      <c r="F209" s="901"/>
      <c r="G209" s="901"/>
      <c r="H209" s="901"/>
      <c r="I209" s="906" t="s">
        <v>62</v>
      </c>
      <c r="J209" s="906"/>
      <c r="K209" s="906"/>
      <c r="L209" s="902">
        <f>SUM(BH241:BY241)</f>
        <v>4209</v>
      </c>
      <c r="M209" s="903"/>
      <c r="N209" s="903"/>
      <c r="O209" s="903"/>
      <c r="P209" s="903"/>
      <c r="Q209" s="904"/>
      <c r="R209" s="902">
        <v>168</v>
      </c>
      <c r="S209" s="903"/>
      <c r="T209" s="903"/>
      <c r="U209" s="903"/>
      <c r="V209" s="903"/>
      <c r="W209" s="904"/>
      <c r="X209" s="902">
        <v>209</v>
      </c>
      <c r="Y209" s="903"/>
      <c r="Z209" s="903"/>
      <c r="AA209" s="903"/>
      <c r="AB209" s="903"/>
      <c r="AC209" s="904"/>
      <c r="AD209" s="902">
        <v>211</v>
      </c>
      <c r="AE209" s="903"/>
      <c r="AF209" s="903"/>
      <c r="AG209" s="903"/>
      <c r="AH209" s="903"/>
      <c r="AI209" s="904"/>
      <c r="AJ209" s="902">
        <v>239</v>
      </c>
      <c r="AK209" s="903"/>
      <c r="AL209" s="903"/>
      <c r="AM209" s="903"/>
      <c r="AN209" s="903"/>
      <c r="AO209" s="904"/>
      <c r="AP209" s="902">
        <v>196</v>
      </c>
      <c r="AQ209" s="903"/>
      <c r="AR209" s="903"/>
      <c r="AS209" s="903"/>
      <c r="AT209" s="903"/>
      <c r="AU209" s="904"/>
      <c r="AV209" s="902">
        <v>193</v>
      </c>
      <c r="AW209" s="903"/>
      <c r="AX209" s="903"/>
      <c r="AY209" s="903"/>
      <c r="AZ209" s="903"/>
      <c r="BA209" s="904"/>
      <c r="BB209" s="902">
        <v>241</v>
      </c>
      <c r="BC209" s="903"/>
      <c r="BD209" s="903"/>
      <c r="BE209" s="903"/>
      <c r="BF209" s="903"/>
      <c r="BG209" s="904"/>
      <c r="BH209" s="902">
        <v>216</v>
      </c>
      <c r="BI209" s="903"/>
      <c r="BJ209" s="903"/>
      <c r="BK209" s="903"/>
      <c r="BL209" s="903"/>
      <c r="BM209" s="904"/>
      <c r="BN209" s="902">
        <v>247</v>
      </c>
      <c r="BO209" s="903"/>
      <c r="BP209" s="903"/>
      <c r="BQ209" s="903"/>
      <c r="BR209" s="903"/>
      <c r="BS209" s="904"/>
      <c r="BT209" s="902">
        <v>235</v>
      </c>
      <c r="BU209" s="903"/>
      <c r="BV209" s="903"/>
      <c r="BW209" s="903"/>
      <c r="BX209" s="903"/>
      <c r="BY209" s="904"/>
    </row>
    <row r="210" spans="1:77" ht="15" customHeight="1" x14ac:dyDescent="0.2">
      <c r="A210" s="33"/>
      <c r="B210" s="901"/>
      <c r="C210" s="901"/>
      <c r="D210" s="901"/>
      <c r="E210" s="901"/>
      <c r="F210" s="901"/>
      <c r="G210" s="901"/>
      <c r="H210" s="901"/>
      <c r="I210" s="905" t="s">
        <v>63</v>
      </c>
      <c r="J210" s="905"/>
      <c r="K210" s="905"/>
      <c r="L210" s="898">
        <f>SUM(BH242:BY242)</f>
        <v>4627</v>
      </c>
      <c r="M210" s="899"/>
      <c r="N210" s="899"/>
      <c r="O210" s="899"/>
      <c r="P210" s="899"/>
      <c r="Q210" s="900"/>
      <c r="R210" s="898">
        <v>185</v>
      </c>
      <c r="S210" s="899"/>
      <c r="T210" s="899"/>
      <c r="U210" s="899"/>
      <c r="V210" s="899"/>
      <c r="W210" s="900"/>
      <c r="X210" s="898">
        <v>208</v>
      </c>
      <c r="Y210" s="899"/>
      <c r="Z210" s="899"/>
      <c r="AA210" s="899"/>
      <c r="AB210" s="899"/>
      <c r="AC210" s="900"/>
      <c r="AD210" s="898">
        <v>212</v>
      </c>
      <c r="AE210" s="899"/>
      <c r="AF210" s="899"/>
      <c r="AG210" s="899"/>
      <c r="AH210" s="899"/>
      <c r="AI210" s="900"/>
      <c r="AJ210" s="898">
        <v>219</v>
      </c>
      <c r="AK210" s="899"/>
      <c r="AL210" s="899"/>
      <c r="AM210" s="899"/>
      <c r="AN210" s="899"/>
      <c r="AO210" s="900"/>
      <c r="AP210" s="898">
        <v>168</v>
      </c>
      <c r="AQ210" s="899"/>
      <c r="AR210" s="899"/>
      <c r="AS210" s="899"/>
      <c r="AT210" s="899"/>
      <c r="AU210" s="900"/>
      <c r="AV210" s="898">
        <v>195</v>
      </c>
      <c r="AW210" s="899"/>
      <c r="AX210" s="899"/>
      <c r="AY210" s="899"/>
      <c r="AZ210" s="899"/>
      <c r="BA210" s="900"/>
      <c r="BB210" s="898">
        <v>219</v>
      </c>
      <c r="BC210" s="899"/>
      <c r="BD210" s="899"/>
      <c r="BE210" s="899"/>
      <c r="BF210" s="899"/>
      <c r="BG210" s="900"/>
      <c r="BH210" s="898">
        <v>251</v>
      </c>
      <c r="BI210" s="899"/>
      <c r="BJ210" s="899"/>
      <c r="BK210" s="899"/>
      <c r="BL210" s="899"/>
      <c r="BM210" s="900"/>
      <c r="BN210" s="898">
        <v>241</v>
      </c>
      <c r="BO210" s="899"/>
      <c r="BP210" s="899"/>
      <c r="BQ210" s="899"/>
      <c r="BR210" s="899"/>
      <c r="BS210" s="900"/>
      <c r="BT210" s="898">
        <v>231</v>
      </c>
      <c r="BU210" s="899"/>
      <c r="BV210" s="899"/>
      <c r="BW210" s="899"/>
      <c r="BX210" s="899"/>
      <c r="BY210" s="900"/>
    </row>
    <row r="211" spans="1:77" ht="15" customHeight="1" x14ac:dyDescent="0.2">
      <c r="A211" s="33"/>
      <c r="B211" s="901"/>
      <c r="C211" s="901"/>
      <c r="D211" s="901"/>
      <c r="E211" s="901"/>
      <c r="F211" s="901"/>
      <c r="G211" s="901"/>
      <c r="H211" s="901"/>
      <c r="I211" s="901" t="s">
        <v>134</v>
      </c>
      <c r="J211" s="901"/>
      <c r="K211" s="901"/>
      <c r="L211" s="895">
        <f>SUM(L209:Q210)</f>
        <v>8836</v>
      </c>
      <c r="M211" s="896"/>
      <c r="N211" s="896"/>
      <c r="O211" s="896"/>
      <c r="P211" s="896"/>
      <c r="Q211" s="897"/>
      <c r="R211" s="895">
        <f>SUM(R209:W210)</f>
        <v>353</v>
      </c>
      <c r="S211" s="896"/>
      <c r="T211" s="896"/>
      <c r="U211" s="896"/>
      <c r="V211" s="896"/>
      <c r="W211" s="897"/>
      <c r="X211" s="895">
        <f>SUM(X209:AC210)</f>
        <v>417</v>
      </c>
      <c r="Y211" s="896"/>
      <c r="Z211" s="896"/>
      <c r="AA211" s="896"/>
      <c r="AB211" s="896"/>
      <c r="AC211" s="897"/>
      <c r="AD211" s="895">
        <f>SUM(AD209:AI210)</f>
        <v>423</v>
      </c>
      <c r="AE211" s="896"/>
      <c r="AF211" s="896"/>
      <c r="AG211" s="896"/>
      <c r="AH211" s="896"/>
      <c r="AI211" s="897"/>
      <c r="AJ211" s="895">
        <f>SUM(AJ209:AO210)</f>
        <v>458</v>
      </c>
      <c r="AK211" s="896"/>
      <c r="AL211" s="896"/>
      <c r="AM211" s="896"/>
      <c r="AN211" s="896"/>
      <c r="AO211" s="897"/>
      <c r="AP211" s="895">
        <f>SUM(AP209:AU210)</f>
        <v>364</v>
      </c>
      <c r="AQ211" s="896"/>
      <c r="AR211" s="896"/>
      <c r="AS211" s="896"/>
      <c r="AT211" s="896"/>
      <c r="AU211" s="897"/>
      <c r="AV211" s="895">
        <f>SUM(AV209:BA210)</f>
        <v>388</v>
      </c>
      <c r="AW211" s="896"/>
      <c r="AX211" s="896"/>
      <c r="AY211" s="896"/>
      <c r="AZ211" s="896"/>
      <c r="BA211" s="897"/>
      <c r="BB211" s="895">
        <f>SUM(BB209:BG210)</f>
        <v>460</v>
      </c>
      <c r="BC211" s="896"/>
      <c r="BD211" s="896"/>
      <c r="BE211" s="896"/>
      <c r="BF211" s="896"/>
      <c r="BG211" s="897"/>
      <c r="BH211" s="895">
        <f>SUM(BH209:BM210)</f>
        <v>467</v>
      </c>
      <c r="BI211" s="896"/>
      <c r="BJ211" s="896"/>
      <c r="BK211" s="896"/>
      <c r="BL211" s="896"/>
      <c r="BM211" s="897"/>
      <c r="BN211" s="895">
        <f>SUM(BN209:BS210)</f>
        <v>488</v>
      </c>
      <c r="BO211" s="896"/>
      <c r="BP211" s="896"/>
      <c r="BQ211" s="896"/>
      <c r="BR211" s="896"/>
      <c r="BS211" s="897"/>
      <c r="BT211" s="895">
        <f>SUM(BT209:BY210)</f>
        <v>466</v>
      </c>
      <c r="BU211" s="896"/>
      <c r="BV211" s="896"/>
      <c r="BW211" s="896"/>
      <c r="BX211" s="896"/>
      <c r="BY211" s="897"/>
    </row>
    <row r="212" spans="1:77" ht="15" customHeight="1" x14ac:dyDescent="0.2">
      <c r="A212" s="33"/>
      <c r="B212" s="901" t="s">
        <v>267</v>
      </c>
      <c r="C212" s="901"/>
      <c r="D212" s="901"/>
      <c r="E212" s="901"/>
      <c r="F212" s="901"/>
      <c r="G212" s="901"/>
      <c r="H212" s="901"/>
      <c r="I212" s="906" t="s">
        <v>62</v>
      </c>
      <c r="J212" s="906"/>
      <c r="K212" s="906"/>
      <c r="L212" s="902">
        <f>SUM(BH244:BY244)</f>
        <v>3608</v>
      </c>
      <c r="M212" s="903"/>
      <c r="N212" s="903"/>
      <c r="O212" s="903"/>
      <c r="P212" s="903"/>
      <c r="Q212" s="904"/>
      <c r="R212" s="902">
        <v>149</v>
      </c>
      <c r="S212" s="903"/>
      <c r="T212" s="903"/>
      <c r="U212" s="903"/>
      <c r="V212" s="903"/>
      <c r="W212" s="904"/>
      <c r="X212" s="902">
        <v>166</v>
      </c>
      <c r="Y212" s="903"/>
      <c r="Z212" s="903"/>
      <c r="AA212" s="903"/>
      <c r="AB212" s="903"/>
      <c r="AC212" s="904"/>
      <c r="AD212" s="902">
        <v>185</v>
      </c>
      <c r="AE212" s="903"/>
      <c r="AF212" s="903"/>
      <c r="AG212" s="903"/>
      <c r="AH212" s="903"/>
      <c r="AI212" s="904"/>
      <c r="AJ212" s="902">
        <v>181</v>
      </c>
      <c r="AK212" s="903"/>
      <c r="AL212" s="903"/>
      <c r="AM212" s="903"/>
      <c r="AN212" s="903"/>
      <c r="AO212" s="904"/>
      <c r="AP212" s="902">
        <v>165</v>
      </c>
      <c r="AQ212" s="903"/>
      <c r="AR212" s="903"/>
      <c r="AS212" s="903"/>
      <c r="AT212" s="903"/>
      <c r="AU212" s="904"/>
      <c r="AV212" s="902">
        <v>162</v>
      </c>
      <c r="AW212" s="903"/>
      <c r="AX212" s="903"/>
      <c r="AY212" s="903"/>
      <c r="AZ212" s="903"/>
      <c r="BA212" s="904"/>
      <c r="BB212" s="902">
        <v>181</v>
      </c>
      <c r="BC212" s="903"/>
      <c r="BD212" s="903"/>
      <c r="BE212" s="903"/>
      <c r="BF212" s="903"/>
      <c r="BG212" s="904"/>
      <c r="BH212" s="902">
        <v>230</v>
      </c>
      <c r="BI212" s="903"/>
      <c r="BJ212" s="903"/>
      <c r="BK212" s="903"/>
      <c r="BL212" s="903"/>
      <c r="BM212" s="904"/>
      <c r="BN212" s="902">
        <v>214</v>
      </c>
      <c r="BO212" s="903"/>
      <c r="BP212" s="903"/>
      <c r="BQ212" s="903"/>
      <c r="BR212" s="903"/>
      <c r="BS212" s="904"/>
      <c r="BT212" s="902">
        <v>216</v>
      </c>
      <c r="BU212" s="903"/>
      <c r="BV212" s="903"/>
      <c r="BW212" s="903"/>
      <c r="BX212" s="903"/>
      <c r="BY212" s="904"/>
    </row>
    <row r="213" spans="1:77" ht="15" customHeight="1" x14ac:dyDescent="0.2">
      <c r="A213" s="33"/>
      <c r="B213" s="901"/>
      <c r="C213" s="901"/>
      <c r="D213" s="901"/>
      <c r="E213" s="901"/>
      <c r="F213" s="901"/>
      <c r="G213" s="901"/>
      <c r="H213" s="901"/>
      <c r="I213" s="905" t="s">
        <v>63</v>
      </c>
      <c r="J213" s="905"/>
      <c r="K213" s="905"/>
      <c r="L213" s="898">
        <f>SUM(BH245:BY245)</f>
        <v>4093</v>
      </c>
      <c r="M213" s="899"/>
      <c r="N213" s="899"/>
      <c r="O213" s="899"/>
      <c r="P213" s="899"/>
      <c r="Q213" s="900"/>
      <c r="R213" s="898">
        <v>122</v>
      </c>
      <c r="S213" s="899"/>
      <c r="T213" s="899"/>
      <c r="U213" s="899"/>
      <c r="V213" s="899"/>
      <c r="W213" s="900"/>
      <c r="X213" s="898">
        <v>154</v>
      </c>
      <c r="Y213" s="899"/>
      <c r="Z213" s="899"/>
      <c r="AA213" s="899"/>
      <c r="AB213" s="899"/>
      <c r="AC213" s="900"/>
      <c r="AD213" s="898">
        <v>173</v>
      </c>
      <c r="AE213" s="899"/>
      <c r="AF213" s="899"/>
      <c r="AG213" s="899"/>
      <c r="AH213" s="899"/>
      <c r="AI213" s="900"/>
      <c r="AJ213" s="898">
        <v>189</v>
      </c>
      <c r="AK213" s="899"/>
      <c r="AL213" s="899"/>
      <c r="AM213" s="899"/>
      <c r="AN213" s="899"/>
      <c r="AO213" s="900"/>
      <c r="AP213" s="898">
        <v>168</v>
      </c>
      <c r="AQ213" s="899"/>
      <c r="AR213" s="899"/>
      <c r="AS213" s="899"/>
      <c r="AT213" s="899"/>
      <c r="AU213" s="900"/>
      <c r="AV213" s="898">
        <v>202</v>
      </c>
      <c r="AW213" s="899"/>
      <c r="AX213" s="899"/>
      <c r="AY213" s="899"/>
      <c r="AZ213" s="899"/>
      <c r="BA213" s="900"/>
      <c r="BB213" s="898">
        <v>191</v>
      </c>
      <c r="BC213" s="899"/>
      <c r="BD213" s="899"/>
      <c r="BE213" s="899"/>
      <c r="BF213" s="899"/>
      <c r="BG213" s="900"/>
      <c r="BH213" s="898">
        <v>200</v>
      </c>
      <c r="BI213" s="899"/>
      <c r="BJ213" s="899"/>
      <c r="BK213" s="899"/>
      <c r="BL213" s="899"/>
      <c r="BM213" s="900"/>
      <c r="BN213" s="898">
        <v>236</v>
      </c>
      <c r="BO213" s="899"/>
      <c r="BP213" s="899"/>
      <c r="BQ213" s="899"/>
      <c r="BR213" s="899"/>
      <c r="BS213" s="900"/>
      <c r="BT213" s="898">
        <v>226</v>
      </c>
      <c r="BU213" s="899"/>
      <c r="BV213" s="899"/>
      <c r="BW213" s="899"/>
      <c r="BX213" s="899"/>
      <c r="BY213" s="900"/>
    </row>
    <row r="214" spans="1:77" ht="15" customHeight="1" x14ac:dyDescent="0.2">
      <c r="A214" s="33"/>
      <c r="B214" s="901"/>
      <c r="C214" s="901"/>
      <c r="D214" s="901"/>
      <c r="E214" s="901"/>
      <c r="F214" s="901"/>
      <c r="G214" s="901"/>
      <c r="H214" s="901"/>
      <c r="I214" s="901" t="s">
        <v>134</v>
      </c>
      <c r="J214" s="901"/>
      <c r="K214" s="901"/>
      <c r="L214" s="895">
        <f>SUM(L212:Q213)</f>
        <v>7701</v>
      </c>
      <c r="M214" s="896"/>
      <c r="N214" s="896"/>
      <c r="O214" s="896"/>
      <c r="P214" s="896"/>
      <c r="Q214" s="897"/>
      <c r="R214" s="895">
        <f>SUM(R212:W213)</f>
        <v>271</v>
      </c>
      <c r="S214" s="896"/>
      <c r="T214" s="896"/>
      <c r="U214" s="896"/>
      <c r="V214" s="896"/>
      <c r="W214" s="897"/>
      <c r="X214" s="895">
        <f>SUM(X212:AC213)</f>
        <v>320</v>
      </c>
      <c r="Y214" s="896"/>
      <c r="Z214" s="896"/>
      <c r="AA214" s="896"/>
      <c r="AB214" s="896"/>
      <c r="AC214" s="897"/>
      <c r="AD214" s="895">
        <f>SUM(AD212:AI213)</f>
        <v>358</v>
      </c>
      <c r="AE214" s="896"/>
      <c r="AF214" s="896"/>
      <c r="AG214" s="896"/>
      <c r="AH214" s="896"/>
      <c r="AI214" s="897"/>
      <c r="AJ214" s="895">
        <f>SUM(AJ212:AO213)</f>
        <v>370</v>
      </c>
      <c r="AK214" s="896"/>
      <c r="AL214" s="896"/>
      <c r="AM214" s="896"/>
      <c r="AN214" s="896"/>
      <c r="AO214" s="897"/>
      <c r="AP214" s="895">
        <f>SUM(AP212:AU213)</f>
        <v>333</v>
      </c>
      <c r="AQ214" s="896"/>
      <c r="AR214" s="896"/>
      <c r="AS214" s="896"/>
      <c r="AT214" s="896"/>
      <c r="AU214" s="897"/>
      <c r="AV214" s="895">
        <f>SUM(AV212:BA213)</f>
        <v>364</v>
      </c>
      <c r="AW214" s="896"/>
      <c r="AX214" s="896"/>
      <c r="AY214" s="896"/>
      <c r="AZ214" s="896"/>
      <c r="BA214" s="897"/>
      <c r="BB214" s="895">
        <f>SUM(BB212:BG213)</f>
        <v>372</v>
      </c>
      <c r="BC214" s="896"/>
      <c r="BD214" s="896"/>
      <c r="BE214" s="896"/>
      <c r="BF214" s="896"/>
      <c r="BG214" s="897"/>
      <c r="BH214" s="895">
        <f>SUM(BH212:BM213)</f>
        <v>430</v>
      </c>
      <c r="BI214" s="896"/>
      <c r="BJ214" s="896"/>
      <c r="BK214" s="896"/>
      <c r="BL214" s="896"/>
      <c r="BM214" s="897"/>
      <c r="BN214" s="895">
        <f>SUM(BN212:BS213)</f>
        <v>450</v>
      </c>
      <c r="BO214" s="896"/>
      <c r="BP214" s="896"/>
      <c r="BQ214" s="896"/>
      <c r="BR214" s="896"/>
      <c r="BS214" s="897"/>
      <c r="BT214" s="895">
        <f>SUM(BT212:BY213)</f>
        <v>442</v>
      </c>
      <c r="BU214" s="896"/>
      <c r="BV214" s="896"/>
      <c r="BW214" s="896"/>
      <c r="BX214" s="896"/>
      <c r="BY214" s="897"/>
    </row>
    <row r="215" spans="1:77" ht="15" customHeight="1" x14ac:dyDescent="0.2">
      <c r="A215" s="33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>
        <v>34.9</v>
      </c>
      <c r="N215" s="29"/>
      <c r="O215" s="34"/>
      <c r="P215" s="34"/>
      <c r="Q215" s="34"/>
      <c r="R215" s="34"/>
      <c r="S215" s="34"/>
      <c r="T215" s="34"/>
      <c r="U215" s="34"/>
      <c r="V215" s="34">
        <v>17.5</v>
      </c>
      <c r="W215" s="34"/>
      <c r="X215" s="34"/>
      <c r="Y215" s="34"/>
      <c r="Z215" s="34"/>
      <c r="AA215" s="34"/>
      <c r="AB215" s="34"/>
      <c r="AC215" s="34"/>
      <c r="AD215" s="34"/>
      <c r="AE215" s="34">
        <v>24.9</v>
      </c>
      <c r="AF215" s="34"/>
      <c r="AG215" s="34"/>
      <c r="AH215" s="34"/>
      <c r="AI215" s="34"/>
      <c r="AJ215" s="29"/>
      <c r="AK215" s="29"/>
      <c r="AL215" s="29"/>
      <c r="AM215" s="29"/>
      <c r="AN215" s="29">
        <v>223.5</v>
      </c>
      <c r="AO215" s="29"/>
      <c r="AP215" s="29"/>
      <c r="AQ215" s="29"/>
      <c r="AR215" s="29"/>
      <c r="AS215" s="29"/>
      <c r="AT215" s="29"/>
      <c r="AU215" s="29"/>
      <c r="AV215" s="29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3"/>
      <c r="BS215" s="33"/>
      <c r="BT215" s="33"/>
      <c r="BU215" s="33"/>
      <c r="BV215" s="33"/>
      <c r="BW215" s="33"/>
      <c r="BX215" s="33"/>
      <c r="BY215" s="33"/>
    </row>
    <row r="216" spans="1:77" ht="15" customHeight="1" x14ac:dyDescent="0.2">
      <c r="A216" s="33"/>
      <c r="B216" s="202" t="s">
        <v>12</v>
      </c>
      <c r="C216" s="202"/>
      <c r="D216" s="202"/>
      <c r="E216" s="202"/>
      <c r="F216" s="202"/>
      <c r="G216" s="202"/>
      <c r="H216" s="202"/>
      <c r="I216" s="202"/>
      <c r="J216" s="202"/>
      <c r="K216" s="202"/>
      <c r="L216" s="202" t="s">
        <v>268</v>
      </c>
      <c r="M216" s="202"/>
      <c r="N216" s="202"/>
      <c r="O216" s="202"/>
      <c r="P216" s="202"/>
      <c r="Q216" s="202"/>
      <c r="R216" s="202" t="s">
        <v>269</v>
      </c>
      <c r="S216" s="202"/>
      <c r="T216" s="202"/>
      <c r="U216" s="202"/>
      <c r="V216" s="202"/>
      <c r="W216" s="202"/>
      <c r="X216" s="202" t="s">
        <v>270</v>
      </c>
      <c r="Y216" s="202"/>
      <c r="Z216" s="202"/>
      <c r="AA216" s="202"/>
      <c r="AB216" s="202"/>
      <c r="AC216" s="202"/>
      <c r="AD216" s="202" t="s">
        <v>271</v>
      </c>
      <c r="AE216" s="202"/>
      <c r="AF216" s="202"/>
      <c r="AG216" s="202"/>
      <c r="AH216" s="202"/>
      <c r="AI216" s="202"/>
      <c r="AJ216" s="202" t="s">
        <v>272</v>
      </c>
      <c r="AK216" s="202"/>
      <c r="AL216" s="202"/>
      <c r="AM216" s="202"/>
      <c r="AN216" s="202"/>
      <c r="AO216" s="202"/>
      <c r="AP216" s="202" t="s">
        <v>273</v>
      </c>
      <c r="AQ216" s="202"/>
      <c r="AR216" s="202"/>
      <c r="AS216" s="202"/>
      <c r="AT216" s="202"/>
      <c r="AU216" s="202"/>
      <c r="AV216" s="202" t="s">
        <v>274</v>
      </c>
      <c r="AW216" s="202"/>
      <c r="AX216" s="202"/>
      <c r="AY216" s="202"/>
      <c r="AZ216" s="202"/>
      <c r="BA216" s="202"/>
      <c r="BB216" s="202" t="s">
        <v>275</v>
      </c>
      <c r="BC216" s="202"/>
      <c r="BD216" s="202"/>
      <c r="BE216" s="202"/>
      <c r="BF216" s="202"/>
      <c r="BG216" s="202"/>
      <c r="BH216" s="202" t="s">
        <v>276</v>
      </c>
      <c r="BI216" s="202"/>
      <c r="BJ216" s="202"/>
      <c r="BK216" s="202"/>
      <c r="BL216" s="202"/>
      <c r="BM216" s="202"/>
      <c r="BN216" s="202" t="s">
        <v>277</v>
      </c>
      <c r="BO216" s="202"/>
      <c r="BP216" s="202"/>
      <c r="BQ216" s="202"/>
      <c r="BR216" s="202"/>
      <c r="BS216" s="202"/>
      <c r="BT216" s="202" t="s">
        <v>278</v>
      </c>
      <c r="BU216" s="202"/>
      <c r="BV216" s="202"/>
      <c r="BW216" s="202"/>
      <c r="BX216" s="202"/>
      <c r="BY216" s="202"/>
    </row>
    <row r="217" spans="1:77" ht="15" customHeight="1" x14ac:dyDescent="0.2">
      <c r="A217" s="33"/>
      <c r="B217" s="901" t="s">
        <v>96</v>
      </c>
      <c r="C217" s="901"/>
      <c r="D217" s="901"/>
      <c r="E217" s="901"/>
      <c r="F217" s="901"/>
      <c r="G217" s="901"/>
      <c r="H217" s="901"/>
      <c r="I217" s="906" t="s">
        <v>62</v>
      </c>
      <c r="J217" s="906"/>
      <c r="K217" s="906"/>
      <c r="L217" s="902">
        <f>L220+L223+L226+L229+L232+L235+L238+L241+L244</f>
        <v>1460</v>
      </c>
      <c r="M217" s="903"/>
      <c r="N217" s="903"/>
      <c r="O217" s="903"/>
      <c r="P217" s="903"/>
      <c r="Q217" s="904"/>
      <c r="R217" s="902">
        <f>R220+R223+R226+R229+R232+R235+R238+R241+R244</f>
        <v>1702</v>
      </c>
      <c r="S217" s="903"/>
      <c r="T217" s="903"/>
      <c r="U217" s="903"/>
      <c r="V217" s="903"/>
      <c r="W217" s="904"/>
      <c r="X217" s="902">
        <f>X220+X223+X226+X229+X232+X235+X238+X241+X244</f>
        <v>1942</v>
      </c>
      <c r="Y217" s="903"/>
      <c r="Z217" s="903"/>
      <c r="AA217" s="903"/>
      <c r="AB217" s="903"/>
      <c r="AC217" s="904"/>
      <c r="AD217" s="902">
        <f>AD220+AD223+AD226+AD229+AD232+AD235+AD238+AD241+AD244</f>
        <v>1884</v>
      </c>
      <c r="AE217" s="903"/>
      <c r="AF217" s="903"/>
      <c r="AG217" s="903"/>
      <c r="AH217" s="903"/>
      <c r="AI217" s="904"/>
      <c r="AJ217" s="902">
        <f>AJ220+AJ223+AJ226+AJ229+AJ232+AJ235+AJ238+AJ241+AJ244</f>
        <v>1226</v>
      </c>
      <c r="AK217" s="903"/>
      <c r="AL217" s="903"/>
      <c r="AM217" s="903"/>
      <c r="AN217" s="903"/>
      <c r="AO217" s="904"/>
      <c r="AP217" s="902">
        <f>AP220+AP223+AP226+AP229+AP232+AP235+AP238+AP241+AP244</f>
        <v>1028</v>
      </c>
      <c r="AQ217" s="903"/>
      <c r="AR217" s="903"/>
      <c r="AS217" s="903"/>
      <c r="AT217" s="903"/>
      <c r="AU217" s="904"/>
      <c r="AV217" s="902">
        <f>AV220+AV223+AV226+AV229+AV232+AV235+AV238+AV241+AV244</f>
        <v>885</v>
      </c>
      <c r="AW217" s="903"/>
      <c r="AX217" s="903"/>
      <c r="AY217" s="903"/>
      <c r="AZ217" s="903"/>
      <c r="BA217" s="904"/>
      <c r="BB217" s="902">
        <f>BB220+BB223+BB226+BB229+BB232+BB235+BB238+BB241+BB244</f>
        <v>701</v>
      </c>
      <c r="BC217" s="903"/>
      <c r="BD217" s="903"/>
      <c r="BE217" s="903"/>
      <c r="BF217" s="903"/>
      <c r="BG217" s="904"/>
      <c r="BH217" s="902">
        <f>BH220+BH223+BH226+BH229+BH232+BH235+BH238+BH241+BH244</f>
        <v>3575</v>
      </c>
      <c r="BI217" s="903"/>
      <c r="BJ217" s="903"/>
      <c r="BK217" s="903"/>
      <c r="BL217" s="903"/>
      <c r="BM217" s="904"/>
      <c r="BN217" s="902">
        <f>BN220+BN223+BN226+BN229+BN232+BN235+BN238+BN241+BN244</f>
        <v>14413</v>
      </c>
      <c r="BO217" s="903"/>
      <c r="BP217" s="903"/>
      <c r="BQ217" s="903"/>
      <c r="BR217" s="903"/>
      <c r="BS217" s="904"/>
      <c r="BT217" s="902">
        <f>BT220+BT223+BT226+BT229+BT232+BT235+BT238+BT241+BT244</f>
        <v>5724</v>
      </c>
      <c r="BU217" s="903"/>
      <c r="BV217" s="903"/>
      <c r="BW217" s="903"/>
      <c r="BX217" s="903"/>
      <c r="BY217" s="904"/>
    </row>
    <row r="218" spans="1:77" ht="15" customHeight="1" x14ac:dyDescent="0.2">
      <c r="A218" s="33"/>
      <c r="B218" s="901"/>
      <c r="C218" s="901"/>
      <c r="D218" s="901"/>
      <c r="E218" s="901"/>
      <c r="F218" s="901"/>
      <c r="G218" s="901"/>
      <c r="H218" s="901"/>
      <c r="I218" s="905" t="s">
        <v>63</v>
      </c>
      <c r="J218" s="905"/>
      <c r="K218" s="905"/>
      <c r="L218" s="898">
        <f>L221+L224+L227+L230+L233+L236+L239+L242+L245</f>
        <v>1536</v>
      </c>
      <c r="M218" s="899"/>
      <c r="N218" s="899"/>
      <c r="O218" s="899"/>
      <c r="P218" s="899"/>
      <c r="Q218" s="900"/>
      <c r="R218" s="898">
        <f>R221+R224+R227+R230+R233+R236+R239+R242+R245</f>
        <v>1711</v>
      </c>
      <c r="S218" s="899"/>
      <c r="T218" s="899"/>
      <c r="U218" s="899"/>
      <c r="V218" s="899"/>
      <c r="W218" s="900"/>
      <c r="X218" s="898">
        <f>X221+X224+X227+X230+X233+X236+X239+X242+X245</f>
        <v>1984</v>
      </c>
      <c r="Y218" s="899"/>
      <c r="Z218" s="899"/>
      <c r="AA218" s="899"/>
      <c r="AB218" s="899"/>
      <c r="AC218" s="900"/>
      <c r="AD218" s="898">
        <f>AD221+AD224+AD227+AD230+AD233+AD236+AD239+AD242+AD245</f>
        <v>1910</v>
      </c>
      <c r="AE218" s="899"/>
      <c r="AF218" s="899"/>
      <c r="AG218" s="899"/>
      <c r="AH218" s="899"/>
      <c r="AI218" s="900"/>
      <c r="AJ218" s="898">
        <f>AJ221+AJ224+AJ227+AJ230+AJ233+AJ236+AJ239+AJ242+AJ245</f>
        <v>1494</v>
      </c>
      <c r="AK218" s="899"/>
      <c r="AL218" s="899"/>
      <c r="AM218" s="899"/>
      <c r="AN218" s="899"/>
      <c r="AO218" s="900"/>
      <c r="AP218" s="898">
        <f>AP221+AP224+AP227+AP230+AP233+AP236+AP239+AP242+AP245</f>
        <v>1444</v>
      </c>
      <c r="AQ218" s="899"/>
      <c r="AR218" s="899"/>
      <c r="AS218" s="899"/>
      <c r="AT218" s="899"/>
      <c r="AU218" s="900"/>
      <c r="AV218" s="898">
        <f>AV221+AV224+AV227+AV230+AV233+AV236+AV239+AV242+AV245</f>
        <v>1470</v>
      </c>
      <c r="AW218" s="899"/>
      <c r="AX218" s="899"/>
      <c r="AY218" s="899"/>
      <c r="AZ218" s="899"/>
      <c r="BA218" s="900"/>
      <c r="BB218" s="898">
        <f>BB221+BB224+BB227+BB230+BB233+BB236+BB239+BB242+BB245</f>
        <v>1953</v>
      </c>
      <c r="BC218" s="899"/>
      <c r="BD218" s="899"/>
      <c r="BE218" s="899"/>
      <c r="BF218" s="899"/>
      <c r="BG218" s="900"/>
      <c r="BH218" s="898">
        <f>BH221+BH224+BH227+BH230+BH233+BH236+BH239+BH242+BH245</f>
        <v>3365</v>
      </c>
      <c r="BI218" s="899"/>
      <c r="BJ218" s="899"/>
      <c r="BK218" s="899"/>
      <c r="BL218" s="899"/>
      <c r="BM218" s="900"/>
      <c r="BN218" s="898">
        <f>BN221+BN224+BN227+BN230+BN233+BN236+BN239+BN242+BN245</f>
        <v>14612</v>
      </c>
      <c r="BO218" s="899"/>
      <c r="BP218" s="899"/>
      <c r="BQ218" s="899"/>
      <c r="BR218" s="899"/>
      <c r="BS218" s="900"/>
      <c r="BT218" s="898">
        <f>BT221+BT224+BT227+BT230+BT233+BT236+BT239+BT242+BT245</f>
        <v>8271</v>
      </c>
      <c r="BU218" s="899"/>
      <c r="BV218" s="899"/>
      <c r="BW218" s="899"/>
      <c r="BX218" s="899"/>
      <c r="BY218" s="900"/>
    </row>
    <row r="219" spans="1:77" ht="15" customHeight="1" x14ac:dyDescent="0.2">
      <c r="A219" s="33"/>
      <c r="B219" s="901"/>
      <c r="C219" s="901"/>
      <c r="D219" s="901"/>
      <c r="E219" s="901"/>
      <c r="F219" s="901"/>
      <c r="G219" s="901"/>
      <c r="H219" s="901"/>
      <c r="I219" s="901" t="s">
        <v>134</v>
      </c>
      <c r="J219" s="901"/>
      <c r="K219" s="901"/>
      <c r="L219" s="895">
        <f>SUM(L217:Q218)</f>
        <v>2996</v>
      </c>
      <c r="M219" s="896"/>
      <c r="N219" s="896"/>
      <c r="O219" s="896"/>
      <c r="P219" s="896"/>
      <c r="Q219" s="897"/>
      <c r="R219" s="895">
        <f>SUM(R217:W218)</f>
        <v>3413</v>
      </c>
      <c r="S219" s="896"/>
      <c r="T219" s="896"/>
      <c r="U219" s="896"/>
      <c r="V219" s="896"/>
      <c r="W219" s="897"/>
      <c r="X219" s="895">
        <f>SUM(X217:AC218)</f>
        <v>3926</v>
      </c>
      <c r="Y219" s="896"/>
      <c r="Z219" s="896"/>
      <c r="AA219" s="896"/>
      <c r="AB219" s="896"/>
      <c r="AC219" s="897"/>
      <c r="AD219" s="895">
        <f>SUM(AD217:AI218)</f>
        <v>3794</v>
      </c>
      <c r="AE219" s="896"/>
      <c r="AF219" s="896"/>
      <c r="AG219" s="896"/>
      <c r="AH219" s="896"/>
      <c r="AI219" s="897"/>
      <c r="AJ219" s="895">
        <f>SUM(AJ217:AO218)</f>
        <v>2720</v>
      </c>
      <c r="AK219" s="896"/>
      <c r="AL219" s="896"/>
      <c r="AM219" s="896"/>
      <c r="AN219" s="896"/>
      <c r="AO219" s="897"/>
      <c r="AP219" s="895">
        <f>SUM(AP217:AU218)</f>
        <v>2472</v>
      </c>
      <c r="AQ219" s="896"/>
      <c r="AR219" s="896"/>
      <c r="AS219" s="896"/>
      <c r="AT219" s="896"/>
      <c r="AU219" s="897"/>
      <c r="AV219" s="895">
        <f>SUM(AV217:BA218)</f>
        <v>2355</v>
      </c>
      <c r="AW219" s="896"/>
      <c r="AX219" s="896"/>
      <c r="AY219" s="896"/>
      <c r="AZ219" s="896"/>
      <c r="BA219" s="897"/>
      <c r="BB219" s="895">
        <f>SUM(BB217:BG218)</f>
        <v>2654</v>
      </c>
      <c r="BC219" s="896"/>
      <c r="BD219" s="896"/>
      <c r="BE219" s="896"/>
      <c r="BF219" s="896"/>
      <c r="BG219" s="897"/>
      <c r="BH219" s="895">
        <f>SUM(BH217:BM218)</f>
        <v>6940</v>
      </c>
      <c r="BI219" s="896"/>
      <c r="BJ219" s="896"/>
      <c r="BK219" s="896"/>
      <c r="BL219" s="896"/>
      <c r="BM219" s="897"/>
      <c r="BN219" s="895">
        <f>SUM(BN217:BS218)</f>
        <v>29025</v>
      </c>
      <c r="BO219" s="896"/>
      <c r="BP219" s="896"/>
      <c r="BQ219" s="896"/>
      <c r="BR219" s="896"/>
      <c r="BS219" s="897"/>
      <c r="BT219" s="895">
        <f>SUM(BT217:BY218)</f>
        <v>13995</v>
      </c>
      <c r="BU219" s="896"/>
      <c r="BV219" s="896"/>
      <c r="BW219" s="896"/>
      <c r="BX219" s="896"/>
      <c r="BY219" s="897"/>
    </row>
    <row r="220" spans="1:77" ht="15" customHeight="1" x14ac:dyDescent="0.2">
      <c r="A220" s="33"/>
      <c r="B220" s="901" t="s">
        <v>259</v>
      </c>
      <c r="C220" s="901"/>
      <c r="D220" s="901"/>
      <c r="E220" s="901"/>
      <c r="F220" s="901"/>
      <c r="G220" s="901"/>
      <c r="H220" s="901"/>
      <c r="I220" s="906" t="s">
        <v>62</v>
      </c>
      <c r="J220" s="906"/>
      <c r="K220" s="906"/>
      <c r="L220" s="902">
        <v>500</v>
      </c>
      <c r="M220" s="903"/>
      <c r="N220" s="903"/>
      <c r="O220" s="903"/>
      <c r="P220" s="903"/>
      <c r="Q220" s="904"/>
      <c r="R220" s="902">
        <v>515</v>
      </c>
      <c r="S220" s="903"/>
      <c r="T220" s="903"/>
      <c r="U220" s="903"/>
      <c r="V220" s="903"/>
      <c r="W220" s="904"/>
      <c r="X220" s="902">
        <v>537</v>
      </c>
      <c r="Y220" s="903"/>
      <c r="Z220" s="903"/>
      <c r="AA220" s="903"/>
      <c r="AB220" s="903"/>
      <c r="AC220" s="904"/>
      <c r="AD220" s="902">
        <v>554</v>
      </c>
      <c r="AE220" s="903"/>
      <c r="AF220" s="903"/>
      <c r="AG220" s="903"/>
      <c r="AH220" s="903"/>
      <c r="AI220" s="904"/>
      <c r="AJ220" s="902">
        <v>353</v>
      </c>
      <c r="AK220" s="903"/>
      <c r="AL220" s="903"/>
      <c r="AM220" s="903"/>
      <c r="AN220" s="903"/>
      <c r="AO220" s="904"/>
      <c r="AP220" s="902">
        <v>266</v>
      </c>
      <c r="AQ220" s="903"/>
      <c r="AR220" s="903"/>
      <c r="AS220" s="903"/>
      <c r="AT220" s="903"/>
      <c r="AU220" s="904"/>
      <c r="AV220" s="902">
        <v>237</v>
      </c>
      <c r="AW220" s="903"/>
      <c r="AX220" s="903"/>
      <c r="AY220" s="903"/>
      <c r="AZ220" s="903"/>
      <c r="BA220" s="904"/>
      <c r="BB220" s="902">
        <v>178</v>
      </c>
      <c r="BC220" s="903"/>
      <c r="BD220" s="903"/>
      <c r="BE220" s="903"/>
      <c r="BF220" s="903"/>
      <c r="BG220" s="904"/>
      <c r="BH220" s="902">
        <f>SUM(R188:AI188)</f>
        <v>1293</v>
      </c>
      <c r="BI220" s="903"/>
      <c r="BJ220" s="903"/>
      <c r="BK220" s="903"/>
      <c r="BL220" s="903"/>
      <c r="BM220" s="904"/>
      <c r="BN220" s="902">
        <f>AJ188+AP188+AV188+BB188+BH188+BN188+BT188+L220+R220+X220</f>
        <v>4948</v>
      </c>
      <c r="BO220" s="903"/>
      <c r="BP220" s="903"/>
      <c r="BQ220" s="903"/>
      <c r="BR220" s="903"/>
      <c r="BS220" s="904"/>
      <c r="BT220" s="902">
        <f>SUM(AD220:BG220)</f>
        <v>1588</v>
      </c>
      <c r="BU220" s="903"/>
      <c r="BV220" s="903"/>
      <c r="BW220" s="903"/>
      <c r="BX220" s="903"/>
      <c r="BY220" s="904"/>
    </row>
    <row r="221" spans="1:77" ht="15" customHeight="1" x14ac:dyDescent="0.2">
      <c r="A221" s="33"/>
      <c r="B221" s="901"/>
      <c r="C221" s="901"/>
      <c r="D221" s="901"/>
      <c r="E221" s="901"/>
      <c r="F221" s="901"/>
      <c r="G221" s="901"/>
      <c r="H221" s="901"/>
      <c r="I221" s="905" t="s">
        <v>63</v>
      </c>
      <c r="J221" s="905"/>
      <c r="K221" s="905"/>
      <c r="L221" s="898">
        <v>580</v>
      </c>
      <c r="M221" s="899"/>
      <c r="N221" s="899"/>
      <c r="O221" s="899"/>
      <c r="P221" s="899"/>
      <c r="Q221" s="900"/>
      <c r="R221" s="898">
        <v>543</v>
      </c>
      <c r="S221" s="899"/>
      <c r="T221" s="899"/>
      <c r="U221" s="899"/>
      <c r="V221" s="899"/>
      <c r="W221" s="900"/>
      <c r="X221" s="898">
        <v>599</v>
      </c>
      <c r="Y221" s="899"/>
      <c r="Z221" s="899"/>
      <c r="AA221" s="899"/>
      <c r="AB221" s="899"/>
      <c r="AC221" s="900"/>
      <c r="AD221" s="898">
        <v>581</v>
      </c>
      <c r="AE221" s="899"/>
      <c r="AF221" s="899"/>
      <c r="AG221" s="899"/>
      <c r="AH221" s="899"/>
      <c r="AI221" s="900"/>
      <c r="AJ221" s="898">
        <v>439</v>
      </c>
      <c r="AK221" s="899"/>
      <c r="AL221" s="899"/>
      <c r="AM221" s="899"/>
      <c r="AN221" s="899"/>
      <c r="AO221" s="900"/>
      <c r="AP221" s="898">
        <v>409</v>
      </c>
      <c r="AQ221" s="899"/>
      <c r="AR221" s="899"/>
      <c r="AS221" s="899"/>
      <c r="AT221" s="899"/>
      <c r="AU221" s="900"/>
      <c r="AV221" s="898">
        <v>375</v>
      </c>
      <c r="AW221" s="899"/>
      <c r="AX221" s="899"/>
      <c r="AY221" s="899"/>
      <c r="AZ221" s="899"/>
      <c r="BA221" s="900"/>
      <c r="BB221" s="898">
        <v>466</v>
      </c>
      <c r="BC221" s="899"/>
      <c r="BD221" s="899"/>
      <c r="BE221" s="899"/>
      <c r="BF221" s="899"/>
      <c r="BG221" s="900"/>
      <c r="BH221" s="898">
        <f>SUM(R189:AI189)</f>
        <v>1208</v>
      </c>
      <c r="BI221" s="899"/>
      <c r="BJ221" s="899"/>
      <c r="BK221" s="899"/>
      <c r="BL221" s="899"/>
      <c r="BM221" s="900"/>
      <c r="BN221" s="898">
        <f>AJ189+AP189+AV189+BB189+BH189+BN189+BT189+L221+R221+X221</f>
        <v>5159</v>
      </c>
      <c r="BO221" s="899"/>
      <c r="BP221" s="899"/>
      <c r="BQ221" s="899"/>
      <c r="BR221" s="899"/>
      <c r="BS221" s="900"/>
      <c r="BT221" s="898">
        <f>SUM(AD221:BG221)</f>
        <v>2270</v>
      </c>
      <c r="BU221" s="899"/>
      <c r="BV221" s="899"/>
      <c r="BW221" s="899"/>
      <c r="BX221" s="899"/>
      <c r="BY221" s="900"/>
    </row>
    <row r="222" spans="1:77" ht="15" customHeight="1" x14ac:dyDescent="0.2">
      <c r="A222" s="33"/>
      <c r="B222" s="901"/>
      <c r="C222" s="901"/>
      <c r="D222" s="901"/>
      <c r="E222" s="901"/>
      <c r="F222" s="901"/>
      <c r="G222" s="901"/>
      <c r="H222" s="901"/>
      <c r="I222" s="901" t="s">
        <v>134</v>
      </c>
      <c r="J222" s="901"/>
      <c r="K222" s="901"/>
      <c r="L222" s="895">
        <f>SUM(L220:Q221)</f>
        <v>1080</v>
      </c>
      <c r="M222" s="896"/>
      <c r="N222" s="896"/>
      <c r="O222" s="896"/>
      <c r="P222" s="896"/>
      <c r="Q222" s="897"/>
      <c r="R222" s="895">
        <f>SUM(R220:W221)</f>
        <v>1058</v>
      </c>
      <c r="S222" s="896"/>
      <c r="T222" s="896"/>
      <c r="U222" s="896"/>
      <c r="V222" s="896"/>
      <c r="W222" s="897"/>
      <c r="X222" s="895">
        <f>SUM(X220:AC221)</f>
        <v>1136</v>
      </c>
      <c r="Y222" s="896"/>
      <c r="Z222" s="896"/>
      <c r="AA222" s="896"/>
      <c r="AB222" s="896"/>
      <c r="AC222" s="897"/>
      <c r="AD222" s="895">
        <f>SUM(AD220:AI221)</f>
        <v>1135</v>
      </c>
      <c r="AE222" s="896"/>
      <c r="AF222" s="896"/>
      <c r="AG222" s="896"/>
      <c r="AH222" s="896"/>
      <c r="AI222" s="897"/>
      <c r="AJ222" s="895">
        <f>SUM(AJ220:AO221)</f>
        <v>792</v>
      </c>
      <c r="AK222" s="896"/>
      <c r="AL222" s="896"/>
      <c r="AM222" s="896"/>
      <c r="AN222" s="896"/>
      <c r="AO222" s="897"/>
      <c r="AP222" s="895">
        <f>SUM(AP220:AU221)</f>
        <v>675</v>
      </c>
      <c r="AQ222" s="896"/>
      <c r="AR222" s="896"/>
      <c r="AS222" s="896"/>
      <c r="AT222" s="896"/>
      <c r="AU222" s="897"/>
      <c r="AV222" s="895">
        <f>SUM(AV220:BA221)</f>
        <v>612</v>
      </c>
      <c r="AW222" s="896"/>
      <c r="AX222" s="896"/>
      <c r="AY222" s="896"/>
      <c r="AZ222" s="896"/>
      <c r="BA222" s="897"/>
      <c r="BB222" s="895">
        <f>SUM(BB220:BG221)</f>
        <v>644</v>
      </c>
      <c r="BC222" s="896"/>
      <c r="BD222" s="896"/>
      <c r="BE222" s="896"/>
      <c r="BF222" s="896"/>
      <c r="BG222" s="897"/>
      <c r="BH222" s="895">
        <f>SUM(BH220:BM221)</f>
        <v>2501</v>
      </c>
      <c r="BI222" s="896"/>
      <c r="BJ222" s="896"/>
      <c r="BK222" s="896"/>
      <c r="BL222" s="896"/>
      <c r="BM222" s="897"/>
      <c r="BN222" s="895">
        <f>SUM(BN220:BS221)</f>
        <v>10107</v>
      </c>
      <c r="BO222" s="896"/>
      <c r="BP222" s="896"/>
      <c r="BQ222" s="896"/>
      <c r="BR222" s="896"/>
      <c r="BS222" s="897"/>
      <c r="BT222" s="895">
        <f>SUM(BT220:BY221)</f>
        <v>3858</v>
      </c>
      <c r="BU222" s="896"/>
      <c r="BV222" s="896"/>
      <c r="BW222" s="896"/>
      <c r="BX222" s="896"/>
      <c r="BY222" s="897"/>
    </row>
    <row r="223" spans="1:77" ht="15" customHeight="1" x14ac:dyDescent="0.2">
      <c r="A223" s="33"/>
      <c r="B223" s="901" t="s">
        <v>260</v>
      </c>
      <c r="C223" s="901"/>
      <c r="D223" s="901"/>
      <c r="E223" s="901"/>
      <c r="F223" s="901"/>
      <c r="G223" s="901"/>
      <c r="H223" s="901"/>
      <c r="I223" s="906" t="s">
        <v>62</v>
      </c>
      <c r="J223" s="906"/>
      <c r="K223" s="906"/>
      <c r="L223" s="902">
        <v>58</v>
      </c>
      <c r="M223" s="903"/>
      <c r="N223" s="903"/>
      <c r="O223" s="903"/>
      <c r="P223" s="903"/>
      <c r="Q223" s="904"/>
      <c r="R223" s="902">
        <v>110</v>
      </c>
      <c r="S223" s="903"/>
      <c r="T223" s="903"/>
      <c r="U223" s="903"/>
      <c r="V223" s="903"/>
      <c r="W223" s="904"/>
      <c r="X223" s="902">
        <v>121</v>
      </c>
      <c r="Y223" s="903"/>
      <c r="Z223" s="903"/>
      <c r="AA223" s="903"/>
      <c r="AB223" s="903"/>
      <c r="AC223" s="904"/>
      <c r="AD223" s="902">
        <v>129</v>
      </c>
      <c r="AE223" s="903"/>
      <c r="AF223" s="903"/>
      <c r="AG223" s="903"/>
      <c r="AH223" s="903"/>
      <c r="AI223" s="904"/>
      <c r="AJ223" s="902">
        <v>74</v>
      </c>
      <c r="AK223" s="903"/>
      <c r="AL223" s="903"/>
      <c r="AM223" s="903"/>
      <c r="AN223" s="903"/>
      <c r="AO223" s="904"/>
      <c r="AP223" s="902">
        <v>55</v>
      </c>
      <c r="AQ223" s="903"/>
      <c r="AR223" s="903"/>
      <c r="AS223" s="903"/>
      <c r="AT223" s="903"/>
      <c r="AU223" s="904"/>
      <c r="AV223" s="902">
        <v>50</v>
      </c>
      <c r="AW223" s="903"/>
      <c r="AX223" s="903"/>
      <c r="AY223" s="903"/>
      <c r="AZ223" s="903"/>
      <c r="BA223" s="904"/>
      <c r="BB223" s="902">
        <v>46</v>
      </c>
      <c r="BC223" s="903"/>
      <c r="BD223" s="903"/>
      <c r="BE223" s="903"/>
      <c r="BF223" s="903"/>
      <c r="BG223" s="904"/>
      <c r="BH223" s="902">
        <f>SUM(R191:AI191)</f>
        <v>173</v>
      </c>
      <c r="BI223" s="903"/>
      <c r="BJ223" s="903"/>
      <c r="BK223" s="903"/>
      <c r="BL223" s="903"/>
      <c r="BM223" s="904"/>
      <c r="BN223" s="902">
        <f>AJ191+AP191+AV191+BB191+BH191+BN191+BT191+L223+R223+X223</f>
        <v>715</v>
      </c>
      <c r="BO223" s="903"/>
      <c r="BP223" s="903"/>
      <c r="BQ223" s="903"/>
      <c r="BR223" s="903"/>
      <c r="BS223" s="904"/>
      <c r="BT223" s="902">
        <f>SUM(AD223:BG223)</f>
        <v>354</v>
      </c>
      <c r="BU223" s="903"/>
      <c r="BV223" s="903"/>
      <c r="BW223" s="903"/>
      <c r="BX223" s="903"/>
      <c r="BY223" s="904"/>
    </row>
    <row r="224" spans="1:77" ht="15" customHeight="1" x14ac:dyDescent="0.2">
      <c r="A224" s="33"/>
      <c r="B224" s="901"/>
      <c r="C224" s="901"/>
      <c r="D224" s="901"/>
      <c r="E224" s="901"/>
      <c r="F224" s="901"/>
      <c r="G224" s="901"/>
      <c r="H224" s="901"/>
      <c r="I224" s="905" t="s">
        <v>63</v>
      </c>
      <c r="J224" s="905"/>
      <c r="K224" s="905"/>
      <c r="L224" s="898">
        <v>87</v>
      </c>
      <c r="M224" s="899"/>
      <c r="N224" s="899"/>
      <c r="O224" s="899"/>
      <c r="P224" s="899"/>
      <c r="Q224" s="900"/>
      <c r="R224" s="898">
        <v>93</v>
      </c>
      <c r="S224" s="899"/>
      <c r="T224" s="899"/>
      <c r="U224" s="899"/>
      <c r="V224" s="899"/>
      <c r="W224" s="900"/>
      <c r="X224" s="898">
        <v>120</v>
      </c>
      <c r="Y224" s="899"/>
      <c r="Z224" s="899"/>
      <c r="AA224" s="899"/>
      <c r="AB224" s="899"/>
      <c r="AC224" s="900"/>
      <c r="AD224" s="898">
        <v>114</v>
      </c>
      <c r="AE224" s="899"/>
      <c r="AF224" s="899"/>
      <c r="AG224" s="899"/>
      <c r="AH224" s="899"/>
      <c r="AI224" s="900"/>
      <c r="AJ224" s="898">
        <v>86</v>
      </c>
      <c r="AK224" s="899"/>
      <c r="AL224" s="899"/>
      <c r="AM224" s="899"/>
      <c r="AN224" s="899"/>
      <c r="AO224" s="900"/>
      <c r="AP224" s="898">
        <v>83</v>
      </c>
      <c r="AQ224" s="899"/>
      <c r="AR224" s="899"/>
      <c r="AS224" s="899"/>
      <c r="AT224" s="899"/>
      <c r="AU224" s="900"/>
      <c r="AV224" s="898">
        <v>94</v>
      </c>
      <c r="AW224" s="899"/>
      <c r="AX224" s="899"/>
      <c r="AY224" s="899"/>
      <c r="AZ224" s="899"/>
      <c r="BA224" s="900"/>
      <c r="BB224" s="898">
        <v>128</v>
      </c>
      <c r="BC224" s="899"/>
      <c r="BD224" s="899"/>
      <c r="BE224" s="899"/>
      <c r="BF224" s="899"/>
      <c r="BG224" s="900"/>
      <c r="BH224" s="898">
        <f>SUM(R192:AI192)</f>
        <v>141</v>
      </c>
      <c r="BI224" s="899"/>
      <c r="BJ224" s="899"/>
      <c r="BK224" s="899"/>
      <c r="BL224" s="899"/>
      <c r="BM224" s="900"/>
      <c r="BN224" s="898">
        <f>AJ192+AP192+AV192+BB192+BH192+BN192+BT192+L224+R224+X224</f>
        <v>740</v>
      </c>
      <c r="BO224" s="899"/>
      <c r="BP224" s="899"/>
      <c r="BQ224" s="899"/>
      <c r="BR224" s="899"/>
      <c r="BS224" s="900"/>
      <c r="BT224" s="898">
        <f>SUM(AD224:BG224)</f>
        <v>505</v>
      </c>
      <c r="BU224" s="899"/>
      <c r="BV224" s="899"/>
      <c r="BW224" s="899"/>
      <c r="BX224" s="899"/>
      <c r="BY224" s="900"/>
    </row>
    <row r="225" spans="1:77" ht="15" customHeight="1" x14ac:dyDescent="0.2">
      <c r="A225" s="33"/>
      <c r="B225" s="901"/>
      <c r="C225" s="901"/>
      <c r="D225" s="901"/>
      <c r="E225" s="901"/>
      <c r="F225" s="901"/>
      <c r="G225" s="901"/>
      <c r="H225" s="901"/>
      <c r="I225" s="901" t="s">
        <v>134</v>
      </c>
      <c r="J225" s="901"/>
      <c r="K225" s="901"/>
      <c r="L225" s="895">
        <f>SUM(L223:Q224)</f>
        <v>145</v>
      </c>
      <c r="M225" s="896"/>
      <c r="N225" s="896"/>
      <c r="O225" s="896"/>
      <c r="P225" s="896"/>
      <c r="Q225" s="897"/>
      <c r="R225" s="895">
        <f>SUM(R223:W224)</f>
        <v>203</v>
      </c>
      <c r="S225" s="896"/>
      <c r="T225" s="896"/>
      <c r="U225" s="896"/>
      <c r="V225" s="896"/>
      <c r="W225" s="897"/>
      <c r="X225" s="895">
        <f>SUM(X223:AC224)</f>
        <v>241</v>
      </c>
      <c r="Y225" s="896"/>
      <c r="Z225" s="896"/>
      <c r="AA225" s="896"/>
      <c r="AB225" s="896"/>
      <c r="AC225" s="897"/>
      <c r="AD225" s="895">
        <f>SUM(AD223:AI224)</f>
        <v>243</v>
      </c>
      <c r="AE225" s="896"/>
      <c r="AF225" s="896"/>
      <c r="AG225" s="896"/>
      <c r="AH225" s="896"/>
      <c r="AI225" s="897"/>
      <c r="AJ225" s="895">
        <f>SUM(AJ223:AO224)</f>
        <v>160</v>
      </c>
      <c r="AK225" s="896"/>
      <c r="AL225" s="896"/>
      <c r="AM225" s="896"/>
      <c r="AN225" s="896"/>
      <c r="AO225" s="897"/>
      <c r="AP225" s="895">
        <f>SUM(AP223:AU224)</f>
        <v>138</v>
      </c>
      <c r="AQ225" s="896"/>
      <c r="AR225" s="896"/>
      <c r="AS225" s="896"/>
      <c r="AT225" s="896"/>
      <c r="AU225" s="897"/>
      <c r="AV225" s="895">
        <f>SUM(AV223:BA224)</f>
        <v>144</v>
      </c>
      <c r="AW225" s="896"/>
      <c r="AX225" s="896"/>
      <c r="AY225" s="896"/>
      <c r="AZ225" s="896"/>
      <c r="BA225" s="897"/>
      <c r="BB225" s="895">
        <f>SUM(BB223:BG224)</f>
        <v>174</v>
      </c>
      <c r="BC225" s="896"/>
      <c r="BD225" s="896"/>
      <c r="BE225" s="896"/>
      <c r="BF225" s="896"/>
      <c r="BG225" s="897"/>
      <c r="BH225" s="895">
        <f>SUM(BH223:BM224)</f>
        <v>314</v>
      </c>
      <c r="BI225" s="896"/>
      <c r="BJ225" s="896"/>
      <c r="BK225" s="896"/>
      <c r="BL225" s="896"/>
      <c r="BM225" s="897"/>
      <c r="BN225" s="895">
        <f>SUM(BN223:BS224)</f>
        <v>1455</v>
      </c>
      <c r="BO225" s="896"/>
      <c r="BP225" s="896"/>
      <c r="BQ225" s="896"/>
      <c r="BR225" s="896"/>
      <c r="BS225" s="897"/>
      <c r="BT225" s="895">
        <f>SUM(BT223:BY224)</f>
        <v>859</v>
      </c>
      <c r="BU225" s="896"/>
      <c r="BV225" s="896"/>
      <c r="BW225" s="896"/>
      <c r="BX225" s="896"/>
      <c r="BY225" s="897"/>
    </row>
    <row r="226" spans="1:77" ht="15" customHeight="1" x14ac:dyDescent="0.2">
      <c r="A226" s="33"/>
      <c r="B226" s="901" t="s">
        <v>261</v>
      </c>
      <c r="C226" s="901"/>
      <c r="D226" s="901"/>
      <c r="E226" s="901"/>
      <c r="F226" s="901"/>
      <c r="G226" s="901"/>
      <c r="H226" s="901"/>
      <c r="I226" s="906" t="s">
        <v>62</v>
      </c>
      <c r="J226" s="906"/>
      <c r="K226" s="906"/>
      <c r="L226" s="902">
        <v>161</v>
      </c>
      <c r="M226" s="903"/>
      <c r="N226" s="903"/>
      <c r="O226" s="903"/>
      <c r="P226" s="903"/>
      <c r="Q226" s="904"/>
      <c r="R226" s="902">
        <v>140</v>
      </c>
      <c r="S226" s="903"/>
      <c r="T226" s="903"/>
      <c r="U226" s="903"/>
      <c r="V226" s="903"/>
      <c r="W226" s="904"/>
      <c r="X226" s="902">
        <v>185</v>
      </c>
      <c r="Y226" s="903"/>
      <c r="Z226" s="903"/>
      <c r="AA226" s="903"/>
      <c r="AB226" s="903"/>
      <c r="AC226" s="904"/>
      <c r="AD226" s="902">
        <v>183</v>
      </c>
      <c r="AE226" s="903"/>
      <c r="AF226" s="903"/>
      <c r="AG226" s="903"/>
      <c r="AH226" s="903"/>
      <c r="AI226" s="904"/>
      <c r="AJ226" s="902">
        <v>135</v>
      </c>
      <c r="AK226" s="903"/>
      <c r="AL226" s="903"/>
      <c r="AM226" s="903"/>
      <c r="AN226" s="903"/>
      <c r="AO226" s="904"/>
      <c r="AP226" s="902">
        <v>107</v>
      </c>
      <c r="AQ226" s="903"/>
      <c r="AR226" s="903"/>
      <c r="AS226" s="903"/>
      <c r="AT226" s="903"/>
      <c r="AU226" s="904"/>
      <c r="AV226" s="902">
        <v>82</v>
      </c>
      <c r="AW226" s="903"/>
      <c r="AX226" s="903"/>
      <c r="AY226" s="903"/>
      <c r="AZ226" s="903"/>
      <c r="BA226" s="904"/>
      <c r="BB226" s="902">
        <v>58</v>
      </c>
      <c r="BC226" s="903"/>
      <c r="BD226" s="903"/>
      <c r="BE226" s="903"/>
      <c r="BF226" s="903"/>
      <c r="BG226" s="904"/>
      <c r="BH226" s="902">
        <f>SUM(R194:AI194)</f>
        <v>519</v>
      </c>
      <c r="BI226" s="903"/>
      <c r="BJ226" s="903"/>
      <c r="BK226" s="903"/>
      <c r="BL226" s="903"/>
      <c r="BM226" s="904"/>
      <c r="BN226" s="902">
        <f>AJ194+AP194+AV194+BB194+BH194+BN194+BT194+L226+R226+X226</f>
        <v>1680</v>
      </c>
      <c r="BO226" s="903"/>
      <c r="BP226" s="903"/>
      <c r="BQ226" s="903"/>
      <c r="BR226" s="903"/>
      <c r="BS226" s="904"/>
      <c r="BT226" s="902">
        <f>SUM(AD226:BG226)</f>
        <v>565</v>
      </c>
      <c r="BU226" s="903"/>
      <c r="BV226" s="903"/>
      <c r="BW226" s="903"/>
      <c r="BX226" s="903"/>
      <c r="BY226" s="904"/>
    </row>
    <row r="227" spans="1:77" ht="15" customHeight="1" x14ac:dyDescent="0.2">
      <c r="A227" s="33"/>
      <c r="B227" s="901"/>
      <c r="C227" s="901"/>
      <c r="D227" s="901"/>
      <c r="E227" s="901"/>
      <c r="F227" s="901"/>
      <c r="G227" s="901"/>
      <c r="H227" s="901"/>
      <c r="I227" s="905" t="s">
        <v>63</v>
      </c>
      <c r="J227" s="905"/>
      <c r="K227" s="905"/>
      <c r="L227" s="898">
        <v>144</v>
      </c>
      <c r="M227" s="899"/>
      <c r="N227" s="899"/>
      <c r="O227" s="899"/>
      <c r="P227" s="899"/>
      <c r="Q227" s="900"/>
      <c r="R227" s="898">
        <v>164</v>
      </c>
      <c r="S227" s="899"/>
      <c r="T227" s="899"/>
      <c r="U227" s="899"/>
      <c r="V227" s="899"/>
      <c r="W227" s="900"/>
      <c r="X227" s="898">
        <v>201</v>
      </c>
      <c r="Y227" s="899"/>
      <c r="Z227" s="899"/>
      <c r="AA227" s="899"/>
      <c r="AB227" s="899"/>
      <c r="AC227" s="900"/>
      <c r="AD227" s="898">
        <v>211</v>
      </c>
      <c r="AE227" s="899"/>
      <c r="AF227" s="899"/>
      <c r="AG227" s="899"/>
      <c r="AH227" s="899"/>
      <c r="AI227" s="900"/>
      <c r="AJ227" s="898">
        <v>169</v>
      </c>
      <c r="AK227" s="899"/>
      <c r="AL227" s="899"/>
      <c r="AM227" s="899"/>
      <c r="AN227" s="899"/>
      <c r="AO227" s="900"/>
      <c r="AP227" s="898">
        <v>152</v>
      </c>
      <c r="AQ227" s="899"/>
      <c r="AR227" s="899"/>
      <c r="AS227" s="899"/>
      <c r="AT227" s="899"/>
      <c r="AU227" s="900"/>
      <c r="AV227" s="898">
        <v>149</v>
      </c>
      <c r="AW227" s="899"/>
      <c r="AX227" s="899"/>
      <c r="AY227" s="899"/>
      <c r="AZ227" s="899"/>
      <c r="BA227" s="900"/>
      <c r="BB227" s="898">
        <v>174</v>
      </c>
      <c r="BC227" s="899"/>
      <c r="BD227" s="899"/>
      <c r="BE227" s="899"/>
      <c r="BF227" s="899"/>
      <c r="BG227" s="900"/>
      <c r="BH227" s="898">
        <f>SUM(R195:AI195)</f>
        <v>489</v>
      </c>
      <c r="BI227" s="899"/>
      <c r="BJ227" s="899"/>
      <c r="BK227" s="899"/>
      <c r="BL227" s="899"/>
      <c r="BM227" s="900"/>
      <c r="BN227" s="898">
        <f>AJ195+AP195+AV195+BB195+BH195+BN195+BT195+L227+R227+X227</f>
        <v>1753</v>
      </c>
      <c r="BO227" s="899"/>
      <c r="BP227" s="899"/>
      <c r="BQ227" s="899"/>
      <c r="BR227" s="899"/>
      <c r="BS227" s="900"/>
      <c r="BT227" s="898">
        <f>SUM(AD227:BG227)</f>
        <v>855</v>
      </c>
      <c r="BU227" s="899"/>
      <c r="BV227" s="899"/>
      <c r="BW227" s="899"/>
      <c r="BX227" s="899"/>
      <c r="BY227" s="900"/>
    </row>
    <row r="228" spans="1:77" ht="15" customHeight="1" x14ac:dyDescent="0.2">
      <c r="A228" s="33"/>
      <c r="B228" s="901"/>
      <c r="C228" s="901"/>
      <c r="D228" s="901"/>
      <c r="E228" s="901"/>
      <c r="F228" s="901"/>
      <c r="G228" s="901"/>
      <c r="H228" s="901"/>
      <c r="I228" s="901" t="s">
        <v>134</v>
      </c>
      <c r="J228" s="901"/>
      <c r="K228" s="901"/>
      <c r="L228" s="895">
        <f>SUM(L226:Q227)</f>
        <v>305</v>
      </c>
      <c r="M228" s="896"/>
      <c r="N228" s="896"/>
      <c r="O228" s="896"/>
      <c r="P228" s="896"/>
      <c r="Q228" s="897"/>
      <c r="R228" s="895">
        <f>SUM(R226:W227)</f>
        <v>304</v>
      </c>
      <c r="S228" s="896"/>
      <c r="T228" s="896"/>
      <c r="U228" s="896"/>
      <c r="V228" s="896"/>
      <c r="W228" s="897"/>
      <c r="X228" s="895">
        <f>SUM(X226:AC227)</f>
        <v>386</v>
      </c>
      <c r="Y228" s="896"/>
      <c r="Z228" s="896"/>
      <c r="AA228" s="896"/>
      <c r="AB228" s="896"/>
      <c r="AC228" s="897"/>
      <c r="AD228" s="895">
        <f>SUM(AD226:AI227)</f>
        <v>394</v>
      </c>
      <c r="AE228" s="896"/>
      <c r="AF228" s="896"/>
      <c r="AG228" s="896"/>
      <c r="AH228" s="896"/>
      <c r="AI228" s="897"/>
      <c r="AJ228" s="895">
        <f>SUM(AJ226:AO227)</f>
        <v>304</v>
      </c>
      <c r="AK228" s="896"/>
      <c r="AL228" s="896"/>
      <c r="AM228" s="896"/>
      <c r="AN228" s="896"/>
      <c r="AO228" s="897"/>
      <c r="AP228" s="895">
        <f>SUM(AP226:AU227)</f>
        <v>259</v>
      </c>
      <c r="AQ228" s="896"/>
      <c r="AR228" s="896"/>
      <c r="AS228" s="896"/>
      <c r="AT228" s="896"/>
      <c r="AU228" s="897"/>
      <c r="AV228" s="895">
        <f>SUM(AV226:BA227)</f>
        <v>231</v>
      </c>
      <c r="AW228" s="896"/>
      <c r="AX228" s="896"/>
      <c r="AY228" s="896"/>
      <c r="AZ228" s="896"/>
      <c r="BA228" s="897"/>
      <c r="BB228" s="895">
        <f>SUM(BB226:BG227)</f>
        <v>232</v>
      </c>
      <c r="BC228" s="896"/>
      <c r="BD228" s="896"/>
      <c r="BE228" s="896"/>
      <c r="BF228" s="896"/>
      <c r="BG228" s="897"/>
      <c r="BH228" s="895">
        <f>SUM(BH226:BM227)</f>
        <v>1008</v>
      </c>
      <c r="BI228" s="896"/>
      <c r="BJ228" s="896"/>
      <c r="BK228" s="896"/>
      <c r="BL228" s="896"/>
      <c r="BM228" s="897"/>
      <c r="BN228" s="895">
        <f>SUM(BN226:BS227)</f>
        <v>3433</v>
      </c>
      <c r="BO228" s="896"/>
      <c r="BP228" s="896"/>
      <c r="BQ228" s="896"/>
      <c r="BR228" s="896"/>
      <c r="BS228" s="897"/>
      <c r="BT228" s="895">
        <f>SUM(BT226:BY227)</f>
        <v>1420</v>
      </c>
      <c r="BU228" s="896"/>
      <c r="BV228" s="896"/>
      <c r="BW228" s="896"/>
      <c r="BX228" s="896"/>
      <c r="BY228" s="897"/>
    </row>
    <row r="229" spans="1:77" ht="15" customHeight="1" x14ac:dyDescent="0.2">
      <c r="A229" s="33"/>
      <c r="B229" s="901" t="s">
        <v>262</v>
      </c>
      <c r="C229" s="901"/>
      <c r="D229" s="901"/>
      <c r="E229" s="901"/>
      <c r="F229" s="901"/>
      <c r="G229" s="901"/>
      <c r="H229" s="901"/>
      <c r="I229" s="906" t="s">
        <v>62</v>
      </c>
      <c r="J229" s="906"/>
      <c r="K229" s="906"/>
      <c r="L229" s="902">
        <v>60</v>
      </c>
      <c r="M229" s="903"/>
      <c r="N229" s="903"/>
      <c r="O229" s="903"/>
      <c r="P229" s="903"/>
      <c r="Q229" s="904"/>
      <c r="R229" s="902">
        <v>87</v>
      </c>
      <c r="S229" s="903"/>
      <c r="T229" s="903"/>
      <c r="U229" s="903"/>
      <c r="V229" s="903"/>
      <c r="W229" s="904"/>
      <c r="X229" s="902">
        <v>85</v>
      </c>
      <c r="Y229" s="903"/>
      <c r="Z229" s="903"/>
      <c r="AA229" s="903"/>
      <c r="AB229" s="903"/>
      <c r="AC229" s="904"/>
      <c r="AD229" s="902">
        <v>61</v>
      </c>
      <c r="AE229" s="903"/>
      <c r="AF229" s="903"/>
      <c r="AG229" s="903"/>
      <c r="AH229" s="903"/>
      <c r="AI229" s="904"/>
      <c r="AJ229" s="902">
        <v>42</v>
      </c>
      <c r="AK229" s="903"/>
      <c r="AL229" s="903"/>
      <c r="AM229" s="903"/>
      <c r="AN229" s="903"/>
      <c r="AO229" s="904"/>
      <c r="AP229" s="902">
        <v>47</v>
      </c>
      <c r="AQ229" s="903"/>
      <c r="AR229" s="903"/>
      <c r="AS229" s="903"/>
      <c r="AT229" s="903"/>
      <c r="AU229" s="904"/>
      <c r="AV229" s="902">
        <v>35</v>
      </c>
      <c r="AW229" s="903"/>
      <c r="AX229" s="903"/>
      <c r="AY229" s="903"/>
      <c r="AZ229" s="903"/>
      <c r="BA229" s="904"/>
      <c r="BB229" s="902">
        <v>38</v>
      </c>
      <c r="BC229" s="903"/>
      <c r="BD229" s="903"/>
      <c r="BE229" s="903"/>
      <c r="BF229" s="903"/>
      <c r="BG229" s="904"/>
      <c r="BH229" s="902">
        <f>SUM(R197:AI197)</f>
        <v>111</v>
      </c>
      <c r="BI229" s="903"/>
      <c r="BJ229" s="903"/>
      <c r="BK229" s="903"/>
      <c r="BL229" s="903"/>
      <c r="BM229" s="904"/>
      <c r="BN229" s="902">
        <f>AJ197+AP197+AV197+BB197+BH197+BN197+BT197+L229+R229+X229</f>
        <v>523</v>
      </c>
      <c r="BO229" s="903"/>
      <c r="BP229" s="903"/>
      <c r="BQ229" s="903"/>
      <c r="BR229" s="903"/>
      <c r="BS229" s="904"/>
      <c r="BT229" s="902">
        <f>SUM(AD229:BG229)</f>
        <v>223</v>
      </c>
      <c r="BU229" s="903"/>
      <c r="BV229" s="903"/>
      <c r="BW229" s="903"/>
      <c r="BX229" s="903"/>
      <c r="BY229" s="904"/>
    </row>
    <row r="230" spans="1:77" ht="15" customHeight="1" x14ac:dyDescent="0.2">
      <c r="A230" s="33"/>
      <c r="B230" s="901"/>
      <c r="C230" s="901"/>
      <c r="D230" s="901"/>
      <c r="E230" s="901"/>
      <c r="F230" s="901"/>
      <c r="G230" s="901"/>
      <c r="H230" s="901"/>
      <c r="I230" s="905" t="s">
        <v>63</v>
      </c>
      <c r="J230" s="905"/>
      <c r="K230" s="905"/>
      <c r="L230" s="898">
        <v>64</v>
      </c>
      <c r="M230" s="899"/>
      <c r="N230" s="899"/>
      <c r="O230" s="899"/>
      <c r="P230" s="899"/>
      <c r="Q230" s="900"/>
      <c r="R230" s="898">
        <v>43</v>
      </c>
      <c r="S230" s="899"/>
      <c r="T230" s="899"/>
      <c r="U230" s="899"/>
      <c r="V230" s="899"/>
      <c r="W230" s="900"/>
      <c r="X230" s="898">
        <v>63</v>
      </c>
      <c r="Y230" s="899"/>
      <c r="Z230" s="899"/>
      <c r="AA230" s="899"/>
      <c r="AB230" s="899"/>
      <c r="AC230" s="900"/>
      <c r="AD230" s="898">
        <v>74</v>
      </c>
      <c r="AE230" s="899"/>
      <c r="AF230" s="899"/>
      <c r="AG230" s="899"/>
      <c r="AH230" s="899"/>
      <c r="AI230" s="900"/>
      <c r="AJ230" s="898">
        <v>50</v>
      </c>
      <c r="AK230" s="899"/>
      <c r="AL230" s="899"/>
      <c r="AM230" s="899"/>
      <c r="AN230" s="899"/>
      <c r="AO230" s="900"/>
      <c r="AP230" s="898">
        <v>52</v>
      </c>
      <c r="AQ230" s="899"/>
      <c r="AR230" s="899"/>
      <c r="AS230" s="899"/>
      <c r="AT230" s="899"/>
      <c r="AU230" s="900"/>
      <c r="AV230" s="898">
        <v>72</v>
      </c>
      <c r="AW230" s="899"/>
      <c r="AX230" s="899"/>
      <c r="AY230" s="899"/>
      <c r="AZ230" s="899"/>
      <c r="BA230" s="900"/>
      <c r="BB230" s="898">
        <v>100</v>
      </c>
      <c r="BC230" s="899"/>
      <c r="BD230" s="899"/>
      <c r="BE230" s="899"/>
      <c r="BF230" s="899"/>
      <c r="BG230" s="900"/>
      <c r="BH230" s="898">
        <f>SUM(R198:AI198)</f>
        <v>88</v>
      </c>
      <c r="BI230" s="899"/>
      <c r="BJ230" s="899"/>
      <c r="BK230" s="899"/>
      <c r="BL230" s="899"/>
      <c r="BM230" s="900"/>
      <c r="BN230" s="898">
        <f>AJ198+AP198+AV198+BB198+BH198+BN198+BT198+L230+R230+X230</f>
        <v>450</v>
      </c>
      <c r="BO230" s="899"/>
      <c r="BP230" s="899"/>
      <c r="BQ230" s="899"/>
      <c r="BR230" s="899"/>
      <c r="BS230" s="900"/>
      <c r="BT230" s="898">
        <f>SUM(AD230:BG230)</f>
        <v>348</v>
      </c>
      <c r="BU230" s="899"/>
      <c r="BV230" s="899"/>
      <c r="BW230" s="899"/>
      <c r="BX230" s="899"/>
      <c r="BY230" s="900"/>
    </row>
    <row r="231" spans="1:77" ht="15" customHeight="1" x14ac:dyDescent="0.2">
      <c r="A231" s="33"/>
      <c r="B231" s="901"/>
      <c r="C231" s="901"/>
      <c r="D231" s="901"/>
      <c r="E231" s="901"/>
      <c r="F231" s="901"/>
      <c r="G231" s="901"/>
      <c r="H231" s="901"/>
      <c r="I231" s="901" t="s">
        <v>134</v>
      </c>
      <c r="J231" s="901"/>
      <c r="K231" s="901"/>
      <c r="L231" s="895">
        <f>SUM(L229:Q230)</f>
        <v>124</v>
      </c>
      <c r="M231" s="896"/>
      <c r="N231" s="896"/>
      <c r="O231" s="896"/>
      <c r="P231" s="896"/>
      <c r="Q231" s="897"/>
      <c r="R231" s="895">
        <f>SUM(R229:W230)</f>
        <v>130</v>
      </c>
      <c r="S231" s="896"/>
      <c r="T231" s="896"/>
      <c r="U231" s="896"/>
      <c r="V231" s="896"/>
      <c r="W231" s="897"/>
      <c r="X231" s="895">
        <f>SUM(X229:AC230)</f>
        <v>148</v>
      </c>
      <c r="Y231" s="896"/>
      <c r="Z231" s="896"/>
      <c r="AA231" s="896"/>
      <c r="AB231" s="896"/>
      <c r="AC231" s="897"/>
      <c r="AD231" s="895">
        <f>SUM(AD229:AI230)</f>
        <v>135</v>
      </c>
      <c r="AE231" s="896"/>
      <c r="AF231" s="896"/>
      <c r="AG231" s="896"/>
      <c r="AH231" s="896"/>
      <c r="AI231" s="897"/>
      <c r="AJ231" s="895">
        <f>SUM(AJ229:AO230)</f>
        <v>92</v>
      </c>
      <c r="AK231" s="896"/>
      <c r="AL231" s="896"/>
      <c r="AM231" s="896"/>
      <c r="AN231" s="896"/>
      <c r="AO231" s="897"/>
      <c r="AP231" s="895">
        <f>SUM(AP229:AU230)</f>
        <v>99</v>
      </c>
      <c r="AQ231" s="896"/>
      <c r="AR231" s="896"/>
      <c r="AS231" s="896"/>
      <c r="AT231" s="896"/>
      <c r="AU231" s="897"/>
      <c r="AV231" s="895">
        <f>SUM(AV229:BA230)</f>
        <v>107</v>
      </c>
      <c r="AW231" s="896"/>
      <c r="AX231" s="896"/>
      <c r="AY231" s="896"/>
      <c r="AZ231" s="896"/>
      <c r="BA231" s="897"/>
      <c r="BB231" s="895">
        <f>SUM(BB229:BG230)</f>
        <v>138</v>
      </c>
      <c r="BC231" s="896"/>
      <c r="BD231" s="896"/>
      <c r="BE231" s="896"/>
      <c r="BF231" s="896"/>
      <c r="BG231" s="897"/>
      <c r="BH231" s="895">
        <f>SUM(BH229:BM230)</f>
        <v>199</v>
      </c>
      <c r="BI231" s="896"/>
      <c r="BJ231" s="896"/>
      <c r="BK231" s="896"/>
      <c r="BL231" s="896"/>
      <c r="BM231" s="897"/>
      <c r="BN231" s="895">
        <f>SUM(BN229:BS230)</f>
        <v>973</v>
      </c>
      <c r="BO231" s="896"/>
      <c r="BP231" s="896"/>
      <c r="BQ231" s="896"/>
      <c r="BR231" s="896"/>
      <c r="BS231" s="897"/>
      <c r="BT231" s="895">
        <f>SUM(BT229:BY230)</f>
        <v>571</v>
      </c>
      <c r="BU231" s="896"/>
      <c r="BV231" s="896"/>
      <c r="BW231" s="896"/>
      <c r="BX231" s="896"/>
      <c r="BY231" s="897"/>
    </row>
    <row r="232" spans="1:77" ht="15" customHeight="1" x14ac:dyDescent="0.2">
      <c r="A232" s="33"/>
      <c r="B232" s="901" t="s">
        <v>263</v>
      </c>
      <c r="C232" s="901"/>
      <c r="D232" s="901"/>
      <c r="E232" s="901"/>
      <c r="F232" s="901"/>
      <c r="G232" s="901"/>
      <c r="H232" s="901"/>
      <c r="I232" s="906" t="s">
        <v>62</v>
      </c>
      <c r="J232" s="906"/>
      <c r="K232" s="906"/>
      <c r="L232" s="902">
        <v>89</v>
      </c>
      <c r="M232" s="903"/>
      <c r="N232" s="903"/>
      <c r="O232" s="903"/>
      <c r="P232" s="903"/>
      <c r="Q232" s="904"/>
      <c r="R232" s="902">
        <v>89</v>
      </c>
      <c r="S232" s="903"/>
      <c r="T232" s="903"/>
      <c r="U232" s="903"/>
      <c r="V232" s="903"/>
      <c r="W232" s="904"/>
      <c r="X232" s="902">
        <v>102</v>
      </c>
      <c r="Y232" s="903"/>
      <c r="Z232" s="903"/>
      <c r="AA232" s="903"/>
      <c r="AB232" s="903"/>
      <c r="AC232" s="904"/>
      <c r="AD232" s="902">
        <v>122</v>
      </c>
      <c r="AE232" s="903"/>
      <c r="AF232" s="903"/>
      <c r="AG232" s="903"/>
      <c r="AH232" s="903"/>
      <c r="AI232" s="904"/>
      <c r="AJ232" s="902">
        <v>49</v>
      </c>
      <c r="AK232" s="903"/>
      <c r="AL232" s="903"/>
      <c r="AM232" s="903"/>
      <c r="AN232" s="903"/>
      <c r="AO232" s="904"/>
      <c r="AP232" s="902">
        <v>74</v>
      </c>
      <c r="AQ232" s="903"/>
      <c r="AR232" s="903"/>
      <c r="AS232" s="903"/>
      <c r="AT232" s="903"/>
      <c r="AU232" s="904"/>
      <c r="AV232" s="902">
        <v>62</v>
      </c>
      <c r="AW232" s="903"/>
      <c r="AX232" s="903"/>
      <c r="AY232" s="903"/>
      <c r="AZ232" s="903"/>
      <c r="BA232" s="904"/>
      <c r="BB232" s="902">
        <v>41</v>
      </c>
      <c r="BC232" s="903"/>
      <c r="BD232" s="903"/>
      <c r="BE232" s="903"/>
      <c r="BF232" s="903"/>
      <c r="BG232" s="904"/>
      <c r="BH232" s="902">
        <f>SUM(R200:AI200)</f>
        <v>149</v>
      </c>
      <c r="BI232" s="903"/>
      <c r="BJ232" s="903"/>
      <c r="BK232" s="903"/>
      <c r="BL232" s="903"/>
      <c r="BM232" s="904"/>
      <c r="BN232" s="902">
        <f>AJ200+AP200+AV200+BB200+BH200+BN200+BT200+L232+R232+X232</f>
        <v>669</v>
      </c>
      <c r="BO232" s="903"/>
      <c r="BP232" s="903"/>
      <c r="BQ232" s="903"/>
      <c r="BR232" s="903"/>
      <c r="BS232" s="904"/>
      <c r="BT232" s="902">
        <f>SUM(AD232:BG232)</f>
        <v>348</v>
      </c>
      <c r="BU232" s="903"/>
      <c r="BV232" s="903"/>
      <c r="BW232" s="903"/>
      <c r="BX232" s="903"/>
      <c r="BY232" s="904"/>
    </row>
    <row r="233" spans="1:77" ht="15" customHeight="1" x14ac:dyDescent="0.2">
      <c r="A233" s="33"/>
      <c r="B233" s="901"/>
      <c r="C233" s="901"/>
      <c r="D233" s="901"/>
      <c r="E233" s="901"/>
      <c r="F233" s="901"/>
      <c r="G233" s="901"/>
      <c r="H233" s="901"/>
      <c r="I233" s="905" t="s">
        <v>63</v>
      </c>
      <c r="J233" s="905"/>
      <c r="K233" s="905"/>
      <c r="L233" s="898">
        <v>75</v>
      </c>
      <c r="M233" s="899"/>
      <c r="N233" s="899"/>
      <c r="O233" s="899"/>
      <c r="P233" s="899"/>
      <c r="Q233" s="900"/>
      <c r="R233" s="898">
        <v>86</v>
      </c>
      <c r="S233" s="899"/>
      <c r="T233" s="899"/>
      <c r="U233" s="899"/>
      <c r="V233" s="899"/>
      <c r="W233" s="900"/>
      <c r="X233" s="898">
        <v>118</v>
      </c>
      <c r="Y233" s="899"/>
      <c r="Z233" s="899"/>
      <c r="AA233" s="899"/>
      <c r="AB233" s="899"/>
      <c r="AC233" s="900"/>
      <c r="AD233" s="898">
        <v>79</v>
      </c>
      <c r="AE233" s="899"/>
      <c r="AF233" s="899"/>
      <c r="AG233" s="899"/>
      <c r="AH233" s="899"/>
      <c r="AI233" s="900"/>
      <c r="AJ233" s="898">
        <v>88</v>
      </c>
      <c r="AK233" s="899"/>
      <c r="AL233" s="899"/>
      <c r="AM233" s="899"/>
      <c r="AN233" s="899"/>
      <c r="AO233" s="900"/>
      <c r="AP233" s="898">
        <v>89</v>
      </c>
      <c r="AQ233" s="899"/>
      <c r="AR233" s="899"/>
      <c r="AS233" s="899"/>
      <c r="AT233" s="899"/>
      <c r="AU233" s="900"/>
      <c r="AV233" s="898">
        <v>99</v>
      </c>
      <c r="AW233" s="899"/>
      <c r="AX233" s="899"/>
      <c r="AY233" s="899"/>
      <c r="AZ233" s="899"/>
      <c r="BA233" s="900"/>
      <c r="BB233" s="898">
        <v>149</v>
      </c>
      <c r="BC233" s="899"/>
      <c r="BD233" s="899"/>
      <c r="BE233" s="899"/>
      <c r="BF233" s="899"/>
      <c r="BG233" s="900"/>
      <c r="BH233" s="898">
        <f>SUM(R201:AI201)</f>
        <v>151</v>
      </c>
      <c r="BI233" s="899"/>
      <c r="BJ233" s="899"/>
      <c r="BK233" s="899"/>
      <c r="BL233" s="899"/>
      <c r="BM233" s="900"/>
      <c r="BN233" s="898">
        <f>AJ201+AP201+AV201+BB201+BH201+BN201+BT201+L233+R233+X233</f>
        <v>647</v>
      </c>
      <c r="BO233" s="899"/>
      <c r="BP233" s="899"/>
      <c r="BQ233" s="899"/>
      <c r="BR233" s="899"/>
      <c r="BS233" s="900"/>
      <c r="BT233" s="898">
        <f>SUM(AD233:BG233)</f>
        <v>504</v>
      </c>
      <c r="BU233" s="899"/>
      <c r="BV233" s="899"/>
      <c r="BW233" s="899"/>
      <c r="BX233" s="899"/>
      <c r="BY233" s="900"/>
    </row>
    <row r="234" spans="1:77" ht="15" customHeight="1" x14ac:dyDescent="0.2">
      <c r="A234" s="33"/>
      <c r="B234" s="901"/>
      <c r="C234" s="901"/>
      <c r="D234" s="901"/>
      <c r="E234" s="901"/>
      <c r="F234" s="901"/>
      <c r="G234" s="901"/>
      <c r="H234" s="901"/>
      <c r="I234" s="901" t="s">
        <v>134</v>
      </c>
      <c r="J234" s="901"/>
      <c r="K234" s="901"/>
      <c r="L234" s="895">
        <f>SUM(L232:Q233)</f>
        <v>164</v>
      </c>
      <c r="M234" s="896"/>
      <c r="N234" s="896"/>
      <c r="O234" s="896"/>
      <c r="P234" s="896"/>
      <c r="Q234" s="897"/>
      <c r="R234" s="895">
        <f>SUM(R232:W233)</f>
        <v>175</v>
      </c>
      <c r="S234" s="896"/>
      <c r="T234" s="896"/>
      <c r="U234" s="896"/>
      <c r="V234" s="896"/>
      <c r="W234" s="897"/>
      <c r="X234" s="895">
        <f>SUM(X232:AC233)</f>
        <v>220</v>
      </c>
      <c r="Y234" s="896"/>
      <c r="Z234" s="896"/>
      <c r="AA234" s="896"/>
      <c r="AB234" s="896"/>
      <c r="AC234" s="897"/>
      <c r="AD234" s="895">
        <f>SUM(AD232:AI233)</f>
        <v>201</v>
      </c>
      <c r="AE234" s="896"/>
      <c r="AF234" s="896"/>
      <c r="AG234" s="896"/>
      <c r="AH234" s="896"/>
      <c r="AI234" s="897"/>
      <c r="AJ234" s="895">
        <f>SUM(AJ232:AO233)</f>
        <v>137</v>
      </c>
      <c r="AK234" s="896"/>
      <c r="AL234" s="896"/>
      <c r="AM234" s="896"/>
      <c r="AN234" s="896"/>
      <c r="AO234" s="897"/>
      <c r="AP234" s="895">
        <f>SUM(AP232:AU233)</f>
        <v>163</v>
      </c>
      <c r="AQ234" s="896"/>
      <c r="AR234" s="896"/>
      <c r="AS234" s="896"/>
      <c r="AT234" s="896"/>
      <c r="AU234" s="897"/>
      <c r="AV234" s="895">
        <f>SUM(AV232:BA233)</f>
        <v>161</v>
      </c>
      <c r="AW234" s="896"/>
      <c r="AX234" s="896"/>
      <c r="AY234" s="896"/>
      <c r="AZ234" s="896"/>
      <c r="BA234" s="897"/>
      <c r="BB234" s="895">
        <f>SUM(BB232:BG233)</f>
        <v>190</v>
      </c>
      <c r="BC234" s="896"/>
      <c r="BD234" s="896"/>
      <c r="BE234" s="896"/>
      <c r="BF234" s="896"/>
      <c r="BG234" s="897"/>
      <c r="BH234" s="895">
        <f>SUM(BH232:BM233)</f>
        <v>300</v>
      </c>
      <c r="BI234" s="896"/>
      <c r="BJ234" s="896"/>
      <c r="BK234" s="896"/>
      <c r="BL234" s="896"/>
      <c r="BM234" s="897"/>
      <c r="BN234" s="895">
        <f>SUM(BN232:BS233)</f>
        <v>1316</v>
      </c>
      <c r="BO234" s="896"/>
      <c r="BP234" s="896"/>
      <c r="BQ234" s="896"/>
      <c r="BR234" s="896"/>
      <c r="BS234" s="897"/>
      <c r="BT234" s="895">
        <f>SUM(BT232:BY233)</f>
        <v>852</v>
      </c>
      <c r="BU234" s="896"/>
      <c r="BV234" s="896"/>
      <c r="BW234" s="896"/>
      <c r="BX234" s="896"/>
      <c r="BY234" s="897"/>
    </row>
    <row r="235" spans="1:77" ht="15" customHeight="1" x14ac:dyDescent="0.2">
      <c r="A235" s="33"/>
      <c r="B235" s="901" t="s">
        <v>264</v>
      </c>
      <c r="C235" s="901"/>
      <c r="D235" s="901"/>
      <c r="E235" s="901"/>
      <c r="F235" s="901"/>
      <c r="G235" s="901"/>
      <c r="H235" s="901"/>
      <c r="I235" s="906" t="s">
        <v>62</v>
      </c>
      <c r="J235" s="906"/>
      <c r="K235" s="906"/>
      <c r="L235" s="902">
        <v>88</v>
      </c>
      <c r="M235" s="903"/>
      <c r="N235" s="903"/>
      <c r="O235" s="903"/>
      <c r="P235" s="903"/>
      <c r="Q235" s="904"/>
      <c r="R235" s="902">
        <v>99</v>
      </c>
      <c r="S235" s="903"/>
      <c r="T235" s="903"/>
      <c r="U235" s="903"/>
      <c r="V235" s="903"/>
      <c r="W235" s="904"/>
      <c r="X235" s="902">
        <v>104</v>
      </c>
      <c r="Y235" s="903"/>
      <c r="Z235" s="903"/>
      <c r="AA235" s="903"/>
      <c r="AB235" s="903"/>
      <c r="AC235" s="904"/>
      <c r="AD235" s="902">
        <v>85</v>
      </c>
      <c r="AE235" s="903"/>
      <c r="AF235" s="903"/>
      <c r="AG235" s="903"/>
      <c r="AH235" s="903"/>
      <c r="AI235" s="904"/>
      <c r="AJ235" s="902">
        <v>48</v>
      </c>
      <c r="AK235" s="903"/>
      <c r="AL235" s="903"/>
      <c r="AM235" s="903"/>
      <c r="AN235" s="903"/>
      <c r="AO235" s="904"/>
      <c r="AP235" s="902">
        <v>64</v>
      </c>
      <c r="AQ235" s="903"/>
      <c r="AR235" s="903"/>
      <c r="AS235" s="903"/>
      <c r="AT235" s="903"/>
      <c r="AU235" s="904"/>
      <c r="AV235" s="902">
        <v>45</v>
      </c>
      <c r="AW235" s="903"/>
      <c r="AX235" s="903"/>
      <c r="AY235" s="903"/>
      <c r="AZ235" s="903"/>
      <c r="BA235" s="904"/>
      <c r="BB235" s="902">
        <v>53</v>
      </c>
      <c r="BC235" s="903"/>
      <c r="BD235" s="903"/>
      <c r="BE235" s="903"/>
      <c r="BF235" s="903"/>
      <c r="BG235" s="904"/>
      <c r="BH235" s="902">
        <f>SUM(R203:AI203)</f>
        <v>128</v>
      </c>
      <c r="BI235" s="903"/>
      <c r="BJ235" s="903"/>
      <c r="BK235" s="903"/>
      <c r="BL235" s="903"/>
      <c r="BM235" s="904"/>
      <c r="BN235" s="902">
        <f>AJ203+AP203+AV203+BB203+BH203+BN203+BT203+L235+R235+X235</f>
        <v>682</v>
      </c>
      <c r="BO235" s="903"/>
      <c r="BP235" s="903"/>
      <c r="BQ235" s="903"/>
      <c r="BR235" s="903"/>
      <c r="BS235" s="904"/>
      <c r="BT235" s="902">
        <f>SUM(AD235:BG235)</f>
        <v>295</v>
      </c>
      <c r="BU235" s="903"/>
      <c r="BV235" s="903"/>
      <c r="BW235" s="903"/>
      <c r="BX235" s="903"/>
      <c r="BY235" s="904"/>
    </row>
    <row r="236" spans="1:77" ht="15" customHeight="1" x14ac:dyDescent="0.2">
      <c r="A236" s="33"/>
      <c r="B236" s="901"/>
      <c r="C236" s="901"/>
      <c r="D236" s="901"/>
      <c r="E236" s="901"/>
      <c r="F236" s="901"/>
      <c r="G236" s="901"/>
      <c r="H236" s="901"/>
      <c r="I236" s="905" t="s">
        <v>63</v>
      </c>
      <c r="J236" s="905"/>
      <c r="K236" s="905"/>
      <c r="L236" s="898">
        <v>75</v>
      </c>
      <c r="M236" s="899"/>
      <c r="N236" s="899"/>
      <c r="O236" s="899"/>
      <c r="P236" s="899"/>
      <c r="Q236" s="900"/>
      <c r="R236" s="898">
        <v>82</v>
      </c>
      <c r="S236" s="899"/>
      <c r="T236" s="899"/>
      <c r="U236" s="899"/>
      <c r="V236" s="899"/>
      <c r="W236" s="900"/>
      <c r="X236" s="898">
        <v>97</v>
      </c>
      <c r="Y236" s="899"/>
      <c r="Z236" s="899"/>
      <c r="AA236" s="899"/>
      <c r="AB236" s="899"/>
      <c r="AC236" s="900"/>
      <c r="AD236" s="898">
        <v>75</v>
      </c>
      <c r="AE236" s="899"/>
      <c r="AF236" s="899"/>
      <c r="AG236" s="899"/>
      <c r="AH236" s="899"/>
      <c r="AI236" s="900"/>
      <c r="AJ236" s="898">
        <v>85</v>
      </c>
      <c r="AK236" s="899"/>
      <c r="AL236" s="899"/>
      <c r="AM236" s="899"/>
      <c r="AN236" s="899"/>
      <c r="AO236" s="900"/>
      <c r="AP236" s="898">
        <v>78</v>
      </c>
      <c r="AQ236" s="899"/>
      <c r="AR236" s="899"/>
      <c r="AS236" s="899"/>
      <c r="AT236" s="899"/>
      <c r="AU236" s="900"/>
      <c r="AV236" s="898">
        <v>82</v>
      </c>
      <c r="AW236" s="899"/>
      <c r="AX236" s="899"/>
      <c r="AY236" s="899"/>
      <c r="AZ236" s="899"/>
      <c r="BA236" s="900"/>
      <c r="BB236" s="898">
        <v>139</v>
      </c>
      <c r="BC236" s="899"/>
      <c r="BD236" s="899"/>
      <c r="BE236" s="899"/>
      <c r="BF236" s="899"/>
      <c r="BG236" s="900"/>
      <c r="BH236" s="898">
        <f>SUM(R204:AI204)</f>
        <v>119</v>
      </c>
      <c r="BI236" s="899"/>
      <c r="BJ236" s="899"/>
      <c r="BK236" s="899"/>
      <c r="BL236" s="899"/>
      <c r="BM236" s="900"/>
      <c r="BN236" s="898">
        <f>AJ204+AP204+AV204+BB204+BH204+BN204+BT204+L236+R236+X236</f>
        <v>626</v>
      </c>
      <c r="BO236" s="899"/>
      <c r="BP236" s="899"/>
      <c r="BQ236" s="899"/>
      <c r="BR236" s="899"/>
      <c r="BS236" s="900"/>
      <c r="BT236" s="898">
        <f>SUM(AD236:BG236)</f>
        <v>459</v>
      </c>
      <c r="BU236" s="899"/>
      <c r="BV236" s="899"/>
      <c r="BW236" s="899"/>
      <c r="BX236" s="899"/>
      <c r="BY236" s="900"/>
    </row>
    <row r="237" spans="1:77" ht="15" customHeight="1" x14ac:dyDescent="0.2">
      <c r="A237" s="33"/>
      <c r="B237" s="901"/>
      <c r="C237" s="901"/>
      <c r="D237" s="901"/>
      <c r="E237" s="901"/>
      <c r="F237" s="901"/>
      <c r="G237" s="901"/>
      <c r="H237" s="901"/>
      <c r="I237" s="901" t="s">
        <v>134</v>
      </c>
      <c r="J237" s="901"/>
      <c r="K237" s="901"/>
      <c r="L237" s="895">
        <f>SUM(L235:Q236)</f>
        <v>163</v>
      </c>
      <c r="M237" s="896"/>
      <c r="N237" s="896"/>
      <c r="O237" s="896"/>
      <c r="P237" s="896"/>
      <c r="Q237" s="897"/>
      <c r="R237" s="895">
        <f>SUM(R235:W236)</f>
        <v>181</v>
      </c>
      <c r="S237" s="896"/>
      <c r="T237" s="896"/>
      <c r="U237" s="896"/>
      <c r="V237" s="896"/>
      <c r="W237" s="897"/>
      <c r="X237" s="895">
        <f>SUM(X235:AC236)</f>
        <v>201</v>
      </c>
      <c r="Y237" s="896"/>
      <c r="Z237" s="896"/>
      <c r="AA237" s="896"/>
      <c r="AB237" s="896"/>
      <c r="AC237" s="897"/>
      <c r="AD237" s="895">
        <f>SUM(AD235:AI236)</f>
        <v>160</v>
      </c>
      <c r="AE237" s="896"/>
      <c r="AF237" s="896"/>
      <c r="AG237" s="896"/>
      <c r="AH237" s="896"/>
      <c r="AI237" s="897"/>
      <c r="AJ237" s="895">
        <f>SUM(AJ235:AO236)</f>
        <v>133</v>
      </c>
      <c r="AK237" s="896"/>
      <c r="AL237" s="896"/>
      <c r="AM237" s="896"/>
      <c r="AN237" s="896"/>
      <c r="AO237" s="897"/>
      <c r="AP237" s="895">
        <f>SUM(AP235:AU236)</f>
        <v>142</v>
      </c>
      <c r="AQ237" s="896"/>
      <c r="AR237" s="896"/>
      <c r="AS237" s="896"/>
      <c r="AT237" s="896"/>
      <c r="AU237" s="897"/>
      <c r="AV237" s="895">
        <f>SUM(AV235:BA236)</f>
        <v>127</v>
      </c>
      <c r="AW237" s="896"/>
      <c r="AX237" s="896"/>
      <c r="AY237" s="896"/>
      <c r="AZ237" s="896"/>
      <c r="BA237" s="897"/>
      <c r="BB237" s="895">
        <f>SUM(BB235:BG236)</f>
        <v>192</v>
      </c>
      <c r="BC237" s="896"/>
      <c r="BD237" s="896"/>
      <c r="BE237" s="896"/>
      <c r="BF237" s="896"/>
      <c r="BG237" s="897"/>
      <c r="BH237" s="895">
        <f>SUM(BH235:BM236)</f>
        <v>247</v>
      </c>
      <c r="BI237" s="896"/>
      <c r="BJ237" s="896"/>
      <c r="BK237" s="896"/>
      <c r="BL237" s="896"/>
      <c r="BM237" s="897"/>
      <c r="BN237" s="895">
        <f>SUM(BN235:BS236)</f>
        <v>1308</v>
      </c>
      <c r="BO237" s="896"/>
      <c r="BP237" s="896"/>
      <c r="BQ237" s="896"/>
      <c r="BR237" s="896"/>
      <c r="BS237" s="897"/>
      <c r="BT237" s="895">
        <f>SUM(BT235:BY236)</f>
        <v>754</v>
      </c>
      <c r="BU237" s="896"/>
      <c r="BV237" s="896"/>
      <c r="BW237" s="896"/>
      <c r="BX237" s="896"/>
      <c r="BY237" s="897"/>
    </row>
    <row r="238" spans="1:77" ht="15" customHeight="1" x14ac:dyDescent="0.2">
      <c r="A238" s="33"/>
      <c r="B238" s="901" t="s">
        <v>265</v>
      </c>
      <c r="C238" s="901"/>
      <c r="D238" s="901"/>
      <c r="E238" s="901"/>
      <c r="F238" s="901"/>
      <c r="G238" s="901"/>
      <c r="H238" s="901"/>
      <c r="I238" s="906" t="s">
        <v>62</v>
      </c>
      <c r="J238" s="906"/>
      <c r="K238" s="906"/>
      <c r="L238" s="902">
        <v>73</v>
      </c>
      <c r="M238" s="903"/>
      <c r="N238" s="903"/>
      <c r="O238" s="903"/>
      <c r="P238" s="903"/>
      <c r="Q238" s="904"/>
      <c r="R238" s="902">
        <v>70</v>
      </c>
      <c r="S238" s="903"/>
      <c r="T238" s="903"/>
      <c r="U238" s="903"/>
      <c r="V238" s="903"/>
      <c r="W238" s="904"/>
      <c r="X238" s="902">
        <v>98</v>
      </c>
      <c r="Y238" s="903"/>
      <c r="Z238" s="903"/>
      <c r="AA238" s="903"/>
      <c r="AB238" s="903"/>
      <c r="AC238" s="904"/>
      <c r="AD238" s="902">
        <v>74</v>
      </c>
      <c r="AE238" s="903"/>
      <c r="AF238" s="903"/>
      <c r="AG238" s="903"/>
      <c r="AH238" s="903"/>
      <c r="AI238" s="904"/>
      <c r="AJ238" s="902">
        <v>61</v>
      </c>
      <c r="AK238" s="903"/>
      <c r="AL238" s="903"/>
      <c r="AM238" s="903"/>
      <c r="AN238" s="903"/>
      <c r="AO238" s="904"/>
      <c r="AP238" s="902">
        <v>53</v>
      </c>
      <c r="AQ238" s="903"/>
      <c r="AR238" s="903"/>
      <c r="AS238" s="903"/>
      <c r="AT238" s="903"/>
      <c r="AU238" s="904"/>
      <c r="AV238" s="902">
        <v>52</v>
      </c>
      <c r="AW238" s="903"/>
      <c r="AX238" s="903"/>
      <c r="AY238" s="903"/>
      <c r="AZ238" s="903"/>
      <c r="BA238" s="904"/>
      <c r="BB238" s="902">
        <v>31</v>
      </c>
      <c r="BC238" s="903"/>
      <c r="BD238" s="903"/>
      <c r="BE238" s="903"/>
      <c r="BF238" s="903"/>
      <c r="BG238" s="904"/>
      <c r="BH238" s="902">
        <f>SUM(R206:AI206)</f>
        <v>114</v>
      </c>
      <c r="BI238" s="903"/>
      <c r="BJ238" s="903"/>
      <c r="BK238" s="903"/>
      <c r="BL238" s="903"/>
      <c r="BM238" s="904"/>
      <c r="BN238" s="902">
        <f>AJ206+AP206+AV206+BB206+BH206+BN206+BT206+L238+R238+X238</f>
        <v>547</v>
      </c>
      <c r="BO238" s="903"/>
      <c r="BP238" s="903"/>
      <c r="BQ238" s="903"/>
      <c r="BR238" s="903"/>
      <c r="BS238" s="904"/>
      <c r="BT238" s="902">
        <f>SUM(AD238:BG238)</f>
        <v>271</v>
      </c>
      <c r="BU238" s="903"/>
      <c r="BV238" s="903"/>
      <c r="BW238" s="903"/>
      <c r="BX238" s="903"/>
      <c r="BY238" s="904"/>
    </row>
    <row r="239" spans="1:77" ht="15" customHeight="1" x14ac:dyDescent="0.2">
      <c r="A239" s="33"/>
      <c r="B239" s="901"/>
      <c r="C239" s="901"/>
      <c r="D239" s="901"/>
      <c r="E239" s="901"/>
      <c r="F239" s="901"/>
      <c r="G239" s="901"/>
      <c r="H239" s="901"/>
      <c r="I239" s="905" t="s">
        <v>63</v>
      </c>
      <c r="J239" s="905"/>
      <c r="K239" s="905"/>
      <c r="L239" s="898">
        <v>60</v>
      </c>
      <c r="M239" s="899"/>
      <c r="N239" s="899"/>
      <c r="O239" s="899"/>
      <c r="P239" s="899"/>
      <c r="Q239" s="900"/>
      <c r="R239" s="898">
        <v>87</v>
      </c>
      <c r="S239" s="899"/>
      <c r="T239" s="899"/>
      <c r="U239" s="899"/>
      <c r="V239" s="899"/>
      <c r="W239" s="900"/>
      <c r="X239" s="898">
        <v>84</v>
      </c>
      <c r="Y239" s="899"/>
      <c r="Z239" s="899"/>
      <c r="AA239" s="899"/>
      <c r="AB239" s="899"/>
      <c r="AC239" s="900"/>
      <c r="AD239" s="898">
        <v>66</v>
      </c>
      <c r="AE239" s="899"/>
      <c r="AF239" s="899"/>
      <c r="AG239" s="899"/>
      <c r="AH239" s="899"/>
      <c r="AI239" s="900"/>
      <c r="AJ239" s="898">
        <v>62</v>
      </c>
      <c r="AK239" s="899"/>
      <c r="AL239" s="899"/>
      <c r="AM239" s="899"/>
      <c r="AN239" s="899"/>
      <c r="AO239" s="900"/>
      <c r="AP239" s="898">
        <v>73</v>
      </c>
      <c r="AQ239" s="899"/>
      <c r="AR239" s="899"/>
      <c r="AS239" s="899"/>
      <c r="AT239" s="899"/>
      <c r="AU239" s="900"/>
      <c r="AV239" s="898">
        <v>66</v>
      </c>
      <c r="AW239" s="899"/>
      <c r="AX239" s="899"/>
      <c r="AY239" s="899"/>
      <c r="AZ239" s="899"/>
      <c r="BA239" s="900"/>
      <c r="BB239" s="898">
        <v>99</v>
      </c>
      <c r="BC239" s="899"/>
      <c r="BD239" s="899"/>
      <c r="BE239" s="899"/>
      <c r="BF239" s="899"/>
      <c r="BG239" s="900"/>
      <c r="BH239" s="898">
        <f>SUM(R207:AI207)</f>
        <v>115</v>
      </c>
      <c r="BI239" s="899"/>
      <c r="BJ239" s="899"/>
      <c r="BK239" s="899"/>
      <c r="BL239" s="899"/>
      <c r="BM239" s="900"/>
      <c r="BN239" s="898">
        <f>AJ207+AP207+AV207+BB207+BH207+BN207+BT207+L239+R239+X239</f>
        <v>535</v>
      </c>
      <c r="BO239" s="899"/>
      <c r="BP239" s="899"/>
      <c r="BQ239" s="899"/>
      <c r="BR239" s="899"/>
      <c r="BS239" s="900"/>
      <c r="BT239" s="898">
        <f>SUM(AD239:BG239)</f>
        <v>366</v>
      </c>
      <c r="BU239" s="899"/>
      <c r="BV239" s="899"/>
      <c r="BW239" s="899"/>
      <c r="BX239" s="899"/>
      <c r="BY239" s="900"/>
    </row>
    <row r="240" spans="1:77" ht="15" customHeight="1" x14ac:dyDescent="0.2">
      <c r="A240" s="33"/>
      <c r="B240" s="901"/>
      <c r="C240" s="901"/>
      <c r="D240" s="901"/>
      <c r="E240" s="901"/>
      <c r="F240" s="901"/>
      <c r="G240" s="901"/>
      <c r="H240" s="901"/>
      <c r="I240" s="901" t="s">
        <v>134</v>
      </c>
      <c r="J240" s="901"/>
      <c r="K240" s="901"/>
      <c r="L240" s="895">
        <f>SUM(L238:Q239)</f>
        <v>133</v>
      </c>
      <c r="M240" s="896"/>
      <c r="N240" s="896"/>
      <c r="O240" s="896"/>
      <c r="P240" s="896"/>
      <c r="Q240" s="897"/>
      <c r="R240" s="895">
        <f>SUM(R238:W239)</f>
        <v>157</v>
      </c>
      <c r="S240" s="896"/>
      <c r="T240" s="896"/>
      <c r="U240" s="896"/>
      <c r="V240" s="896"/>
      <c r="W240" s="897"/>
      <c r="X240" s="895">
        <f>SUM(X238:AC239)</f>
        <v>182</v>
      </c>
      <c r="Y240" s="896"/>
      <c r="Z240" s="896"/>
      <c r="AA240" s="896"/>
      <c r="AB240" s="896"/>
      <c r="AC240" s="897"/>
      <c r="AD240" s="895">
        <f>SUM(AD238:AI239)</f>
        <v>140</v>
      </c>
      <c r="AE240" s="896"/>
      <c r="AF240" s="896"/>
      <c r="AG240" s="896"/>
      <c r="AH240" s="896"/>
      <c r="AI240" s="897"/>
      <c r="AJ240" s="895">
        <f>SUM(AJ238:AO239)</f>
        <v>123</v>
      </c>
      <c r="AK240" s="896"/>
      <c r="AL240" s="896"/>
      <c r="AM240" s="896"/>
      <c r="AN240" s="896"/>
      <c r="AO240" s="897"/>
      <c r="AP240" s="895">
        <f>SUM(AP238:AU239)</f>
        <v>126</v>
      </c>
      <c r="AQ240" s="896"/>
      <c r="AR240" s="896"/>
      <c r="AS240" s="896"/>
      <c r="AT240" s="896"/>
      <c r="AU240" s="897"/>
      <c r="AV240" s="895">
        <f>SUM(AV238:BA239)</f>
        <v>118</v>
      </c>
      <c r="AW240" s="896"/>
      <c r="AX240" s="896"/>
      <c r="AY240" s="896"/>
      <c r="AZ240" s="896"/>
      <c r="BA240" s="897"/>
      <c r="BB240" s="895">
        <f>SUM(BB238:BG239)</f>
        <v>130</v>
      </c>
      <c r="BC240" s="896"/>
      <c r="BD240" s="896"/>
      <c r="BE240" s="896"/>
      <c r="BF240" s="896"/>
      <c r="BG240" s="897"/>
      <c r="BH240" s="895">
        <f>SUM(BH238:BM239)</f>
        <v>229</v>
      </c>
      <c r="BI240" s="896"/>
      <c r="BJ240" s="896"/>
      <c r="BK240" s="896"/>
      <c r="BL240" s="896"/>
      <c r="BM240" s="897"/>
      <c r="BN240" s="895">
        <f>SUM(BN238:BS239)</f>
        <v>1082</v>
      </c>
      <c r="BO240" s="896"/>
      <c r="BP240" s="896"/>
      <c r="BQ240" s="896"/>
      <c r="BR240" s="896"/>
      <c r="BS240" s="897"/>
      <c r="BT240" s="895">
        <f>SUM(BT238:BY239)</f>
        <v>637</v>
      </c>
      <c r="BU240" s="896"/>
      <c r="BV240" s="896"/>
      <c r="BW240" s="896"/>
      <c r="BX240" s="896"/>
      <c r="BY240" s="897"/>
    </row>
    <row r="241" spans="1:77" ht="15" customHeight="1" x14ac:dyDescent="0.2">
      <c r="A241" s="33"/>
      <c r="B241" s="901" t="s">
        <v>266</v>
      </c>
      <c r="C241" s="901"/>
      <c r="D241" s="901"/>
      <c r="E241" s="901"/>
      <c r="F241" s="901"/>
      <c r="G241" s="901"/>
      <c r="H241" s="901"/>
      <c r="I241" s="906" t="s">
        <v>62</v>
      </c>
      <c r="J241" s="906"/>
      <c r="K241" s="906"/>
      <c r="L241" s="902">
        <v>241</v>
      </c>
      <c r="M241" s="903"/>
      <c r="N241" s="903"/>
      <c r="O241" s="903"/>
      <c r="P241" s="903"/>
      <c r="Q241" s="904"/>
      <c r="R241" s="902">
        <v>312</v>
      </c>
      <c r="S241" s="903"/>
      <c r="T241" s="903"/>
      <c r="U241" s="903"/>
      <c r="V241" s="903"/>
      <c r="W241" s="904"/>
      <c r="X241" s="902">
        <v>389</v>
      </c>
      <c r="Y241" s="903"/>
      <c r="Z241" s="903"/>
      <c r="AA241" s="903"/>
      <c r="AB241" s="903"/>
      <c r="AC241" s="904"/>
      <c r="AD241" s="902">
        <v>349</v>
      </c>
      <c r="AE241" s="903"/>
      <c r="AF241" s="903"/>
      <c r="AG241" s="903"/>
      <c r="AH241" s="903"/>
      <c r="AI241" s="904"/>
      <c r="AJ241" s="902">
        <v>251</v>
      </c>
      <c r="AK241" s="903"/>
      <c r="AL241" s="903"/>
      <c r="AM241" s="903"/>
      <c r="AN241" s="903"/>
      <c r="AO241" s="904"/>
      <c r="AP241" s="902">
        <v>193</v>
      </c>
      <c r="AQ241" s="903"/>
      <c r="AR241" s="903"/>
      <c r="AS241" s="903"/>
      <c r="AT241" s="903"/>
      <c r="AU241" s="904"/>
      <c r="AV241" s="902">
        <v>184</v>
      </c>
      <c r="AW241" s="903"/>
      <c r="AX241" s="903"/>
      <c r="AY241" s="903"/>
      <c r="AZ241" s="903"/>
      <c r="BA241" s="904"/>
      <c r="BB241" s="902">
        <v>135</v>
      </c>
      <c r="BC241" s="903"/>
      <c r="BD241" s="903"/>
      <c r="BE241" s="903"/>
      <c r="BF241" s="903"/>
      <c r="BG241" s="904"/>
      <c r="BH241" s="902">
        <f>SUM(R209:AI209)</f>
        <v>588</v>
      </c>
      <c r="BI241" s="903"/>
      <c r="BJ241" s="903"/>
      <c r="BK241" s="903"/>
      <c r="BL241" s="903"/>
      <c r="BM241" s="904"/>
      <c r="BN241" s="902">
        <f>AJ209+AP209+AV209+BB209+BH209+BN209+BT209+L241+R241+X241</f>
        <v>2509</v>
      </c>
      <c r="BO241" s="903"/>
      <c r="BP241" s="903"/>
      <c r="BQ241" s="903"/>
      <c r="BR241" s="903"/>
      <c r="BS241" s="904"/>
      <c r="BT241" s="902">
        <f>SUM(AD241:BG241)</f>
        <v>1112</v>
      </c>
      <c r="BU241" s="903"/>
      <c r="BV241" s="903"/>
      <c r="BW241" s="903"/>
      <c r="BX241" s="903"/>
      <c r="BY241" s="904"/>
    </row>
    <row r="242" spans="1:77" ht="15" customHeight="1" x14ac:dyDescent="0.2">
      <c r="A242" s="33"/>
      <c r="B242" s="901"/>
      <c r="C242" s="901"/>
      <c r="D242" s="901"/>
      <c r="E242" s="901"/>
      <c r="F242" s="901"/>
      <c r="G242" s="901"/>
      <c r="H242" s="901"/>
      <c r="I242" s="905" t="s">
        <v>63</v>
      </c>
      <c r="J242" s="905"/>
      <c r="K242" s="905"/>
      <c r="L242" s="898">
        <v>248</v>
      </c>
      <c r="M242" s="899"/>
      <c r="N242" s="899"/>
      <c r="O242" s="899"/>
      <c r="P242" s="899"/>
      <c r="Q242" s="900"/>
      <c r="R242" s="898">
        <v>313</v>
      </c>
      <c r="S242" s="899"/>
      <c r="T242" s="899"/>
      <c r="U242" s="899"/>
      <c r="V242" s="899"/>
      <c r="W242" s="900"/>
      <c r="X242" s="898">
        <v>362</v>
      </c>
      <c r="Y242" s="899"/>
      <c r="Z242" s="899"/>
      <c r="AA242" s="899"/>
      <c r="AB242" s="899"/>
      <c r="AC242" s="900"/>
      <c r="AD242" s="898">
        <v>365</v>
      </c>
      <c r="AE242" s="899"/>
      <c r="AF242" s="899"/>
      <c r="AG242" s="899"/>
      <c r="AH242" s="899"/>
      <c r="AI242" s="900"/>
      <c r="AJ242" s="898">
        <v>265</v>
      </c>
      <c r="AK242" s="899"/>
      <c r="AL242" s="899"/>
      <c r="AM242" s="899"/>
      <c r="AN242" s="899"/>
      <c r="AO242" s="900"/>
      <c r="AP242" s="898">
        <v>287</v>
      </c>
      <c r="AQ242" s="899"/>
      <c r="AR242" s="899"/>
      <c r="AS242" s="899"/>
      <c r="AT242" s="899"/>
      <c r="AU242" s="900"/>
      <c r="AV242" s="898">
        <v>295</v>
      </c>
      <c r="AW242" s="899"/>
      <c r="AX242" s="899"/>
      <c r="AY242" s="899"/>
      <c r="AZ242" s="899"/>
      <c r="BA242" s="900"/>
      <c r="BB242" s="898">
        <v>363</v>
      </c>
      <c r="BC242" s="899"/>
      <c r="BD242" s="899"/>
      <c r="BE242" s="899"/>
      <c r="BF242" s="899"/>
      <c r="BG242" s="900"/>
      <c r="BH242" s="898">
        <f>SUM(R210:AI210)</f>
        <v>605</v>
      </c>
      <c r="BI242" s="899"/>
      <c r="BJ242" s="899"/>
      <c r="BK242" s="899"/>
      <c r="BL242" s="899"/>
      <c r="BM242" s="900"/>
      <c r="BN242" s="898">
        <f>AJ210+AP210+AV210+BB210+BH210+BN210+BT210+L242+R242+X242</f>
        <v>2447</v>
      </c>
      <c r="BO242" s="899"/>
      <c r="BP242" s="899"/>
      <c r="BQ242" s="899"/>
      <c r="BR242" s="899"/>
      <c r="BS242" s="900"/>
      <c r="BT242" s="898">
        <f>SUM(AD242:BG242)</f>
        <v>1575</v>
      </c>
      <c r="BU242" s="899"/>
      <c r="BV242" s="899"/>
      <c r="BW242" s="899"/>
      <c r="BX242" s="899"/>
      <c r="BY242" s="900"/>
    </row>
    <row r="243" spans="1:77" ht="15" customHeight="1" x14ac:dyDescent="0.2">
      <c r="A243" s="33"/>
      <c r="B243" s="901"/>
      <c r="C243" s="901"/>
      <c r="D243" s="901"/>
      <c r="E243" s="901"/>
      <c r="F243" s="901"/>
      <c r="G243" s="901"/>
      <c r="H243" s="901"/>
      <c r="I243" s="901" t="s">
        <v>134</v>
      </c>
      <c r="J243" s="901"/>
      <c r="K243" s="901"/>
      <c r="L243" s="895">
        <f>SUM(L241:Q242)</f>
        <v>489</v>
      </c>
      <c r="M243" s="896"/>
      <c r="N243" s="896"/>
      <c r="O243" s="896"/>
      <c r="P243" s="896"/>
      <c r="Q243" s="897"/>
      <c r="R243" s="895">
        <f>SUM(R241:W242)</f>
        <v>625</v>
      </c>
      <c r="S243" s="896"/>
      <c r="T243" s="896"/>
      <c r="U243" s="896"/>
      <c r="V243" s="896"/>
      <c r="W243" s="897"/>
      <c r="X243" s="895">
        <f>SUM(X241:AC242)</f>
        <v>751</v>
      </c>
      <c r="Y243" s="896"/>
      <c r="Z243" s="896"/>
      <c r="AA243" s="896"/>
      <c r="AB243" s="896"/>
      <c r="AC243" s="897"/>
      <c r="AD243" s="895">
        <f>SUM(AD241:AI242)</f>
        <v>714</v>
      </c>
      <c r="AE243" s="896"/>
      <c r="AF243" s="896"/>
      <c r="AG243" s="896"/>
      <c r="AH243" s="896"/>
      <c r="AI243" s="897"/>
      <c r="AJ243" s="895">
        <f>SUM(AJ241:AO242)</f>
        <v>516</v>
      </c>
      <c r="AK243" s="896"/>
      <c r="AL243" s="896"/>
      <c r="AM243" s="896"/>
      <c r="AN243" s="896"/>
      <c r="AO243" s="897"/>
      <c r="AP243" s="895">
        <f>SUM(AP241:AU242)</f>
        <v>480</v>
      </c>
      <c r="AQ243" s="896"/>
      <c r="AR243" s="896"/>
      <c r="AS243" s="896"/>
      <c r="AT243" s="896"/>
      <c r="AU243" s="897"/>
      <c r="AV243" s="895">
        <f>SUM(AV241:BA242)</f>
        <v>479</v>
      </c>
      <c r="AW243" s="896"/>
      <c r="AX243" s="896"/>
      <c r="AY243" s="896"/>
      <c r="AZ243" s="896"/>
      <c r="BA243" s="897"/>
      <c r="BB243" s="895">
        <f>SUM(BB241:BG242)</f>
        <v>498</v>
      </c>
      <c r="BC243" s="896"/>
      <c r="BD243" s="896"/>
      <c r="BE243" s="896"/>
      <c r="BF243" s="896"/>
      <c r="BG243" s="897"/>
      <c r="BH243" s="895">
        <f>SUM(BH241:BM242)</f>
        <v>1193</v>
      </c>
      <c r="BI243" s="896"/>
      <c r="BJ243" s="896"/>
      <c r="BK243" s="896"/>
      <c r="BL243" s="896"/>
      <c r="BM243" s="897"/>
      <c r="BN243" s="895">
        <f>SUM(BN241:BS242)</f>
        <v>4956</v>
      </c>
      <c r="BO243" s="896"/>
      <c r="BP243" s="896"/>
      <c r="BQ243" s="896"/>
      <c r="BR243" s="896"/>
      <c r="BS243" s="897"/>
      <c r="BT243" s="895">
        <f>SUM(BT241:BY242)</f>
        <v>2687</v>
      </c>
      <c r="BU243" s="896"/>
      <c r="BV243" s="896"/>
      <c r="BW243" s="896"/>
      <c r="BX243" s="896"/>
      <c r="BY243" s="897"/>
    </row>
    <row r="244" spans="1:77" ht="15" customHeight="1" x14ac:dyDescent="0.2">
      <c r="A244" s="33"/>
      <c r="B244" s="901" t="s">
        <v>267</v>
      </c>
      <c r="C244" s="901"/>
      <c r="D244" s="901"/>
      <c r="E244" s="901"/>
      <c r="F244" s="901"/>
      <c r="G244" s="901"/>
      <c r="H244" s="901"/>
      <c r="I244" s="906" t="s">
        <v>62</v>
      </c>
      <c r="J244" s="906"/>
      <c r="K244" s="906"/>
      <c r="L244" s="902">
        <v>190</v>
      </c>
      <c r="M244" s="903"/>
      <c r="N244" s="903"/>
      <c r="O244" s="903"/>
      <c r="P244" s="903"/>
      <c r="Q244" s="904"/>
      <c r="R244" s="902">
        <v>280</v>
      </c>
      <c r="S244" s="903"/>
      <c r="T244" s="903"/>
      <c r="U244" s="903"/>
      <c r="V244" s="903"/>
      <c r="W244" s="904"/>
      <c r="X244" s="902">
        <v>321</v>
      </c>
      <c r="Y244" s="903"/>
      <c r="Z244" s="903"/>
      <c r="AA244" s="903"/>
      <c r="AB244" s="903"/>
      <c r="AC244" s="904"/>
      <c r="AD244" s="902">
        <v>327</v>
      </c>
      <c r="AE244" s="903"/>
      <c r="AF244" s="903"/>
      <c r="AG244" s="903"/>
      <c r="AH244" s="903"/>
      <c r="AI244" s="904"/>
      <c r="AJ244" s="902">
        <v>213</v>
      </c>
      <c r="AK244" s="903"/>
      <c r="AL244" s="903"/>
      <c r="AM244" s="903"/>
      <c r="AN244" s="903"/>
      <c r="AO244" s="904"/>
      <c r="AP244" s="902">
        <v>169</v>
      </c>
      <c r="AQ244" s="903"/>
      <c r="AR244" s="903"/>
      <c r="AS244" s="903"/>
      <c r="AT244" s="903"/>
      <c r="AU244" s="904"/>
      <c r="AV244" s="902">
        <v>138</v>
      </c>
      <c r="AW244" s="903"/>
      <c r="AX244" s="903"/>
      <c r="AY244" s="903"/>
      <c r="AZ244" s="903"/>
      <c r="BA244" s="904"/>
      <c r="BB244" s="902">
        <v>121</v>
      </c>
      <c r="BC244" s="903"/>
      <c r="BD244" s="903"/>
      <c r="BE244" s="903"/>
      <c r="BF244" s="903"/>
      <c r="BG244" s="904"/>
      <c r="BH244" s="902">
        <f>SUM(R212:AI212)</f>
        <v>500</v>
      </c>
      <c r="BI244" s="903"/>
      <c r="BJ244" s="903"/>
      <c r="BK244" s="903"/>
      <c r="BL244" s="903"/>
      <c r="BM244" s="904"/>
      <c r="BN244" s="902">
        <f>AJ212+AP212+AV212+BB212+BH212+BN212+BT212+L244+R244+X244</f>
        <v>2140</v>
      </c>
      <c r="BO244" s="903"/>
      <c r="BP244" s="903"/>
      <c r="BQ244" s="903"/>
      <c r="BR244" s="903"/>
      <c r="BS244" s="904"/>
      <c r="BT244" s="902">
        <f>SUM(AD244:BG244)</f>
        <v>968</v>
      </c>
      <c r="BU244" s="903"/>
      <c r="BV244" s="903"/>
      <c r="BW244" s="903"/>
      <c r="BX244" s="903"/>
      <c r="BY244" s="904"/>
    </row>
    <row r="245" spans="1:77" ht="15" customHeight="1" x14ac:dyDescent="0.2">
      <c r="A245" s="33"/>
      <c r="B245" s="901"/>
      <c r="C245" s="901"/>
      <c r="D245" s="901"/>
      <c r="E245" s="901"/>
      <c r="F245" s="901"/>
      <c r="G245" s="901"/>
      <c r="H245" s="901"/>
      <c r="I245" s="905" t="s">
        <v>63</v>
      </c>
      <c r="J245" s="905"/>
      <c r="K245" s="905"/>
      <c r="L245" s="898">
        <v>203</v>
      </c>
      <c r="M245" s="899"/>
      <c r="N245" s="899"/>
      <c r="O245" s="899"/>
      <c r="P245" s="899"/>
      <c r="Q245" s="900"/>
      <c r="R245" s="898">
        <v>300</v>
      </c>
      <c r="S245" s="899"/>
      <c r="T245" s="899"/>
      <c r="U245" s="899"/>
      <c r="V245" s="899"/>
      <c r="W245" s="900"/>
      <c r="X245" s="898">
        <v>340</v>
      </c>
      <c r="Y245" s="899"/>
      <c r="Z245" s="899"/>
      <c r="AA245" s="899"/>
      <c r="AB245" s="899"/>
      <c r="AC245" s="900"/>
      <c r="AD245" s="898">
        <v>345</v>
      </c>
      <c r="AE245" s="899"/>
      <c r="AF245" s="899"/>
      <c r="AG245" s="899"/>
      <c r="AH245" s="899"/>
      <c r="AI245" s="900"/>
      <c r="AJ245" s="898">
        <v>250</v>
      </c>
      <c r="AK245" s="899"/>
      <c r="AL245" s="899"/>
      <c r="AM245" s="899"/>
      <c r="AN245" s="899"/>
      <c r="AO245" s="900"/>
      <c r="AP245" s="898">
        <v>221</v>
      </c>
      <c r="AQ245" s="899"/>
      <c r="AR245" s="899"/>
      <c r="AS245" s="899"/>
      <c r="AT245" s="899"/>
      <c r="AU245" s="900"/>
      <c r="AV245" s="898">
        <v>238</v>
      </c>
      <c r="AW245" s="899"/>
      <c r="AX245" s="899"/>
      <c r="AY245" s="899"/>
      <c r="AZ245" s="899"/>
      <c r="BA245" s="900"/>
      <c r="BB245" s="898">
        <v>335</v>
      </c>
      <c r="BC245" s="899"/>
      <c r="BD245" s="899"/>
      <c r="BE245" s="899"/>
      <c r="BF245" s="899"/>
      <c r="BG245" s="900"/>
      <c r="BH245" s="898">
        <f>SUM(R213:AI213)</f>
        <v>449</v>
      </c>
      <c r="BI245" s="899"/>
      <c r="BJ245" s="899"/>
      <c r="BK245" s="899"/>
      <c r="BL245" s="899"/>
      <c r="BM245" s="900"/>
      <c r="BN245" s="898">
        <f>AJ213+AP213+AV213+BB213+BH213+BN213+BT213+L245+R245+X245</f>
        <v>2255</v>
      </c>
      <c r="BO245" s="899"/>
      <c r="BP245" s="899"/>
      <c r="BQ245" s="899"/>
      <c r="BR245" s="899"/>
      <c r="BS245" s="900"/>
      <c r="BT245" s="898">
        <f>SUM(AD245:BG245)</f>
        <v>1389</v>
      </c>
      <c r="BU245" s="899"/>
      <c r="BV245" s="899"/>
      <c r="BW245" s="899"/>
      <c r="BX245" s="899"/>
      <c r="BY245" s="900"/>
    </row>
    <row r="246" spans="1:77" ht="15" customHeight="1" x14ac:dyDescent="0.2">
      <c r="A246" s="33"/>
      <c r="B246" s="901"/>
      <c r="C246" s="901"/>
      <c r="D246" s="901"/>
      <c r="E246" s="901"/>
      <c r="F246" s="901"/>
      <c r="G246" s="901"/>
      <c r="H246" s="901"/>
      <c r="I246" s="901" t="s">
        <v>134</v>
      </c>
      <c r="J246" s="901"/>
      <c r="K246" s="901"/>
      <c r="L246" s="895">
        <f>SUM(L244:Q245)</f>
        <v>393</v>
      </c>
      <c r="M246" s="896"/>
      <c r="N246" s="896"/>
      <c r="O246" s="896"/>
      <c r="P246" s="896"/>
      <c r="Q246" s="897"/>
      <c r="R246" s="895">
        <f>SUM(R244:W245)</f>
        <v>580</v>
      </c>
      <c r="S246" s="896"/>
      <c r="T246" s="896"/>
      <c r="U246" s="896"/>
      <c r="V246" s="896"/>
      <c r="W246" s="897"/>
      <c r="X246" s="895">
        <f>SUM(X244:AC245)</f>
        <v>661</v>
      </c>
      <c r="Y246" s="896"/>
      <c r="Z246" s="896"/>
      <c r="AA246" s="896"/>
      <c r="AB246" s="896"/>
      <c r="AC246" s="897"/>
      <c r="AD246" s="895">
        <f>SUM(AD244:AI245)</f>
        <v>672</v>
      </c>
      <c r="AE246" s="896"/>
      <c r="AF246" s="896"/>
      <c r="AG246" s="896"/>
      <c r="AH246" s="896"/>
      <c r="AI246" s="897"/>
      <c r="AJ246" s="895">
        <f>SUM(AJ244:AO245)</f>
        <v>463</v>
      </c>
      <c r="AK246" s="896"/>
      <c r="AL246" s="896"/>
      <c r="AM246" s="896"/>
      <c r="AN246" s="896"/>
      <c r="AO246" s="897"/>
      <c r="AP246" s="895">
        <f>SUM(AP244:AU245)</f>
        <v>390</v>
      </c>
      <c r="AQ246" s="896"/>
      <c r="AR246" s="896"/>
      <c r="AS246" s="896"/>
      <c r="AT246" s="896"/>
      <c r="AU246" s="897"/>
      <c r="AV246" s="895">
        <f>SUM(AV244:BA245)</f>
        <v>376</v>
      </c>
      <c r="AW246" s="896"/>
      <c r="AX246" s="896"/>
      <c r="AY246" s="896"/>
      <c r="AZ246" s="896"/>
      <c r="BA246" s="897"/>
      <c r="BB246" s="895">
        <f>SUM(BB244:BG245)</f>
        <v>456</v>
      </c>
      <c r="BC246" s="896"/>
      <c r="BD246" s="896"/>
      <c r="BE246" s="896"/>
      <c r="BF246" s="896"/>
      <c r="BG246" s="897"/>
      <c r="BH246" s="895">
        <f>SUM(BH244:BM245)</f>
        <v>949</v>
      </c>
      <c r="BI246" s="896"/>
      <c r="BJ246" s="896"/>
      <c r="BK246" s="896"/>
      <c r="BL246" s="896"/>
      <c r="BM246" s="897"/>
      <c r="BN246" s="895">
        <f>SUM(BN244:BS245)</f>
        <v>4395</v>
      </c>
      <c r="BO246" s="896"/>
      <c r="BP246" s="896"/>
      <c r="BQ246" s="896"/>
      <c r="BR246" s="896"/>
      <c r="BS246" s="897"/>
      <c r="BT246" s="895">
        <f>SUM(BT244:BY245)</f>
        <v>2357</v>
      </c>
      <c r="BU246" s="896"/>
      <c r="BV246" s="896"/>
      <c r="BW246" s="896"/>
      <c r="BX246" s="896"/>
      <c r="BY246" s="897"/>
    </row>
    <row r="248" spans="1:77" ht="15" customHeight="1" x14ac:dyDescent="0.2">
      <c r="A248" s="35" t="s">
        <v>279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</row>
    <row r="249" spans="1:77" ht="1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  <row r="250" spans="1:77" ht="15" customHeight="1" x14ac:dyDescent="0.2">
      <c r="A250" s="10" t="s">
        <v>280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10"/>
      <c r="AO250" s="20"/>
      <c r="AP250" s="20"/>
      <c r="AQ250" s="20"/>
      <c r="AR250" s="10"/>
      <c r="AS250" s="20"/>
      <c r="AT250" s="20"/>
      <c r="AU250" s="20"/>
      <c r="AV250" s="20"/>
      <c r="AW250" s="1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32" t="s">
        <v>281</v>
      </c>
    </row>
    <row r="251" spans="1:77" ht="15" customHeight="1" x14ac:dyDescent="0.2">
      <c r="A251" s="1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19"/>
      <c r="X251" s="19"/>
      <c r="Y251" s="19"/>
      <c r="Z251" s="19"/>
      <c r="AA251" s="19"/>
      <c r="AB251" s="19"/>
      <c r="AC251" s="19"/>
      <c r="AD251" s="37"/>
      <c r="AE251" s="37"/>
      <c r="AF251" s="37"/>
      <c r="AG251" s="37"/>
      <c r="AH251" s="37"/>
      <c r="AI251" s="37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37"/>
      <c r="AV251" s="37"/>
      <c r="AW251" s="37"/>
      <c r="AX251" s="37"/>
      <c r="AY251" s="37"/>
      <c r="AZ251" s="37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37"/>
      <c r="BM251" s="37"/>
      <c r="BN251" s="37"/>
      <c r="BO251" s="37"/>
      <c r="BP251" s="37"/>
      <c r="BQ251" s="37"/>
    </row>
    <row r="252" spans="1:77" ht="15" customHeight="1" x14ac:dyDescent="0.2">
      <c r="A252" s="10"/>
      <c r="B252" s="118" t="s">
        <v>103</v>
      </c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20"/>
      <c r="U252" s="124" t="s">
        <v>282</v>
      </c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6"/>
      <c r="AJ252" s="118" t="s">
        <v>103</v>
      </c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20"/>
      <c r="BC252" s="124" t="s">
        <v>282</v>
      </c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6"/>
    </row>
    <row r="253" spans="1:77" ht="15" customHeight="1" thickBot="1" x14ac:dyDescent="0.25">
      <c r="A253" s="10"/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3"/>
      <c r="U253" s="124" t="s">
        <v>134</v>
      </c>
      <c r="V253" s="125"/>
      <c r="W253" s="125"/>
      <c r="X253" s="125"/>
      <c r="Y253" s="126"/>
      <c r="Z253" s="124" t="s">
        <v>62</v>
      </c>
      <c r="AA253" s="125"/>
      <c r="AB253" s="125"/>
      <c r="AC253" s="125"/>
      <c r="AD253" s="886"/>
      <c r="AE253" s="887" t="s">
        <v>63</v>
      </c>
      <c r="AF253" s="125"/>
      <c r="AG253" s="125"/>
      <c r="AH253" s="125"/>
      <c r="AI253" s="126"/>
      <c r="AJ253" s="614"/>
      <c r="AK253" s="615"/>
      <c r="AL253" s="615"/>
      <c r="AM253" s="615"/>
      <c r="AN253" s="615"/>
      <c r="AO253" s="615"/>
      <c r="AP253" s="615"/>
      <c r="AQ253" s="615"/>
      <c r="AR253" s="615"/>
      <c r="AS253" s="615"/>
      <c r="AT253" s="615"/>
      <c r="AU253" s="615"/>
      <c r="AV253" s="615"/>
      <c r="AW253" s="615"/>
      <c r="AX253" s="615"/>
      <c r="AY253" s="615"/>
      <c r="AZ253" s="615"/>
      <c r="BA253" s="615"/>
      <c r="BB253" s="616"/>
      <c r="BC253" s="118" t="s">
        <v>134</v>
      </c>
      <c r="BD253" s="119"/>
      <c r="BE253" s="119"/>
      <c r="BF253" s="119"/>
      <c r="BG253" s="120"/>
      <c r="BH253" s="118" t="s">
        <v>62</v>
      </c>
      <c r="BI253" s="119"/>
      <c r="BJ253" s="119"/>
      <c r="BK253" s="119"/>
      <c r="BL253" s="888"/>
      <c r="BM253" s="889" t="s">
        <v>63</v>
      </c>
      <c r="BN253" s="119"/>
      <c r="BO253" s="119"/>
      <c r="BP253" s="119"/>
      <c r="BQ253" s="120"/>
    </row>
    <row r="254" spans="1:77" ht="15" customHeight="1" thickTop="1" thickBot="1" x14ac:dyDescent="0.25">
      <c r="A254" s="10"/>
      <c r="B254" s="124" t="s">
        <v>283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6"/>
      <c r="U254" s="890">
        <v>382</v>
      </c>
      <c r="V254" s="891"/>
      <c r="W254" s="891"/>
      <c r="X254" s="891"/>
      <c r="Y254" s="892"/>
      <c r="Z254" s="890">
        <v>247</v>
      </c>
      <c r="AA254" s="891"/>
      <c r="AB254" s="891"/>
      <c r="AC254" s="891"/>
      <c r="AD254" s="893"/>
      <c r="AE254" s="894">
        <v>135</v>
      </c>
      <c r="AF254" s="891"/>
      <c r="AG254" s="891"/>
      <c r="AH254" s="891"/>
      <c r="AI254" s="891"/>
      <c r="AJ254" s="811" t="s">
        <v>284</v>
      </c>
      <c r="AK254" s="812"/>
      <c r="AL254" s="812"/>
      <c r="AM254" s="812"/>
      <c r="AN254" s="812"/>
      <c r="AO254" s="812"/>
      <c r="AP254" s="812"/>
      <c r="AQ254" s="812"/>
      <c r="AR254" s="812"/>
      <c r="AS254" s="812"/>
      <c r="AT254" s="812"/>
      <c r="AU254" s="812"/>
      <c r="AV254" s="812"/>
      <c r="AW254" s="812"/>
      <c r="AX254" s="812"/>
      <c r="AY254" s="812"/>
      <c r="AZ254" s="812"/>
      <c r="BA254" s="812"/>
      <c r="BB254" s="813"/>
      <c r="BC254" s="864">
        <v>20</v>
      </c>
      <c r="BD254" s="763"/>
      <c r="BE254" s="763"/>
      <c r="BF254" s="763"/>
      <c r="BG254" s="764"/>
      <c r="BH254" s="864">
        <v>12</v>
      </c>
      <c r="BI254" s="763"/>
      <c r="BJ254" s="763"/>
      <c r="BK254" s="763"/>
      <c r="BL254" s="877"/>
      <c r="BM254" s="763">
        <v>8</v>
      </c>
      <c r="BN254" s="763"/>
      <c r="BO254" s="763"/>
      <c r="BP254" s="763"/>
      <c r="BQ254" s="866"/>
    </row>
    <row r="255" spans="1:77" ht="15" customHeight="1" thickTop="1" thickBot="1" x14ac:dyDescent="0.25">
      <c r="A255" s="10"/>
      <c r="B255" s="878" t="s">
        <v>285</v>
      </c>
      <c r="C255" s="879"/>
      <c r="D255" s="879"/>
      <c r="E255" s="879"/>
      <c r="F255" s="879"/>
      <c r="G255" s="879"/>
      <c r="H255" s="879"/>
      <c r="I255" s="879"/>
      <c r="J255" s="879"/>
      <c r="K255" s="879"/>
      <c r="L255" s="879"/>
      <c r="M255" s="879"/>
      <c r="N255" s="879"/>
      <c r="O255" s="879"/>
      <c r="P255" s="879"/>
      <c r="Q255" s="879"/>
      <c r="R255" s="879"/>
      <c r="S255" s="879"/>
      <c r="T255" s="880"/>
      <c r="U255" s="881">
        <v>276</v>
      </c>
      <c r="V255" s="882"/>
      <c r="W255" s="882"/>
      <c r="X255" s="882"/>
      <c r="Y255" s="883"/>
      <c r="Z255" s="881">
        <v>184</v>
      </c>
      <c r="AA255" s="882"/>
      <c r="AB255" s="882"/>
      <c r="AC255" s="882"/>
      <c r="AD255" s="884"/>
      <c r="AE255" s="885">
        <v>92</v>
      </c>
      <c r="AF255" s="882"/>
      <c r="AG255" s="882"/>
      <c r="AH255" s="882"/>
      <c r="AI255" s="883"/>
      <c r="AJ255" s="859" t="s">
        <v>286</v>
      </c>
      <c r="AK255" s="860"/>
      <c r="AL255" s="860"/>
      <c r="AM255" s="860"/>
      <c r="AN255" s="860"/>
      <c r="AO255" s="860"/>
      <c r="AP255" s="860"/>
      <c r="AQ255" s="860"/>
      <c r="AR255" s="860"/>
      <c r="AS255" s="860"/>
      <c r="AT255" s="860"/>
      <c r="AU255" s="860"/>
      <c r="AV255" s="860"/>
      <c r="AW255" s="860"/>
      <c r="AX255" s="860"/>
      <c r="AY255" s="860"/>
      <c r="AZ255" s="860"/>
      <c r="BA255" s="860"/>
      <c r="BB255" s="861"/>
      <c r="BC255" s="782">
        <v>4</v>
      </c>
      <c r="BD255" s="783"/>
      <c r="BE255" s="783"/>
      <c r="BF255" s="783"/>
      <c r="BG255" s="784"/>
      <c r="BH255" s="782">
        <v>3</v>
      </c>
      <c r="BI255" s="783"/>
      <c r="BJ255" s="783"/>
      <c r="BK255" s="783"/>
      <c r="BL255" s="867"/>
      <c r="BM255" s="868">
        <v>1</v>
      </c>
      <c r="BN255" s="783"/>
      <c r="BO255" s="783"/>
      <c r="BP255" s="783"/>
      <c r="BQ255" s="784"/>
    </row>
    <row r="256" spans="1:77" ht="15" customHeight="1" thickTop="1" thickBot="1" x14ac:dyDescent="0.25">
      <c r="A256" s="10"/>
      <c r="B256" s="875" t="s">
        <v>287</v>
      </c>
      <c r="C256" s="873"/>
      <c r="D256" s="873"/>
      <c r="E256" s="873"/>
      <c r="F256" s="873"/>
      <c r="G256" s="873"/>
      <c r="H256" s="873"/>
      <c r="I256" s="873"/>
      <c r="J256" s="873"/>
      <c r="K256" s="873"/>
      <c r="L256" s="873"/>
      <c r="M256" s="873"/>
      <c r="N256" s="873"/>
      <c r="O256" s="873"/>
      <c r="P256" s="873"/>
      <c r="Q256" s="873"/>
      <c r="R256" s="873"/>
      <c r="S256" s="873"/>
      <c r="T256" s="874"/>
      <c r="U256" s="765">
        <v>51</v>
      </c>
      <c r="V256" s="766"/>
      <c r="W256" s="766"/>
      <c r="X256" s="766"/>
      <c r="Y256" s="767"/>
      <c r="Z256" s="765">
        <v>35</v>
      </c>
      <c r="AA256" s="766"/>
      <c r="AB256" s="766"/>
      <c r="AC256" s="766"/>
      <c r="AD256" s="768"/>
      <c r="AE256" s="790">
        <v>16</v>
      </c>
      <c r="AF256" s="766"/>
      <c r="AG256" s="766"/>
      <c r="AH256" s="766"/>
      <c r="AI256" s="766"/>
      <c r="AJ256" s="876" t="s">
        <v>288</v>
      </c>
      <c r="AK256" s="697"/>
      <c r="AL256" s="697"/>
      <c r="AM256" s="697"/>
      <c r="AN256" s="697"/>
      <c r="AO256" s="697"/>
      <c r="AP256" s="697"/>
      <c r="AQ256" s="697"/>
      <c r="AR256" s="697"/>
      <c r="AS256" s="697"/>
      <c r="AT256" s="697"/>
      <c r="AU256" s="697"/>
      <c r="AV256" s="697"/>
      <c r="AW256" s="697"/>
      <c r="AX256" s="697"/>
      <c r="AY256" s="697"/>
      <c r="AZ256" s="697"/>
      <c r="BA256" s="697"/>
      <c r="BB256" s="698"/>
      <c r="BC256" s="777">
        <v>10</v>
      </c>
      <c r="BD256" s="778"/>
      <c r="BE256" s="778"/>
      <c r="BF256" s="778"/>
      <c r="BG256" s="779"/>
      <c r="BH256" s="777">
        <v>3</v>
      </c>
      <c r="BI256" s="778"/>
      <c r="BJ256" s="778"/>
      <c r="BK256" s="778"/>
      <c r="BL256" s="869"/>
      <c r="BM256" s="870">
        <v>7</v>
      </c>
      <c r="BN256" s="778"/>
      <c r="BO256" s="778"/>
      <c r="BP256" s="778"/>
      <c r="BQ256" s="779"/>
    </row>
    <row r="257" spans="1:69" ht="15" customHeight="1" thickTop="1" thickBot="1" x14ac:dyDescent="0.25">
      <c r="A257" s="10"/>
      <c r="B257" s="872" t="s">
        <v>286</v>
      </c>
      <c r="C257" s="873"/>
      <c r="D257" s="873"/>
      <c r="E257" s="873"/>
      <c r="F257" s="873"/>
      <c r="G257" s="873"/>
      <c r="H257" s="873"/>
      <c r="I257" s="873"/>
      <c r="J257" s="873"/>
      <c r="K257" s="873"/>
      <c r="L257" s="873"/>
      <c r="M257" s="873"/>
      <c r="N257" s="873"/>
      <c r="O257" s="873"/>
      <c r="P257" s="873"/>
      <c r="Q257" s="873"/>
      <c r="R257" s="873"/>
      <c r="S257" s="873"/>
      <c r="T257" s="874"/>
      <c r="U257" s="785" t="s">
        <v>289</v>
      </c>
      <c r="V257" s="786"/>
      <c r="W257" s="786"/>
      <c r="X257" s="786"/>
      <c r="Y257" s="787"/>
      <c r="Z257" s="785" t="s">
        <v>290</v>
      </c>
      <c r="AA257" s="786"/>
      <c r="AB257" s="786"/>
      <c r="AC257" s="786"/>
      <c r="AD257" s="788"/>
      <c r="AE257" s="789">
        <v>3</v>
      </c>
      <c r="AF257" s="786"/>
      <c r="AG257" s="786"/>
      <c r="AH257" s="786"/>
      <c r="AI257" s="787"/>
      <c r="AJ257" s="833" t="s">
        <v>291</v>
      </c>
      <c r="AK257" s="830"/>
      <c r="AL257" s="830"/>
      <c r="AM257" s="830"/>
      <c r="AN257" s="830"/>
      <c r="AO257" s="830"/>
      <c r="AP257" s="830"/>
      <c r="AQ257" s="830"/>
      <c r="AR257" s="830"/>
      <c r="AS257" s="830"/>
      <c r="AT257" s="830"/>
      <c r="AU257" s="830"/>
      <c r="AV257" s="830"/>
      <c r="AW257" s="830"/>
      <c r="AX257" s="830"/>
      <c r="AY257" s="830"/>
      <c r="AZ257" s="830"/>
      <c r="BA257" s="830"/>
      <c r="BB257" s="831"/>
      <c r="BC257" s="770">
        <v>5</v>
      </c>
      <c r="BD257" s="771"/>
      <c r="BE257" s="771"/>
      <c r="BF257" s="771"/>
      <c r="BG257" s="772"/>
      <c r="BH257" s="770">
        <v>5</v>
      </c>
      <c r="BI257" s="771"/>
      <c r="BJ257" s="771"/>
      <c r="BK257" s="771"/>
      <c r="BL257" s="862"/>
      <c r="BM257" s="863"/>
      <c r="BN257" s="771"/>
      <c r="BO257" s="771"/>
      <c r="BP257" s="771"/>
      <c r="BQ257" s="772"/>
    </row>
    <row r="258" spans="1:69" ht="15" customHeight="1" thickTop="1" thickBot="1" x14ac:dyDescent="0.25">
      <c r="A258" s="10"/>
      <c r="B258" s="871" t="s">
        <v>292</v>
      </c>
      <c r="C258" s="702"/>
      <c r="D258" s="702"/>
      <c r="E258" s="702"/>
      <c r="F258" s="702"/>
      <c r="G258" s="702"/>
      <c r="H258" s="702"/>
      <c r="I258" s="702"/>
      <c r="J258" s="702"/>
      <c r="K258" s="702"/>
      <c r="L258" s="702"/>
      <c r="M258" s="702"/>
      <c r="N258" s="702"/>
      <c r="O258" s="702"/>
      <c r="P258" s="702"/>
      <c r="Q258" s="702"/>
      <c r="R258" s="702"/>
      <c r="S258" s="702"/>
      <c r="T258" s="703"/>
      <c r="U258" s="757">
        <v>4</v>
      </c>
      <c r="V258" s="758"/>
      <c r="W258" s="758"/>
      <c r="X258" s="758"/>
      <c r="Y258" s="761"/>
      <c r="Z258" s="757">
        <v>3</v>
      </c>
      <c r="AA258" s="758"/>
      <c r="AB258" s="758"/>
      <c r="AC258" s="758"/>
      <c r="AD258" s="759"/>
      <c r="AE258" s="760">
        <v>1</v>
      </c>
      <c r="AF258" s="758"/>
      <c r="AG258" s="758"/>
      <c r="AH258" s="758"/>
      <c r="AI258" s="832"/>
      <c r="AJ258" s="811" t="s">
        <v>293</v>
      </c>
      <c r="AK258" s="812"/>
      <c r="AL258" s="812"/>
      <c r="AM258" s="812"/>
      <c r="AN258" s="812"/>
      <c r="AO258" s="812"/>
      <c r="AP258" s="812"/>
      <c r="AQ258" s="812"/>
      <c r="AR258" s="812"/>
      <c r="AS258" s="812"/>
      <c r="AT258" s="812"/>
      <c r="AU258" s="812"/>
      <c r="AV258" s="812"/>
      <c r="AW258" s="812"/>
      <c r="AX258" s="812"/>
      <c r="AY258" s="812"/>
      <c r="AZ258" s="812"/>
      <c r="BA258" s="812"/>
      <c r="BB258" s="813"/>
      <c r="BC258" s="864">
        <v>20</v>
      </c>
      <c r="BD258" s="763"/>
      <c r="BE258" s="763"/>
      <c r="BF258" s="763"/>
      <c r="BG258" s="764"/>
      <c r="BH258" s="864">
        <v>14</v>
      </c>
      <c r="BI258" s="763"/>
      <c r="BJ258" s="763"/>
      <c r="BK258" s="763"/>
      <c r="BL258" s="763"/>
      <c r="BM258" s="865">
        <v>6</v>
      </c>
      <c r="BN258" s="763"/>
      <c r="BO258" s="763"/>
      <c r="BP258" s="763"/>
      <c r="BQ258" s="866"/>
    </row>
    <row r="259" spans="1:69" ht="15" customHeight="1" thickTop="1" x14ac:dyDescent="0.2">
      <c r="A259" s="10"/>
      <c r="B259" s="696" t="s">
        <v>294</v>
      </c>
      <c r="C259" s="697"/>
      <c r="D259" s="697"/>
      <c r="E259" s="697"/>
      <c r="F259" s="697"/>
      <c r="G259" s="697"/>
      <c r="H259" s="697"/>
      <c r="I259" s="697"/>
      <c r="J259" s="697"/>
      <c r="K259" s="697"/>
      <c r="L259" s="697"/>
      <c r="M259" s="697"/>
      <c r="N259" s="697"/>
      <c r="O259" s="697"/>
      <c r="P259" s="697"/>
      <c r="Q259" s="697"/>
      <c r="R259" s="697"/>
      <c r="S259" s="697"/>
      <c r="T259" s="698"/>
      <c r="U259" s="757" t="s">
        <v>295</v>
      </c>
      <c r="V259" s="758"/>
      <c r="W259" s="758"/>
      <c r="X259" s="758"/>
      <c r="Y259" s="761"/>
      <c r="Z259" s="757" t="s">
        <v>295</v>
      </c>
      <c r="AA259" s="758"/>
      <c r="AB259" s="758"/>
      <c r="AC259" s="758"/>
      <c r="AD259" s="759"/>
      <c r="AE259" s="760"/>
      <c r="AF259" s="758"/>
      <c r="AG259" s="758"/>
      <c r="AH259" s="758"/>
      <c r="AI259" s="761"/>
      <c r="AJ259" s="859" t="s">
        <v>286</v>
      </c>
      <c r="AK259" s="860"/>
      <c r="AL259" s="860"/>
      <c r="AM259" s="860"/>
      <c r="AN259" s="860"/>
      <c r="AO259" s="860"/>
      <c r="AP259" s="860"/>
      <c r="AQ259" s="860"/>
      <c r="AR259" s="860"/>
      <c r="AS259" s="860"/>
      <c r="AT259" s="860"/>
      <c r="AU259" s="860"/>
      <c r="AV259" s="860"/>
      <c r="AW259" s="860"/>
      <c r="AX259" s="860"/>
      <c r="AY259" s="860"/>
      <c r="AZ259" s="860"/>
      <c r="BA259" s="860"/>
      <c r="BB259" s="861"/>
      <c r="BC259" s="782">
        <v>4</v>
      </c>
      <c r="BD259" s="783"/>
      <c r="BE259" s="783"/>
      <c r="BF259" s="783"/>
      <c r="BG259" s="784"/>
      <c r="BH259" s="782">
        <v>4</v>
      </c>
      <c r="BI259" s="783"/>
      <c r="BJ259" s="783"/>
      <c r="BK259" s="783"/>
      <c r="BL259" s="867"/>
      <c r="BM259" s="868"/>
      <c r="BN259" s="783"/>
      <c r="BO259" s="783"/>
      <c r="BP259" s="783"/>
      <c r="BQ259" s="784"/>
    </row>
    <row r="260" spans="1:69" ht="15" customHeight="1" x14ac:dyDescent="0.2">
      <c r="A260" s="10"/>
      <c r="B260" s="777" t="s">
        <v>296</v>
      </c>
      <c r="C260" s="778"/>
      <c r="D260" s="778"/>
      <c r="E260" s="778"/>
      <c r="F260" s="778"/>
      <c r="G260" s="778"/>
      <c r="H260" s="778"/>
      <c r="I260" s="778"/>
      <c r="J260" s="778"/>
      <c r="K260" s="778"/>
      <c r="L260" s="778"/>
      <c r="M260" s="778"/>
      <c r="N260" s="778"/>
      <c r="O260" s="778"/>
      <c r="P260" s="778"/>
      <c r="Q260" s="778"/>
      <c r="R260" s="778"/>
      <c r="S260" s="778"/>
      <c r="T260" s="779"/>
      <c r="U260" s="757">
        <v>29</v>
      </c>
      <c r="V260" s="758"/>
      <c r="W260" s="758"/>
      <c r="X260" s="758"/>
      <c r="Y260" s="761"/>
      <c r="Z260" s="757">
        <v>19</v>
      </c>
      <c r="AA260" s="758"/>
      <c r="AB260" s="758"/>
      <c r="AC260" s="758"/>
      <c r="AD260" s="759"/>
      <c r="AE260" s="760">
        <v>10</v>
      </c>
      <c r="AF260" s="758"/>
      <c r="AG260" s="758"/>
      <c r="AH260" s="758"/>
      <c r="AI260" s="761"/>
      <c r="AJ260" s="696" t="s">
        <v>288</v>
      </c>
      <c r="AK260" s="697"/>
      <c r="AL260" s="697"/>
      <c r="AM260" s="697"/>
      <c r="AN260" s="697"/>
      <c r="AO260" s="697"/>
      <c r="AP260" s="697"/>
      <c r="AQ260" s="697"/>
      <c r="AR260" s="697"/>
      <c r="AS260" s="697"/>
      <c r="AT260" s="697"/>
      <c r="AU260" s="697"/>
      <c r="AV260" s="697"/>
      <c r="AW260" s="697"/>
      <c r="AX260" s="697"/>
      <c r="AY260" s="697"/>
      <c r="AZ260" s="697"/>
      <c r="BA260" s="697"/>
      <c r="BB260" s="698"/>
      <c r="BC260" s="777">
        <v>10</v>
      </c>
      <c r="BD260" s="778"/>
      <c r="BE260" s="778"/>
      <c r="BF260" s="778"/>
      <c r="BG260" s="779"/>
      <c r="BH260" s="777">
        <v>4</v>
      </c>
      <c r="BI260" s="778"/>
      <c r="BJ260" s="778"/>
      <c r="BK260" s="778"/>
      <c r="BL260" s="869"/>
      <c r="BM260" s="870">
        <v>6</v>
      </c>
      <c r="BN260" s="778"/>
      <c r="BO260" s="778"/>
      <c r="BP260" s="778"/>
      <c r="BQ260" s="779"/>
    </row>
    <row r="261" spans="1:69" ht="15" customHeight="1" thickBot="1" x14ac:dyDescent="0.25">
      <c r="A261" s="10"/>
      <c r="B261" s="777" t="s">
        <v>297</v>
      </c>
      <c r="C261" s="778"/>
      <c r="D261" s="778"/>
      <c r="E261" s="778"/>
      <c r="F261" s="778"/>
      <c r="G261" s="778"/>
      <c r="H261" s="778"/>
      <c r="I261" s="778"/>
      <c r="J261" s="778"/>
      <c r="K261" s="778"/>
      <c r="L261" s="778"/>
      <c r="M261" s="778"/>
      <c r="N261" s="778"/>
      <c r="O261" s="778"/>
      <c r="P261" s="778"/>
      <c r="Q261" s="778"/>
      <c r="R261" s="778"/>
      <c r="S261" s="778"/>
      <c r="T261" s="779"/>
      <c r="U261" s="757">
        <v>4</v>
      </c>
      <c r="V261" s="758"/>
      <c r="W261" s="758"/>
      <c r="X261" s="758"/>
      <c r="Y261" s="761"/>
      <c r="Z261" s="757">
        <v>2</v>
      </c>
      <c r="AA261" s="758"/>
      <c r="AB261" s="758"/>
      <c r="AC261" s="758"/>
      <c r="AD261" s="759"/>
      <c r="AE261" s="760">
        <v>2</v>
      </c>
      <c r="AF261" s="758"/>
      <c r="AG261" s="758"/>
      <c r="AH261" s="758"/>
      <c r="AI261" s="761"/>
      <c r="AJ261" s="833" t="s">
        <v>291</v>
      </c>
      <c r="AK261" s="830"/>
      <c r="AL261" s="830"/>
      <c r="AM261" s="830"/>
      <c r="AN261" s="830"/>
      <c r="AO261" s="830"/>
      <c r="AP261" s="830"/>
      <c r="AQ261" s="830"/>
      <c r="AR261" s="830"/>
      <c r="AS261" s="830"/>
      <c r="AT261" s="830"/>
      <c r="AU261" s="830"/>
      <c r="AV261" s="830"/>
      <c r="AW261" s="830"/>
      <c r="AX261" s="830"/>
      <c r="AY261" s="830"/>
      <c r="AZ261" s="830"/>
      <c r="BA261" s="830"/>
      <c r="BB261" s="831"/>
      <c r="BC261" s="770">
        <v>5</v>
      </c>
      <c r="BD261" s="771"/>
      <c r="BE261" s="771"/>
      <c r="BF261" s="771"/>
      <c r="BG261" s="772"/>
      <c r="BH261" s="770">
        <v>5</v>
      </c>
      <c r="BI261" s="771"/>
      <c r="BJ261" s="771"/>
      <c r="BK261" s="771"/>
      <c r="BL261" s="862"/>
      <c r="BM261" s="863"/>
      <c r="BN261" s="771"/>
      <c r="BO261" s="771"/>
      <c r="BP261" s="771"/>
      <c r="BQ261" s="772"/>
    </row>
    <row r="262" spans="1:69" ht="15" customHeight="1" thickTop="1" thickBot="1" x14ac:dyDescent="0.25">
      <c r="A262" s="10"/>
      <c r="B262" s="777" t="s">
        <v>298</v>
      </c>
      <c r="C262" s="778"/>
      <c r="D262" s="778"/>
      <c r="E262" s="778"/>
      <c r="F262" s="778"/>
      <c r="G262" s="778"/>
      <c r="H262" s="778"/>
      <c r="I262" s="778"/>
      <c r="J262" s="778"/>
      <c r="K262" s="778"/>
      <c r="L262" s="778"/>
      <c r="M262" s="778"/>
      <c r="N262" s="778"/>
      <c r="O262" s="778"/>
      <c r="P262" s="778"/>
      <c r="Q262" s="778"/>
      <c r="R262" s="778"/>
      <c r="S262" s="778"/>
      <c r="T262" s="779"/>
      <c r="U262" s="791" t="s">
        <v>299</v>
      </c>
      <c r="V262" s="792"/>
      <c r="W262" s="792"/>
      <c r="X262" s="792"/>
      <c r="Y262" s="793"/>
      <c r="Z262" s="791" t="s">
        <v>300</v>
      </c>
      <c r="AA262" s="792"/>
      <c r="AB262" s="792"/>
      <c r="AC262" s="792"/>
      <c r="AD262" s="802"/>
      <c r="AE262" s="803" t="s">
        <v>300</v>
      </c>
      <c r="AF262" s="792"/>
      <c r="AG262" s="792"/>
      <c r="AH262" s="792"/>
      <c r="AI262" s="804"/>
      <c r="AJ262" s="811" t="s">
        <v>301</v>
      </c>
      <c r="AK262" s="812"/>
      <c r="AL262" s="812"/>
      <c r="AM262" s="812"/>
      <c r="AN262" s="812"/>
      <c r="AO262" s="812"/>
      <c r="AP262" s="812"/>
      <c r="AQ262" s="812"/>
      <c r="AR262" s="812"/>
      <c r="AS262" s="812"/>
      <c r="AT262" s="812"/>
      <c r="AU262" s="812"/>
      <c r="AV262" s="812"/>
      <c r="AW262" s="812"/>
      <c r="AX262" s="812"/>
      <c r="AY262" s="812"/>
      <c r="AZ262" s="812"/>
      <c r="BA262" s="812"/>
      <c r="BB262" s="813"/>
      <c r="BC262" s="864">
        <v>9</v>
      </c>
      <c r="BD262" s="763"/>
      <c r="BE262" s="763"/>
      <c r="BF262" s="763"/>
      <c r="BG262" s="764"/>
      <c r="BH262" s="864">
        <v>4</v>
      </c>
      <c r="BI262" s="763"/>
      <c r="BJ262" s="763"/>
      <c r="BK262" s="763"/>
      <c r="BL262" s="763"/>
      <c r="BM262" s="865">
        <v>5</v>
      </c>
      <c r="BN262" s="763"/>
      <c r="BO262" s="763"/>
      <c r="BP262" s="763"/>
      <c r="BQ262" s="866"/>
    </row>
    <row r="263" spans="1:69" ht="15" customHeight="1" thickTop="1" thickBot="1" x14ac:dyDescent="0.25">
      <c r="A263" s="10"/>
      <c r="B263" s="833" t="s">
        <v>302</v>
      </c>
      <c r="C263" s="830"/>
      <c r="D263" s="830"/>
      <c r="E263" s="830"/>
      <c r="F263" s="830"/>
      <c r="G263" s="830"/>
      <c r="H263" s="830"/>
      <c r="I263" s="830"/>
      <c r="J263" s="830"/>
      <c r="K263" s="830"/>
      <c r="L263" s="830"/>
      <c r="M263" s="830"/>
      <c r="N263" s="830"/>
      <c r="O263" s="830"/>
      <c r="P263" s="830"/>
      <c r="Q263" s="830"/>
      <c r="R263" s="830"/>
      <c r="S263" s="830"/>
      <c r="T263" s="831"/>
      <c r="U263" s="835" t="s">
        <v>299</v>
      </c>
      <c r="V263" s="836"/>
      <c r="W263" s="836"/>
      <c r="X263" s="836"/>
      <c r="Y263" s="839"/>
      <c r="Z263" s="835" t="s">
        <v>300</v>
      </c>
      <c r="AA263" s="836"/>
      <c r="AB263" s="836"/>
      <c r="AC263" s="836"/>
      <c r="AD263" s="837"/>
      <c r="AE263" s="838" t="s">
        <v>300</v>
      </c>
      <c r="AF263" s="836"/>
      <c r="AG263" s="836"/>
      <c r="AH263" s="836"/>
      <c r="AI263" s="839"/>
      <c r="AJ263" s="859"/>
      <c r="AK263" s="860"/>
      <c r="AL263" s="860"/>
      <c r="AM263" s="860"/>
      <c r="AN263" s="860"/>
      <c r="AO263" s="860"/>
      <c r="AP263" s="860"/>
      <c r="AQ263" s="860"/>
      <c r="AR263" s="860"/>
      <c r="AS263" s="860"/>
      <c r="AT263" s="860"/>
      <c r="AU263" s="860"/>
      <c r="AV263" s="860"/>
      <c r="AW263" s="860"/>
      <c r="AX263" s="860"/>
      <c r="AY263" s="860"/>
      <c r="AZ263" s="860"/>
      <c r="BA263" s="860"/>
      <c r="BB263" s="861"/>
      <c r="BC263" s="785"/>
      <c r="BD263" s="786"/>
      <c r="BE263" s="786"/>
      <c r="BF263" s="786"/>
      <c r="BG263" s="787"/>
      <c r="BH263" s="785"/>
      <c r="BI263" s="786"/>
      <c r="BJ263" s="786"/>
      <c r="BK263" s="786"/>
      <c r="BL263" s="788"/>
      <c r="BM263" s="789"/>
      <c r="BN263" s="786"/>
      <c r="BO263" s="786"/>
      <c r="BP263" s="786"/>
      <c r="BQ263" s="787"/>
    </row>
    <row r="264" spans="1:69" ht="15" customHeight="1" thickTop="1" thickBot="1" x14ac:dyDescent="0.25">
      <c r="A264" s="10"/>
      <c r="B264" s="762" t="s">
        <v>303</v>
      </c>
      <c r="C264" s="763"/>
      <c r="D264" s="763"/>
      <c r="E264" s="763"/>
      <c r="F264" s="763"/>
      <c r="G264" s="763"/>
      <c r="H264" s="763"/>
      <c r="I264" s="763"/>
      <c r="J264" s="763"/>
      <c r="K264" s="763"/>
      <c r="L264" s="763"/>
      <c r="M264" s="763"/>
      <c r="N264" s="763"/>
      <c r="O264" s="763"/>
      <c r="P264" s="763"/>
      <c r="Q264" s="763"/>
      <c r="R264" s="763"/>
      <c r="S264" s="763"/>
      <c r="T264" s="764"/>
      <c r="U264" s="765">
        <v>31</v>
      </c>
      <c r="V264" s="766"/>
      <c r="W264" s="766"/>
      <c r="X264" s="766"/>
      <c r="Y264" s="767"/>
      <c r="Z264" s="765">
        <v>24</v>
      </c>
      <c r="AA264" s="766"/>
      <c r="AB264" s="766"/>
      <c r="AC264" s="766"/>
      <c r="AD264" s="768"/>
      <c r="AE264" s="790">
        <v>7</v>
      </c>
      <c r="AF264" s="766"/>
      <c r="AG264" s="766"/>
      <c r="AH264" s="766"/>
      <c r="AI264" s="766"/>
      <c r="AJ264" s="858"/>
      <c r="AK264" s="685"/>
      <c r="AL264" s="685"/>
      <c r="AM264" s="685"/>
      <c r="AN264" s="685"/>
      <c r="AO264" s="685"/>
      <c r="AP264" s="685"/>
      <c r="AQ264" s="685"/>
      <c r="AR264" s="685"/>
      <c r="AS264" s="685"/>
      <c r="AT264" s="685"/>
      <c r="AU264" s="685"/>
      <c r="AV264" s="685"/>
      <c r="AW264" s="685"/>
      <c r="AX264" s="685"/>
      <c r="AY264" s="685"/>
      <c r="AZ264" s="685"/>
      <c r="BA264" s="685"/>
      <c r="BB264" s="686"/>
      <c r="BC264" s="752"/>
      <c r="BD264" s="753"/>
      <c r="BE264" s="753"/>
      <c r="BF264" s="753"/>
      <c r="BG264" s="754"/>
      <c r="BH264" s="752"/>
      <c r="BI264" s="753"/>
      <c r="BJ264" s="753"/>
      <c r="BK264" s="753"/>
      <c r="BL264" s="755"/>
      <c r="BM264" s="756"/>
      <c r="BN264" s="753"/>
      <c r="BO264" s="753"/>
      <c r="BP264" s="753"/>
      <c r="BQ264" s="754"/>
    </row>
    <row r="265" spans="1:69" ht="15" customHeight="1" thickTop="1" thickBot="1" x14ac:dyDescent="0.25">
      <c r="A265" s="10"/>
      <c r="B265" s="782" t="s">
        <v>304</v>
      </c>
      <c r="C265" s="783"/>
      <c r="D265" s="783"/>
      <c r="E265" s="783"/>
      <c r="F265" s="783"/>
      <c r="G265" s="783"/>
      <c r="H265" s="783"/>
      <c r="I265" s="783"/>
      <c r="J265" s="783"/>
      <c r="K265" s="783"/>
      <c r="L265" s="783"/>
      <c r="M265" s="783"/>
      <c r="N265" s="783"/>
      <c r="O265" s="783"/>
      <c r="P265" s="783"/>
      <c r="Q265" s="783"/>
      <c r="R265" s="783"/>
      <c r="S265" s="783"/>
      <c r="T265" s="784"/>
      <c r="U265" s="785">
        <v>6</v>
      </c>
      <c r="V265" s="786"/>
      <c r="W265" s="786"/>
      <c r="X265" s="786"/>
      <c r="Y265" s="787"/>
      <c r="Z265" s="785">
        <v>4</v>
      </c>
      <c r="AA265" s="786"/>
      <c r="AB265" s="786"/>
      <c r="AC265" s="786"/>
      <c r="AD265" s="788"/>
      <c r="AE265" s="789">
        <v>2</v>
      </c>
      <c r="AF265" s="786"/>
      <c r="AG265" s="786"/>
      <c r="AH265" s="786"/>
      <c r="AI265" s="787"/>
      <c r="AJ265" s="112" t="s">
        <v>305</v>
      </c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4"/>
      <c r="BC265" s="853">
        <v>106</v>
      </c>
      <c r="BD265" s="854"/>
      <c r="BE265" s="854"/>
      <c r="BF265" s="854"/>
      <c r="BG265" s="857"/>
      <c r="BH265" s="853">
        <v>63</v>
      </c>
      <c r="BI265" s="854"/>
      <c r="BJ265" s="854"/>
      <c r="BK265" s="854"/>
      <c r="BL265" s="855"/>
      <c r="BM265" s="856">
        <v>43</v>
      </c>
      <c r="BN265" s="854"/>
      <c r="BO265" s="854"/>
      <c r="BP265" s="854"/>
      <c r="BQ265" s="857"/>
    </row>
    <row r="266" spans="1:69" ht="15" customHeight="1" thickTop="1" thickBot="1" x14ac:dyDescent="0.25">
      <c r="A266" s="10"/>
      <c r="B266" s="777" t="s">
        <v>306</v>
      </c>
      <c r="C266" s="778"/>
      <c r="D266" s="778"/>
      <c r="E266" s="778"/>
      <c r="F266" s="778"/>
      <c r="G266" s="778"/>
      <c r="H266" s="778"/>
      <c r="I266" s="778"/>
      <c r="J266" s="778"/>
      <c r="K266" s="778"/>
      <c r="L266" s="778"/>
      <c r="M266" s="778"/>
      <c r="N266" s="778"/>
      <c r="O266" s="778"/>
      <c r="P266" s="778"/>
      <c r="Q266" s="778"/>
      <c r="R266" s="778"/>
      <c r="S266" s="778"/>
      <c r="T266" s="779"/>
      <c r="U266" s="791" t="s">
        <v>307</v>
      </c>
      <c r="V266" s="792"/>
      <c r="W266" s="792"/>
      <c r="X266" s="792"/>
      <c r="Y266" s="793"/>
      <c r="Z266" s="791" t="s">
        <v>308</v>
      </c>
      <c r="AA266" s="792"/>
      <c r="AB266" s="792"/>
      <c r="AC266" s="792"/>
      <c r="AD266" s="802"/>
      <c r="AE266" s="803" t="s">
        <v>309</v>
      </c>
      <c r="AF266" s="792"/>
      <c r="AG266" s="792"/>
      <c r="AH266" s="792"/>
      <c r="AI266" s="804"/>
      <c r="AJ266" s="811" t="s">
        <v>310</v>
      </c>
      <c r="AK266" s="812"/>
      <c r="AL266" s="812"/>
      <c r="AM266" s="812"/>
      <c r="AN266" s="812"/>
      <c r="AO266" s="812"/>
      <c r="AP266" s="812"/>
      <c r="AQ266" s="812"/>
      <c r="AR266" s="812"/>
      <c r="AS266" s="812"/>
      <c r="AT266" s="812"/>
      <c r="AU266" s="812"/>
      <c r="AV266" s="812"/>
      <c r="AW266" s="812"/>
      <c r="AX266" s="812"/>
      <c r="AY266" s="812"/>
      <c r="AZ266" s="812"/>
      <c r="BA266" s="812"/>
      <c r="BB266" s="813"/>
      <c r="BC266" s="765">
        <v>65</v>
      </c>
      <c r="BD266" s="766"/>
      <c r="BE266" s="766"/>
      <c r="BF266" s="766"/>
      <c r="BG266" s="767"/>
      <c r="BH266" s="765">
        <v>32</v>
      </c>
      <c r="BI266" s="766"/>
      <c r="BJ266" s="766"/>
      <c r="BK266" s="766"/>
      <c r="BL266" s="766"/>
      <c r="BM266" s="790">
        <v>33</v>
      </c>
      <c r="BN266" s="766"/>
      <c r="BO266" s="766"/>
      <c r="BP266" s="766"/>
      <c r="BQ266" s="769"/>
    </row>
    <row r="267" spans="1:69" ht="15" customHeight="1" thickTop="1" x14ac:dyDescent="0.2">
      <c r="A267" s="10"/>
      <c r="B267" s="845" t="s">
        <v>311</v>
      </c>
      <c r="C267" s="846"/>
      <c r="D267" s="846"/>
      <c r="E267" s="846"/>
      <c r="F267" s="846"/>
      <c r="G267" s="846"/>
      <c r="H267" s="846"/>
      <c r="I267" s="846"/>
      <c r="J267" s="846"/>
      <c r="K267" s="846"/>
      <c r="L267" s="846"/>
      <c r="M267" s="846"/>
      <c r="N267" s="846"/>
      <c r="O267" s="846"/>
      <c r="P267" s="846"/>
      <c r="Q267" s="846"/>
      <c r="R267" s="846"/>
      <c r="S267" s="846"/>
      <c r="T267" s="847"/>
      <c r="U267" s="848" t="s">
        <v>312</v>
      </c>
      <c r="V267" s="849"/>
      <c r="W267" s="849"/>
      <c r="X267" s="849"/>
      <c r="Y267" s="850"/>
      <c r="Z267" s="848" t="s">
        <v>313</v>
      </c>
      <c r="AA267" s="849"/>
      <c r="AB267" s="849"/>
      <c r="AC267" s="849"/>
      <c r="AD267" s="851"/>
      <c r="AE267" s="852" t="s">
        <v>314</v>
      </c>
      <c r="AF267" s="849"/>
      <c r="AG267" s="849"/>
      <c r="AH267" s="849"/>
      <c r="AI267" s="850"/>
      <c r="AJ267" s="845" t="s">
        <v>315</v>
      </c>
      <c r="AK267" s="846"/>
      <c r="AL267" s="846"/>
      <c r="AM267" s="846"/>
      <c r="AN267" s="846"/>
      <c r="AO267" s="846"/>
      <c r="AP267" s="846"/>
      <c r="AQ267" s="846"/>
      <c r="AR267" s="846"/>
      <c r="AS267" s="846"/>
      <c r="AT267" s="846"/>
      <c r="AU267" s="846"/>
      <c r="AV267" s="846"/>
      <c r="AW267" s="846"/>
      <c r="AX267" s="846"/>
      <c r="AY267" s="846"/>
      <c r="AZ267" s="846"/>
      <c r="BA267" s="846"/>
      <c r="BB267" s="847"/>
      <c r="BC267" s="840">
        <v>15</v>
      </c>
      <c r="BD267" s="841"/>
      <c r="BE267" s="841"/>
      <c r="BF267" s="841"/>
      <c r="BG267" s="844"/>
      <c r="BH267" s="840">
        <v>5</v>
      </c>
      <c r="BI267" s="841"/>
      <c r="BJ267" s="841"/>
      <c r="BK267" s="841"/>
      <c r="BL267" s="842"/>
      <c r="BM267" s="843">
        <v>10</v>
      </c>
      <c r="BN267" s="841"/>
      <c r="BO267" s="841"/>
      <c r="BP267" s="841"/>
      <c r="BQ267" s="844"/>
    </row>
    <row r="268" spans="1:69" ht="15" customHeight="1" x14ac:dyDescent="0.2">
      <c r="A268" s="10"/>
      <c r="B268" s="777" t="s">
        <v>316</v>
      </c>
      <c r="C268" s="778"/>
      <c r="D268" s="778"/>
      <c r="E268" s="778"/>
      <c r="F268" s="778"/>
      <c r="G268" s="778"/>
      <c r="H268" s="778"/>
      <c r="I268" s="778"/>
      <c r="J268" s="778"/>
      <c r="K268" s="778"/>
      <c r="L268" s="778"/>
      <c r="M268" s="778"/>
      <c r="N268" s="778"/>
      <c r="O268" s="778"/>
      <c r="P268" s="778"/>
      <c r="Q268" s="778"/>
      <c r="R268" s="778"/>
      <c r="S268" s="778"/>
      <c r="T268" s="779"/>
      <c r="U268" s="757">
        <v>6</v>
      </c>
      <c r="V268" s="758"/>
      <c r="W268" s="758"/>
      <c r="X268" s="758"/>
      <c r="Y268" s="761"/>
      <c r="Z268" s="757">
        <v>4</v>
      </c>
      <c r="AA268" s="758"/>
      <c r="AB268" s="758"/>
      <c r="AC268" s="758"/>
      <c r="AD268" s="759"/>
      <c r="AE268" s="760">
        <v>2</v>
      </c>
      <c r="AF268" s="758"/>
      <c r="AG268" s="758"/>
      <c r="AH268" s="758"/>
      <c r="AI268" s="761"/>
      <c r="AJ268" s="777" t="s">
        <v>317</v>
      </c>
      <c r="AK268" s="778"/>
      <c r="AL268" s="778"/>
      <c r="AM268" s="778"/>
      <c r="AN268" s="778"/>
      <c r="AO268" s="778"/>
      <c r="AP268" s="778"/>
      <c r="AQ268" s="778"/>
      <c r="AR268" s="778"/>
      <c r="AS268" s="778"/>
      <c r="AT268" s="778"/>
      <c r="AU268" s="778"/>
      <c r="AV268" s="778"/>
      <c r="AW268" s="778"/>
      <c r="AX268" s="778"/>
      <c r="AY268" s="778"/>
      <c r="AZ268" s="778"/>
      <c r="BA268" s="778"/>
      <c r="BB268" s="779"/>
      <c r="BC268" s="791" t="s">
        <v>318</v>
      </c>
      <c r="BD268" s="792"/>
      <c r="BE268" s="792"/>
      <c r="BF268" s="792"/>
      <c r="BG268" s="793"/>
      <c r="BH268" s="791" t="s">
        <v>319</v>
      </c>
      <c r="BI268" s="792"/>
      <c r="BJ268" s="792"/>
      <c r="BK268" s="792"/>
      <c r="BL268" s="802"/>
      <c r="BM268" s="803" t="s">
        <v>320</v>
      </c>
      <c r="BN268" s="792"/>
      <c r="BO268" s="792"/>
      <c r="BP268" s="792"/>
      <c r="BQ268" s="793"/>
    </row>
    <row r="269" spans="1:69" ht="15" customHeight="1" thickBot="1" x14ac:dyDescent="0.25">
      <c r="A269" s="10"/>
      <c r="B269" s="818" t="s">
        <v>321</v>
      </c>
      <c r="C269" s="819"/>
      <c r="D269" s="819"/>
      <c r="E269" s="819"/>
      <c r="F269" s="819"/>
      <c r="G269" s="819"/>
      <c r="H269" s="819"/>
      <c r="I269" s="819"/>
      <c r="J269" s="819"/>
      <c r="K269" s="819"/>
      <c r="L269" s="819"/>
      <c r="M269" s="819"/>
      <c r="N269" s="819"/>
      <c r="O269" s="819"/>
      <c r="P269" s="819"/>
      <c r="Q269" s="819"/>
      <c r="R269" s="819"/>
      <c r="S269" s="819"/>
      <c r="T269" s="820"/>
      <c r="U269" s="773" t="s">
        <v>314</v>
      </c>
      <c r="V269" s="774"/>
      <c r="W269" s="774"/>
      <c r="X269" s="774"/>
      <c r="Y269" s="775"/>
      <c r="Z269" s="835"/>
      <c r="AA269" s="836"/>
      <c r="AB269" s="836"/>
      <c r="AC269" s="836"/>
      <c r="AD269" s="837"/>
      <c r="AE269" s="838" t="s">
        <v>314</v>
      </c>
      <c r="AF269" s="836"/>
      <c r="AG269" s="836"/>
      <c r="AH269" s="836"/>
      <c r="AI269" s="839"/>
      <c r="AJ269" s="696" t="s">
        <v>322</v>
      </c>
      <c r="AK269" s="697"/>
      <c r="AL269" s="697"/>
      <c r="AM269" s="697"/>
      <c r="AN269" s="697"/>
      <c r="AO269" s="697"/>
      <c r="AP269" s="697"/>
      <c r="AQ269" s="697"/>
      <c r="AR269" s="697"/>
      <c r="AS269" s="697"/>
      <c r="AT269" s="697"/>
      <c r="AU269" s="697"/>
      <c r="AV269" s="697"/>
      <c r="AW269" s="697"/>
      <c r="AX269" s="697"/>
      <c r="AY269" s="697"/>
      <c r="AZ269" s="697"/>
      <c r="BA269" s="697"/>
      <c r="BB269" s="698"/>
      <c r="BC269" s="791" t="s">
        <v>323</v>
      </c>
      <c r="BD269" s="792"/>
      <c r="BE269" s="792"/>
      <c r="BF269" s="792"/>
      <c r="BG269" s="793"/>
      <c r="BH269" s="791" t="s">
        <v>324</v>
      </c>
      <c r="BI269" s="792"/>
      <c r="BJ269" s="792"/>
      <c r="BK269" s="792"/>
      <c r="BL269" s="802"/>
      <c r="BM269" s="803" t="s">
        <v>325</v>
      </c>
      <c r="BN269" s="792"/>
      <c r="BO269" s="792"/>
      <c r="BP269" s="792"/>
      <c r="BQ269" s="793"/>
    </row>
    <row r="270" spans="1:69" ht="15" customHeight="1" thickTop="1" thickBot="1" x14ac:dyDescent="0.25">
      <c r="A270" s="10"/>
      <c r="B270" s="762" t="s">
        <v>326</v>
      </c>
      <c r="C270" s="763"/>
      <c r="D270" s="763"/>
      <c r="E270" s="763"/>
      <c r="F270" s="763"/>
      <c r="G270" s="763"/>
      <c r="H270" s="763"/>
      <c r="I270" s="763"/>
      <c r="J270" s="763"/>
      <c r="K270" s="763"/>
      <c r="L270" s="763"/>
      <c r="M270" s="763"/>
      <c r="N270" s="763"/>
      <c r="O270" s="763"/>
      <c r="P270" s="763"/>
      <c r="Q270" s="763"/>
      <c r="R270" s="763"/>
      <c r="S270" s="763"/>
      <c r="T270" s="764"/>
      <c r="U270" s="765">
        <v>40</v>
      </c>
      <c r="V270" s="766"/>
      <c r="W270" s="766"/>
      <c r="X270" s="766"/>
      <c r="Y270" s="767"/>
      <c r="Z270" s="765">
        <v>33</v>
      </c>
      <c r="AA270" s="766"/>
      <c r="AB270" s="766"/>
      <c r="AC270" s="766"/>
      <c r="AD270" s="768"/>
      <c r="AE270" s="790">
        <v>7</v>
      </c>
      <c r="AF270" s="766"/>
      <c r="AG270" s="766"/>
      <c r="AH270" s="766"/>
      <c r="AI270" s="769"/>
      <c r="AJ270" s="778" t="s">
        <v>327</v>
      </c>
      <c r="AK270" s="778"/>
      <c r="AL270" s="778"/>
      <c r="AM270" s="778"/>
      <c r="AN270" s="778"/>
      <c r="AO270" s="778"/>
      <c r="AP270" s="778"/>
      <c r="AQ270" s="778"/>
      <c r="AR270" s="778"/>
      <c r="AS270" s="778"/>
      <c r="AT270" s="778"/>
      <c r="AU270" s="778"/>
      <c r="AV270" s="778"/>
      <c r="AW270" s="778"/>
      <c r="AX270" s="778"/>
      <c r="AY270" s="778"/>
      <c r="AZ270" s="778"/>
      <c r="BA270" s="778"/>
      <c r="BB270" s="779"/>
      <c r="BC270" s="791" t="s">
        <v>328</v>
      </c>
      <c r="BD270" s="792"/>
      <c r="BE270" s="792"/>
      <c r="BF270" s="792"/>
      <c r="BG270" s="793"/>
      <c r="BH270" s="791" t="s">
        <v>329</v>
      </c>
      <c r="BI270" s="792"/>
      <c r="BJ270" s="792"/>
      <c r="BK270" s="792"/>
      <c r="BL270" s="802"/>
      <c r="BM270" s="803" t="s">
        <v>314</v>
      </c>
      <c r="BN270" s="792"/>
      <c r="BO270" s="792"/>
      <c r="BP270" s="792"/>
      <c r="BQ270" s="793"/>
    </row>
    <row r="271" spans="1:69" ht="15" customHeight="1" thickTop="1" x14ac:dyDescent="0.2">
      <c r="A271" s="10"/>
      <c r="B271" s="782" t="s">
        <v>330</v>
      </c>
      <c r="C271" s="783"/>
      <c r="D271" s="783"/>
      <c r="E271" s="783"/>
      <c r="F271" s="783"/>
      <c r="G271" s="783"/>
      <c r="H271" s="783"/>
      <c r="I271" s="783"/>
      <c r="J271" s="783"/>
      <c r="K271" s="783"/>
      <c r="L271" s="783"/>
      <c r="M271" s="783"/>
      <c r="N271" s="783"/>
      <c r="O271" s="783"/>
      <c r="P271" s="783"/>
      <c r="Q271" s="783"/>
      <c r="R271" s="783"/>
      <c r="S271" s="783"/>
      <c r="T271" s="784"/>
      <c r="U271" s="785">
        <v>9</v>
      </c>
      <c r="V271" s="786"/>
      <c r="W271" s="786"/>
      <c r="X271" s="786"/>
      <c r="Y271" s="787"/>
      <c r="Z271" s="785">
        <v>7</v>
      </c>
      <c r="AA271" s="786"/>
      <c r="AB271" s="786"/>
      <c r="AC271" s="786"/>
      <c r="AD271" s="788"/>
      <c r="AE271" s="789">
        <v>2</v>
      </c>
      <c r="AF271" s="786"/>
      <c r="AG271" s="786"/>
      <c r="AH271" s="786"/>
      <c r="AI271" s="787"/>
      <c r="AJ271" s="696" t="s">
        <v>331</v>
      </c>
      <c r="AK271" s="697"/>
      <c r="AL271" s="697"/>
      <c r="AM271" s="697"/>
      <c r="AN271" s="697"/>
      <c r="AO271" s="697"/>
      <c r="AP271" s="697"/>
      <c r="AQ271" s="697"/>
      <c r="AR271" s="697"/>
      <c r="AS271" s="697"/>
      <c r="AT271" s="697"/>
      <c r="AU271" s="697"/>
      <c r="AV271" s="697"/>
      <c r="AW271" s="697"/>
      <c r="AX271" s="697"/>
      <c r="AY271" s="697"/>
      <c r="AZ271" s="697"/>
      <c r="BA271" s="697"/>
      <c r="BB271" s="698"/>
      <c r="BC271" s="791" t="s">
        <v>323</v>
      </c>
      <c r="BD271" s="792"/>
      <c r="BE271" s="792"/>
      <c r="BF271" s="792"/>
      <c r="BG271" s="793"/>
      <c r="BH271" s="791" t="s">
        <v>332</v>
      </c>
      <c r="BI271" s="792"/>
      <c r="BJ271" s="792"/>
      <c r="BK271" s="792"/>
      <c r="BL271" s="802"/>
      <c r="BM271" s="803" t="s">
        <v>333</v>
      </c>
      <c r="BN271" s="792"/>
      <c r="BO271" s="792"/>
      <c r="BP271" s="792"/>
      <c r="BQ271" s="793"/>
    </row>
    <row r="272" spans="1:69" ht="15" customHeight="1" thickBot="1" x14ac:dyDescent="0.25">
      <c r="B272" s="777" t="s">
        <v>334</v>
      </c>
      <c r="C272" s="778"/>
      <c r="D272" s="778"/>
      <c r="E272" s="778"/>
      <c r="F272" s="778"/>
      <c r="G272" s="778"/>
      <c r="H272" s="778"/>
      <c r="I272" s="778"/>
      <c r="J272" s="778"/>
      <c r="K272" s="778"/>
      <c r="L272" s="778"/>
      <c r="M272" s="778"/>
      <c r="N272" s="778"/>
      <c r="O272" s="778"/>
      <c r="P272" s="778"/>
      <c r="Q272" s="778"/>
      <c r="R272" s="778"/>
      <c r="S272" s="778"/>
      <c r="T272" s="779"/>
      <c r="U272" s="757" t="s">
        <v>335</v>
      </c>
      <c r="V272" s="758"/>
      <c r="W272" s="758"/>
      <c r="X272" s="758"/>
      <c r="Y272" s="761"/>
      <c r="Z272" s="757" t="s">
        <v>335</v>
      </c>
      <c r="AA272" s="758"/>
      <c r="AB272" s="758"/>
      <c r="AC272" s="758"/>
      <c r="AD272" s="759"/>
      <c r="AE272" s="803"/>
      <c r="AF272" s="792"/>
      <c r="AG272" s="792"/>
      <c r="AH272" s="792"/>
      <c r="AI272" s="793"/>
      <c r="AJ272" s="833" t="s">
        <v>336</v>
      </c>
      <c r="AK272" s="830"/>
      <c r="AL272" s="830"/>
      <c r="AM272" s="830"/>
      <c r="AN272" s="830"/>
      <c r="AO272" s="830"/>
      <c r="AP272" s="830"/>
      <c r="AQ272" s="830"/>
      <c r="AR272" s="830"/>
      <c r="AS272" s="830"/>
      <c r="AT272" s="830"/>
      <c r="AU272" s="830"/>
      <c r="AV272" s="830"/>
      <c r="AW272" s="830"/>
      <c r="AX272" s="830"/>
      <c r="AY272" s="830"/>
      <c r="AZ272" s="830"/>
      <c r="BA272" s="830"/>
      <c r="BB272" s="831"/>
      <c r="BC272" s="773" t="s">
        <v>337</v>
      </c>
      <c r="BD272" s="774"/>
      <c r="BE272" s="774"/>
      <c r="BF272" s="774"/>
      <c r="BG272" s="775"/>
      <c r="BH272" s="773" t="s">
        <v>333</v>
      </c>
      <c r="BI272" s="774"/>
      <c r="BJ272" s="774"/>
      <c r="BK272" s="774"/>
      <c r="BL272" s="834"/>
      <c r="BM272" s="776" t="s">
        <v>328</v>
      </c>
      <c r="BN272" s="774"/>
      <c r="BO272" s="774"/>
      <c r="BP272" s="774"/>
      <c r="BQ272" s="775"/>
    </row>
    <row r="273" spans="2:69" ht="15" customHeight="1" thickTop="1" thickBot="1" x14ac:dyDescent="0.25">
      <c r="B273" s="777" t="s">
        <v>338</v>
      </c>
      <c r="C273" s="778"/>
      <c r="D273" s="778"/>
      <c r="E273" s="778"/>
      <c r="F273" s="778"/>
      <c r="G273" s="778"/>
      <c r="H273" s="778"/>
      <c r="I273" s="778"/>
      <c r="J273" s="778"/>
      <c r="K273" s="778"/>
      <c r="L273" s="778"/>
      <c r="M273" s="778"/>
      <c r="N273" s="778"/>
      <c r="O273" s="778"/>
      <c r="P273" s="778"/>
      <c r="Q273" s="778"/>
      <c r="R273" s="778"/>
      <c r="S273" s="778"/>
      <c r="T273" s="779"/>
      <c r="U273" s="791" t="s">
        <v>339</v>
      </c>
      <c r="V273" s="792"/>
      <c r="W273" s="792"/>
      <c r="X273" s="792"/>
      <c r="Y273" s="793"/>
      <c r="Z273" s="791" t="s">
        <v>339</v>
      </c>
      <c r="AA273" s="792"/>
      <c r="AB273" s="792"/>
      <c r="AC273" s="792"/>
      <c r="AD273" s="802"/>
      <c r="AE273" s="803"/>
      <c r="AF273" s="792"/>
      <c r="AG273" s="792"/>
      <c r="AH273" s="792"/>
      <c r="AI273" s="804"/>
      <c r="AJ273" s="811" t="s">
        <v>340</v>
      </c>
      <c r="AK273" s="812"/>
      <c r="AL273" s="812"/>
      <c r="AM273" s="812"/>
      <c r="AN273" s="812"/>
      <c r="AO273" s="812"/>
      <c r="AP273" s="812"/>
      <c r="AQ273" s="812"/>
      <c r="AR273" s="812"/>
      <c r="AS273" s="812"/>
      <c r="AT273" s="812"/>
      <c r="AU273" s="812"/>
      <c r="AV273" s="812"/>
      <c r="AW273" s="812"/>
      <c r="AX273" s="812"/>
      <c r="AY273" s="812"/>
      <c r="AZ273" s="812"/>
      <c r="BA273" s="812"/>
      <c r="BB273" s="813"/>
      <c r="BC273" s="765">
        <v>6</v>
      </c>
      <c r="BD273" s="766"/>
      <c r="BE273" s="766"/>
      <c r="BF273" s="766"/>
      <c r="BG273" s="767"/>
      <c r="BH273" s="765">
        <v>5</v>
      </c>
      <c r="BI273" s="766"/>
      <c r="BJ273" s="766"/>
      <c r="BK273" s="766"/>
      <c r="BL273" s="768"/>
      <c r="BM273" s="790">
        <v>1</v>
      </c>
      <c r="BN273" s="766"/>
      <c r="BO273" s="766"/>
      <c r="BP273" s="766"/>
      <c r="BQ273" s="769"/>
    </row>
    <row r="274" spans="2:69" ht="15" customHeight="1" thickTop="1" thickBot="1" x14ac:dyDescent="0.25">
      <c r="B274" s="777" t="s">
        <v>341</v>
      </c>
      <c r="C274" s="778"/>
      <c r="D274" s="778"/>
      <c r="E274" s="778"/>
      <c r="F274" s="778"/>
      <c r="G274" s="778"/>
      <c r="H274" s="778"/>
      <c r="I274" s="778"/>
      <c r="J274" s="778"/>
      <c r="K274" s="778"/>
      <c r="L274" s="778"/>
      <c r="M274" s="778"/>
      <c r="N274" s="778"/>
      <c r="O274" s="778"/>
      <c r="P274" s="778"/>
      <c r="Q274" s="778"/>
      <c r="R274" s="778"/>
      <c r="S274" s="778"/>
      <c r="T274" s="779"/>
      <c r="U274" s="757">
        <v>11</v>
      </c>
      <c r="V274" s="758"/>
      <c r="W274" s="758"/>
      <c r="X274" s="758"/>
      <c r="Y274" s="761"/>
      <c r="Z274" s="757">
        <v>9</v>
      </c>
      <c r="AA274" s="758"/>
      <c r="AB274" s="758"/>
      <c r="AC274" s="758"/>
      <c r="AD274" s="759"/>
      <c r="AE274" s="760">
        <v>2</v>
      </c>
      <c r="AF274" s="758"/>
      <c r="AG274" s="758"/>
      <c r="AH274" s="758"/>
      <c r="AI274" s="832"/>
      <c r="AJ274" s="811" t="s">
        <v>342</v>
      </c>
      <c r="AK274" s="812"/>
      <c r="AL274" s="812"/>
      <c r="AM274" s="812"/>
      <c r="AN274" s="812"/>
      <c r="AO274" s="812"/>
      <c r="AP274" s="812"/>
      <c r="AQ274" s="812"/>
      <c r="AR274" s="812"/>
      <c r="AS274" s="812"/>
      <c r="AT274" s="812"/>
      <c r="AU274" s="812"/>
      <c r="AV274" s="812"/>
      <c r="AW274" s="812"/>
      <c r="AX274" s="812"/>
      <c r="AY274" s="812"/>
      <c r="AZ274" s="812"/>
      <c r="BA274" s="812"/>
      <c r="BB274" s="813"/>
      <c r="BC274" s="765" t="s">
        <v>343</v>
      </c>
      <c r="BD274" s="766"/>
      <c r="BE274" s="766"/>
      <c r="BF274" s="766"/>
      <c r="BG274" s="767"/>
      <c r="BH274" s="765" t="s">
        <v>344</v>
      </c>
      <c r="BI274" s="766"/>
      <c r="BJ274" s="766"/>
      <c r="BK274" s="766"/>
      <c r="BL274" s="768"/>
      <c r="BM274" s="826" t="s">
        <v>345</v>
      </c>
      <c r="BN274" s="827"/>
      <c r="BO274" s="827"/>
      <c r="BP274" s="827"/>
      <c r="BQ274" s="828"/>
    </row>
    <row r="275" spans="2:69" ht="15" customHeight="1" thickTop="1" thickBot="1" x14ac:dyDescent="0.25">
      <c r="B275" s="777" t="s">
        <v>346</v>
      </c>
      <c r="C275" s="778"/>
      <c r="D275" s="778"/>
      <c r="E275" s="778"/>
      <c r="F275" s="778"/>
      <c r="G275" s="778"/>
      <c r="H275" s="778"/>
      <c r="I275" s="778"/>
      <c r="J275" s="778"/>
      <c r="K275" s="778"/>
      <c r="L275" s="778"/>
      <c r="M275" s="778"/>
      <c r="N275" s="778"/>
      <c r="O275" s="778"/>
      <c r="P275" s="778"/>
      <c r="Q275" s="778"/>
      <c r="R275" s="778"/>
      <c r="S275" s="778"/>
      <c r="T275" s="779"/>
      <c r="U275" s="791" t="s">
        <v>337</v>
      </c>
      <c r="V275" s="792"/>
      <c r="W275" s="792"/>
      <c r="X275" s="792"/>
      <c r="Y275" s="793"/>
      <c r="Z275" s="791" t="s">
        <v>347</v>
      </c>
      <c r="AA275" s="792"/>
      <c r="AB275" s="792"/>
      <c r="AC275" s="792"/>
      <c r="AD275" s="802"/>
      <c r="AE275" s="803" t="s">
        <v>329</v>
      </c>
      <c r="AF275" s="792"/>
      <c r="AG275" s="792"/>
      <c r="AH275" s="792"/>
      <c r="AI275" s="804"/>
      <c r="AJ275" s="829" t="s">
        <v>348</v>
      </c>
      <c r="AK275" s="830"/>
      <c r="AL275" s="830"/>
      <c r="AM275" s="830"/>
      <c r="AN275" s="830"/>
      <c r="AO275" s="830"/>
      <c r="AP275" s="830"/>
      <c r="AQ275" s="830"/>
      <c r="AR275" s="830"/>
      <c r="AS275" s="830"/>
      <c r="AT275" s="830"/>
      <c r="AU275" s="830"/>
      <c r="AV275" s="830"/>
      <c r="AW275" s="830"/>
      <c r="AX275" s="830"/>
      <c r="AY275" s="830"/>
      <c r="AZ275" s="830"/>
      <c r="BA275" s="830"/>
      <c r="BB275" s="831"/>
      <c r="BC275" s="794">
        <v>3</v>
      </c>
      <c r="BD275" s="795"/>
      <c r="BE275" s="795"/>
      <c r="BF275" s="795"/>
      <c r="BG275" s="796"/>
      <c r="BH275" s="794">
        <v>2</v>
      </c>
      <c r="BI275" s="795"/>
      <c r="BJ275" s="795"/>
      <c r="BK275" s="795"/>
      <c r="BL275" s="797"/>
      <c r="BM275" s="798">
        <v>1</v>
      </c>
      <c r="BN275" s="795"/>
      <c r="BO275" s="795"/>
      <c r="BP275" s="795"/>
      <c r="BQ275" s="817"/>
    </row>
    <row r="276" spans="2:69" ht="15" customHeight="1" thickTop="1" thickBot="1" x14ac:dyDescent="0.25">
      <c r="B276" s="818" t="s">
        <v>349</v>
      </c>
      <c r="C276" s="819"/>
      <c r="D276" s="819"/>
      <c r="E276" s="819"/>
      <c r="F276" s="819"/>
      <c r="G276" s="819"/>
      <c r="H276" s="819"/>
      <c r="I276" s="819"/>
      <c r="J276" s="819"/>
      <c r="K276" s="819"/>
      <c r="L276" s="819"/>
      <c r="M276" s="819"/>
      <c r="N276" s="819"/>
      <c r="O276" s="819"/>
      <c r="P276" s="819"/>
      <c r="Q276" s="819"/>
      <c r="R276" s="819"/>
      <c r="S276" s="819"/>
      <c r="T276" s="820"/>
      <c r="U276" s="821">
        <v>7</v>
      </c>
      <c r="V276" s="822"/>
      <c r="W276" s="822"/>
      <c r="X276" s="822"/>
      <c r="Y276" s="823"/>
      <c r="Z276" s="821">
        <v>6</v>
      </c>
      <c r="AA276" s="822"/>
      <c r="AB276" s="822"/>
      <c r="AC276" s="822"/>
      <c r="AD276" s="824"/>
      <c r="AE276" s="825">
        <v>1</v>
      </c>
      <c r="AF276" s="822"/>
      <c r="AG276" s="822"/>
      <c r="AH276" s="822"/>
      <c r="AI276" s="822"/>
      <c r="AJ276" s="811" t="s">
        <v>350</v>
      </c>
      <c r="AK276" s="812"/>
      <c r="AL276" s="812"/>
      <c r="AM276" s="812"/>
      <c r="AN276" s="812"/>
      <c r="AO276" s="812"/>
      <c r="AP276" s="812"/>
      <c r="AQ276" s="812"/>
      <c r="AR276" s="812"/>
      <c r="AS276" s="812"/>
      <c r="AT276" s="812"/>
      <c r="AU276" s="812"/>
      <c r="AV276" s="812"/>
      <c r="AW276" s="812"/>
      <c r="AX276" s="812"/>
      <c r="AY276" s="812"/>
      <c r="AZ276" s="812"/>
      <c r="BA276" s="812"/>
      <c r="BB276" s="813"/>
      <c r="BC276" s="765" t="s">
        <v>351</v>
      </c>
      <c r="BD276" s="766"/>
      <c r="BE276" s="766"/>
      <c r="BF276" s="766"/>
      <c r="BG276" s="767"/>
      <c r="BH276" s="765" t="s">
        <v>352</v>
      </c>
      <c r="BI276" s="766"/>
      <c r="BJ276" s="766"/>
      <c r="BK276" s="766"/>
      <c r="BL276" s="768"/>
      <c r="BM276" s="826" t="s">
        <v>329</v>
      </c>
      <c r="BN276" s="827"/>
      <c r="BO276" s="827"/>
      <c r="BP276" s="827"/>
      <c r="BQ276" s="828"/>
    </row>
    <row r="277" spans="2:69" ht="15" customHeight="1" thickTop="1" thickBot="1" x14ac:dyDescent="0.25">
      <c r="B277" s="762" t="s">
        <v>353</v>
      </c>
      <c r="C277" s="763"/>
      <c r="D277" s="763"/>
      <c r="E277" s="763"/>
      <c r="F277" s="763"/>
      <c r="G277" s="763"/>
      <c r="H277" s="763"/>
      <c r="I277" s="763"/>
      <c r="J277" s="763"/>
      <c r="K277" s="763"/>
      <c r="L277" s="763"/>
      <c r="M277" s="763"/>
      <c r="N277" s="763"/>
      <c r="O277" s="763"/>
      <c r="P277" s="763"/>
      <c r="Q277" s="763"/>
      <c r="R277" s="763"/>
      <c r="S277" s="763"/>
      <c r="T277" s="764"/>
      <c r="U277" s="765">
        <v>57</v>
      </c>
      <c r="V277" s="766"/>
      <c r="W277" s="766"/>
      <c r="X277" s="766"/>
      <c r="Y277" s="767"/>
      <c r="Z277" s="765">
        <v>18</v>
      </c>
      <c r="AA277" s="766"/>
      <c r="AB277" s="766"/>
      <c r="AC277" s="766"/>
      <c r="AD277" s="768"/>
      <c r="AE277" s="790">
        <v>39</v>
      </c>
      <c r="AF277" s="766"/>
      <c r="AG277" s="766"/>
      <c r="AH277" s="766"/>
      <c r="AI277" s="766"/>
      <c r="AJ277" s="814" t="s">
        <v>354</v>
      </c>
      <c r="AK277" s="815"/>
      <c r="AL277" s="815"/>
      <c r="AM277" s="815"/>
      <c r="AN277" s="815"/>
      <c r="AO277" s="815"/>
      <c r="AP277" s="815"/>
      <c r="AQ277" s="815"/>
      <c r="AR277" s="815"/>
      <c r="AS277" s="815"/>
      <c r="AT277" s="815"/>
      <c r="AU277" s="815"/>
      <c r="AV277" s="815"/>
      <c r="AW277" s="815"/>
      <c r="AX277" s="815"/>
      <c r="AY277" s="815"/>
      <c r="AZ277" s="815"/>
      <c r="BA277" s="815"/>
      <c r="BB277" s="816"/>
      <c r="BC277" s="773" t="s">
        <v>320</v>
      </c>
      <c r="BD277" s="774"/>
      <c r="BE277" s="774"/>
      <c r="BF277" s="774"/>
      <c r="BG277" s="775"/>
      <c r="BH277" s="773" t="s">
        <v>320</v>
      </c>
      <c r="BI277" s="774"/>
      <c r="BJ277" s="774"/>
      <c r="BK277" s="774"/>
      <c r="BL277" s="774"/>
      <c r="BM277" s="776"/>
      <c r="BN277" s="774"/>
      <c r="BO277" s="774"/>
      <c r="BP277" s="774"/>
      <c r="BQ277" s="809"/>
    </row>
    <row r="278" spans="2:69" ht="15" customHeight="1" thickTop="1" thickBot="1" x14ac:dyDescent="0.25">
      <c r="B278" s="782" t="s">
        <v>355</v>
      </c>
      <c r="C278" s="783"/>
      <c r="D278" s="783"/>
      <c r="E278" s="783"/>
      <c r="F278" s="783"/>
      <c r="G278" s="783"/>
      <c r="H278" s="783"/>
      <c r="I278" s="783"/>
      <c r="J278" s="783"/>
      <c r="K278" s="783"/>
      <c r="L278" s="783"/>
      <c r="M278" s="783"/>
      <c r="N278" s="783"/>
      <c r="O278" s="783"/>
      <c r="P278" s="783"/>
      <c r="Q278" s="783"/>
      <c r="R278" s="783"/>
      <c r="S278" s="783"/>
      <c r="T278" s="784"/>
      <c r="U278" s="785">
        <v>3</v>
      </c>
      <c r="V278" s="786"/>
      <c r="W278" s="786"/>
      <c r="X278" s="786"/>
      <c r="Y278" s="787"/>
      <c r="Z278" s="785">
        <v>1</v>
      </c>
      <c r="AA278" s="786"/>
      <c r="AB278" s="786"/>
      <c r="AC278" s="786"/>
      <c r="AD278" s="788"/>
      <c r="AE278" s="789">
        <v>2</v>
      </c>
      <c r="AF278" s="786"/>
      <c r="AG278" s="786"/>
      <c r="AH278" s="786"/>
      <c r="AI278" s="810"/>
      <c r="AJ278" s="811" t="s">
        <v>356</v>
      </c>
      <c r="AK278" s="812"/>
      <c r="AL278" s="812"/>
      <c r="AM278" s="812"/>
      <c r="AN278" s="812"/>
      <c r="AO278" s="812"/>
      <c r="AP278" s="812"/>
      <c r="AQ278" s="812"/>
      <c r="AR278" s="812"/>
      <c r="AS278" s="812"/>
      <c r="AT278" s="812"/>
      <c r="AU278" s="812"/>
      <c r="AV278" s="812"/>
      <c r="AW278" s="812"/>
      <c r="AX278" s="812"/>
      <c r="AY278" s="812"/>
      <c r="AZ278" s="812"/>
      <c r="BA278" s="812"/>
      <c r="BB278" s="813"/>
      <c r="BC278" s="765">
        <v>11</v>
      </c>
      <c r="BD278" s="766"/>
      <c r="BE278" s="766"/>
      <c r="BF278" s="766"/>
      <c r="BG278" s="767"/>
      <c r="BH278" s="765">
        <v>10</v>
      </c>
      <c r="BI278" s="766"/>
      <c r="BJ278" s="766"/>
      <c r="BK278" s="766"/>
      <c r="BL278" s="766"/>
      <c r="BM278" s="808">
        <v>1</v>
      </c>
      <c r="BN278" s="766"/>
      <c r="BO278" s="766"/>
      <c r="BP278" s="766"/>
      <c r="BQ278" s="769"/>
    </row>
    <row r="279" spans="2:69" ht="15" customHeight="1" thickTop="1" thickBot="1" x14ac:dyDescent="0.25">
      <c r="B279" s="777" t="s">
        <v>357</v>
      </c>
      <c r="C279" s="778"/>
      <c r="D279" s="778"/>
      <c r="E279" s="778"/>
      <c r="F279" s="778"/>
      <c r="G279" s="778"/>
      <c r="H279" s="778"/>
      <c r="I279" s="778"/>
      <c r="J279" s="778"/>
      <c r="K279" s="778"/>
      <c r="L279" s="778"/>
      <c r="M279" s="778"/>
      <c r="N279" s="778"/>
      <c r="O279" s="778"/>
      <c r="P279" s="778"/>
      <c r="Q279" s="778"/>
      <c r="R279" s="778"/>
      <c r="S279" s="778"/>
      <c r="T279" s="779"/>
      <c r="U279" s="757">
        <v>16</v>
      </c>
      <c r="V279" s="758"/>
      <c r="W279" s="758"/>
      <c r="X279" s="758"/>
      <c r="Y279" s="761"/>
      <c r="Z279" s="757">
        <v>8</v>
      </c>
      <c r="AA279" s="758"/>
      <c r="AB279" s="758"/>
      <c r="AC279" s="758"/>
      <c r="AD279" s="759"/>
      <c r="AE279" s="760">
        <v>8</v>
      </c>
      <c r="AF279" s="758"/>
      <c r="AG279" s="758"/>
      <c r="AH279" s="758"/>
      <c r="AI279" s="761"/>
      <c r="AJ279" s="770" t="s">
        <v>358</v>
      </c>
      <c r="AK279" s="771"/>
      <c r="AL279" s="771"/>
      <c r="AM279" s="771"/>
      <c r="AN279" s="771"/>
      <c r="AO279" s="771"/>
      <c r="AP279" s="771"/>
      <c r="AQ279" s="771"/>
      <c r="AR279" s="771"/>
      <c r="AS279" s="771"/>
      <c r="AT279" s="771"/>
      <c r="AU279" s="771"/>
      <c r="AV279" s="771"/>
      <c r="AW279" s="771"/>
      <c r="AX279" s="771"/>
      <c r="AY279" s="771"/>
      <c r="AZ279" s="771"/>
      <c r="BA279" s="771"/>
      <c r="BB279" s="772"/>
      <c r="BC279" s="794">
        <v>10</v>
      </c>
      <c r="BD279" s="795"/>
      <c r="BE279" s="795"/>
      <c r="BF279" s="795"/>
      <c r="BG279" s="796"/>
      <c r="BH279" s="794">
        <v>9</v>
      </c>
      <c r="BI279" s="795"/>
      <c r="BJ279" s="795"/>
      <c r="BK279" s="795"/>
      <c r="BL279" s="797"/>
      <c r="BM279" s="798">
        <v>1</v>
      </c>
      <c r="BN279" s="795"/>
      <c r="BO279" s="795"/>
      <c r="BP279" s="795"/>
      <c r="BQ279" s="796"/>
    </row>
    <row r="280" spans="2:69" ht="15" customHeight="1" thickTop="1" thickBot="1" x14ac:dyDescent="0.25">
      <c r="B280" s="777" t="s">
        <v>359</v>
      </c>
      <c r="C280" s="778"/>
      <c r="D280" s="778"/>
      <c r="E280" s="778"/>
      <c r="F280" s="778"/>
      <c r="G280" s="778"/>
      <c r="H280" s="778"/>
      <c r="I280" s="778"/>
      <c r="J280" s="778"/>
      <c r="K280" s="778"/>
      <c r="L280" s="778"/>
      <c r="M280" s="778"/>
      <c r="N280" s="778"/>
      <c r="O280" s="778"/>
      <c r="P280" s="778"/>
      <c r="Q280" s="778"/>
      <c r="R280" s="778"/>
      <c r="S280" s="778"/>
      <c r="T280" s="779"/>
      <c r="U280" s="791" t="s">
        <v>360</v>
      </c>
      <c r="V280" s="792"/>
      <c r="W280" s="792"/>
      <c r="X280" s="792"/>
      <c r="Y280" s="793"/>
      <c r="Z280" s="791" t="s">
        <v>361</v>
      </c>
      <c r="AA280" s="792"/>
      <c r="AB280" s="792"/>
      <c r="AC280" s="792"/>
      <c r="AD280" s="802"/>
      <c r="AE280" s="803" t="s">
        <v>362</v>
      </c>
      <c r="AF280" s="792"/>
      <c r="AG280" s="792"/>
      <c r="AH280" s="792"/>
      <c r="AI280" s="804"/>
      <c r="AJ280" s="805" t="s">
        <v>363</v>
      </c>
      <c r="AK280" s="806"/>
      <c r="AL280" s="806"/>
      <c r="AM280" s="806"/>
      <c r="AN280" s="806"/>
      <c r="AO280" s="806"/>
      <c r="AP280" s="806"/>
      <c r="AQ280" s="806"/>
      <c r="AR280" s="806"/>
      <c r="AS280" s="806"/>
      <c r="AT280" s="806"/>
      <c r="AU280" s="806"/>
      <c r="AV280" s="806"/>
      <c r="AW280" s="806"/>
      <c r="AX280" s="806"/>
      <c r="AY280" s="806"/>
      <c r="AZ280" s="806"/>
      <c r="BA280" s="806"/>
      <c r="BB280" s="807"/>
      <c r="BC280" s="765">
        <v>14</v>
      </c>
      <c r="BD280" s="766"/>
      <c r="BE280" s="766"/>
      <c r="BF280" s="766"/>
      <c r="BG280" s="767"/>
      <c r="BH280" s="765">
        <v>9</v>
      </c>
      <c r="BI280" s="766"/>
      <c r="BJ280" s="766"/>
      <c r="BK280" s="766"/>
      <c r="BL280" s="766"/>
      <c r="BM280" s="808">
        <v>5</v>
      </c>
      <c r="BN280" s="766"/>
      <c r="BO280" s="766"/>
      <c r="BP280" s="766"/>
      <c r="BQ280" s="769"/>
    </row>
    <row r="281" spans="2:69" ht="15" customHeight="1" thickTop="1" thickBot="1" x14ac:dyDescent="0.25">
      <c r="B281" s="770" t="s">
        <v>364</v>
      </c>
      <c r="C281" s="771"/>
      <c r="D281" s="771"/>
      <c r="E281" s="771"/>
      <c r="F281" s="771"/>
      <c r="G281" s="771"/>
      <c r="H281" s="771"/>
      <c r="I281" s="771"/>
      <c r="J281" s="771"/>
      <c r="K281" s="771"/>
      <c r="L281" s="771"/>
      <c r="M281" s="771"/>
      <c r="N281" s="771"/>
      <c r="O281" s="771"/>
      <c r="P281" s="771"/>
      <c r="Q281" s="771"/>
      <c r="R281" s="771"/>
      <c r="S281" s="771"/>
      <c r="T281" s="772"/>
      <c r="U281" s="794">
        <v>12</v>
      </c>
      <c r="V281" s="795"/>
      <c r="W281" s="795"/>
      <c r="X281" s="795"/>
      <c r="Y281" s="796"/>
      <c r="Z281" s="794">
        <v>3</v>
      </c>
      <c r="AA281" s="795"/>
      <c r="AB281" s="795"/>
      <c r="AC281" s="795"/>
      <c r="AD281" s="797"/>
      <c r="AE281" s="798">
        <v>9</v>
      </c>
      <c r="AF281" s="795"/>
      <c r="AG281" s="795"/>
      <c r="AH281" s="795"/>
      <c r="AI281" s="796"/>
      <c r="AJ281" s="799"/>
      <c r="AK281" s="800"/>
      <c r="AL281" s="800"/>
      <c r="AM281" s="800"/>
      <c r="AN281" s="800"/>
      <c r="AO281" s="800"/>
      <c r="AP281" s="800"/>
      <c r="AQ281" s="800"/>
      <c r="AR281" s="800"/>
      <c r="AS281" s="800"/>
      <c r="AT281" s="800"/>
      <c r="AU281" s="800"/>
      <c r="AV281" s="800"/>
      <c r="AW281" s="800"/>
      <c r="AX281" s="800"/>
      <c r="AY281" s="800"/>
      <c r="AZ281" s="800"/>
      <c r="BA281" s="800"/>
      <c r="BB281" s="801"/>
      <c r="BC281" s="785"/>
      <c r="BD281" s="786"/>
      <c r="BE281" s="786"/>
      <c r="BF281" s="786"/>
      <c r="BG281" s="787"/>
      <c r="BH281" s="785"/>
      <c r="BI281" s="786"/>
      <c r="BJ281" s="786"/>
      <c r="BK281" s="786"/>
      <c r="BL281" s="788"/>
      <c r="BM281" s="789"/>
      <c r="BN281" s="786"/>
      <c r="BO281" s="786"/>
      <c r="BP281" s="786"/>
      <c r="BQ281" s="787"/>
    </row>
    <row r="282" spans="2:69" ht="15" customHeight="1" thickTop="1" thickBot="1" x14ac:dyDescent="0.25">
      <c r="B282" s="762" t="s">
        <v>365</v>
      </c>
      <c r="C282" s="763"/>
      <c r="D282" s="763"/>
      <c r="E282" s="763"/>
      <c r="F282" s="763"/>
      <c r="G282" s="763"/>
      <c r="H282" s="763"/>
      <c r="I282" s="763"/>
      <c r="J282" s="763"/>
      <c r="K282" s="763"/>
      <c r="L282" s="763"/>
      <c r="M282" s="763"/>
      <c r="N282" s="763"/>
      <c r="O282" s="763"/>
      <c r="P282" s="763"/>
      <c r="Q282" s="763"/>
      <c r="R282" s="763"/>
      <c r="S282" s="763"/>
      <c r="T282" s="764"/>
      <c r="U282" s="765">
        <v>38</v>
      </c>
      <c r="V282" s="766"/>
      <c r="W282" s="766"/>
      <c r="X282" s="766"/>
      <c r="Y282" s="767"/>
      <c r="Z282" s="765">
        <v>35</v>
      </c>
      <c r="AA282" s="766"/>
      <c r="AB282" s="766"/>
      <c r="AC282" s="766"/>
      <c r="AD282" s="766"/>
      <c r="AE282" s="790">
        <v>3</v>
      </c>
      <c r="AF282" s="766"/>
      <c r="AG282" s="766"/>
      <c r="AH282" s="766"/>
      <c r="AI282" s="769"/>
      <c r="AJ282" s="697"/>
      <c r="AK282" s="697"/>
      <c r="AL282" s="697"/>
      <c r="AM282" s="697"/>
      <c r="AN282" s="697"/>
      <c r="AO282" s="697"/>
      <c r="AP282" s="697"/>
      <c r="AQ282" s="697"/>
      <c r="AR282" s="697"/>
      <c r="AS282" s="697"/>
      <c r="AT282" s="697"/>
      <c r="AU282" s="697"/>
      <c r="AV282" s="697"/>
      <c r="AW282" s="697"/>
      <c r="AX282" s="697"/>
      <c r="AY282" s="697"/>
      <c r="AZ282" s="697"/>
      <c r="BA282" s="697"/>
      <c r="BB282" s="698"/>
      <c r="BC282" s="791"/>
      <c r="BD282" s="792"/>
      <c r="BE282" s="792"/>
      <c r="BF282" s="792"/>
      <c r="BG282" s="793"/>
      <c r="BH282" s="757"/>
      <c r="BI282" s="758"/>
      <c r="BJ282" s="758"/>
      <c r="BK282" s="758"/>
      <c r="BL282" s="759"/>
      <c r="BM282" s="760"/>
      <c r="BN282" s="758"/>
      <c r="BO282" s="758"/>
      <c r="BP282" s="758"/>
      <c r="BQ282" s="761"/>
    </row>
    <row r="283" spans="2:69" ht="15" customHeight="1" thickTop="1" x14ac:dyDescent="0.2">
      <c r="B283" s="782" t="s">
        <v>366</v>
      </c>
      <c r="C283" s="783"/>
      <c r="D283" s="783"/>
      <c r="E283" s="783"/>
      <c r="F283" s="783"/>
      <c r="G283" s="783"/>
      <c r="H283" s="783"/>
      <c r="I283" s="783"/>
      <c r="J283" s="783"/>
      <c r="K283" s="783"/>
      <c r="L283" s="783"/>
      <c r="M283" s="783"/>
      <c r="N283" s="783"/>
      <c r="O283" s="783"/>
      <c r="P283" s="783"/>
      <c r="Q283" s="783"/>
      <c r="R283" s="783"/>
      <c r="S283" s="783"/>
      <c r="T283" s="784"/>
      <c r="U283" s="785">
        <v>18</v>
      </c>
      <c r="V283" s="786"/>
      <c r="W283" s="786"/>
      <c r="X283" s="786"/>
      <c r="Y283" s="787"/>
      <c r="Z283" s="785">
        <v>17</v>
      </c>
      <c r="AA283" s="786"/>
      <c r="AB283" s="786"/>
      <c r="AC283" s="786"/>
      <c r="AD283" s="788"/>
      <c r="AE283" s="789">
        <v>1</v>
      </c>
      <c r="AF283" s="786"/>
      <c r="AG283" s="786"/>
      <c r="AH283" s="786"/>
      <c r="AI283" s="787"/>
      <c r="AJ283" s="696"/>
      <c r="AK283" s="697"/>
      <c r="AL283" s="697"/>
      <c r="AM283" s="697"/>
      <c r="AN283" s="697"/>
      <c r="AO283" s="697"/>
      <c r="AP283" s="697"/>
      <c r="AQ283" s="697"/>
      <c r="AR283" s="697"/>
      <c r="AS283" s="697"/>
      <c r="AT283" s="697"/>
      <c r="AU283" s="697"/>
      <c r="AV283" s="697"/>
      <c r="AW283" s="697"/>
      <c r="AX283" s="697"/>
      <c r="AY283" s="697"/>
      <c r="AZ283" s="697"/>
      <c r="BA283" s="697"/>
      <c r="BB283" s="698"/>
      <c r="BC283" s="757"/>
      <c r="BD283" s="758"/>
      <c r="BE283" s="758"/>
      <c r="BF283" s="758"/>
      <c r="BG283" s="761"/>
      <c r="BH283" s="757"/>
      <c r="BI283" s="758"/>
      <c r="BJ283" s="758"/>
      <c r="BK283" s="758"/>
      <c r="BL283" s="759"/>
      <c r="BM283" s="760"/>
      <c r="BN283" s="758"/>
      <c r="BO283" s="758"/>
      <c r="BP283" s="758"/>
      <c r="BQ283" s="761"/>
    </row>
    <row r="284" spans="2:69" ht="15" customHeight="1" x14ac:dyDescent="0.2">
      <c r="B284" s="777" t="s">
        <v>367</v>
      </c>
      <c r="C284" s="778"/>
      <c r="D284" s="778"/>
      <c r="E284" s="778"/>
      <c r="F284" s="778"/>
      <c r="G284" s="778"/>
      <c r="H284" s="778"/>
      <c r="I284" s="778"/>
      <c r="J284" s="778"/>
      <c r="K284" s="778"/>
      <c r="L284" s="778"/>
      <c r="M284" s="778"/>
      <c r="N284" s="778"/>
      <c r="O284" s="778"/>
      <c r="P284" s="778"/>
      <c r="Q284" s="778"/>
      <c r="R284" s="778"/>
      <c r="S284" s="778"/>
      <c r="T284" s="779"/>
      <c r="U284" s="757">
        <v>9</v>
      </c>
      <c r="V284" s="758"/>
      <c r="W284" s="758"/>
      <c r="X284" s="758"/>
      <c r="Y284" s="761"/>
      <c r="Z284" s="757">
        <v>8</v>
      </c>
      <c r="AA284" s="758"/>
      <c r="AB284" s="758"/>
      <c r="AC284" s="758"/>
      <c r="AD284" s="759"/>
      <c r="AE284" s="760">
        <v>1</v>
      </c>
      <c r="AF284" s="758"/>
      <c r="AG284" s="758"/>
      <c r="AH284" s="758"/>
      <c r="AI284" s="761"/>
      <c r="AJ284" s="165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7"/>
      <c r="BC284" s="165"/>
      <c r="BD284" s="166"/>
      <c r="BE284" s="166"/>
      <c r="BF284" s="166"/>
      <c r="BG284" s="167"/>
      <c r="BH284" s="165"/>
      <c r="BI284" s="166"/>
      <c r="BJ284" s="166"/>
      <c r="BK284" s="166"/>
      <c r="BL284" s="780"/>
      <c r="BM284" s="781"/>
      <c r="BN284" s="166"/>
      <c r="BO284" s="166"/>
      <c r="BP284" s="166"/>
      <c r="BQ284" s="167"/>
    </row>
    <row r="285" spans="2:69" ht="15" customHeight="1" thickBot="1" x14ac:dyDescent="0.25">
      <c r="B285" s="770" t="s">
        <v>368</v>
      </c>
      <c r="C285" s="771"/>
      <c r="D285" s="771"/>
      <c r="E285" s="771"/>
      <c r="F285" s="771"/>
      <c r="G285" s="771"/>
      <c r="H285" s="771"/>
      <c r="I285" s="771"/>
      <c r="J285" s="771"/>
      <c r="K285" s="771"/>
      <c r="L285" s="771"/>
      <c r="M285" s="771"/>
      <c r="N285" s="771"/>
      <c r="O285" s="771"/>
      <c r="P285" s="771"/>
      <c r="Q285" s="771"/>
      <c r="R285" s="771"/>
      <c r="S285" s="771"/>
      <c r="T285" s="772"/>
      <c r="U285" s="773" t="s">
        <v>369</v>
      </c>
      <c r="V285" s="774"/>
      <c r="W285" s="774"/>
      <c r="X285" s="774"/>
      <c r="Y285" s="775"/>
      <c r="Z285" s="773" t="s">
        <v>370</v>
      </c>
      <c r="AA285" s="774"/>
      <c r="AB285" s="774"/>
      <c r="AC285" s="774"/>
      <c r="AD285" s="774"/>
      <c r="AE285" s="776" t="s">
        <v>371</v>
      </c>
      <c r="AF285" s="774"/>
      <c r="AG285" s="774"/>
      <c r="AH285" s="774"/>
      <c r="AI285" s="775"/>
      <c r="AJ285" s="696"/>
      <c r="AK285" s="697"/>
      <c r="AL285" s="697"/>
      <c r="AM285" s="697"/>
      <c r="AN285" s="697"/>
      <c r="AO285" s="697"/>
      <c r="AP285" s="697"/>
      <c r="AQ285" s="697"/>
      <c r="AR285" s="697"/>
      <c r="AS285" s="697"/>
      <c r="AT285" s="697"/>
      <c r="AU285" s="697"/>
      <c r="AV285" s="697"/>
      <c r="AW285" s="697"/>
      <c r="AX285" s="697"/>
      <c r="AY285" s="697"/>
      <c r="AZ285" s="697"/>
      <c r="BA285" s="697"/>
      <c r="BB285" s="698"/>
      <c r="BC285" s="757"/>
      <c r="BD285" s="758"/>
      <c r="BE285" s="758"/>
      <c r="BF285" s="758"/>
      <c r="BG285" s="761"/>
      <c r="BH285" s="757"/>
      <c r="BI285" s="758"/>
      <c r="BJ285" s="758"/>
      <c r="BK285" s="758"/>
      <c r="BL285" s="759"/>
      <c r="BM285" s="760"/>
      <c r="BN285" s="758"/>
      <c r="BO285" s="758"/>
      <c r="BP285" s="758"/>
      <c r="BQ285" s="761"/>
    </row>
    <row r="286" spans="2:69" ht="15" customHeight="1" thickTop="1" thickBot="1" x14ac:dyDescent="0.25">
      <c r="B286" s="762" t="s">
        <v>372</v>
      </c>
      <c r="C286" s="763"/>
      <c r="D286" s="763"/>
      <c r="E286" s="763"/>
      <c r="F286" s="763"/>
      <c r="G286" s="763"/>
      <c r="H286" s="763"/>
      <c r="I286" s="763"/>
      <c r="J286" s="763"/>
      <c r="K286" s="763"/>
      <c r="L286" s="763"/>
      <c r="M286" s="763"/>
      <c r="N286" s="763"/>
      <c r="O286" s="763"/>
      <c r="P286" s="763"/>
      <c r="Q286" s="763"/>
      <c r="R286" s="763"/>
      <c r="S286" s="763"/>
      <c r="T286" s="764"/>
      <c r="U286" s="765">
        <v>10</v>
      </c>
      <c r="V286" s="766"/>
      <c r="W286" s="766"/>
      <c r="X286" s="766"/>
      <c r="Y286" s="767"/>
      <c r="Z286" s="765">
        <v>9</v>
      </c>
      <c r="AA286" s="766"/>
      <c r="AB286" s="766"/>
      <c r="AC286" s="766"/>
      <c r="AD286" s="768"/>
      <c r="AE286" s="766">
        <v>1</v>
      </c>
      <c r="AF286" s="766"/>
      <c r="AG286" s="766"/>
      <c r="AH286" s="766"/>
      <c r="AI286" s="769"/>
      <c r="AJ286" s="685"/>
      <c r="AK286" s="685"/>
      <c r="AL286" s="685"/>
      <c r="AM286" s="685"/>
      <c r="AN286" s="685"/>
      <c r="AO286" s="685"/>
      <c r="AP286" s="685"/>
      <c r="AQ286" s="685"/>
      <c r="AR286" s="685"/>
      <c r="AS286" s="685"/>
      <c r="AT286" s="685"/>
      <c r="AU286" s="685"/>
      <c r="AV286" s="685"/>
      <c r="AW286" s="685"/>
      <c r="AX286" s="685"/>
      <c r="AY286" s="685"/>
      <c r="AZ286" s="685"/>
      <c r="BA286" s="685"/>
      <c r="BB286" s="686"/>
      <c r="BC286" s="752"/>
      <c r="BD286" s="753"/>
      <c r="BE286" s="753"/>
      <c r="BF286" s="753"/>
      <c r="BG286" s="754"/>
      <c r="BH286" s="752"/>
      <c r="BI286" s="753"/>
      <c r="BJ286" s="753"/>
      <c r="BK286" s="753"/>
      <c r="BL286" s="755"/>
      <c r="BM286" s="756"/>
      <c r="BN286" s="753"/>
      <c r="BO286" s="753"/>
      <c r="BP286" s="753"/>
      <c r="BQ286" s="754"/>
    </row>
    <row r="287" spans="2:69" ht="15" customHeight="1" thickTop="1" x14ac:dyDescent="0.2">
      <c r="B287" s="749" t="s">
        <v>373</v>
      </c>
      <c r="C287" s="750"/>
      <c r="D287" s="750"/>
      <c r="E287" s="750"/>
      <c r="F287" s="750"/>
      <c r="G287" s="750"/>
      <c r="H287" s="750"/>
      <c r="I287" s="750"/>
      <c r="J287" s="750"/>
      <c r="K287" s="750"/>
      <c r="L287" s="750"/>
      <c r="M287" s="750"/>
      <c r="N287" s="750"/>
      <c r="O287" s="750"/>
      <c r="P287" s="750"/>
      <c r="Q287" s="750"/>
      <c r="R287" s="750"/>
      <c r="S287" s="750"/>
      <c r="T287" s="751"/>
      <c r="U287" s="752">
        <v>10</v>
      </c>
      <c r="V287" s="753"/>
      <c r="W287" s="753"/>
      <c r="X287" s="753"/>
      <c r="Y287" s="754"/>
      <c r="Z287" s="752">
        <v>9</v>
      </c>
      <c r="AA287" s="753"/>
      <c r="AB287" s="753"/>
      <c r="AC287" s="753"/>
      <c r="AD287" s="755"/>
      <c r="AE287" s="756">
        <v>1</v>
      </c>
      <c r="AF287" s="753"/>
      <c r="AG287" s="753"/>
      <c r="AH287" s="753"/>
      <c r="AI287" s="754"/>
      <c r="AP287" s="3" t="s">
        <v>374</v>
      </c>
      <c r="AS287" s="3" t="s">
        <v>375</v>
      </c>
      <c r="BQ287" s="5" t="s">
        <v>376</v>
      </c>
    </row>
    <row r="288" spans="2:69" ht="15" customHeight="1" x14ac:dyDescent="0.2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BQ288" s="5"/>
    </row>
    <row r="289" spans="1:69" ht="15" customHeight="1" x14ac:dyDescent="0.2">
      <c r="BQ289" s="5"/>
    </row>
    <row r="290" spans="1:69" ht="15" customHeight="1" x14ac:dyDescent="0.2">
      <c r="A290" s="3" t="s">
        <v>377</v>
      </c>
      <c r="N290" s="3" t="s">
        <v>378</v>
      </c>
      <c r="BQ290" s="5" t="s">
        <v>379</v>
      </c>
    </row>
    <row r="291" spans="1:69" ht="15" customHeight="1" x14ac:dyDescent="0.2">
      <c r="B291" s="124" t="s">
        <v>12</v>
      </c>
      <c r="C291" s="125"/>
      <c r="D291" s="125"/>
      <c r="E291" s="125"/>
      <c r="F291" s="125"/>
      <c r="G291" s="125"/>
      <c r="H291" s="125"/>
      <c r="I291" s="126"/>
      <c r="J291" s="124" t="s">
        <v>380</v>
      </c>
      <c r="K291" s="125"/>
      <c r="L291" s="125"/>
      <c r="M291" s="125"/>
      <c r="N291" s="125"/>
      <c r="O291" s="125"/>
      <c r="P291" s="125"/>
      <c r="Q291" s="125"/>
      <c r="R291" s="125"/>
      <c r="S291" s="126"/>
      <c r="T291" s="124" t="s">
        <v>381</v>
      </c>
      <c r="U291" s="125"/>
      <c r="V291" s="125"/>
      <c r="W291" s="125"/>
      <c r="X291" s="125"/>
      <c r="Y291" s="125"/>
      <c r="Z291" s="125"/>
      <c r="AA291" s="125"/>
      <c r="AB291" s="125"/>
      <c r="AC291" s="126"/>
      <c r="AD291" s="124" t="s">
        <v>382</v>
      </c>
      <c r="AE291" s="125"/>
      <c r="AF291" s="125"/>
      <c r="AG291" s="125"/>
      <c r="AH291" s="125"/>
      <c r="AI291" s="125"/>
      <c r="AJ291" s="125"/>
      <c r="AK291" s="125"/>
      <c r="AL291" s="125"/>
      <c r="AM291" s="126"/>
      <c r="AN291" s="124" t="s">
        <v>383</v>
      </c>
      <c r="AO291" s="125"/>
      <c r="AP291" s="125"/>
      <c r="AQ291" s="125"/>
      <c r="AR291" s="125"/>
      <c r="AS291" s="125"/>
      <c r="AT291" s="125"/>
      <c r="AU291" s="125"/>
      <c r="AV291" s="125"/>
      <c r="AW291" s="126"/>
      <c r="AX291" s="124" t="s">
        <v>384</v>
      </c>
      <c r="AY291" s="125"/>
      <c r="AZ291" s="125"/>
      <c r="BA291" s="125"/>
      <c r="BB291" s="125"/>
      <c r="BC291" s="125"/>
      <c r="BD291" s="125"/>
      <c r="BE291" s="125"/>
      <c r="BF291" s="125"/>
      <c r="BG291" s="126"/>
      <c r="BH291" s="124" t="s">
        <v>385</v>
      </c>
      <c r="BI291" s="125"/>
      <c r="BJ291" s="125"/>
      <c r="BK291" s="125"/>
      <c r="BL291" s="125"/>
      <c r="BM291" s="125"/>
      <c r="BN291" s="125"/>
      <c r="BO291" s="125"/>
      <c r="BP291" s="125"/>
      <c r="BQ291" s="126"/>
    </row>
    <row r="292" spans="1:69" ht="15" customHeight="1" x14ac:dyDescent="0.2">
      <c r="B292" s="124" t="s">
        <v>386</v>
      </c>
      <c r="C292" s="125"/>
      <c r="D292" s="125"/>
      <c r="E292" s="125"/>
      <c r="F292" s="125"/>
      <c r="G292" s="125"/>
      <c r="H292" s="125"/>
      <c r="I292" s="126"/>
      <c r="J292" s="746">
        <v>1780427</v>
      </c>
      <c r="K292" s="747"/>
      <c r="L292" s="747"/>
      <c r="M292" s="747"/>
      <c r="N292" s="747"/>
      <c r="O292" s="747"/>
      <c r="P292" s="747"/>
      <c r="Q292" s="747"/>
      <c r="R292" s="747"/>
      <c r="S292" s="748"/>
      <c r="T292" s="746">
        <v>433547</v>
      </c>
      <c r="U292" s="747"/>
      <c r="V292" s="747"/>
      <c r="W292" s="747"/>
      <c r="X292" s="747"/>
      <c r="Y292" s="747"/>
      <c r="Z292" s="747"/>
      <c r="AA292" s="747"/>
      <c r="AB292" s="747"/>
      <c r="AC292" s="748"/>
      <c r="AD292" s="746">
        <v>2566787</v>
      </c>
      <c r="AE292" s="747"/>
      <c r="AF292" s="747"/>
      <c r="AG292" s="747"/>
      <c r="AH292" s="747"/>
      <c r="AI292" s="747"/>
      <c r="AJ292" s="747"/>
      <c r="AK292" s="747"/>
      <c r="AL292" s="747"/>
      <c r="AM292" s="748"/>
      <c r="AN292" s="746">
        <v>143906</v>
      </c>
      <c r="AO292" s="747"/>
      <c r="AP292" s="747"/>
      <c r="AQ292" s="747"/>
      <c r="AR292" s="747"/>
      <c r="AS292" s="747"/>
      <c r="AT292" s="747"/>
      <c r="AU292" s="747"/>
      <c r="AV292" s="747"/>
      <c r="AW292" s="748"/>
      <c r="AX292" s="746">
        <v>23051</v>
      </c>
      <c r="AY292" s="747"/>
      <c r="AZ292" s="747"/>
      <c r="BA292" s="747"/>
      <c r="BB292" s="747"/>
      <c r="BC292" s="747"/>
      <c r="BD292" s="747"/>
      <c r="BE292" s="747"/>
      <c r="BF292" s="747"/>
      <c r="BG292" s="748"/>
      <c r="BH292" s="746">
        <v>426841</v>
      </c>
      <c r="BI292" s="747"/>
      <c r="BJ292" s="747"/>
      <c r="BK292" s="747"/>
      <c r="BL292" s="747"/>
      <c r="BM292" s="747"/>
      <c r="BN292" s="747"/>
      <c r="BO292" s="747"/>
      <c r="BP292" s="747"/>
      <c r="BQ292" s="748"/>
    </row>
    <row r="293" spans="1:69" ht="15" customHeight="1" x14ac:dyDescent="0.2">
      <c r="B293" s="124" t="s">
        <v>23</v>
      </c>
      <c r="C293" s="125"/>
      <c r="D293" s="125"/>
      <c r="E293" s="125"/>
      <c r="F293" s="125"/>
      <c r="G293" s="125"/>
      <c r="H293" s="125"/>
      <c r="I293" s="126"/>
      <c r="J293" s="124">
        <v>33.1</v>
      </c>
      <c r="K293" s="125"/>
      <c r="L293" s="125"/>
      <c r="M293" s="125"/>
      <c r="N293" s="125"/>
      <c r="O293" s="125"/>
      <c r="P293" s="125"/>
      <c r="Q293" s="125"/>
      <c r="R293" s="125"/>
      <c r="S293" s="126"/>
      <c r="T293" s="124">
        <v>8.1</v>
      </c>
      <c r="U293" s="125"/>
      <c r="V293" s="125"/>
      <c r="W293" s="125"/>
      <c r="X293" s="125"/>
      <c r="Y293" s="125"/>
      <c r="Z293" s="125"/>
      <c r="AA293" s="125"/>
      <c r="AB293" s="125"/>
      <c r="AC293" s="126"/>
      <c r="AD293" s="124">
        <v>47.8</v>
      </c>
      <c r="AE293" s="125"/>
      <c r="AF293" s="125"/>
      <c r="AG293" s="125"/>
      <c r="AH293" s="125"/>
      <c r="AI293" s="125"/>
      <c r="AJ293" s="125"/>
      <c r="AK293" s="125"/>
      <c r="AL293" s="125"/>
      <c r="AM293" s="126"/>
      <c r="AN293" s="124">
        <v>2.7</v>
      </c>
      <c r="AO293" s="125"/>
      <c r="AP293" s="125"/>
      <c r="AQ293" s="125"/>
      <c r="AR293" s="125"/>
      <c r="AS293" s="125"/>
      <c r="AT293" s="125"/>
      <c r="AU293" s="125"/>
      <c r="AV293" s="125"/>
      <c r="AW293" s="126"/>
      <c r="AX293" s="124">
        <v>0.4</v>
      </c>
      <c r="AY293" s="125"/>
      <c r="AZ293" s="125"/>
      <c r="BA293" s="125"/>
      <c r="BB293" s="125"/>
      <c r="BC293" s="125"/>
      <c r="BD293" s="125"/>
      <c r="BE293" s="125"/>
      <c r="BF293" s="125"/>
      <c r="BG293" s="126"/>
      <c r="BH293" s="124">
        <v>7.9</v>
      </c>
      <c r="BI293" s="125"/>
      <c r="BJ293" s="125"/>
      <c r="BK293" s="125"/>
      <c r="BL293" s="125"/>
      <c r="BM293" s="125"/>
      <c r="BN293" s="125"/>
      <c r="BO293" s="125"/>
      <c r="BP293" s="125"/>
      <c r="BQ293" s="126"/>
    </row>
    <row r="294" spans="1:69" ht="15" customHeight="1" x14ac:dyDescent="0.2">
      <c r="BQ294" s="5" t="s">
        <v>387</v>
      </c>
    </row>
    <row r="296" spans="1:69" ht="15" customHeight="1" x14ac:dyDescent="0.2">
      <c r="A296" s="3" t="s">
        <v>388</v>
      </c>
      <c r="BN296" s="5" t="s">
        <v>389</v>
      </c>
    </row>
    <row r="297" spans="1:69" ht="15" customHeight="1" x14ac:dyDescent="0.2">
      <c r="B297" s="743" t="s">
        <v>390</v>
      </c>
      <c r="C297" s="744"/>
      <c r="D297" s="744"/>
      <c r="E297" s="744"/>
      <c r="F297" s="744"/>
      <c r="G297" s="744"/>
      <c r="H297" s="744"/>
      <c r="I297" s="744"/>
      <c r="J297" s="744"/>
      <c r="K297" s="744"/>
      <c r="L297" s="744"/>
      <c r="M297" s="744"/>
      <c r="N297" s="745"/>
      <c r="O297" s="743" t="s">
        <v>391</v>
      </c>
      <c r="P297" s="744"/>
      <c r="Q297" s="744"/>
      <c r="R297" s="744"/>
      <c r="S297" s="744"/>
      <c r="T297" s="744"/>
      <c r="U297" s="744"/>
      <c r="V297" s="744"/>
      <c r="W297" s="744"/>
      <c r="X297" s="744"/>
      <c r="Y297" s="744"/>
      <c r="Z297" s="744"/>
      <c r="AA297" s="745"/>
      <c r="AB297" s="743" t="s">
        <v>392</v>
      </c>
      <c r="AC297" s="744"/>
      <c r="AD297" s="744"/>
      <c r="AE297" s="744"/>
      <c r="AF297" s="744"/>
      <c r="AG297" s="744"/>
      <c r="AH297" s="744"/>
      <c r="AI297" s="744"/>
      <c r="AJ297" s="744"/>
      <c r="AK297" s="744"/>
      <c r="AL297" s="744"/>
      <c r="AM297" s="744"/>
      <c r="AN297" s="745"/>
      <c r="AO297" s="743" t="s">
        <v>393</v>
      </c>
      <c r="AP297" s="744"/>
      <c r="AQ297" s="744"/>
      <c r="AR297" s="744"/>
      <c r="AS297" s="744"/>
      <c r="AT297" s="744"/>
      <c r="AU297" s="744"/>
      <c r="AV297" s="744"/>
      <c r="AW297" s="744"/>
      <c r="AX297" s="744"/>
      <c r="AY297" s="744"/>
      <c r="AZ297" s="744"/>
      <c r="BA297" s="745"/>
      <c r="BB297" s="743" t="s">
        <v>394</v>
      </c>
      <c r="BC297" s="744"/>
      <c r="BD297" s="744"/>
      <c r="BE297" s="744"/>
      <c r="BF297" s="744"/>
      <c r="BG297" s="744"/>
      <c r="BH297" s="744"/>
      <c r="BI297" s="744"/>
      <c r="BJ297" s="744"/>
      <c r="BK297" s="744"/>
      <c r="BL297" s="744"/>
      <c r="BM297" s="744"/>
      <c r="BN297" s="745"/>
      <c r="BO297" s="38"/>
      <c r="BP297" s="20"/>
      <c r="BQ297" s="20"/>
    </row>
    <row r="298" spans="1:69" ht="15" customHeight="1" x14ac:dyDescent="0.2">
      <c r="B298" s="734">
        <v>743167752</v>
      </c>
      <c r="C298" s="735"/>
      <c r="D298" s="735"/>
      <c r="E298" s="735"/>
      <c r="F298" s="735"/>
      <c r="G298" s="735"/>
      <c r="H298" s="735"/>
      <c r="I298" s="735"/>
      <c r="J298" s="735"/>
      <c r="K298" s="735"/>
      <c r="L298" s="735"/>
      <c r="M298" s="735"/>
      <c r="N298" s="736"/>
      <c r="O298" s="734"/>
      <c r="P298" s="735"/>
      <c r="Q298" s="735"/>
      <c r="R298" s="735"/>
      <c r="S298" s="735"/>
      <c r="T298" s="735"/>
      <c r="U298" s="735"/>
      <c r="V298" s="735"/>
      <c r="W298" s="735"/>
      <c r="X298" s="735"/>
      <c r="Y298" s="735"/>
      <c r="Z298" s="735"/>
      <c r="AA298" s="736"/>
      <c r="AB298" s="737" t="s">
        <v>395</v>
      </c>
      <c r="AC298" s="738"/>
      <c r="AD298" s="738"/>
      <c r="AE298" s="738"/>
      <c r="AF298" s="738"/>
      <c r="AG298" s="738"/>
      <c r="AH298" s="738"/>
      <c r="AI298" s="738"/>
      <c r="AJ298" s="738"/>
      <c r="AK298" s="738"/>
      <c r="AL298" s="738"/>
      <c r="AM298" s="738"/>
      <c r="AN298" s="739"/>
      <c r="AO298" s="740" t="s">
        <v>396</v>
      </c>
      <c r="AP298" s="741"/>
      <c r="AQ298" s="741"/>
      <c r="AR298" s="741"/>
      <c r="AS298" s="741"/>
      <c r="AT298" s="741"/>
      <c r="AU298" s="741"/>
      <c r="AV298" s="741"/>
      <c r="AW298" s="741"/>
      <c r="AX298" s="741"/>
      <c r="AY298" s="741"/>
      <c r="AZ298" s="741"/>
      <c r="BA298" s="742"/>
      <c r="BB298" s="740" t="s">
        <v>397</v>
      </c>
      <c r="BC298" s="741"/>
      <c r="BD298" s="741"/>
      <c r="BE298" s="741"/>
      <c r="BF298" s="741"/>
      <c r="BG298" s="741"/>
      <c r="BH298" s="741"/>
      <c r="BI298" s="741"/>
      <c r="BJ298" s="741"/>
      <c r="BK298" s="741"/>
      <c r="BL298" s="741"/>
      <c r="BM298" s="741"/>
      <c r="BN298" s="742"/>
      <c r="BO298" s="38"/>
      <c r="BP298" s="20"/>
      <c r="BQ298" s="20"/>
    </row>
    <row r="299" spans="1:69" ht="15" customHeight="1" x14ac:dyDescent="0.2">
      <c r="BN299" s="5" t="s">
        <v>387</v>
      </c>
    </row>
    <row r="301" spans="1:69" ht="15" customHeight="1" x14ac:dyDescent="0.2">
      <c r="A301" s="3" t="s">
        <v>398</v>
      </c>
    </row>
    <row r="302" spans="1:69" ht="15" customHeight="1" x14ac:dyDescent="0.2">
      <c r="B302" s="3" t="s">
        <v>399</v>
      </c>
      <c r="BQ302" s="5" t="s">
        <v>379</v>
      </c>
    </row>
    <row r="303" spans="1:69" ht="15" customHeight="1" x14ac:dyDescent="0.2">
      <c r="B303" s="118" t="s">
        <v>12</v>
      </c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20"/>
      <c r="X303" s="124" t="s">
        <v>400</v>
      </c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6"/>
      <c r="AU303" s="124" t="s">
        <v>378</v>
      </c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6"/>
    </row>
    <row r="304" spans="1:69" ht="15" customHeight="1" x14ac:dyDescent="0.2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3"/>
      <c r="X304" s="124" t="s">
        <v>401</v>
      </c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6"/>
      <c r="AM304" s="124" t="s">
        <v>23</v>
      </c>
      <c r="AN304" s="125"/>
      <c r="AO304" s="125"/>
      <c r="AP304" s="125"/>
      <c r="AQ304" s="125"/>
      <c r="AR304" s="125"/>
      <c r="AS304" s="125"/>
      <c r="AT304" s="126"/>
      <c r="AU304" s="124" t="s">
        <v>401</v>
      </c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6"/>
      <c r="BJ304" s="124" t="s">
        <v>23</v>
      </c>
      <c r="BK304" s="125"/>
      <c r="BL304" s="125"/>
      <c r="BM304" s="125"/>
      <c r="BN304" s="125"/>
      <c r="BO304" s="125"/>
      <c r="BP304" s="125"/>
      <c r="BQ304" s="126"/>
    </row>
    <row r="305" spans="2:69" ht="15" customHeight="1" x14ac:dyDescent="0.2">
      <c r="B305" s="112" t="s">
        <v>402</v>
      </c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4"/>
      <c r="X305" s="731">
        <v>5294205</v>
      </c>
      <c r="Y305" s="732"/>
      <c r="Z305" s="732"/>
      <c r="AA305" s="732"/>
      <c r="AB305" s="732"/>
      <c r="AC305" s="732"/>
      <c r="AD305" s="732"/>
      <c r="AE305" s="732"/>
      <c r="AF305" s="732"/>
      <c r="AG305" s="732"/>
      <c r="AH305" s="732"/>
      <c r="AI305" s="732"/>
      <c r="AJ305" s="732"/>
      <c r="AK305" s="732"/>
      <c r="AL305" s="733"/>
      <c r="AM305" s="607">
        <v>20.2</v>
      </c>
      <c r="AN305" s="608"/>
      <c r="AO305" s="608"/>
      <c r="AP305" s="608"/>
      <c r="AQ305" s="608"/>
      <c r="AR305" s="608"/>
      <c r="AS305" s="608"/>
      <c r="AT305" s="609"/>
      <c r="AU305" s="731">
        <v>5374559</v>
      </c>
      <c r="AV305" s="732"/>
      <c r="AW305" s="732"/>
      <c r="AX305" s="732"/>
      <c r="AY305" s="732"/>
      <c r="AZ305" s="732"/>
      <c r="BA305" s="732"/>
      <c r="BB305" s="732"/>
      <c r="BC305" s="732"/>
      <c r="BD305" s="732"/>
      <c r="BE305" s="732"/>
      <c r="BF305" s="732"/>
      <c r="BG305" s="732"/>
      <c r="BH305" s="732"/>
      <c r="BI305" s="733"/>
      <c r="BJ305" s="607">
        <v>20.8</v>
      </c>
      <c r="BK305" s="608"/>
      <c r="BL305" s="608"/>
      <c r="BM305" s="608"/>
      <c r="BN305" s="608"/>
      <c r="BO305" s="608"/>
      <c r="BP305" s="608"/>
      <c r="BQ305" s="609"/>
    </row>
    <row r="306" spans="2:69" ht="15" customHeight="1" x14ac:dyDescent="0.2">
      <c r="B306" s="696" t="s">
        <v>403</v>
      </c>
      <c r="C306" s="697"/>
      <c r="D306" s="697"/>
      <c r="E306" s="697"/>
      <c r="F306" s="697"/>
      <c r="G306" s="697"/>
      <c r="H306" s="697"/>
      <c r="I306" s="697"/>
      <c r="J306" s="697"/>
      <c r="K306" s="697"/>
      <c r="L306" s="697"/>
      <c r="M306" s="697"/>
      <c r="N306" s="697"/>
      <c r="O306" s="697"/>
      <c r="P306" s="697"/>
      <c r="Q306" s="697"/>
      <c r="R306" s="697"/>
      <c r="S306" s="697"/>
      <c r="T306" s="697"/>
      <c r="U306" s="697"/>
      <c r="V306" s="697"/>
      <c r="W306" s="698"/>
      <c r="X306" s="699">
        <v>212351</v>
      </c>
      <c r="Y306" s="700"/>
      <c r="Z306" s="700"/>
      <c r="AA306" s="700"/>
      <c r="AB306" s="700"/>
      <c r="AC306" s="700"/>
      <c r="AD306" s="700"/>
      <c r="AE306" s="700"/>
      <c r="AF306" s="700"/>
      <c r="AG306" s="700"/>
      <c r="AH306" s="700"/>
      <c r="AI306" s="700"/>
      <c r="AJ306" s="700"/>
      <c r="AK306" s="700"/>
      <c r="AL306" s="701"/>
      <c r="AM306" s="601">
        <v>0.8</v>
      </c>
      <c r="AN306" s="602"/>
      <c r="AO306" s="602"/>
      <c r="AP306" s="602"/>
      <c r="AQ306" s="602"/>
      <c r="AR306" s="602"/>
      <c r="AS306" s="602"/>
      <c r="AT306" s="603"/>
      <c r="AU306" s="699">
        <v>202131</v>
      </c>
      <c r="AV306" s="700"/>
      <c r="AW306" s="700"/>
      <c r="AX306" s="700"/>
      <c r="AY306" s="700"/>
      <c r="AZ306" s="700"/>
      <c r="BA306" s="700"/>
      <c r="BB306" s="700"/>
      <c r="BC306" s="700"/>
      <c r="BD306" s="700"/>
      <c r="BE306" s="700"/>
      <c r="BF306" s="700"/>
      <c r="BG306" s="700"/>
      <c r="BH306" s="700"/>
      <c r="BI306" s="701"/>
      <c r="BJ306" s="601">
        <v>0.8</v>
      </c>
      <c r="BK306" s="602"/>
      <c r="BL306" s="602"/>
      <c r="BM306" s="602"/>
      <c r="BN306" s="602"/>
      <c r="BO306" s="602"/>
      <c r="BP306" s="602"/>
      <c r="BQ306" s="603"/>
    </row>
    <row r="307" spans="2:69" ht="15" customHeight="1" x14ac:dyDescent="0.2">
      <c r="B307" s="696" t="s">
        <v>404</v>
      </c>
      <c r="C307" s="697"/>
      <c r="D307" s="697"/>
      <c r="E307" s="697"/>
      <c r="F307" s="697"/>
      <c r="G307" s="697"/>
      <c r="H307" s="697"/>
      <c r="I307" s="697"/>
      <c r="J307" s="697"/>
      <c r="K307" s="697"/>
      <c r="L307" s="697"/>
      <c r="M307" s="697"/>
      <c r="N307" s="697"/>
      <c r="O307" s="697"/>
      <c r="P307" s="697"/>
      <c r="Q307" s="697"/>
      <c r="R307" s="697"/>
      <c r="S307" s="697"/>
      <c r="T307" s="697"/>
      <c r="U307" s="697"/>
      <c r="V307" s="697"/>
      <c r="W307" s="698"/>
      <c r="X307" s="699">
        <v>8838</v>
      </c>
      <c r="Y307" s="700"/>
      <c r="Z307" s="700"/>
      <c r="AA307" s="700"/>
      <c r="AB307" s="700"/>
      <c r="AC307" s="700"/>
      <c r="AD307" s="700"/>
      <c r="AE307" s="700"/>
      <c r="AF307" s="700"/>
      <c r="AG307" s="700"/>
      <c r="AH307" s="700"/>
      <c r="AI307" s="700"/>
      <c r="AJ307" s="700"/>
      <c r="AK307" s="700"/>
      <c r="AL307" s="701"/>
      <c r="AM307" s="601">
        <v>0</v>
      </c>
      <c r="AN307" s="602"/>
      <c r="AO307" s="602"/>
      <c r="AP307" s="602"/>
      <c r="AQ307" s="602"/>
      <c r="AR307" s="602"/>
      <c r="AS307" s="602"/>
      <c r="AT307" s="603"/>
      <c r="AU307" s="699">
        <v>8966</v>
      </c>
      <c r="AV307" s="700"/>
      <c r="AW307" s="700"/>
      <c r="AX307" s="700"/>
      <c r="AY307" s="700"/>
      <c r="AZ307" s="700"/>
      <c r="BA307" s="700"/>
      <c r="BB307" s="700"/>
      <c r="BC307" s="700"/>
      <c r="BD307" s="700"/>
      <c r="BE307" s="700"/>
      <c r="BF307" s="700"/>
      <c r="BG307" s="700"/>
      <c r="BH307" s="700"/>
      <c r="BI307" s="701"/>
      <c r="BJ307" s="601">
        <v>0</v>
      </c>
      <c r="BK307" s="602"/>
      <c r="BL307" s="602"/>
      <c r="BM307" s="602"/>
      <c r="BN307" s="602"/>
      <c r="BO307" s="602"/>
      <c r="BP307" s="602"/>
      <c r="BQ307" s="603"/>
    </row>
    <row r="308" spans="2:69" ht="15" customHeight="1" x14ac:dyDescent="0.2">
      <c r="B308" s="696" t="s">
        <v>405</v>
      </c>
      <c r="C308" s="697"/>
      <c r="D308" s="697"/>
      <c r="E308" s="697"/>
      <c r="F308" s="697"/>
      <c r="G308" s="697"/>
      <c r="H308" s="697"/>
      <c r="I308" s="697"/>
      <c r="J308" s="697"/>
      <c r="K308" s="697"/>
      <c r="L308" s="697"/>
      <c r="M308" s="697"/>
      <c r="N308" s="697"/>
      <c r="O308" s="697"/>
      <c r="P308" s="697"/>
      <c r="Q308" s="697"/>
      <c r="R308" s="697"/>
      <c r="S308" s="697"/>
      <c r="T308" s="697"/>
      <c r="U308" s="697"/>
      <c r="V308" s="697"/>
      <c r="W308" s="698"/>
      <c r="X308" s="699">
        <v>15788</v>
      </c>
      <c r="Y308" s="700"/>
      <c r="Z308" s="700"/>
      <c r="AA308" s="700"/>
      <c r="AB308" s="700"/>
      <c r="AC308" s="700"/>
      <c r="AD308" s="700"/>
      <c r="AE308" s="700"/>
      <c r="AF308" s="700"/>
      <c r="AG308" s="700"/>
      <c r="AH308" s="700"/>
      <c r="AI308" s="700"/>
      <c r="AJ308" s="700"/>
      <c r="AK308" s="700"/>
      <c r="AL308" s="701"/>
      <c r="AM308" s="601">
        <v>0.1</v>
      </c>
      <c r="AN308" s="602"/>
      <c r="AO308" s="602"/>
      <c r="AP308" s="602"/>
      <c r="AQ308" s="602"/>
      <c r="AR308" s="602"/>
      <c r="AS308" s="602"/>
      <c r="AT308" s="603"/>
      <c r="AU308" s="699">
        <v>30060</v>
      </c>
      <c r="AV308" s="700"/>
      <c r="AW308" s="700"/>
      <c r="AX308" s="700"/>
      <c r="AY308" s="700"/>
      <c r="AZ308" s="700"/>
      <c r="BA308" s="700"/>
      <c r="BB308" s="700"/>
      <c r="BC308" s="700"/>
      <c r="BD308" s="700"/>
      <c r="BE308" s="700"/>
      <c r="BF308" s="700"/>
      <c r="BG308" s="700"/>
      <c r="BH308" s="700"/>
      <c r="BI308" s="701"/>
      <c r="BJ308" s="601">
        <v>0.1</v>
      </c>
      <c r="BK308" s="602"/>
      <c r="BL308" s="602"/>
      <c r="BM308" s="602"/>
      <c r="BN308" s="602"/>
      <c r="BO308" s="602"/>
      <c r="BP308" s="602"/>
      <c r="BQ308" s="603"/>
    </row>
    <row r="309" spans="2:69" ht="15" customHeight="1" x14ac:dyDescent="0.2">
      <c r="B309" s="696" t="s">
        <v>406</v>
      </c>
      <c r="C309" s="697"/>
      <c r="D309" s="697"/>
      <c r="E309" s="697"/>
      <c r="F309" s="697"/>
      <c r="G309" s="697"/>
      <c r="H309" s="697"/>
      <c r="I309" s="697"/>
      <c r="J309" s="697"/>
      <c r="K309" s="697"/>
      <c r="L309" s="697"/>
      <c r="M309" s="697"/>
      <c r="N309" s="697"/>
      <c r="O309" s="697"/>
      <c r="P309" s="697"/>
      <c r="Q309" s="697"/>
      <c r="R309" s="697"/>
      <c r="S309" s="697"/>
      <c r="T309" s="697"/>
      <c r="U309" s="697"/>
      <c r="V309" s="697"/>
      <c r="W309" s="698"/>
      <c r="X309" s="699">
        <v>22125</v>
      </c>
      <c r="Y309" s="700"/>
      <c r="Z309" s="700"/>
      <c r="AA309" s="700"/>
      <c r="AB309" s="700"/>
      <c r="AC309" s="700"/>
      <c r="AD309" s="700"/>
      <c r="AE309" s="700"/>
      <c r="AF309" s="700"/>
      <c r="AG309" s="700"/>
      <c r="AH309" s="700"/>
      <c r="AI309" s="700"/>
      <c r="AJ309" s="700"/>
      <c r="AK309" s="700"/>
      <c r="AL309" s="701"/>
      <c r="AM309" s="601">
        <v>0.1</v>
      </c>
      <c r="AN309" s="602"/>
      <c r="AO309" s="602"/>
      <c r="AP309" s="602"/>
      <c r="AQ309" s="602"/>
      <c r="AR309" s="602"/>
      <c r="AS309" s="602"/>
      <c r="AT309" s="603"/>
      <c r="AU309" s="699">
        <v>14185</v>
      </c>
      <c r="AV309" s="700"/>
      <c r="AW309" s="700"/>
      <c r="AX309" s="700"/>
      <c r="AY309" s="700"/>
      <c r="AZ309" s="700"/>
      <c r="BA309" s="700"/>
      <c r="BB309" s="700"/>
      <c r="BC309" s="700"/>
      <c r="BD309" s="700"/>
      <c r="BE309" s="700"/>
      <c r="BF309" s="700"/>
      <c r="BG309" s="700"/>
      <c r="BH309" s="700"/>
      <c r="BI309" s="701"/>
      <c r="BJ309" s="601">
        <v>0.1</v>
      </c>
      <c r="BK309" s="602"/>
      <c r="BL309" s="602"/>
      <c r="BM309" s="602"/>
      <c r="BN309" s="602"/>
      <c r="BO309" s="602"/>
      <c r="BP309" s="602"/>
      <c r="BQ309" s="603"/>
    </row>
    <row r="310" spans="2:69" ht="15" customHeight="1" x14ac:dyDescent="0.2">
      <c r="B310" s="696" t="s">
        <v>407</v>
      </c>
      <c r="C310" s="697"/>
      <c r="D310" s="697"/>
      <c r="E310" s="697"/>
      <c r="F310" s="697"/>
      <c r="G310" s="697"/>
      <c r="H310" s="697"/>
      <c r="I310" s="697"/>
      <c r="J310" s="697"/>
      <c r="K310" s="697"/>
      <c r="L310" s="697"/>
      <c r="M310" s="697"/>
      <c r="N310" s="697"/>
      <c r="O310" s="697"/>
      <c r="P310" s="697"/>
      <c r="Q310" s="697"/>
      <c r="R310" s="697"/>
      <c r="S310" s="697"/>
      <c r="T310" s="697"/>
      <c r="U310" s="697"/>
      <c r="V310" s="697"/>
      <c r="W310" s="698"/>
      <c r="X310" s="699">
        <v>450261</v>
      </c>
      <c r="Y310" s="700"/>
      <c r="Z310" s="700"/>
      <c r="AA310" s="700"/>
      <c r="AB310" s="700"/>
      <c r="AC310" s="700"/>
      <c r="AD310" s="700"/>
      <c r="AE310" s="700"/>
      <c r="AF310" s="700"/>
      <c r="AG310" s="700"/>
      <c r="AH310" s="700"/>
      <c r="AI310" s="700"/>
      <c r="AJ310" s="700"/>
      <c r="AK310" s="700"/>
      <c r="AL310" s="701"/>
      <c r="AM310" s="601">
        <v>1.7</v>
      </c>
      <c r="AN310" s="602"/>
      <c r="AO310" s="602"/>
      <c r="AP310" s="602"/>
      <c r="AQ310" s="602"/>
      <c r="AR310" s="602"/>
      <c r="AS310" s="602"/>
      <c r="AT310" s="603"/>
      <c r="AU310" s="699">
        <v>546705</v>
      </c>
      <c r="AV310" s="700"/>
      <c r="AW310" s="700"/>
      <c r="AX310" s="700"/>
      <c r="AY310" s="700"/>
      <c r="AZ310" s="700"/>
      <c r="BA310" s="700"/>
      <c r="BB310" s="700"/>
      <c r="BC310" s="700"/>
      <c r="BD310" s="700"/>
      <c r="BE310" s="700"/>
      <c r="BF310" s="700"/>
      <c r="BG310" s="700"/>
      <c r="BH310" s="700"/>
      <c r="BI310" s="701"/>
      <c r="BJ310" s="601">
        <v>2.1</v>
      </c>
      <c r="BK310" s="602"/>
      <c r="BL310" s="602"/>
      <c r="BM310" s="602"/>
      <c r="BN310" s="602"/>
      <c r="BO310" s="602"/>
      <c r="BP310" s="602"/>
      <c r="BQ310" s="603"/>
    </row>
    <row r="311" spans="2:69" ht="15" customHeight="1" x14ac:dyDescent="0.2">
      <c r="B311" s="730" t="s">
        <v>408</v>
      </c>
      <c r="C311" s="710"/>
      <c r="D311" s="710"/>
      <c r="E311" s="710"/>
      <c r="F311" s="710"/>
      <c r="G311" s="710"/>
      <c r="H311" s="710"/>
      <c r="I311" s="710"/>
      <c r="J311" s="710"/>
      <c r="K311" s="710"/>
      <c r="L311" s="710"/>
      <c r="M311" s="710"/>
      <c r="N311" s="710"/>
      <c r="O311" s="710"/>
      <c r="P311" s="710"/>
      <c r="Q311" s="710"/>
      <c r="R311" s="710"/>
      <c r="S311" s="710"/>
      <c r="T311" s="710"/>
      <c r="U311" s="710"/>
      <c r="V311" s="710"/>
      <c r="W311" s="711"/>
      <c r="X311" s="704">
        <v>35471</v>
      </c>
      <c r="Y311" s="705"/>
      <c r="Z311" s="705"/>
      <c r="AA311" s="705"/>
      <c r="AB311" s="705"/>
      <c r="AC311" s="705"/>
      <c r="AD311" s="705"/>
      <c r="AE311" s="705"/>
      <c r="AF311" s="705"/>
      <c r="AG311" s="705"/>
      <c r="AH311" s="705"/>
      <c r="AI311" s="705"/>
      <c r="AJ311" s="705"/>
      <c r="AK311" s="705"/>
      <c r="AL311" s="706"/>
      <c r="AM311" s="707">
        <v>0.1</v>
      </c>
      <c r="AN311" s="708"/>
      <c r="AO311" s="708"/>
      <c r="AP311" s="708"/>
      <c r="AQ311" s="708"/>
      <c r="AR311" s="708"/>
      <c r="AS311" s="708"/>
      <c r="AT311" s="709"/>
      <c r="AU311" s="704">
        <v>35446</v>
      </c>
      <c r="AV311" s="705"/>
      <c r="AW311" s="705"/>
      <c r="AX311" s="705"/>
      <c r="AY311" s="705"/>
      <c r="AZ311" s="705"/>
      <c r="BA311" s="705"/>
      <c r="BB311" s="705"/>
      <c r="BC311" s="705"/>
      <c r="BD311" s="705"/>
      <c r="BE311" s="705"/>
      <c r="BF311" s="705"/>
      <c r="BG311" s="705"/>
      <c r="BH311" s="705"/>
      <c r="BI311" s="706"/>
      <c r="BJ311" s="707">
        <v>0.1</v>
      </c>
      <c r="BK311" s="708"/>
      <c r="BL311" s="708"/>
      <c r="BM311" s="708"/>
      <c r="BN311" s="708"/>
      <c r="BO311" s="708"/>
      <c r="BP311" s="708"/>
      <c r="BQ311" s="709"/>
    </row>
    <row r="312" spans="2:69" ht="15" customHeight="1" x14ac:dyDescent="0.2">
      <c r="B312" s="696" t="s">
        <v>409</v>
      </c>
      <c r="C312" s="697"/>
      <c r="D312" s="697"/>
      <c r="E312" s="697"/>
      <c r="F312" s="697"/>
      <c r="G312" s="697"/>
      <c r="H312" s="697"/>
      <c r="I312" s="697"/>
      <c r="J312" s="697"/>
      <c r="K312" s="697"/>
      <c r="L312" s="697"/>
      <c r="M312" s="697"/>
      <c r="N312" s="697"/>
      <c r="O312" s="697"/>
      <c r="P312" s="697"/>
      <c r="Q312" s="697"/>
      <c r="R312" s="697"/>
      <c r="S312" s="697"/>
      <c r="T312" s="697"/>
      <c r="U312" s="697"/>
      <c r="V312" s="697"/>
      <c r="W312" s="698"/>
      <c r="X312" s="699">
        <v>0</v>
      </c>
      <c r="Y312" s="700"/>
      <c r="Z312" s="700"/>
      <c r="AA312" s="700"/>
      <c r="AB312" s="700"/>
      <c r="AC312" s="700"/>
      <c r="AD312" s="700"/>
      <c r="AE312" s="700"/>
      <c r="AF312" s="700"/>
      <c r="AG312" s="700"/>
      <c r="AH312" s="700"/>
      <c r="AI312" s="700"/>
      <c r="AJ312" s="700"/>
      <c r="AK312" s="700"/>
      <c r="AL312" s="701"/>
      <c r="AM312" s="601">
        <v>0</v>
      </c>
      <c r="AN312" s="602"/>
      <c r="AO312" s="602"/>
      <c r="AP312" s="602"/>
      <c r="AQ312" s="602"/>
      <c r="AR312" s="602"/>
      <c r="AS312" s="602"/>
      <c r="AT312" s="603"/>
      <c r="AU312" s="699">
        <v>0</v>
      </c>
      <c r="AV312" s="700"/>
      <c r="AW312" s="700"/>
      <c r="AX312" s="700"/>
      <c r="AY312" s="700"/>
      <c r="AZ312" s="700"/>
      <c r="BA312" s="700"/>
      <c r="BB312" s="700"/>
      <c r="BC312" s="700"/>
      <c r="BD312" s="700"/>
      <c r="BE312" s="700"/>
      <c r="BF312" s="700"/>
      <c r="BG312" s="700"/>
      <c r="BH312" s="700"/>
      <c r="BI312" s="701"/>
      <c r="BJ312" s="601">
        <v>0</v>
      </c>
      <c r="BK312" s="602"/>
      <c r="BL312" s="602"/>
      <c r="BM312" s="602"/>
      <c r="BN312" s="602"/>
      <c r="BO312" s="602"/>
      <c r="BP312" s="602"/>
      <c r="BQ312" s="603"/>
    </row>
    <row r="313" spans="2:69" ht="15" customHeight="1" x14ac:dyDescent="0.2">
      <c r="B313" s="696" t="s">
        <v>410</v>
      </c>
      <c r="C313" s="697"/>
      <c r="D313" s="697"/>
      <c r="E313" s="697"/>
      <c r="F313" s="697"/>
      <c r="G313" s="697"/>
      <c r="H313" s="697"/>
      <c r="I313" s="697"/>
      <c r="J313" s="697"/>
      <c r="K313" s="697"/>
      <c r="L313" s="697"/>
      <c r="M313" s="697"/>
      <c r="N313" s="697"/>
      <c r="O313" s="697"/>
      <c r="P313" s="697"/>
      <c r="Q313" s="697"/>
      <c r="R313" s="697"/>
      <c r="S313" s="697"/>
      <c r="T313" s="697"/>
      <c r="U313" s="697"/>
      <c r="V313" s="697"/>
      <c r="W313" s="698"/>
      <c r="X313" s="699">
        <v>41273</v>
      </c>
      <c r="Y313" s="700"/>
      <c r="Z313" s="700"/>
      <c r="AA313" s="700"/>
      <c r="AB313" s="700"/>
      <c r="AC313" s="700"/>
      <c r="AD313" s="700"/>
      <c r="AE313" s="700"/>
      <c r="AF313" s="700"/>
      <c r="AG313" s="700"/>
      <c r="AH313" s="700"/>
      <c r="AI313" s="700"/>
      <c r="AJ313" s="700"/>
      <c r="AK313" s="700"/>
      <c r="AL313" s="701"/>
      <c r="AM313" s="601">
        <v>0.1</v>
      </c>
      <c r="AN313" s="602"/>
      <c r="AO313" s="602"/>
      <c r="AP313" s="602"/>
      <c r="AQ313" s="602"/>
      <c r="AR313" s="602"/>
      <c r="AS313" s="602"/>
      <c r="AT313" s="603"/>
      <c r="AU313" s="699">
        <v>18834</v>
      </c>
      <c r="AV313" s="700"/>
      <c r="AW313" s="700"/>
      <c r="AX313" s="700"/>
      <c r="AY313" s="700"/>
      <c r="AZ313" s="700"/>
      <c r="BA313" s="700"/>
      <c r="BB313" s="700"/>
      <c r="BC313" s="700"/>
      <c r="BD313" s="700"/>
      <c r="BE313" s="700"/>
      <c r="BF313" s="700"/>
      <c r="BG313" s="700"/>
      <c r="BH313" s="700"/>
      <c r="BI313" s="701"/>
      <c r="BJ313" s="601">
        <v>0.1</v>
      </c>
      <c r="BK313" s="602"/>
      <c r="BL313" s="602"/>
      <c r="BM313" s="602"/>
      <c r="BN313" s="602"/>
      <c r="BO313" s="602"/>
      <c r="BP313" s="602"/>
      <c r="BQ313" s="603"/>
    </row>
    <row r="314" spans="2:69" ht="15" customHeight="1" x14ac:dyDescent="0.2">
      <c r="B314" s="696" t="s">
        <v>411</v>
      </c>
      <c r="C314" s="697"/>
      <c r="D314" s="697"/>
      <c r="E314" s="697"/>
      <c r="F314" s="697"/>
      <c r="G314" s="697"/>
      <c r="H314" s="697"/>
      <c r="I314" s="697"/>
      <c r="J314" s="697"/>
      <c r="K314" s="697"/>
      <c r="L314" s="697"/>
      <c r="M314" s="697"/>
      <c r="N314" s="697"/>
      <c r="O314" s="697"/>
      <c r="P314" s="697"/>
      <c r="Q314" s="697"/>
      <c r="R314" s="697"/>
      <c r="S314" s="697"/>
      <c r="T314" s="697"/>
      <c r="U314" s="697"/>
      <c r="V314" s="697"/>
      <c r="W314" s="698"/>
      <c r="X314" s="699">
        <v>15342</v>
      </c>
      <c r="Y314" s="700"/>
      <c r="Z314" s="700"/>
      <c r="AA314" s="700"/>
      <c r="AB314" s="700"/>
      <c r="AC314" s="700"/>
      <c r="AD314" s="700"/>
      <c r="AE314" s="700"/>
      <c r="AF314" s="700"/>
      <c r="AG314" s="700"/>
      <c r="AH314" s="700"/>
      <c r="AI314" s="700"/>
      <c r="AJ314" s="700"/>
      <c r="AK314" s="700"/>
      <c r="AL314" s="701"/>
      <c r="AM314" s="601">
        <v>0.1</v>
      </c>
      <c r="AN314" s="602"/>
      <c r="AO314" s="602"/>
      <c r="AP314" s="602"/>
      <c r="AQ314" s="602"/>
      <c r="AR314" s="602"/>
      <c r="AS314" s="602"/>
      <c r="AT314" s="603"/>
      <c r="AU314" s="699">
        <v>18114</v>
      </c>
      <c r="AV314" s="700"/>
      <c r="AW314" s="700"/>
      <c r="AX314" s="700"/>
      <c r="AY314" s="700"/>
      <c r="AZ314" s="700"/>
      <c r="BA314" s="700"/>
      <c r="BB314" s="700"/>
      <c r="BC314" s="700"/>
      <c r="BD314" s="700"/>
      <c r="BE314" s="700"/>
      <c r="BF314" s="700"/>
      <c r="BG314" s="700"/>
      <c r="BH314" s="700"/>
      <c r="BI314" s="701"/>
      <c r="BJ314" s="601">
        <v>0.1</v>
      </c>
      <c r="BK314" s="602"/>
      <c r="BL314" s="602"/>
      <c r="BM314" s="602"/>
      <c r="BN314" s="602"/>
      <c r="BO314" s="602"/>
      <c r="BP314" s="602"/>
      <c r="BQ314" s="603"/>
    </row>
    <row r="315" spans="2:69" ht="15" customHeight="1" x14ac:dyDescent="0.2">
      <c r="B315" s="696" t="s">
        <v>412</v>
      </c>
      <c r="C315" s="697"/>
      <c r="D315" s="697"/>
      <c r="E315" s="697"/>
      <c r="F315" s="697"/>
      <c r="G315" s="697"/>
      <c r="H315" s="697"/>
      <c r="I315" s="697"/>
      <c r="J315" s="697"/>
      <c r="K315" s="697"/>
      <c r="L315" s="697"/>
      <c r="M315" s="697"/>
      <c r="N315" s="697"/>
      <c r="O315" s="697"/>
      <c r="P315" s="697"/>
      <c r="Q315" s="697"/>
      <c r="R315" s="697"/>
      <c r="S315" s="697"/>
      <c r="T315" s="697"/>
      <c r="U315" s="697"/>
      <c r="V315" s="697"/>
      <c r="W315" s="698"/>
      <c r="X315" s="699">
        <v>7546314</v>
      </c>
      <c r="Y315" s="700"/>
      <c r="Z315" s="700"/>
      <c r="AA315" s="700"/>
      <c r="AB315" s="700"/>
      <c r="AC315" s="700"/>
      <c r="AD315" s="700"/>
      <c r="AE315" s="700"/>
      <c r="AF315" s="700"/>
      <c r="AG315" s="700"/>
      <c r="AH315" s="700"/>
      <c r="AI315" s="700"/>
      <c r="AJ315" s="700"/>
      <c r="AK315" s="700"/>
      <c r="AL315" s="701"/>
      <c r="AM315" s="601">
        <v>28.8</v>
      </c>
      <c r="AN315" s="602"/>
      <c r="AO315" s="602"/>
      <c r="AP315" s="602"/>
      <c r="AQ315" s="602"/>
      <c r="AR315" s="602"/>
      <c r="AS315" s="602"/>
      <c r="AT315" s="603"/>
      <c r="AU315" s="699">
        <v>7274801</v>
      </c>
      <c r="AV315" s="700"/>
      <c r="AW315" s="700"/>
      <c r="AX315" s="700"/>
      <c r="AY315" s="700"/>
      <c r="AZ315" s="700"/>
      <c r="BA315" s="700"/>
      <c r="BB315" s="700"/>
      <c r="BC315" s="700"/>
      <c r="BD315" s="700"/>
      <c r="BE315" s="700"/>
      <c r="BF315" s="700"/>
      <c r="BG315" s="700"/>
      <c r="BH315" s="700"/>
      <c r="BI315" s="701"/>
      <c r="BJ315" s="601">
        <v>28.2</v>
      </c>
      <c r="BK315" s="602"/>
      <c r="BL315" s="602"/>
      <c r="BM315" s="602"/>
      <c r="BN315" s="602"/>
      <c r="BO315" s="602"/>
      <c r="BP315" s="602"/>
      <c r="BQ315" s="603"/>
    </row>
    <row r="316" spans="2:69" ht="15" customHeight="1" x14ac:dyDescent="0.2">
      <c r="B316" s="696" t="s">
        <v>413</v>
      </c>
      <c r="C316" s="697"/>
      <c r="D316" s="697"/>
      <c r="E316" s="697"/>
      <c r="F316" s="697"/>
      <c r="G316" s="697"/>
      <c r="H316" s="697"/>
      <c r="I316" s="697"/>
      <c r="J316" s="697"/>
      <c r="K316" s="697"/>
      <c r="L316" s="697"/>
      <c r="M316" s="697"/>
      <c r="N316" s="697"/>
      <c r="O316" s="697"/>
      <c r="P316" s="697"/>
      <c r="Q316" s="697"/>
      <c r="R316" s="697"/>
      <c r="S316" s="697"/>
      <c r="T316" s="697"/>
      <c r="U316" s="697"/>
      <c r="V316" s="697"/>
      <c r="W316" s="698"/>
      <c r="X316" s="699">
        <v>11998</v>
      </c>
      <c r="Y316" s="700"/>
      <c r="Z316" s="700"/>
      <c r="AA316" s="700"/>
      <c r="AB316" s="700"/>
      <c r="AC316" s="700"/>
      <c r="AD316" s="700"/>
      <c r="AE316" s="700"/>
      <c r="AF316" s="700"/>
      <c r="AG316" s="700"/>
      <c r="AH316" s="700"/>
      <c r="AI316" s="700"/>
      <c r="AJ316" s="700"/>
      <c r="AK316" s="700"/>
      <c r="AL316" s="701"/>
      <c r="AM316" s="601">
        <v>0</v>
      </c>
      <c r="AN316" s="602"/>
      <c r="AO316" s="602"/>
      <c r="AP316" s="602"/>
      <c r="AQ316" s="602"/>
      <c r="AR316" s="602"/>
      <c r="AS316" s="602"/>
      <c r="AT316" s="603"/>
      <c r="AU316" s="699">
        <v>11493</v>
      </c>
      <c r="AV316" s="700"/>
      <c r="AW316" s="700"/>
      <c r="AX316" s="700"/>
      <c r="AY316" s="700"/>
      <c r="AZ316" s="700"/>
      <c r="BA316" s="700"/>
      <c r="BB316" s="700"/>
      <c r="BC316" s="700"/>
      <c r="BD316" s="700"/>
      <c r="BE316" s="700"/>
      <c r="BF316" s="700"/>
      <c r="BG316" s="700"/>
      <c r="BH316" s="700"/>
      <c r="BI316" s="701"/>
      <c r="BJ316" s="601">
        <v>0.1</v>
      </c>
      <c r="BK316" s="602"/>
      <c r="BL316" s="602"/>
      <c r="BM316" s="602"/>
      <c r="BN316" s="602"/>
      <c r="BO316" s="602"/>
      <c r="BP316" s="602"/>
      <c r="BQ316" s="603"/>
    </row>
    <row r="317" spans="2:69" ht="15" customHeight="1" x14ac:dyDescent="0.2">
      <c r="B317" s="696" t="s">
        <v>414</v>
      </c>
      <c r="C317" s="697"/>
      <c r="D317" s="697"/>
      <c r="E317" s="697"/>
      <c r="F317" s="697"/>
      <c r="G317" s="697"/>
      <c r="H317" s="697"/>
      <c r="I317" s="697"/>
      <c r="J317" s="697"/>
      <c r="K317" s="697"/>
      <c r="L317" s="697"/>
      <c r="M317" s="697"/>
      <c r="N317" s="697"/>
      <c r="O317" s="697"/>
      <c r="P317" s="697"/>
      <c r="Q317" s="697"/>
      <c r="R317" s="697"/>
      <c r="S317" s="697"/>
      <c r="T317" s="697"/>
      <c r="U317" s="697"/>
      <c r="V317" s="697"/>
      <c r="W317" s="698"/>
      <c r="X317" s="699">
        <v>508565</v>
      </c>
      <c r="Y317" s="700"/>
      <c r="Z317" s="700"/>
      <c r="AA317" s="700"/>
      <c r="AB317" s="700"/>
      <c r="AC317" s="700"/>
      <c r="AD317" s="700"/>
      <c r="AE317" s="700"/>
      <c r="AF317" s="700"/>
      <c r="AG317" s="700"/>
      <c r="AH317" s="700"/>
      <c r="AI317" s="700"/>
      <c r="AJ317" s="700"/>
      <c r="AK317" s="700"/>
      <c r="AL317" s="701"/>
      <c r="AM317" s="601">
        <v>1.9</v>
      </c>
      <c r="AN317" s="602"/>
      <c r="AO317" s="602"/>
      <c r="AP317" s="602"/>
      <c r="AQ317" s="602"/>
      <c r="AR317" s="602"/>
      <c r="AS317" s="602"/>
      <c r="AT317" s="603"/>
      <c r="AU317" s="699">
        <v>505722</v>
      </c>
      <c r="AV317" s="700"/>
      <c r="AW317" s="700"/>
      <c r="AX317" s="700"/>
      <c r="AY317" s="700"/>
      <c r="AZ317" s="700"/>
      <c r="BA317" s="700"/>
      <c r="BB317" s="700"/>
      <c r="BC317" s="700"/>
      <c r="BD317" s="700"/>
      <c r="BE317" s="700"/>
      <c r="BF317" s="700"/>
      <c r="BG317" s="700"/>
      <c r="BH317" s="700"/>
      <c r="BI317" s="701"/>
      <c r="BJ317" s="601">
        <v>2</v>
      </c>
      <c r="BK317" s="602"/>
      <c r="BL317" s="602"/>
      <c r="BM317" s="602"/>
      <c r="BN317" s="602"/>
      <c r="BO317" s="602"/>
      <c r="BP317" s="602"/>
      <c r="BQ317" s="603"/>
    </row>
    <row r="318" spans="2:69" ht="15" customHeight="1" x14ac:dyDescent="0.2">
      <c r="B318" s="696" t="s">
        <v>415</v>
      </c>
      <c r="C318" s="697"/>
      <c r="D318" s="697"/>
      <c r="E318" s="697"/>
      <c r="F318" s="697"/>
      <c r="G318" s="697"/>
      <c r="H318" s="697"/>
      <c r="I318" s="697"/>
      <c r="J318" s="697"/>
      <c r="K318" s="697"/>
      <c r="L318" s="697"/>
      <c r="M318" s="697"/>
      <c r="N318" s="697"/>
      <c r="O318" s="697"/>
      <c r="P318" s="697"/>
      <c r="Q318" s="697"/>
      <c r="R318" s="697"/>
      <c r="S318" s="697"/>
      <c r="T318" s="697"/>
      <c r="U318" s="697"/>
      <c r="V318" s="697"/>
      <c r="W318" s="698"/>
      <c r="X318" s="699">
        <v>253344</v>
      </c>
      <c r="Y318" s="700"/>
      <c r="Z318" s="700"/>
      <c r="AA318" s="700"/>
      <c r="AB318" s="700"/>
      <c r="AC318" s="700"/>
      <c r="AD318" s="700"/>
      <c r="AE318" s="700"/>
      <c r="AF318" s="700"/>
      <c r="AG318" s="700"/>
      <c r="AH318" s="700"/>
      <c r="AI318" s="700"/>
      <c r="AJ318" s="700"/>
      <c r="AK318" s="700"/>
      <c r="AL318" s="701"/>
      <c r="AM318" s="601">
        <v>1</v>
      </c>
      <c r="AN318" s="602"/>
      <c r="AO318" s="602"/>
      <c r="AP318" s="602"/>
      <c r="AQ318" s="602"/>
      <c r="AR318" s="602"/>
      <c r="AS318" s="602"/>
      <c r="AT318" s="603"/>
      <c r="AU318" s="699">
        <v>231628</v>
      </c>
      <c r="AV318" s="700"/>
      <c r="AW318" s="700"/>
      <c r="AX318" s="700"/>
      <c r="AY318" s="700"/>
      <c r="AZ318" s="700"/>
      <c r="BA318" s="700"/>
      <c r="BB318" s="700"/>
      <c r="BC318" s="700"/>
      <c r="BD318" s="700"/>
      <c r="BE318" s="700"/>
      <c r="BF318" s="700"/>
      <c r="BG318" s="700"/>
      <c r="BH318" s="700"/>
      <c r="BI318" s="701"/>
      <c r="BJ318" s="601">
        <v>0.9</v>
      </c>
      <c r="BK318" s="602"/>
      <c r="BL318" s="602"/>
      <c r="BM318" s="602"/>
      <c r="BN318" s="602"/>
      <c r="BO318" s="602"/>
      <c r="BP318" s="602"/>
      <c r="BQ318" s="603"/>
    </row>
    <row r="319" spans="2:69" ht="15" customHeight="1" x14ac:dyDescent="0.2">
      <c r="B319" s="696" t="s">
        <v>416</v>
      </c>
      <c r="C319" s="697"/>
      <c r="D319" s="697"/>
      <c r="E319" s="697"/>
      <c r="F319" s="697"/>
      <c r="G319" s="697"/>
      <c r="H319" s="697"/>
      <c r="I319" s="697"/>
      <c r="J319" s="697"/>
      <c r="K319" s="697"/>
      <c r="L319" s="697"/>
      <c r="M319" s="697"/>
      <c r="N319" s="697"/>
      <c r="O319" s="697"/>
      <c r="P319" s="697"/>
      <c r="Q319" s="697"/>
      <c r="R319" s="697"/>
      <c r="S319" s="697"/>
      <c r="T319" s="697"/>
      <c r="U319" s="697"/>
      <c r="V319" s="697"/>
      <c r="W319" s="698"/>
      <c r="X319" s="699">
        <v>161279</v>
      </c>
      <c r="Y319" s="700"/>
      <c r="Z319" s="700"/>
      <c r="AA319" s="700"/>
      <c r="AB319" s="700"/>
      <c r="AC319" s="700"/>
      <c r="AD319" s="700"/>
      <c r="AE319" s="700"/>
      <c r="AF319" s="700"/>
      <c r="AG319" s="700"/>
      <c r="AH319" s="700"/>
      <c r="AI319" s="700"/>
      <c r="AJ319" s="700"/>
      <c r="AK319" s="700"/>
      <c r="AL319" s="701"/>
      <c r="AM319" s="601">
        <v>0.6</v>
      </c>
      <c r="AN319" s="602"/>
      <c r="AO319" s="602"/>
      <c r="AP319" s="602"/>
      <c r="AQ319" s="602"/>
      <c r="AR319" s="602"/>
      <c r="AS319" s="602"/>
      <c r="AT319" s="603"/>
      <c r="AU319" s="699">
        <v>150389</v>
      </c>
      <c r="AV319" s="700"/>
      <c r="AW319" s="700"/>
      <c r="AX319" s="700"/>
      <c r="AY319" s="700"/>
      <c r="AZ319" s="700"/>
      <c r="BA319" s="700"/>
      <c r="BB319" s="700"/>
      <c r="BC319" s="700"/>
      <c r="BD319" s="700"/>
      <c r="BE319" s="700"/>
      <c r="BF319" s="700"/>
      <c r="BG319" s="700"/>
      <c r="BH319" s="700"/>
      <c r="BI319" s="701"/>
      <c r="BJ319" s="601">
        <v>0.6</v>
      </c>
      <c r="BK319" s="602"/>
      <c r="BL319" s="602"/>
      <c r="BM319" s="602"/>
      <c r="BN319" s="602"/>
      <c r="BO319" s="602"/>
      <c r="BP319" s="602"/>
      <c r="BQ319" s="603"/>
    </row>
    <row r="320" spans="2:69" ht="15" customHeight="1" x14ac:dyDescent="0.2">
      <c r="B320" s="696" t="s">
        <v>417</v>
      </c>
      <c r="C320" s="697"/>
      <c r="D320" s="697"/>
      <c r="E320" s="697"/>
      <c r="F320" s="697"/>
      <c r="G320" s="697"/>
      <c r="H320" s="697"/>
      <c r="I320" s="697"/>
      <c r="J320" s="697"/>
      <c r="K320" s="697"/>
      <c r="L320" s="697"/>
      <c r="M320" s="697"/>
      <c r="N320" s="697"/>
      <c r="O320" s="697"/>
      <c r="P320" s="697"/>
      <c r="Q320" s="697"/>
      <c r="R320" s="697"/>
      <c r="S320" s="697"/>
      <c r="T320" s="697"/>
      <c r="U320" s="697"/>
      <c r="V320" s="697"/>
      <c r="W320" s="698"/>
      <c r="X320" s="699">
        <v>3706136</v>
      </c>
      <c r="Y320" s="700"/>
      <c r="Z320" s="700"/>
      <c r="AA320" s="700"/>
      <c r="AB320" s="700"/>
      <c r="AC320" s="700"/>
      <c r="AD320" s="700"/>
      <c r="AE320" s="700"/>
      <c r="AF320" s="700"/>
      <c r="AG320" s="700"/>
      <c r="AH320" s="700"/>
      <c r="AI320" s="700"/>
      <c r="AJ320" s="700"/>
      <c r="AK320" s="700"/>
      <c r="AL320" s="701"/>
      <c r="AM320" s="601">
        <v>14.1</v>
      </c>
      <c r="AN320" s="602"/>
      <c r="AO320" s="602"/>
      <c r="AP320" s="602"/>
      <c r="AQ320" s="602"/>
      <c r="AR320" s="602"/>
      <c r="AS320" s="602"/>
      <c r="AT320" s="603"/>
      <c r="AU320" s="699">
        <v>3574317</v>
      </c>
      <c r="AV320" s="700"/>
      <c r="AW320" s="700"/>
      <c r="AX320" s="700"/>
      <c r="AY320" s="700"/>
      <c r="AZ320" s="700"/>
      <c r="BA320" s="700"/>
      <c r="BB320" s="700"/>
      <c r="BC320" s="700"/>
      <c r="BD320" s="700"/>
      <c r="BE320" s="700"/>
      <c r="BF320" s="700"/>
      <c r="BG320" s="700"/>
      <c r="BH320" s="700"/>
      <c r="BI320" s="701"/>
      <c r="BJ320" s="601">
        <v>13.9</v>
      </c>
      <c r="BK320" s="602"/>
      <c r="BL320" s="602"/>
      <c r="BM320" s="602"/>
      <c r="BN320" s="602"/>
      <c r="BO320" s="602"/>
      <c r="BP320" s="602"/>
      <c r="BQ320" s="603"/>
    </row>
    <row r="321" spans="2:69" ht="15" customHeight="1" x14ac:dyDescent="0.2">
      <c r="B321" s="724" t="s">
        <v>418</v>
      </c>
      <c r="C321" s="725"/>
      <c r="D321" s="725"/>
      <c r="E321" s="725"/>
      <c r="F321" s="725"/>
      <c r="G321" s="725"/>
      <c r="H321" s="725"/>
      <c r="I321" s="725"/>
      <c r="J321" s="725"/>
      <c r="K321" s="725"/>
      <c r="L321" s="725"/>
      <c r="M321" s="725"/>
      <c r="N321" s="725"/>
      <c r="O321" s="725"/>
      <c r="P321" s="725"/>
      <c r="Q321" s="725"/>
      <c r="R321" s="725"/>
      <c r="S321" s="725"/>
      <c r="T321" s="725"/>
      <c r="U321" s="725"/>
      <c r="V321" s="725"/>
      <c r="W321" s="726"/>
      <c r="X321" s="699">
        <v>1888649</v>
      </c>
      <c r="Y321" s="700"/>
      <c r="Z321" s="700"/>
      <c r="AA321" s="700"/>
      <c r="AB321" s="700"/>
      <c r="AC321" s="700"/>
      <c r="AD321" s="700"/>
      <c r="AE321" s="700"/>
      <c r="AF321" s="700"/>
      <c r="AG321" s="700"/>
      <c r="AH321" s="700"/>
      <c r="AI321" s="700"/>
      <c r="AJ321" s="700"/>
      <c r="AK321" s="700"/>
      <c r="AL321" s="701"/>
      <c r="AM321" s="601">
        <v>7.2</v>
      </c>
      <c r="AN321" s="602"/>
      <c r="AO321" s="602"/>
      <c r="AP321" s="602"/>
      <c r="AQ321" s="602"/>
      <c r="AR321" s="602"/>
      <c r="AS321" s="602"/>
      <c r="AT321" s="603"/>
      <c r="AU321" s="699">
        <v>2071236</v>
      </c>
      <c r="AV321" s="700"/>
      <c r="AW321" s="700"/>
      <c r="AX321" s="700"/>
      <c r="AY321" s="700"/>
      <c r="AZ321" s="700"/>
      <c r="BA321" s="700"/>
      <c r="BB321" s="700"/>
      <c r="BC321" s="700"/>
      <c r="BD321" s="700"/>
      <c r="BE321" s="700"/>
      <c r="BF321" s="700"/>
      <c r="BG321" s="700"/>
      <c r="BH321" s="700"/>
      <c r="BI321" s="701"/>
      <c r="BJ321" s="601">
        <v>8</v>
      </c>
      <c r="BK321" s="602"/>
      <c r="BL321" s="602"/>
      <c r="BM321" s="602"/>
      <c r="BN321" s="602"/>
      <c r="BO321" s="602"/>
      <c r="BP321" s="602"/>
      <c r="BQ321" s="603"/>
    </row>
    <row r="322" spans="2:69" ht="15" customHeight="1" x14ac:dyDescent="0.2">
      <c r="B322" s="724" t="s">
        <v>419</v>
      </c>
      <c r="C322" s="725"/>
      <c r="D322" s="725"/>
      <c r="E322" s="725"/>
      <c r="F322" s="725"/>
      <c r="G322" s="725"/>
      <c r="H322" s="725"/>
      <c r="I322" s="725"/>
      <c r="J322" s="725"/>
      <c r="K322" s="725"/>
      <c r="L322" s="725"/>
      <c r="M322" s="725"/>
      <c r="N322" s="725"/>
      <c r="O322" s="725"/>
      <c r="P322" s="725"/>
      <c r="Q322" s="725"/>
      <c r="R322" s="725"/>
      <c r="S322" s="725"/>
      <c r="T322" s="725"/>
      <c r="U322" s="725"/>
      <c r="V322" s="725"/>
      <c r="W322" s="726"/>
      <c r="X322" s="699">
        <v>146945</v>
      </c>
      <c r="Y322" s="700"/>
      <c r="Z322" s="700"/>
      <c r="AA322" s="700"/>
      <c r="AB322" s="700"/>
      <c r="AC322" s="700"/>
      <c r="AD322" s="700"/>
      <c r="AE322" s="700"/>
      <c r="AF322" s="700"/>
      <c r="AG322" s="700"/>
      <c r="AH322" s="700"/>
      <c r="AI322" s="700"/>
      <c r="AJ322" s="700"/>
      <c r="AK322" s="700"/>
      <c r="AL322" s="701"/>
      <c r="AM322" s="601">
        <v>0.6</v>
      </c>
      <c r="AN322" s="602"/>
      <c r="AO322" s="602"/>
      <c r="AP322" s="602"/>
      <c r="AQ322" s="602"/>
      <c r="AR322" s="602"/>
      <c r="AS322" s="602"/>
      <c r="AT322" s="603"/>
      <c r="AU322" s="699">
        <v>114453</v>
      </c>
      <c r="AV322" s="700"/>
      <c r="AW322" s="700"/>
      <c r="AX322" s="700"/>
      <c r="AY322" s="700"/>
      <c r="AZ322" s="700"/>
      <c r="BA322" s="700"/>
      <c r="BB322" s="700"/>
      <c r="BC322" s="700"/>
      <c r="BD322" s="700"/>
      <c r="BE322" s="700"/>
      <c r="BF322" s="700"/>
      <c r="BG322" s="700"/>
      <c r="BH322" s="700"/>
      <c r="BI322" s="701"/>
      <c r="BJ322" s="601">
        <v>0.4</v>
      </c>
      <c r="BK322" s="602"/>
      <c r="BL322" s="602"/>
      <c r="BM322" s="602"/>
      <c r="BN322" s="602"/>
      <c r="BO322" s="602"/>
      <c r="BP322" s="602"/>
      <c r="BQ322" s="603"/>
    </row>
    <row r="323" spans="2:69" ht="15" customHeight="1" x14ac:dyDescent="0.2">
      <c r="B323" s="724" t="s">
        <v>420</v>
      </c>
      <c r="C323" s="725"/>
      <c r="D323" s="725"/>
      <c r="E323" s="725"/>
      <c r="F323" s="725"/>
      <c r="G323" s="725"/>
      <c r="H323" s="725"/>
      <c r="I323" s="725"/>
      <c r="J323" s="725"/>
      <c r="K323" s="725"/>
      <c r="L323" s="725"/>
      <c r="M323" s="725"/>
      <c r="N323" s="725"/>
      <c r="O323" s="725"/>
      <c r="P323" s="725"/>
      <c r="Q323" s="725"/>
      <c r="R323" s="725"/>
      <c r="S323" s="725"/>
      <c r="T323" s="725"/>
      <c r="U323" s="725"/>
      <c r="V323" s="725"/>
      <c r="W323" s="726"/>
      <c r="X323" s="699">
        <v>16447</v>
      </c>
      <c r="Y323" s="700"/>
      <c r="Z323" s="700"/>
      <c r="AA323" s="700"/>
      <c r="AB323" s="700"/>
      <c r="AC323" s="700"/>
      <c r="AD323" s="700"/>
      <c r="AE323" s="700"/>
      <c r="AF323" s="700"/>
      <c r="AG323" s="700"/>
      <c r="AH323" s="700"/>
      <c r="AI323" s="700"/>
      <c r="AJ323" s="700"/>
      <c r="AK323" s="700"/>
      <c r="AL323" s="701"/>
      <c r="AM323" s="601">
        <v>0.1</v>
      </c>
      <c r="AN323" s="602"/>
      <c r="AO323" s="602"/>
      <c r="AP323" s="602"/>
      <c r="AQ323" s="602"/>
      <c r="AR323" s="602"/>
      <c r="AS323" s="602"/>
      <c r="AT323" s="603"/>
      <c r="AU323" s="699">
        <v>3277</v>
      </c>
      <c r="AV323" s="700"/>
      <c r="AW323" s="700"/>
      <c r="AX323" s="700"/>
      <c r="AY323" s="700"/>
      <c r="AZ323" s="700"/>
      <c r="BA323" s="700"/>
      <c r="BB323" s="700"/>
      <c r="BC323" s="700"/>
      <c r="BD323" s="700"/>
      <c r="BE323" s="700"/>
      <c r="BF323" s="700"/>
      <c r="BG323" s="700"/>
      <c r="BH323" s="700"/>
      <c r="BI323" s="701"/>
      <c r="BJ323" s="601">
        <v>0</v>
      </c>
      <c r="BK323" s="602"/>
      <c r="BL323" s="602"/>
      <c r="BM323" s="602"/>
      <c r="BN323" s="602"/>
      <c r="BO323" s="602"/>
      <c r="BP323" s="602"/>
      <c r="BQ323" s="603"/>
    </row>
    <row r="324" spans="2:69" ht="15" customHeight="1" x14ac:dyDescent="0.2">
      <c r="B324" s="724" t="s">
        <v>421</v>
      </c>
      <c r="C324" s="725"/>
      <c r="D324" s="725"/>
      <c r="E324" s="725"/>
      <c r="F324" s="725"/>
      <c r="G324" s="725"/>
      <c r="H324" s="725"/>
      <c r="I324" s="725"/>
      <c r="J324" s="725"/>
      <c r="K324" s="725"/>
      <c r="L324" s="725"/>
      <c r="M324" s="725"/>
      <c r="N324" s="725"/>
      <c r="O324" s="725"/>
      <c r="P324" s="725"/>
      <c r="Q324" s="725"/>
      <c r="R324" s="725"/>
      <c r="S324" s="725"/>
      <c r="T324" s="725"/>
      <c r="U324" s="725"/>
      <c r="V324" s="725"/>
      <c r="W324" s="726"/>
      <c r="X324" s="699">
        <v>489701</v>
      </c>
      <c r="Y324" s="700"/>
      <c r="Z324" s="700"/>
      <c r="AA324" s="700"/>
      <c r="AB324" s="700"/>
      <c r="AC324" s="700"/>
      <c r="AD324" s="700"/>
      <c r="AE324" s="700"/>
      <c r="AF324" s="700"/>
      <c r="AG324" s="700"/>
      <c r="AH324" s="700"/>
      <c r="AI324" s="700"/>
      <c r="AJ324" s="700"/>
      <c r="AK324" s="700"/>
      <c r="AL324" s="701"/>
      <c r="AM324" s="601">
        <v>1.9</v>
      </c>
      <c r="AN324" s="602"/>
      <c r="AO324" s="602"/>
      <c r="AP324" s="602"/>
      <c r="AQ324" s="602"/>
      <c r="AR324" s="602"/>
      <c r="AS324" s="602"/>
      <c r="AT324" s="603"/>
      <c r="AU324" s="699">
        <v>892823</v>
      </c>
      <c r="AV324" s="700"/>
      <c r="AW324" s="700"/>
      <c r="AX324" s="700"/>
      <c r="AY324" s="700"/>
      <c r="AZ324" s="700"/>
      <c r="BA324" s="700"/>
      <c r="BB324" s="700"/>
      <c r="BC324" s="700"/>
      <c r="BD324" s="700"/>
      <c r="BE324" s="700"/>
      <c r="BF324" s="700"/>
      <c r="BG324" s="700"/>
      <c r="BH324" s="700"/>
      <c r="BI324" s="701"/>
      <c r="BJ324" s="601">
        <v>3.5</v>
      </c>
      <c r="BK324" s="602"/>
      <c r="BL324" s="602"/>
      <c r="BM324" s="602"/>
      <c r="BN324" s="602"/>
      <c r="BO324" s="602"/>
      <c r="BP324" s="602"/>
      <c r="BQ324" s="603"/>
    </row>
    <row r="325" spans="2:69" ht="15" customHeight="1" x14ac:dyDescent="0.2">
      <c r="B325" s="724" t="s">
        <v>422</v>
      </c>
      <c r="C325" s="725"/>
      <c r="D325" s="725"/>
      <c r="E325" s="725"/>
      <c r="F325" s="725"/>
      <c r="G325" s="725"/>
      <c r="H325" s="725"/>
      <c r="I325" s="725"/>
      <c r="J325" s="725"/>
      <c r="K325" s="725"/>
      <c r="L325" s="725"/>
      <c r="M325" s="725"/>
      <c r="N325" s="725"/>
      <c r="O325" s="725"/>
      <c r="P325" s="725"/>
      <c r="Q325" s="725"/>
      <c r="R325" s="725"/>
      <c r="S325" s="725"/>
      <c r="T325" s="725"/>
      <c r="U325" s="725"/>
      <c r="V325" s="725"/>
      <c r="W325" s="726"/>
      <c r="X325" s="699">
        <v>1098453</v>
      </c>
      <c r="Y325" s="700"/>
      <c r="Z325" s="700"/>
      <c r="AA325" s="700"/>
      <c r="AB325" s="700"/>
      <c r="AC325" s="700"/>
      <c r="AD325" s="700"/>
      <c r="AE325" s="700"/>
      <c r="AF325" s="700"/>
      <c r="AG325" s="700"/>
      <c r="AH325" s="700"/>
      <c r="AI325" s="700"/>
      <c r="AJ325" s="700"/>
      <c r="AK325" s="700"/>
      <c r="AL325" s="701"/>
      <c r="AM325" s="601">
        <v>4.2</v>
      </c>
      <c r="AN325" s="602"/>
      <c r="AO325" s="602"/>
      <c r="AP325" s="602"/>
      <c r="AQ325" s="602"/>
      <c r="AR325" s="602"/>
      <c r="AS325" s="602"/>
      <c r="AT325" s="603"/>
      <c r="AU325" s="699">
        <v>1091483</v>
      </c>
      <c r="AV325" s="700"/>
      <c r="AW325" s="700"/>
      <c r="AX325" s="700"/>
      <c r="AY325" s="700"/>
      <c r="AZ325" s="700"/>
      <c r="BA325" s="700"/>
      <c r="BB325" s="700"/>
      <c r="BC325" s="700"/>
      <c r="BD325" s="700"/>
      <c r="BE325" s="700"/>
      <c r="BF325" s="700"/>
      <c r="BG325" s="700"/>
      <c r="BH325" s="700"/>
      <c r="BI325" s="701"/>
      <c r="BJ325" s="601">
        <v>4.2</v>
      </c>
      <c r="BK325" s="602"/>
      <c r="BL325" s="602"/>
      <c r="BM325" s="602"/>
      <c r="BN325" s="602"/>
      <c r="BO325" s="602"/>
      <c r="BP325" s="602"/>
      <c r="BQ325" s="603"/>
    </row>
    <row r="326" spans="2:69" ht="15" customHeight="1" x14ac:dyDescent="0.2">
      <c r="B326" s="724" t="s">
        <v>423</v>
      </c>
      <c r="C326" s="725"/>
      <c r="D326" s="725"/>
      <c r="E326" s="725"/>
      <c r="F326" s="725"/>
      <c r="G326" s="725"/>
      <c r="H326" s="725"/>
      <c r="I326" s="725"/>
      <c r="J326" s="725"/>
      <c r="K326" s="725"/>
      <c r="L326" s="725"/>
      <c r="M326" s="725"/>
      <c r="N326" s="725"/>
      <c r="O326" s="725"/>
      <c r="P326" s="725"/>
      <c r="Q326" s="725"/>
      <c r="R326" s="725"/>
      <c r="S326" s="725"/>
      <c r="T326" s="725"/>
      <c r="U326" s="725"/>
      <c r="V326" s="725"/>
      <c r="W326" s="726"/>
      <c r="X326" s="699">
        <v>567541</v>
      </c>
      <c r="Y326" s="700"/>
      <c r="Z326" s="700"/>
      <c r="AA326" s="700"/>
      <c r="AB326" s="700"/>
      <c r="AC326" s="700"/>
      <c r="AD326" s="700"/>
      <c r="AE326" s="700"/>
      <c r="AF326" s="700"/>
      <c r="AG326" s="700"/>
      <c r="AH326" s="700"/>
      <c r="AI326" s="700"/>
      <c r="AJ326" s="700"/>
      <c r="AK326" s="700"/>
      <c r="AL326" s="701"/>
      <c r="AM326" s="601">
        <v>2.2000000000000002</v>
      </c>
      <c r="AN326" s="602"/>
      <c r="AO326" s="602"/>
      <c r="AP326" s="602"/>
      <c r="AQ326" s="602"/>
      <c r="AR326" s="602"/>
      <c r="AS326" s="602"/>
      <c r="AT326" s="603"/>
      <c r="AU326" s="699">
        <v>930360</v>
      </c>
      <c r="AV326" s="700"/>
      <c r="AW326" s="700"/>
      <c r="AX326" s="700"/>
      <c r="AY326" s="700"/>
      <c r="AZ326" s="700"/>
      <c r="BA326" s="700"/>
      <c r="BB326" s="700"/>
      <c r="BC326" s="700"/>
      <c r="BD326" s="700"/>
      <c r="BE326" s="700"/>
      <c r="BF326" s="700"/>
      <c r="BG326" s="700"/>
      <c r="BH326" s="700"/>
      <c r="BI326" s="701"/>
      <c r="BJ326" s="601">
        <v>3.6</v>
      </c>
      <c r="BK326" s="602"/>
      <c r="BL326" s="602"/>
      <c r="BM326" s="602"/>
      <c r="BN326" s="602"/>
      <c r="BO326" s="602"/>
      <c r="BP326" s="602"/>
      <c r="BQ326" s="603"/>
    </row>
    <row r="327" spans="2:69" ht="15" customHeight="1" x14ac:dyDescent="0.2">
      <c r="B327" s="727" t="s">
        <v>424</v>
      </c>
      <c r="C327" s="728"/>
      <c r="D327" s="728"/>
      <c r="E327" s="728"/>
      <c r="F327" s="728"/>
      <c r="G327" s="728"/>
      <c r="H327" s="728"/>
      <c r="I327" s="728"/>
      <c r="J327" s="728"/>
      <c r="K327" s="728"/>
      <c r="L327" s="728"/>
      <c r="M327" s="728"/>
      <c r="N327" s="728"/>
      <c r="O327" s="728"/>
      <c r="P327" s="728"/>
      <c r="Q327" s="728"/>
      <c r="R327" s="728"/>
      <c r="S327" s="728"/>
      <c r="T327" s="728"/>
      <c r="U327" s="728"/>
      <c r="V327" s="728"/>
      <c r="W327" s="729"/>
      <c r="X327" s="687">
        <v>3719813</v>
      </c>
      <c r="Y327" s="688"/>
      <c r="Z327" s="688"/>
      <c r="AA327" s="688"/>
      <c r="AB327" s="688"/>
      <c r="AC327" s="688"/>
      <c r="AD327" s="688"/>
      <c r="AE327" s="688"/>
      <c r="AF327" s="688"/>
      <c r="AG327" s="688"/>
      <c r="AH327" s="688"/>
      <c r="AI327" s="688"/>
      <c r="AJ327" s="688"/>
      <c r="AK327" s="688"/>
      <c r="AL327" s="689"/>
      <c r="AM327" s="690">
        <v>14.2</v>
      </c>
      <c r="AN327" s="691"/>
      <c r="AO327" s="691"/>
      <c r="AP327" s="691"/>
      <c r="AQ327" s="691"/>
      <c r="AR327" s="691"/>
      <c r="AS327" s="691"/>
      <c r="AT327" s="692"/>
      <c r="AU327" s="687">
        <v>2687490</v>
      </c>
      <c r="AV327" s="688"/>
      <c r="AW327" s="688"/>
      <c r="AX327" s="688"/>
      <c r="AY327" s="688"/>
      <c r="AZ327" s="688"/>
      <c r="BA327" s="688"/>
      <c r="BB327" s="688"/>
      <c r="BC327" s="688"/>
      <c r="BD327" s="688"/>
      <c r="BE327" s="688"/>
      <c r="BF327" s="688"/>
      <c r="BG327" s="688"/>
      <c r="BH327" s="688"/>
      <c r="BI327" s="689"/>
      <c r="BJ327" s="690">
        <v>10.4</v>
      </c>
      <c r="BK327" s="691"/>
      <c r="BL327" s="691"/>
      <c r="BM327" s="691"/>
      <c r="BN327" s="691"/>
      <c r="BO327" s="691"/>
      <c r="BP327" s="691"/>
      <c r="BQ327" s="692"/>
    </row>
    <row r="328" spans="2:69" ht="15" customHeight="1" x14ac:dyDescent="0.2">
      <c r="B328" s="124" t="s">
        <v>425</v>
      </c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6"/>
      <c r="X328" s="693">
        <f>SUM(X305:AL327)</f>
        <v>26210839</v>
      </c>
      <c r="Y328" s="694"/>
      <c r="Z328" s="694"/>
      <c r="AA328" s="694"/>
      <c r="AB328" s="694"/>
      <c r="AC328" s="694"/>
      <c r="AD328" s="694"/>
      <c r="AE328" s="694"/>
      <c r="AF328" s="694"/>
      <c r="AG328" s="694"/>
      <c r="AH328" s="694"/>
      <c r="AI328" s="694"/>
      <c r="AJ328" s="694"/>
      <c r="AK328" s="694"/>
      <c r="AL328" s="695"/>
      <c r="AM328" s="134">
        <f>SUM(AM305:AT327)</f>
        <v>100.00000000000001</v>
      </c>
      <c r="AN328" s="135"/>
      <c r="AO328" s="135"/>
      <c r="AP328" s="135"/>
      <c r="AQ328" s="135"/>
      <c r="AR328" s="135"/>
      <c r="AS328" s="135"/>
      <c r="AT328" s="136"/>
      <c r="AU328" s="693">
        <f>SUM(AU305:BI327)</f>
        <v>25788472</v>
      </c>
      <c r="AV328" s="694"/>
      <c r="AW328" s="694"/>
      <c r="AX328" s="694"/>
      <c r="AY328" s="694"/>
      <c r="AZ328" s="694"/>
      <c r="BA328" s="694"/>
      <c r="BB328" s="694"/>
      <c r="BC328" s="694"/>
      <c r="BD328" s="694"/>
      <c r="BE328" s="694"/>
      <c r="BF328" s="694"/>
      <c r="BG328" s="694"/>
      <c r="BH328" s="694"/>
      <c r="BI328" s="695"/>
      <c r="BJ328" s="134">
        <f>SUM(BJ305:BQ327)</f>
        <v>100.00000000000001</v>
      </c>
      <c r="BK328" s="135"/>
      <c r="BL328" s="135"/>
      <c r="BM328" s="135"/>
      <c r="BN328" s="135"/>
      <c r="BO328" s="135"/>
      <c r="BP328" s="135"/>
      <c r="BQ328" s="136"/>
    </row>
    <row r="329" spans="2:69" ht="15" customHeight="1" x14ac:dyDescent="0.2">
      <c r="M329" s="3">
        <v>14.5</v>
      </c>
      <c r="V329" s="3">
        <v>-3.2</v>
      </c>
      <c r="AE329" s="3">
        <v>5.4</v>
      </c>
      <c r="AN329" s="3">
        <v>38.5</v>
      </c>
    </row>
    <row r="330" spans="2:69" ht="15" customHeight="1" x14ac:dyDescent="0.2">
      <c r="B330" s="3" t="s">
        <v>426</v>
      </c>
      <c r="M330" s="3">
        <v>24.3</v>
      </c>
      <c r="V330" s="3">
        <v>-2.6</v>
      </c>
      <c r="AE330" s="3">
        <v>9.1999999999999993</v>
      </c>
      <c r="AN330" s="3">
        <v>131</v>
      </c>
    </row>
    <row r="331" spans="2:69" ht="15" customHeight="1" x14ac:dyDescent="0.2">
      <c r="B331" s="118" t="s">
        <v>12</v>
      </c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20"/>
      <c r="X331" s="124" t="s">
        <v>400</v>
      </c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6"/>
      <c r="AU331" s="124" t="s">
        <v>378</v>
      </c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6"/>
    </row>
    <row r="332" spans="2:69" ht="15" customHeight="1" x14ac:dyDescent="0.2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3"/>
      <c r="X332" s="124" t="s">
        <v>401</v>
      </c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6"/>
      <c r="AM332" s="124" t="s">
        <v>23</v>
      </c>
      <c r="AN332" s="125"/>
      <c r="AO332" s="125"/>
      <c r="AP332" s="125"/>
      <c r="AQ332" s="125"/>
      <c r="AR332" s="125"/>
      <c r="AS332" s="125"/>
      <c r="AT332" s="126"/>
      <c r="AU332" s="124" t="s">
        <v>401</v>
      </c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6"/>
      <c r="BJ332" s="124" t="s">
        <v>23</v>
      </c>
      <c r="BK332" s="125"/>
      <c r="BL332" s="125"/>
      <c r="BM332" s="125"/>
      <c r="BN332" s="125"/>
      <c r="BO332" s="125"/>
      <c r="BP332" s="125"/>
      <c r="BQ332" s="126"/>
    </row>
    <row r="333" spans="2:69" ht="15" customHeight="1" x14ac:dyDescent="0.2">
      <c r="B333" s="112" t="s">
        <v>427</v>
      </c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4"/>
      <c r="X333" s="718">
        <v>10472489</v>
      </c>
      <c r="Y333" s="719"/>
      <c r="Z333" s="719"/>
      <c r="AA333" s="719"/>
      <c r="AB333" s="719"/>
      <c r="AC333" s="719"/>
      <c r="AD333" s="719"/>
      <c r="AE333" s="719"/>
      <c r="AF333" s="719"/>
      <c r="AG333" s="719"/>
      <c r="AH333" s="719"/>
      <c r="AI333" s="719"/>
      <c r="AJ333" s="719"/>
      <c r="AK333" s="719"/>
      <c r="AL333" s="720"/>
      <c r="AM333" s="721">
        <v>41.7</v>
      </c>
      <c r="AN333" s="722"/>
      <c r="AO333" s="722"/>
      <c r="AP333" s="722"/>
      <c r="AQ333" s="722"/>
      <c r="AR333" s="722"/>
      <c r="AS333" s="722"/>
      <c r="AT333" s="723"/>
      <c r="AU333" s="718">
        <v>10576879</v>
      </c>
      <c r="AV333" s="719"/>
      <c r="AW333" s="719"/>
      <c r="AX333" s="719"/>
      <c r="AY333" s="719"/>
      <c r="AZ333" s="719"/>
      <c r="BA333" s="719"/>
      <c r="BB333" s="719"/>
      <c r="BC333" s="719"/>
      <c r="BD333" s="719"/>
      <c r="BE333" s="719"/>
      <c r="BF333" s="719"/>
      <c r="BG333" s="719"/>
      <c r="BH333" s="719"/>
      <c r="BI333" s="720"/>
      <c r="BJ333" s="721">
        <v>43.5</v>
      </c>
      <c r="BK333" s="722"/>
      <c r="BL333" s="722"/>
      <c r="BM333" s="722"/>
      <c r="BN333" s="722"/>
      <c r="BO333" s="722"/>
      <c r="BP333" s="722"/>
      <c r="BQ333" s="723"/>
    </row>
    <row r="334" spans="2:69" ht="15" customHeight="1" x14ac:dyDescent="0.2">
      <c r="B334" s="39"/>
      <c r="C334" s="697" t="s">
        <v>428</v>
      </c>
      <c r="D334" s="697"/>
      <c r="E334" s="697"/>
      <c r="F334" s="697"/>
      <c r="G334" s="697"/>
      <c r="H334" s="697"/>
      <c r="I334" s="697"/>
      <c r="J334" s="697"/>
      <c r="K334" s="697"/>
      <c r="L334" s="697"/>
      <c r="M334" s="697"/>
      <c r="N334" s="697"/>
      <c r="O334" s="697"/>
      <c r="P334" s="697"/>
      <c r="Q334" s="697"/>
      <c r="R334" s="697"/>
      <c r="S334" s="697"/>
      <c r="T334" s="697"/>
      <c r="U334" s="697"/>
      <c r="V334" s="697"/>
      <c r="W334" s="698"/>
      <c r="X334" s="699">
        <v>3422569</v>
      </c>
      <c r="Y334" s="700"/>
      <c r="Z334" s="700"/>
      <c r="AA334" s="700"/>
      <c r="AB334" s="700"/>
      <c r="AC334" s="700"/>
      <c r="AD334" s="700"/>
      <c r="AE334" s="700"/>
      <c r="AF334" s="700"/>
      <c r="AG334" s="700"/>
      <c r="AH334" s="700"/>
      <c r="AI334" s="700"/>
      <c r="AJ334" s="700"/>
      <c r="AK334" s="700"/>
      <c r="AL334" s="701"/>
      <c r="AM334" s="601">
        <v>13.6</v>
      </c>
      <c r="AN334" s="602"/>
      <c r="AO334" s="602"/>
      <c r="AP334" s="602"/>
      <c r="AQ334" s="602"/>
      <c r="AR334" s="602"/>
      <c r="AS334" s="602"/>
      <c r="AT334" s="603"/>
      <c r="AU334" s="699">
        <v>3175116</v>
      </c>
      <c r="AV334" s="700"/>
      <c r="AW334" s="700"/>
      <c r="AX334" s="700"/>
      <c r="AY334" s="700"/>
      <c r="AZ334" s="700"/>
      <c r="BA334" s="700"/>
      <c r="BB334" s="700"/>
      <c r="BC334" s="700"/>
      <c r="BD334" s="700"/>
      <c r="BE334" s="700"/>
      <c r="BF334" s="700"/>
      <c r="BG334" s="700"/>
      <c r="BH334" s="700"/>
      <c r="BI334" s="701"/>
      <c r="BJ334" s="601">
        <v>13.1</v>
      </c>
      <c r="BK334" s="602"/>
      <c r="BL334" s="602"/>
      <c r="BM334" s="602"/>
      <c r="BN334" s="602"/>
      <c r="BO334" s="602"/>
      <c r="BP334" s="602"/>
      <c r="BQ334" s="603"/>
    </row>
    <row r="335" spans="2:69" ht="15" customHeight="1" x14ac:dyDescent="0.2">
      <c r="B335" s="39"/>
      <c r="C335" s="697" t="s">
        <v>429</v>
      </c>
      <c r="D335" s="697"/>
      <c r="E335" s="697"/>
      <c r="F335" s="697"/>
      <c r="G335" s="697"/>
      <c r="H335" s="697"/>
      <c r="I335" s="697"/>
      <c r="J335" s="697"/>
      <c r="K335" s="697"/>
      <c r="L335" s="697"/>
      <c r="M335" s="697"/>
      <c r="N335" s="697"/>
      <c r="O335" s="697"/>
      <c r="P335" s="697"/>
      <c r="Q335" s="697"/>
      <c r="R335" s="697"/>
      <c r="S335" s="697"/>
      <c r="T335" s="697"/>
      <c r="U335" s="697"/>
      <c r="V335" s="697"/>
      <c r="W335" s="698"/>
      <c r="X335" s="699">
        <v>4405205</v>
      </c>
      <c r="Y335" s="700"/>
      <c r="Z335" s="700"/>
      <c r="AA335" s="700"/>
      <c r="AB335" s="700"/>
      <c r="AC335" s="700"/>
      <c r="AD335" s="700"/>
      <c r="AE335" s="700"/>
      <c r="AF335" s="700"/>
      <c r="AG335" s="700"/>
      <c r="AH335" s="700"/>
      <c r="AI335" s="700"/>
      <c r="AJ335" s="700"/>
      <c r="AK335" s="700"/>
      <c r="AL335" s="701"/>
      <c r="AM335" s="601">
        <v>17.600000000000001</v>
      </c>
      <c r="AN335" s="602"/>
      <c r="AO335" s="602"/>
      <c r="AP335" s="602"/>
      <c r="AQ335" s="602"/>
      <c r="AR335" s="602"/>
      <c r="AS335" s="602"/>
      <c r="AT335" s="603"/>
      <c r="AU335" s="699">
        <v>4776245</v>
      </c>
      <c r="AV335" s="700"/>
      <c r="AW335" s="700"/>
      <c r="AX335" s="700"/>
      <c r="AY335" s="700"/>
      <c r="AZ335" s="700"/>
      <c r="BA335" s="700"/>
      <c r="BB335" s="700"/>
      <c r="BC335" s="700"/>
      <c r="BD335" s="700"/>
      <c r="BE335" s="700"/>
      <c r="BF335" s="700"/>
      <c r="BG335" s="700"/>
      <c r="BH335" s="700"/>
      <c r="BI335" s="701"/>
      <c r="BJ335" s="601">
        <v>19.600000000000001</v>
      </c>
      <c r="BK335" s="602"/>
      <c r="BL335" s="602"/>
      <c r="BM335" s="602"/>
      <c r="BN335" s="602"/>
      <c r="BO335" s="602"/>
      <c r="BP335" s="602"/>
      <c r="BQ335" s="603"/>
    </row>
    <row r="336" spans="2:69" ht="15" customHeight="1" x14ac:dyDescent="0.2">
      <c r="B336" s="40"/>
      <c r="C336" s="702" t="s">
        <v>430</v>
      </c>
      <c r="D336" s="702"/>
      <c r="E336" s="702"/>
      <c r="F336" s="702"/>
      <c r="G336" s="702"/>
      <c r="H336" s="702"/>
      <c r="I336" s="702"/>
      <c r="J336" s="702"/>
      <c r="K336" s="702"/>
      <c r="L336" s="702"/>
      <c r="M336" s="702"/>
      <c r="N336" s="702"/>
      <c r="O336" s="702"/>
      <c r="P336" s="702"/>
      <c r="Q336" s="702"/>
      <c r="R336" s="702"/>
      <c r="S336" s="702"/>
      <c r="T336" s="702"/>
      <c r="U336" s="702"/>
      <c r="V336" s="702"/>
      <c r="W336" s="703"/>
      <c r="X336" s="699">
        <v>2644715</v>
      </c>
      <c r="Y336" s="700"/>
      <c r="Z336" s="700"/>
      <c r="AA336" s="700"/>
      <c r="AB336" s="700"/>
      <c r="AC336" s="700"/>
      <c r="AD336" s="700"/>
      <c r="AE336" s="700"/>
      <c r="AF336" s="700"/>
      <c r="AG336" s="700"/>
      <c r="AH336" s="700"/>
      <c r="AI336" s="700"/>
      <c r="AJ336" s="700"/>
      <c r="AK336" s="700"/>
      <c r="AL336" s="701"/>
      <c r="AM336" s="601">
        <v>10.5</v>
      </c>
      <c r="AN336" s="602"/>
      <c r="AO336" s="602"/>
      <c r="AP336" s="602"/>
      <c r="AQ336" s="602"/>
      <c r="AR336" s="602"/>
      <c r="AS336" s="602"/>
      <c r="AT336" s="603"/>
      <c r="AU336" s="699">
        <v>2625518</v>
      </c>
      <c r="AV336" s="700"/>
      <c r="AW336" s="700"/>
      <c r="AX336" s="700"/>
      <c r="AY336" s="700"/>
      <c r="AZ336" s="700"/>
      <c r="BA336" s="700"/>
      <c r="BB336" s="700"/>
      <c r="BC336" s="700"/>
      <c r="BD336" s="700"/>
      <c r="BE336" s="700"/>
      <c r="BF336" s="700"/>
      <c r="BG336" s="700"/>
      <c r="BH336" s="700"/>
      <c r="BI336" s="701"/>
      <c r="BJ336" s="601">
        <v>10.8</v>
      </c>
      <c r="BK336" s="602"/>
      <c r="BL336" s="602"/>
      <c r="BM336" s="602"/>
      <c r="BN336" s="602"/>
      <c r="BO336" s="602"/>
      <c r="BP336" s="602"/>
      <c r="BQ336" s="603"/>
    </row>
    <row r="337" spans="1:69" ht="15" customHeight="1" x14ac:dyDescent="0.2">
      <c r="B337" s="696" t="s">
        <v>431</v>
      </c>
      <c r="C337" s="697"/>
      <c r="D337" s="697"/>
      <c r="E337" s="697"/>
      <c r="F337" s="697"/>
      <c r="G337" s="697"/>
      <c r="H337" s="697"/>
      <c r="I337" s="697"/>
      <c r="J337" s="697"/>
      <c r="K337" s="697"/>
      <c r="L337" s="697"/>
      <c r="M337" s="697"/>
      <c r="N337" s="697"/>
      <c r="O337" s="697"/>
      <c r="P337" s="697"/>
      <c r="Q337" s="697"/>
      <c r="R337" s="697"/>
      <c r="S337" s="697"/>
      <c r="T337" s="697"/>
      <c r="U337" s="697"/>
      <c r="V337" s="697"/>
      <c r="W337" s="698"/>
      <c r="X337" s="712">
        <v>5495405</v>
      </c>
      <c r="Y337" s="713"/>
      <c r="Z337" s="713"/>
      <c r="AA337" s="713"/>
      <c r="AB337" s="713"/>
      <c r="AC337" s="713"/>
      <c r="AD337" s="713"/>
      <c r="AE337" s="713"/>
      <c r="AF337" s="713"/>
      <c r="AG337" s="713"/>
      <c r="AH337" s="713"/>
      <c r="AI337" s="713"/>
      <c r="AJ337" s="713"/>
      <c r="AK337" s="713"/>
      <c r="AL337" s="714"/>
      <c r="AM337" s="715">
        <v>21.9</v>
      </c>
      <c r="AN337" s="716"/>
      <c r="AO337" s="716"/>
      <c r="AP337" s="716"/>
      <c r="AQ337" s="716"/>
      <c r="AR337" s="716"/>
      <c r="AS337" s="716"/>
      <c r="AT337" s="717"/>
      <c r="AU337" s="712">
        <v>4759269</v>
      </c>
      <c r="AV337" s="713"/>
      <c r="AW337" s="713"/>
      <c r="AX337" s="713"/>
      <c r="AY337" s="713"/>
      <c r="AZ337" s="713"/>
      <c r="BA337" s="713"/>
      <c r="BB337" s="713"/>
      <c r="BC337" s="713"/>
      <c r="BD337" s="713"/>
      <c r="BE337" s="713"/>
      <c r="BF337" s="713"/>
      <c r="BG337" s="713"/>
      <c r="BH337" s="713"/>
      <c r="BI337" s="714"/>
      <c r="BJ337" s="715">
        <v>19.600000000000001</v>
      </c>
      <c r="BK337" s="716"/>
      <c r="BL337" s="716"/>
      <c r="BM337" s="716"/>
      <c r="BN337" s="716"/>
      <c r="BO337" s="716"/>
      <c r="BP337" s="716"/>
      <c r="BQ337" s="717"/>
    </row>
    <row r="338" spans="1:69" ht="15" customHeight="1" x14ac:dyDescent="0.2">
      <c r="B338" s="39"/>
      <c r="C338" s="710" t="s">
        <v>432</v>
      </c>
      <c r="D338" s="710"/>
      <c r="E338" s="710"/>
      <c r="F338" s="710"/>
      <c r="G338" s="710"/>
      <c r="H338" s="710"/>
      <c r="I338" s="710"/>
      <c r="J338" s="710"/>
      <c r="K338" s="710"/>
      <c r="L338" s="710"/>
      <c r="M338" s="710"/>
      <c r="N338" s="710"/>
      <c r="O338" s="710"/>
      <c r="P338" s="710"/>
      <c r="Q338" s="710"/>
      <c r="R338" s="710"/>
      <c r="S338" s="710"/>
      <c r="T338" s="710"/>
      <c r="U338" s="710"/>
      <c r="V338" s="710"/>
      <c r="W338" s="711"/>
      <c r="X338" s="699">
        <v>3640368</v>
      </c>
      <c r="Y338" s="700"/>
      <c r="Z338" s="700"/>
      <c r="AA338" s="700"/>
      <c r="AB338" s="700"/>
      <c r="AC338" s="700"/>
      <c r="AD338" s="700"/>
      <c r="AE338" s="700"/>
      <c r="AF338" s="700"/>
      <c r="AG338" s="700"/>
      <c r="AH338" s="700"/>
      <c r="AI338" s="700"/>
      <c r="AJ338" s="700"/>
      <c r="AK338" s="700"/>
      <c r="AL338" s="701"/>
      <c r="AM338" s="601">
        <v>14.5</v>
      </c>
      <c r="AN338" s="602"/>
      <c r="AO338" s="602"/>
      <c r="AP338" s="602"/>
      <c r="AQ338" s="602"/>
      <c r="AR338" s="602"/>
      <c r="AS338" s="602"/>
      <c r="AT338" s="603"/>
      <c r="AU338" s="699">
        <v>2793180</v>
      </c>
      <c r="AV338" s="700"/>
      <c r="AW338" s="700"/>
      <c r="AX338" s="700"/>
      <c r="AY338" s="700"/>
      <c r="AZ338" s="700"/>
      <c r="BA338" s="700"/>
      <c r="BB338" s="700"/>
      <c r="BC338" s="700"/>
      <c r="BD338" s="700"/>
      <c r="BE338" s="700"/>
      <c r="BF338" s="700"/>
      <c r="BG338" s="700"/>
      <c r="BH338" s="700"/>
      <c r="BI338" s="701"/>
      <c r="BJ338" s="601">
        <v>11.5</v>
      </c>
      <c r="BK338" s="602"/>
      <c r="BL338" s="602"/>
      <c r="BM338" s="602"/>
      <c r="BN338" s="602"/>
      <c r="BO338" s="602"/>
      <c r="BP338" s="602"/>
      <c r="BQ338" s="603"/>
    </row>
    <row r="339" spans="1:69" ht="15" customHeight="1" x14ac:dyDescent="0.2">
      <c r="B339" s="39"/>
      <c r="C339" s="697" t="s">
        <v>433</v>
      </c>
      <c r="D339" s="697"/>
      <c r="E339" s="697"/>
      <c r="F339" s="697"/>
      <c r="G339" s="697"/>
      <c r="H339" s="697"/>
      <c r="I339" s="697"/>
      <c r="J339" s="697"/>
      <c r="K339" s="697"/>
      <c r="L339" s="697"/>
      <c r="M339" s="697"/>
      <c r="N339" s="697"/>
      <c r="O339" s="697"/>
      <c r="P339" s="697"/>
      <c r="Q339" s="697"/>
      <c r="R339" s="697"/>
      <c r="S339" s="697"/>
      <c r="T339" s="697"/>
      <c r="U339" s="697"/>
      <c r="V339" s="697"/>
      <c r="W339" s="698"/>
      <c r="X339" s="699">
        <v>1779526</v>
      </c>
      <c r="Y339" s="700"/>
      <c r="Z339" s="700"/>
      <c r="AA339" s="700"/>
      <c r="AB339" s="700"/>
      <c r="AC339" s="700"/>
      <c r="AD339" s="700"/>
      <c r="AE339" s="700"/>
      <c r="AF339" s="700"/>
      <c r="AG339" s="700"/>
      <c r="AH339" s="700"/>
      <c r="AI339" s="700"/>
      <c r="AJ339" s="700"/>
      <c r="AK339" s="700"/>
      <c r="AL339" s="701"/>
      <c r="AM339" s="601">
        <v>7.1</v>
      </c>
      <c r="AN339" s="602"/>
      <c r="AO339" s="602"/>
      <c r="AP339" s="602"/>
      <c r="AQ339" s="602"/>
      <c r="AR339" s="602"/>
      <c r="AS339" s="602"/>
      <c r="AT339" s="603"/>
      <c r="AU339" s="699">
        <v>1754939</v>
      </c>
      <c r="AV339" s="700"/>
      <c r="AW339" s="700"/>
      <c r="AX339" s="700"/>
      <c r="AY339" s="700"/>
      <c r="AZ339" s="700"/>
      <c r="BA339" s="700"/>
      <c r="BB339" s="700"/>
      <c r="BC339" s="700"/>
      <c r="BD339" s="700"/>
      <c r="BE339" s="700"/>
      <c r="BF339" s="700"/>
      <c r="BG339" s="700"/>
      <c r="BH339" s="700"/>
      <c r="BI339" s="701"/>
      <c r="BJ339" s="601">
        <v>7.2</v>
      </c>
      <c r="BK339" s="602"/>
      <c r="BL339" s="602"/>
      <c r="BM339" s="602"/>
      <c r="BN339" s="602"/>
      <c r="BO339" s="602"/>
      <c r="BP339" s="602"/>
      <c r="BQ339" s="603"/>
    </row>
    <row r="340" spans="1:69" ht="15" customHeight="1" x14ac:dyDescent="0.2">
      <c r="B340" s="40"/>
      <c r="C340" s="702" t="s">
        <v>434</v>
      </c>
      <c r="D340" s="702"/>
      <c r="E340" s="702"/>
      <c r="F340" s="702"/>
      <c r="G340" s="702"/>
      <c r="H340" s="702"/>
      <c r="I340" s="702"/>
      <c r="J340" s="702"/>
      <c r="K340" s="702"/>
      <c r="L340" s="702"/>
      <c r="M340" s="702"/>
      <c r="N340" s="702"/>
      <c r="O340" s="702"/>
      <c r="P340" s="702"/>
      <c r="Q340" s="702"/>
      <c r="R340" s="702"/>
      <c r="S340" s="702"/>
      <c r="T340" s="702"/>
      <c r="U340" s="702"/>
      <c r="V340" s="702"/>
      <c r="W340" s="703"/>
      <c r="X340" s="699">
        <v>75511</v>
      </c>
      <c r="Y340" s="700"/>
      <c r="Z340" s="700"/>
      <c r="AA340" s="700"/>
      <c r="AB340" s="700"/>
      <c r="AC340" s="700"/>
      <c r="AD340" s="700"/>
      <c r="AE340" s="700"/>
      <c r="AF340" s="700"/>
      <c r="AG340" s="700"/>
      <c r="AH340" s="700"/>
      <c r="AI340" s="700"/>
      <c r="AJ340" s="700"/>
      <c r="AK340" s="700"/>
      <c r="AL340" s="701"/>
      <c r="AM340" s="601">
        <v>0.3</v>
      </c>
      <c r="AN340" s="602"/>
      <c r="AO340" s="602"/>
      <c r="AP340" s="602"/>
      <c r="AQ340" s="602"/>
      <c r="AR340" s="602"/>
      <c r="AS340" s="602"/>
      <c r="AT340" s="603"/>
      <c r="AU340" s="699">
        <v>211150</v>
      </c>
      <c r="AV340" s="700"/>
      <c r="AW340" s="700"/>
      <c r="AX340" s="700"/>
      <c r="AY340" s="700"/>
      <c r="AZ340" s="700"/>
      <c r="BA340" s="700"/>
      <c r="BB340" s="700"/>
      <c r="BC340" s="700"/>
      <c r="BD340" s="700"/>
      <c r="BE340" s="700"/>
      <c r="BF340" s="700"/>
      <c r="BG340" s="700"/>
      <c r="BH340" s="700"/>
      <c r="BI340" s="701"/>
      <c r="BJ340" s="601">
        <v>0.9</v>
      </c>
      <c r="BK340" s="602"/>
      <c r="BL340" s="602"/>
      <c r="BM340" s="602"/>
      <c r="BN340" s="602"/>
      <c r="BO340" s="602"/>
      <c r="BP340" s="602"/>
      <c r="BQ340" s="603"/>
    </row>
    <row r="341" spans="1:69" ht="15" customHeight="1" x14ac:dyDescent="0.2">
      <c r="B341" s="696" t="s">
        <v>435</v>
      </c>
      <c r="C341" s="697"/>
      <c r="D341" s="697"/>
      <c r="E341" s="697"/>
      <c r="F341" s="697"/>
      <c r="G341" s="697"/>
      <c r="H341" s="697"/>
      <c r="I341" s="697"/>
      <c r="J341" s="697"/>
      <c r="K341" s="697"/>
      <c r="L341" s="697"/>
      <c r="M341" s="697"/>
      <c r="N341" s="697"/>
      <c r="O341" s="697"/>
      <c r="P341" s="697"/>
      <c r="Q341" s="697"/>
      <c r="R341" s="697"/>
      <c r="S341" s="697"/>
      <c r="T341" s="697"/>
      <c r="U341" s="697"/>
      <c r="V341" s="697"/>
      <c r="W341" s="698"/>
      <c r="X341" s="704">
        <v>2440168</v>
      </c>
      <c r="Y341" s="705"/>
      <c r="Z341" s="705"/>
      <c r="AA341" s="705"/>
      <c r="AB341" s="705"/>
      <c r="AC341" s="705"/>
      <c r="AD341" s="705"/>
      <c r="AE341" s="705"/>
      <c r="AF341" s="705"/>
      <c r="AG341" s="705"/>
      <c r="AH341" s="705"/>
      <c r="AI341" s="705"/>
      <c r="AJ341" s="705"/>
      <c r="AK341" s="705"/>
      <c r="AL341" s="706"/>
      <c r="AM341" s="707">
        <v>9.6999999999999993</v>
      </c>
      <c r="AN341" s="708"/>
      <c r="AO341" s="708"/>
      <c r="AP341" s="708"/>
      <c r="AQ341" s="708"/>
      <c r="AR341" s="708"/>
      <c r="AS341" s="708"/>
      <c r="AT341" s="709"/>
      <c r="AU341" s="704">
        <v>2438787</v>
      </c>
      <c r="AV341" s="705"/>
      <c r="AW341" s="705"/>
      <c r="AX341" s="705"/>
      <c r="AY341" s="705"/>
      <c r="AZ341" s="705"/>
      <c r="BA341" s="705"/>
      <c r="BB341" s="705"/>
      <c r="BC341" s="705"/>
      <c r="BD341" s="705"/>
      <c r="BE341" s="705"/>
      <c r="BF341" s="705"/>
      <c r="BG341" s="705"/>
      <c r="BH341" s="705"/>
      <c r="BI341" s="706"/>
      <c r="BJ341" s="707">
        <v>10</v>
      </c>
      <c r="BK341" s="708"/>
      <c r="BL341" s="708"/>
      <c r="BM341" s="708"/>
      <c r="BN341" s="708"/>
      <c r="BO341" s="708"/>
      <c r="BP341" s="708"/>
      <c r="BQ341" s="709"/>
    </row>
    <row r="342" spans="1:69" ht="15" customHeight="1" x14ac:dyDescent="0.2">
      <c r="B342" s="696" t="s">
        <v>436</v>
      </c>
      <c r="C342" s="697"/>
      <c r="D342" s="697"/>
      <c r="E342" s="697"/>
      <c r="F342" s="697"/>
      <c r="G342" s="697"/>
      <c r="H342" s="697"/>
      <c r="I342" s="697"/>
      <c r="J342" s="697"/>
      <c r="K342" s="697"/>
      <c r="L342" s="697"/>
      <c r="M342" s="697"/>
      <c r="N342" s="697"/>
      <c r="O342" s="697"/>
      <c r="P342" s="697"/>
      <c r="Q342" s="697"/>
      <c r="R342" s="697"/>
      <c r="S342" s="697"/>
      <c r="T342" s="697"/>
      <c r="U342" s="697"/>
      <c r="V342" s="697"/>
      <c r="W342" s="698"/>
      <c r="X342" s="699">
        <v>103533</v>
      </c>
      <c r="Y342" s="700"/>
      <c r="Z342" s="700"/>
      <c r="AA342" s="700"/>
      <c r="AB342" s="700"/>
      <c r="AC342" s="700"/>
      <c r="AD342" s="700"/>
      <c r="AE342" s="700"/>
      <c r="AF342" s="700"/>
      <c r="AG342" s="700"/>
      <c r="AH342" s="700"/>
      <c r="AI342" s="700"/>
      <c r="AJ342" s="700"/>
      <c r="AK342" s="700"/>
      <c r="AL342" s="701"/>
      <c r="AM342" s="601">
        <v>0.4</v>
      </c>
      <c r="AN342" s="602"/>
      <c r="AO342" s="602"/>
      <c r="AP342" s="602"/>
      <c r="AQ342" s="602"/>
      <c r="AR342" s="602"/>
      <c r="AS342" s="602"/>
      <c r="AT342" s="603"/>
      <c r="AU342" s="699">
        <v>109080</v>
      </c>
      <c r="AV342" s="700"/>
      <c r="AW342" s="700"/>
      <c r="AX342" s="700"/>
      <c r="AY342" s="700"/>
      <c r="AZ342" s="700"/>
      <c r="BA342" s="700"/>
      <c r="BB342" s="700"/>
      <c r="BC342" s="700"/>
      <c r="BD342" s="700"/>
      <c r="BE342" s="700"/>
      <c r="BF342" s="700"/>
      <c r="BG342" s="700"/>
      <c r="BH342" s="700"/>
      <c r="BI342" s="701"/>
      <c r="BJ342" s="601">
        <v>0.5</v>
      </c>
      <c r="BK342" s="602"/>
      <c r="BL342" s="602"/>
      <c r="BM342" s="602"/>
      <c r="BN342" s="602"/>
      <c r="BO342" s="602"/>
      <c r="BP342" s="602"/>
      <c r="BQ342" s="603"/>
    </row>
    <row r="343" spans="1:69" ht="15" customHeight="1" x14ac:dyDescent="0.2">
      <c r="B343" s="696" t="s">
        <v>437</v>
      </c>
      <c r="C343" s="697"/>
      <c r="D343" s="697"/>
      <c r="E343" s="697"/>
      <c r="F343" s="697"/>
      <c r="G343" s="697"/>
      <c r="H343" s="697"/>
      <c r="I343" s="697"/>
      <c r="J343" s="697"/>
      <c r="K343" s="697"/>
      <c r="L343" s="697"/>
      <c r="M343" s="697"/>
      <c r="N343" s="697"/>
      <c r="O343" s="697"/>
      <c r="P343" s="697"/>
      <c r="Q343" s="697"/>
      <c r="R343" s="697"/>
      <c r="S343" s="697"/>
      <c r="T343" s="697"/>
      <c r="U343" s="697"/>
      <c r="V343" s="697"/>
      <c r="W343" s="698"/>
      <c r="X343" s="699">
        <v>2740641</v>
      </c>
      <c r="Y343" s="700"/>
      <c r="Z343" s="700"/>
      <c r="AA343" s="700"/>
      <c r="AB343" s="700"/>
      <c r="AC343" s="700"/>
      <c r="AD343" s="700"/>
      <c r="AE343" s="700"/>
      <c r="AF343" s="700"/>
      <c r="AG343" s="700"/>
      <c r="AH343" s="700"/>
      <c r="AI343" s="700"/>
      <c r="AJ343" s="700"/>
      <c r="AK343" s="700"/>
      <c r="AL343" s="701"/>
      <c r="AM343" s="601">
        <v>10.9</v>
      </c>
      <c r="AN343" s="602"/>
      <c r="AO343" s="602"/>
      <c r="AP343" s="602"/>
      <c r="AQ343" s="602"/>
      <c r="AR343" s="602"/>
      <c r="AS343" s="602"/>
      <c r="AT343" s="603"/>
      <c r="AU343" s="699">
        <v>2464819</v>
      </c>
      <c r="AV343" s="700"/>
      <c r="AW343" s="700"/>
      <c r="AX343" s="700"/>
      <c r="AY343" s="700"/>
      <c r="AZ343" s="700"/>
      <c r="BA343" s="700"/>
      <c r="BB343" s="700"/>
      <c r="BC343" s="700"/>
      <c r="BD343" s="700"/>
      <c r="BE343" s="700"/>
      <c r="BF343" s="700"/>
      <c r="BG343" s="700"/>
      <c r="BH343" s="700"/>
      <c r="BI343" s="701"/>
      <c r="BJ343" s="601">
        <v>10.1</v>
      </c>
      <c r="BK343" s="602"/>
      <c r="BL343" s="602"/>
      <c r="BM343" s="602"/>
      <c r="BN343" s="602"/>
      <c r="BO343" s="602"/>
      <c r="BP343" s="602"/>
      <c r="BQ343" s="603"/>
    </row>
    <row r="344" spans="1:69" ht="15" customHeight="1" x14ac:dyDescent="0.2">
      <c r="B344" s="696" t="s">
        <v>438</v>
      </c>
      <c r="C344" s="697"/>
      <c r="D344" s="697"/>
      <c r="E344" s="697"/>
      <c r="F344" s="697"/>
      <c r="G344" s="697"/>
      <c r="H344" s="697"/>
      <c r="I344" s="697"/>
      <c r="J344" s="697"/>
      <c r="K344" s="697"/>
      <c r="L344" s="697"/>
      <c r="M344" s="697"/>
      <c r="N344" s="697"/>
      <c r="O344" s="697"/>
      <c r="P344" s="697"/>
      <c r="Q344" s="697"/>
      <c r="R344" s="697"/>
      <c r="S344" s="697"/>
      <c r="T344" s="697"/>
      <c r="U344" s="697"/>
      <c r="V344" s="697"/>
      <c r="W344" s="698"/>
      <c r="X344" s="699">
        <v>1048245</v>
      </c>
      <c r="Y344" s="700"/>
      <c r="Z344" s="700"/>
      <c r="AA344" s="700"/>
      <c r="AB344" s="700"/>
      <c r="AC344" s="700"/>
      <c r="AD344" s="700"/>
      <c r="AE344" s="700"/>
      <c r="AF344" s="700"/>
      <c r="AG344" s="700"/>
      <c r="AH344" s="700"/>
      <c r="AI344" s="700"/>
      <c r="AJ344" s="700"/>
      <c r="AK344" s="700"/>
      <c r="AL344" s="701"/>
      <c r="AM344" s="601">
        <v>4.2</v>
      </c>
      <c r="AN344" s="602"/>
      <c r="AO344" s="602"/>
      <c r="AP344" s="602"/>
      <c r="AQ344" s="602"/>
      <c r="AR344" s="602"/>
      <c r="AS344" s="602"/>
      <c r="AT344" s="603"/>
      <c r="AU344" s="699">
        <v>956296</v>
      </c>
      <c r="AV344" s="700"/>
      <c r="AW344" s="700"/>
      <c r="AX344" s="700"/>
      <c r="AY344" s="700"/>
      <c r="AZ344" s="700"/>
      <c r="BA344" s="700"/>
      <c r="BB344" s="700"/>
      <c r="BC344" s="700"/>
      <c r="BD344" s="700"/>
      <c r="BE344" s="700"/>
      <c r="BF344" s="700"/>
      <c r="BG344" s="700"/>
      <c r="BH344" s="700"/>
      <c r="BI344" s="701"/>
      <c r="BJ344" s="601">
        <v>3.9</v>
      </c>
      <c r="BK344" s="602"/>
      <c r="BL344" s="602"/>
      <c r="BM344" s="602"/>
      <c r="BN344" s="602"/>
      <c r="BO344" s="602"/>
      <c r="BP344" s="602"/>
      <c r="BQ344" s="603"/>
    </row>
    <row r="345" spans="1:69" ht="15" customHeight="1" x14ac:dyDescent="0.2">
      <c r="B345" s="696" t="s">
        <v>439</v>
      </c>
      <c r="C345" s="697"/>
      <c r="D345" s="697"/>
      <c r="E345" s="697"/>
      <c r="F345" s="697"/>
      <c r="G345" s="697"/>
      <c r="H345" s="697"/>
      <c r="I345" s="697"/>
      <c r="J345" s="697"/>
      <c r="K345" s="697"/>
      <c r="L345" s="697"/>
      <c r="M345" s="697"/>
      <c r="N345" s="697"/>
      <c r="O345" s="697"/>
      <c r="P345" s="697"/>
      <c r="Q345" s="697"/>
      <c r="R345" s="697"/>
      <c r="S345" s="697"/>
      <c r="T345" s="697"/>
      <c r="U345" s="697"/>
      <c r="V345" s="697"/>
      <c r="W345" s="698"/>
      <c r="X345" s="699">
        <v>279787</v>
      </c>
      <c r="Y345" s="700"/>
      <c r="Z345" s="700"/>
      <c r="AA345" s="700"/>
      <c r="AB345" s="700"/>
      <c r="AC345" s="700"/>
      <c r="AD345" s="700"/>
      <c r="AE345" s="700"/>
      <c r="AF345" s="700"/>
      <c r="AG345" s="700"/>
      <c r="AH345" s="700"/>
      <c r="AI345" s="700"/>
      <c r="AJ345" s="700"/>
      <c r="AK345" s="700"/>
      <c r="AL345" s="701"/>
      <c r="AM345" s="601">
        <v>1.1000000000000001</v>
      </c>
      <c r="AN345" s="602"/>
      <c r="AO345" s="602"/>
      <c r="AP345" s="602"/>
      <c r="AQ345" s="602"/>
      <c r="AR345" s="602"/>
      <c r="AS345" s="602"/>
      <c r="AT345" s="603"/>
      <c r="AU345" s="699">
        <v>338479</v>
      </c>
      <c r="AV345" s="700"/>
      <c r="AW345" s="700"/>
      <c r="AX345" s="700"/>
      <c r="AY345" s="700"/>
      <c r="AZ345" s="700"/>
      <c r="BA345" s="700"/>
      <c r="BB345" s="700"/>
      <c r="BC345" s="700"/>
      <c r="BD345" s="700"/>
      <c r="BE345" s="700"/>
      <c r="BF345" s="700"/>
      <c r="BG345" s="700"/>
      <c r="BH345" s="700"/>
      <c r="BI345" s="701"/>
      <c r="BJ345" s="601">
        <v>1.4</v>
      </c>
      <c r="BK345" s="602"/>
      <c r="BL345" s="602"/>
      <c r="BM345" s="602"/>
      <c r="BN345" s="602"/>
      <c r="BO345" s="602"/>
      <c r="BP345" s="602"/>
      <c r="BQ345" s="603"/>
    </row>
    <row r="346" spans="1:69" ht="15" customHeight="1" x14ac:dyDescent="0.2">
      <c r="B346" s="684" t="s">
        <v>440</v>
      </c>
      <c r="C346" s="685"/>
      <c r="D346" s="685"/>
      <c r="E346" s="685"/>
      <c r="F346" s="685"/>
      <c r="G346" s="685"/>
      <c r="H346" s="685"/>
      <c r="I346" s="685"/>
      <c r="J346" s="685"/>
      <c r="K346" s="685"/>
      <c r="L346" s="685"/>
      <c r="M346" s="685"/>
      <c r="N346" s="685"/>
      <c r="O346" s="685"/>
      <c r="P346" s="685"/>
      <c r="Q346" s="685"/>
      <c r="R346" s="685"/>
      <c r="S346" s="685"/>
      <c r="T346" s="685"/>
      <c r="U346" s="685"/>
      <c r="V346" s="685"/>
      <c r="W346" s="686"/>
      <c r="X346" s="687">
        <v>2539088</v>
      </c>
      <c r="Y346" s="688"/>
      <c r="Z346" s="688"/>
      <c r="AA346" s="688"/>
      <c r="AB346" s="688"/>
      <c r="AC346" s="688"/>
      <c r="AD346" s="688"/>
      <c r="AE346" s="688"/>
      <c r="AF346" s="688"/>
      <c r="AG346" s="688"/>
      <c r="AH346" s="688"/>
      <c r="AI346" s="688"/>
      <c r="AJ346" s="688"/>
      <c r="AK346" s="688"/>
      <c r="AL346" s="689"/>
      <c r="AM346" s="690">
        <v>10.1</v>
      </c>
      <c r="AN346" s="691"/>
      <c r="AO346" s="691"/>
      <c r="AP346" s="691"/>
      <c r="AQ346" s="691"/>
      <c r="AR346" s="691"/>
      <c r="AS346" s="691"/>
      <c r="AT346" s="692"/>
      <c r="AU346" s="687">
        <v>2678188</v>
      </c>
      <c r="AV346" s="688"/>
      <c r="AW346" s="688"/>
      <c r="AX346" s="688"/>
      <c r="AY346" s="688"/>
      <c r="AZ346" s="688"/>
      <c r="BA346" s="688"/>
      <c r="BB346" s="688"/>
      <c r="BC346" s="688"/>
      <c r="BD346" s="688"/>
      <c r="BE346" s="688"/>
      <c r="BF346" s="688"/>
      <c r="BG346" s="688"/>
      <c r="BH346" s="688"/>
      <c r="BI346" s="689"/>
      <c r="BJ346" s="690">
        <v>11</v>
      </c>
      <c r="BK346" s="691"/>
      <c r="BL346" s="691"/>
      <c r="BM346" s="691"/>
      <c r="BN346" s="691"/>
      <c r="BO346" s="691"/>
      <c r="BP346" s="691"/>
      <c r="BQ346" s="692"/>
    </row>
    <row r="347" spans="1:69" ht="15" customHeight="1" x14ac:dyDescent="0.2">
      <c r="B347" s="124" t="s">
        <v>441</v>
      </c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6"/>
      <c r="X347" s="693">
        <f>SUM(X333:AL346)-X333-X337</f>
        <v>25119356</v>
      </c>
      <c r="Y347" s="694"/>
      <c r="Z347" s="694"/>
      <c r="AA347" s="694"/>
      <c r="AB347" s="694"/>
      <c r="AC347" s="694"/>
      <c r="AD347" s="694"/>
      <c r="AE347" s="694"/>
      <c r="AF347" s="694"/>
      <c r="AG347" s="694"/>
      <c r="AH347" s="694"/>
      <c r="AI347" s="694"/>
      <c r="AJ347" s="694"/>
      <c r="AK347" s="694"/>
      <c r="AL347" s="695"/>
      <c r="AM347" s="134">
        <f>SUM(AM333:AT346)-AM333-AM337</f>
        <v>100</v>
      </c>
      <c r="AN347" s="135"/>
      <c r="AO347" s="135"/>
      <c r="AP347" s="135"/>
      <c r="AQ347" s="135"/>
      <c r="AR347" s="135"/>
      <c r="AS347" s="135"/>
      <c r="AT347" s="136"/>
      <c r="AU347" s="693">
        <f>SUM(AU333:BI346)-AU333-AU337</f>
        <v>24321797</v>
      </c>
      <c r="AV347" s="694"/>
      <c r="AW347" s="694"/>
      <c r="AX347" s="694"/>
      <c r="AY347" s="694"/>
      <c r="AZ347" s="694"/>
      <c r="BA347" s="694"/>
      <c r="BB347" s="694"/>
      <c r="BC347" s="694"/>
      <c r="BD347" s="694"/>
      <c r="BE347" s="694"/>
      <c r="BF347" s="694"/>
      <c r="BG347" s="694"/>
      <c r="BH347" s="694"/>
      <c r="BI347" s="695"/>
      <c r="BJ347" s="134">
        <f>SUM(BJ333:BQ346)-BJ333-BJ337</f>
        <v>100</v>
      </c>
      <c r="BK347" s="135"/>
      <c r="BL347" s="135"/>
      <c r="BM347" s="135"/>
      <c r="BN347" s="135"/>
      <c r="BO347" s="135"/>
      <c r="BP347" s="135"/>
      <c r="BQ347" s="136"/>
    </row>
    <row r="349" spans="1:69" ht="15" customHeight="1" x14ac:dyDescent="0.2">
      <c r="A349" s="3" t="s">
        <v>442</v>
      </c>
      <c r="AR349" s="3" t="s">
        <v>443</v>
      </c>
    </row>
    <row r="351" spans="1:69" ht="15" customHeight="1" x14ac:dyDescent="0.2">
      <c r="B351" s="127" t="s">
        <v>103</v>
      </c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 t="s">
        <v>444</v>
      </c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 t="s">
        <v>445</v>
      </c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</row>
    <row r="352" spans="1:69" ht="15" customHeight="1" x14ac:dyDescent="0.2">
      <c r="B352" s="680" t="s">
        <v>446</v>
      </c>
      <c r="C352" s="680"/>
      <c r="D352" s="680"/>
      <c r="E352" s="680"/>
      <c r="F352" s="680"/>
      <c r="G352" s="680"/>
      <c r="H352" s="680"/>
      <c r="I352" s="680"/>
      <c r="J352" s="680"/>
      <c r="K352" s="680"/>
      <c r="L352" s="680"/>
      <c r="M352" s="680"/>
      <c r="N352" s="680"/>
      <c r="O352" s="680"/>
      <c r="P352" s="680"/>
      <c r="Q352" s="680"/>
      <c r="R352" s="680"/>
      <c r="S352" s="680"/>
      <c r="T352" s="680"/>
      <c r="U352" s="680"/>
      <c r="V352" s="680"/>
      <c r="W352" s="680"/>
      <c r="X352" s="561">
        <v>6408848</v>
      </c>
      <c r="Y352" s="562"/>
      <c r="Z352" s="562"/>
      <c r="AA352" s="562"/>
      <c r="AB352" s="562"/>
      <c r="AC352" s="562"/>
      <c r="AD352" s="562"/>
      <c r="AE352" s="562"/>
      <c r="AF352" s="562"/>
      <c r="AG352" s="562"/>
      <c r="AH352" s="562"/>
      <c r="AI352" s="562"/>
      <c r="AJ352" s="562"/>
      <c r="AK352" s="562"/>
      <c r="AL352" s="563"/>
      <c r="AM352" s="681">
        <v>7175104</v>
      </c>
      <c r="AN352" s="682"/>
      <c r="AO352" s="682"/>
      <c r="AP352" s="682"/>
      <c r="AQ352" s="682"/>
      <c r="AR352" s="682"/>
      <c r="AS352" s="682"/>
      <c r="AT352" s="682"/>
      <c r="AU352" s="682"/>
      <c r="AV352" s="682"/>
      <c r="AW352" s="682"/>
      <c r="AX352" s="682"/>
      <c r="AY352" s="682"/>
      <c r="AZ352" s="682"/>
      <c r="BA352" s="683"/>
    </row>
    <row r="353" spans="1:69" ht="15" customHeight="1" x14ac:dyDescent="0.2">
      <c r="B353" s="650" t="s">
        <v>447</v>
      </c>
      <c r="C353" s="650"/>
      <c r="D353" s="650"/>
      <c r="E353" s="650"/>
      <c r="F353" s="650"/>
      <c r="G353" s="650"/>
      <c r="H353" s="650"/>
      <c r="I353" s="650"/>
      <c r="J353" s="650"/>
      <c r="K353" s="650"/>
      <c r="L353" s="650"/>
      <c r="M353" s="650"/>
      <c r="N353" s="650"/>
      <c r="O353" s="650"/>
      <c r="P353" s="650"/>
      <c r="Q353" s="650"/>
      <c r="R353" s="650"/>
      <c r="S353" s="650"/>
      <c r="T353" s="650"/>
      <c r="U353" s="650"/>
      <c r="V353" s="650"/>
      <c r="W353" s="650"/>
      <c r="X353" s="558">
        <v>0</v>
      </c>
      <c r="Y353" s="559"/>
      <c r="Z353" s="559"/>
      <c r="AA353" s="559"/>
      <c r="AB353" s="559"/>
      <c r="AC353" s="559"/>
      <c r="AD353" s="559"/>
      <c r="AE353" s="559"/>
      <c r="AF353" s="559"/>
      <c r="AG353" s="559"/>
      <c r="AH353" s="559"/>
      <c r="AI353" s="559"/>
      <c r="AJ353" s="559"/>
      <c r="AK353" s="559"/>
      <c r="AL353" s="560"/>
      <c r="AM353" s="651">
        <v>0</v>
      </c>
      <c r="AN353" s="652"/>
      <c r="AO353" s="652"/>
      <c r="AP353" s="652"/>
      <c r="AQ353" s="652"/>
      <c r="AR353" s="652"/>
      <c r="AS353" s="652"/>
      <c r="AT353" s="652"/>
      <c r="AU353" s="652"/>
      <c r="AV353" s="652"/>
      <c r="AW353" s="652"/>
      <c r="AX353" s="652"/>
      <c r="AY353" s="652"/>
      <c r="AZ353" s="652"/>
      <c r="BA353" s="653"/>
    </row>
    <row r="354" spans="1:69" ht="15" customHeight="1" x14ac:dyDescent="0.2">
      <c r="B354" s="650" t="s">
        <v>448</v>
      </c>
      <c r="C354" s="650"/>
      <c r="D354" s="650"/>
      <c r="E354" s="650"/>
      <c r="F354" s="650"/>
      <c r="G354" s="650"/>
      <c r="H354" s="650"/>
      <c r="I354" s="650"/>
      <c r="J354" s="650"/>
      <c r="K354" s="650"/>
      <c r="L354" s="650"/>
      <c r="M354" s="650"/>
      <c r="N354" s="650"/>
      <c r="O354" s="650"/>
      <c r="P354" s="650"/>
      <c r="Q354" s="650"/>
      <c r="R354" s="650"/>
      <c r="S354" s="650"/>
      <c r="T354" s="650"/>
      <c r="U354" s="650"/>
      <c r="V354" s="650"/>
      <c r="W354" s="650"/>
      <c r="X354" s="558">
        <v>584340</v>
      </c>
      <c r="Y354" s="559"/>
      <c r="Z354" s="559"/>
      <c r="AA354" s="559"/>
      <c r="AB354" s="559"/>
      <c r="AC354" s="559"/>
      <c r="AD354" s="559"/>
      <c r="AE354" s="559"/>
      <c r="AF354" s="559"/>
      <c r="AG354" s="559"/>
      <c r="AH354" s="559"/>
      <c r="AI354" s="559"/>
      <c r="AJ354" s="559"/>
      <c r="AK354" s="559"/>
      <c r="AL354" s="560"/>
      <c r="AM354" s="651">
        <v>582261</v>
      </c>
      <c r="AN354" s="652"/>
      <c r="AO354" s="652"/>
      <c r="AP354" s="652"/>
      <c r="AQ354" s="652"/>
      <c r="AR354" s="652"/>
      <c r="AS354" s="652"/>
      <c r="AT354" s="652"/>
      <c r="AU354" s="652"/>
      <c r="AV354" s="652"/>
      <c r="AW354" s="652"/>
      <c r="AX354" s="652"/>
      <c r="AY354" s="652"/>
      <c r="AZ354" s="652"/>
      <c r="BA354" s="653"/>
    </row>
    <row r="355" spans="1:69" ht="15" customHeight="1" x14ac:dyDescent="0.2">
      <c r="B355" s="628" t="s">
        <v>449</v>
      </c>
      <c r="C355" s="628"/>
      <c r="D355" s="628"/>
      <c r="E355" s="628"/>
      <c r="F355" s="628"/>
      <c r="G355" s="628"/>
      <c r="H355" s="628"/>
      <c r="I355" s="628"/>
      <c r="J355" s="628"/>
      <c r="K355" s="628"/>
      <c r="L355" s="628"/>
      <c r="M355" s="628"/>
      <c r="N355" s="628"/>
      <c r="O355" s="628"/>
      <c r="P355" s="628"/>
      <c r="Q355" s="628"/>
      <c r="R355" s="628"/>
      <c r="S355" s="628"/>
      <c r="T355" s="628"/>
      <c r="U355" s="628"/>
      <c r="V355" s="628"/>
      <c r="W355" s="628"/>
      <c r="X355" s="661">
        <v>1263558</v>
      </c>
      <c r="Y355" s="662"/>
      <c r="Z355" s="662"/>
      <c r="AA355" s="662"/>
      <c r="AB355" s="662"/>
      <c r="AC355" s="662"/>
      <c r="AD355" s="662"/>
      <c r="AE355" s="662"/>
      <c r="AF355" s="662"/>
      <c r="AG355" s="662"/>
      <c r="AH355" s="662"/>
      <c r="AI355" s="662"/>
      <c r="AJ355" s="662"/>
      <c r="AK355" s="662"/>
      <c r="AL355" s="663"/>
      <c r="AM355" s="670">
        <v>1249670</v>
      </c>
      <c r="AN355" s="671"/>
      <c r="AO355" s="671"/>
      <c r="AP355" s="671"/>
      <c r="AQ355" s="671"/>
      <c r="AR355" s="671"/>
      <c r="AS355" s="671"/>
      <c r="AT355" s="671"/>
      <c r="AU355" s="671"/>
      <c r="AV355" s="671"/>
      <c r="AW355" s="671"/>
      <c r="AX355" s="671"/>
      <c r="AY355" s="671"/>
      <c r="AZ355" s="671"/>
      <c r="BA355" s="672"/>
    </row>
    <row r="356" spans="1:69" ht="15" customHeight="1" x14ac:dyDescent="0.2">
      <c r="B356" s="679" t="s">
        <v>450</v>
      </c>
      <c r="C356" s="679"/>
      <c r="D356" s="679"/>
      <c r="E356" s="679"/>
      <c r="F356" s="679"/>
      <c r="G356" s="679"/>
      <c r="H356" s="679"/>
      <c r="I356" s="679"/>
      <c r="J356" s="679"/>
      <c r="K356" s="679"/>
      <c r="L356" s="679"/>
      <c r="M356" s="679"/>
      <c r="N356" s="679"/>
      <c r="O356" s="679"/>
      <c r="P356" s="679"/>
      <c r="Q356" s="679"/>
      <c r="R356" s="679"/>
      <c r="S356" s="679"/>
      <c r="T356" s="679"/>
      <c r="U356" s="679"/>
      <c r="V356" s="679"/>
      <c r="W356" s="679"/>
      <c r="X356" s="664"/>
      <c r="Y356" s="665"/>
      <c r="Z356" s="665"/>
      <c r="AA356" s="665"/>
      <c r="AB356" s="665"/>
      <c r="AC356" s="665"/>
      <c r="AD356" s="665"/>
      <c r="AE356" s="665"/>
      <c r="AF356" s="665"/>
      <c r="AG356" s="665"/>
      <c r="AH356" s="665"/>
      <c r="AI356" s="665"/>
      <c r="AJ356" s="665"/>
      <c r="AK356" s="665"/>
      <c r="AL356" s="666"/>
      <c r="AM356" s="673"/>
      <c r="AN356" s="674"/>
      <c r="AO356" s="674"/>
      <c r="AP356" s="674"/>
      <c r="AQ356" s="674"/>
      <c r="AR356" s="674"/>
      <c r="AS356" s="674"/>
      <c r="AT356" s="674"/>
      <c r="AU356" s="674"/>
      <c r="AV356" s="674"/>
      <c r="AW356" s="674"/>
      <c r="AX356" s="674"/>
      <c r="AY356" s="674"/>
      <c r="AZ356" s="674"/>
      <c r="BA356" s="675"/>
    </row>
    <row r="357" spans="1:69" ht="15" customHeight="1" x14ac:dyDescent="0.2">
      <c r="B357" s="650" t="s">
        <v>451</v>
      </c>
      <c r="C357" s="650"/>
      <c r="D357" s="650"/>
      <c r="E357" s="650"/>
      <c r="F357" s="650"/>
      <c r="G357" s="650"/>
      <c r="H357" s="650"/>
      <c r="I357" s="650"/>
      <c r="J357" s="650"/>
      <c r="K357" s="650"/>
      <c r="L357" s="650"/>
      <c r="M357" s="650"/>
      <c r="N357" s="650"/>
      <c r="O357" s="650"/>
      <c r="P357" s="650"/>
      <c r="Q357" s="650"/>
      <c r="R357" s="650"/>
      <c r="S357" s="650"/>
      <c r="T357" s="650"/>
      <c r="U357" s="650"/>
      <c r="V357" s="650"/>
      <c r="W357" s="650"/>
      <c r="X357" s="667"/>
      <c r="Y357" s="668"/>
      <c r="Z357" s="668"/>
      <c r="AA357" s="668"/>
      <c r="AB357" s="668"/>
      <c r="AC357" s="668"/>
      <c r="AD357" s="668"/>
      <c r="AE357" s="668"/>
      <c r="AF357" s="668"/>
      <c r="AG357" s="668"/>
      <c r="AH357" s="668"/>
      <c r="AI357" s="668"/>
      <c r="AJ357" s="668"/>
      <c r="AK357" s="668"/>
      <c r="AL357" s="669"/>
      <c r="AM357" s="676"/>
      <c r="AN357" s="677"/>
      <c r="AO357" s="677"/>
      <c r="AP357" s="677"/>
      <c r="AQ357" s="677"/>
      <c r="AR357" s="677"/>
      <c r="AS357" s="677"/>
      <c r="AT357" s="677"/>
      <c r="AU357" s="677"/>
      <c r="AV357" s="677"/>
      <c r="AW357" s="677"/>
      <c r="AX357" s="677"/>
      <c r="AY357" s="677"/>
      <c r="AZ357" s="677"/>
      <c r="BA357" s="678"/>
    </row>
    <row r="358" spans="1:69" ht="15" customHeight="1" x14ac:dyDescent="0.2">
      <c r="B358" s="650" t="s">
        <v>452</v>
      </c>
      <c r="C358" s="650"/>
      <c r="D358" s="650"/>
      <c r="E358" s="650"/>
      <c r="F358" s="650"/>
      <c r="G358" s="650"/>
      <c r="H358" s="650"/>
      <c r="I358" s="650"/>
      <c r="J358" s="650"/>
      <c r="K358" s="650"/>
      <c r="L358" s="650"/>
      <c r="M358" s="650"/>
      <c r="N358" s="650"/>
      <c r="O358" s="650"/>
      <c r="P358" s="650"/>
      <c r="Q358" s="650"/>
      <c r="R358" s="650"/>
      <c r="S358" s="650"/>
      <c r="T358" s="650"/>
      <c r="U358" s="650"/>
      <c r="V358" s="650"/>
      <c r="W358" s="650"/>
      <c r="X358" s="558">
        <v>503292</v>
      </c>
      <c r="Y358" s="559"/>
      <c r="Z358" s="559"/>
      <c r="AA358" s="559"/>
      <c r="AB358" s="559"/>
      <c r="AC358" s="559"/>
      <c r="AD358" s="559"/>
      <c r="AE358" s="559"/>
      <c r="AF358" s="559"/>
      <c r="AG358" s="559"/>
      <c r="AH358" s="559"/>
      <c r="AI358" s="559"/>
      <c r="AJ358" s="559"/>
      <c r="AK358" s="559"/>
      <c r="AL358" s="560"/>
      <c r="AM358" s="651">
        <v>499593</v>
      </c>
      <c r="AN358" s="652"/>
      <c r="AO358" s="652"/>
      <c r="AP358" s="652"/>
      <c r="AQ358" s="652"/>
      <c r="AR358" s="652"/>
      <c r="AS358" s="652"/>
      <c r="AT358" s="652"/>
      <c r="AU358" s="652"/>
      <c r="AV358" s="652"/>
      <c r="AW358" s="652"/>
      <c r="AX358" s="652"/>
      <c r="AY358" s="652"/>
      <c r="AZ358" s="652"/>
      <c r="BA358" s="653"/>
    </row>
    <row r="359" spans="1:69" ht="15" customHeight="1" x14ac:dyDescent="0.2">
      <c r="B359" s="650" t="s">
        <v>453</v>
      </c>
      <c r="C359" s="650"/>
      <c r="D359" s="650"/>
      <c r="E359" s="650"/>
      <c r="F359" s="650"/>
      <c r="G359" s="650"/>
      <c r="H359" s="650"/>
      <c r="I359" s="650"/>
      <c r="J359" s="650"/>
      <c r="K359" s="650"/>
      <c r="L359" s="650"/>
      <c r="M359" s="650"/>
      <c r="N359" s="650"/>
      <c r="O359" s="650"/>
      <c r="P359" s="650"/>
      <c r="Q359" s="650"/>
      <c r="R359" s="650"/>
      <c r="S359" s="650"/>
      <c r="T359" s="650"/>
      <c r="U359" s="650"/>
      <c r="V359" s="650"/>
      <c r="W359" s="650"/>
      <c r="X359" s="558">
        <v>12258867</v>
      </c>
      <c r="Y359" s="559"/>
      <c r="Z359" s="559"/>
      <c r="AA359" s="559"/>
      <c r="AB359" s="559"/>
      <c r="AC359" s="559"/>
      <c r="AD359" s="559"/>
      <c r="AE359" s="559"/>
      <c r="AF359" s="559"/>
      <c r="AG359" s="559"/>
      <c r="AH359" s="559"/>
      <c r="AI359" s="559"/>
      <c r="AJ359" s="559"/>
      <c r="AK359" s="559"/>
      <c r="AL359" s="560"/>
      <c r="AM359" s="651">
        <v>11877212</v>
      </c>
      <c r="AN359" s="652"/>
      <c r="AO359" s="652"/>
      <c r="AP359" s="652"/>
      <c r="AQ359" s="652"/>
      <c r="AR359" s="652"/>
      <c r="AS359" s="652"/>
      <c r="AT359" s="652"/>
      <c r="AU359" s="652"/>
      <c r="AV359" s="652"/>
      <c r="AW359" s="652"/>
      <c r="AX359" s="652"/>
      <c r="AY359" s="652"/>
      <c r="AZ359" s="652"/>
      <c r="BA359" s="653"/>
    </row>
    <row r="360" spans="1:69" ht="15" customHeight="1" x14ac:dyDescent="0.2">
      <c r="B360" s="650" t="s">
        <v>454</v>
      </c>
      <c r="C360" s="650"/>
      <c r="D360" s="650"/>
      <c r="E360" s="650"/>
      <c r="F360" s="650"/>
      <c r="G360" s="650"/>
      <c r="H360" s="650"/>
      <c r="I360" s="650"/>
      <c r="J360" s="650"/>
      <c r="K360" s="650"/>
      <c r="L360" s="650"/>
      <c r="M360" s="650"/>
      <c r="N360" s="650"/>
      <c r="O360" s="650"/>
      <c r="P360" s="650"/>
      <c r="Q360" s="650"/>
      <c r="R360" s="650"/>
      <c r="S360" s="650"/>
      <c r="T360" s="650"/>
      <c r="U360" s="650"/>
      <c r="V360" s="650"/>
      <c r="W360" s="650"/>
      <c r="X360" s="558">
        <v>46400</v>
      </c>
      <c r="Y360" s="559"/>
      <c r="Z360" s="559"/>
      <c r="AA360" s="559"/>
      <c r="AB360" s="559"/>
      <c r="AC360" s="559"/>
      <c r="AD360" s="559"/>
      <c r="AE360" s="559"/>
      <c r="AF360" s="559"/>
      <c r="AG360" s="559"/>
      <c r="AH360" s="559"/>
      <c r="AI360" s="559"/>
      <c r="AJ360" s="559"/>
      <c r="AK360" s="559"/>
      <c r="AL360" s="560"/>
      <c r="AM360" s="651">
        <v>45866</v>
      </c>
      <c r="AN360" s="652"/>
      <c r="AO360" s="652"/>
      <c r="AP360" s="652"/>
      <c r="AQ360" s="652"/>
      <c r="AR360" s="652"/>
      <c r="AS360" s="652"/>
      <c r="AT360" s="652"/>
      <c r="AU360" s="652"/>
      <c r="AV360" s="652"/>
      <c r="AW360" s="652"/>
      <c r="AX360" s="652"/>
      <c r="AY360" s="652"/>
      <c r="AZ360" s="652"/>
      <c r="BA360" s="653"/>
    </row>
    <row r="361" spans="1:69" ht="15" customHeight="1" x14ac:dyDescent="0.2">
      <c r="B361" s="650" t="s">
        <v>455</v>
      </c>
      <c r="C361" s="650"/>
      <c r="D361" s="650"/>
      <c r="E361" s="650"/>
      <c r="F361" s="650"/>
      <c r="G361" s="650"/>
      <c r="H361" s="650"/>
      <c r="I361" s="650"/>
      <c r="J361" s="650"/>
      <c r="K361" s="650"/>
      <c r="L361" s="650"/>
      <c r="M361" s="650"/>
      <c r="N361" s="650"/>
      <c r="O361" s="650"/>
      <c r="P361" s="650"/>
      <c r="Q361" s="650"/>
      <c r="R361" s="650"/>
      <c r="S361" s="650"/>
      <c r="T361" s="650"/>
      <c r="U361" s="650"/>
      <c r="V361" s="650"/>
      <c r="W361" s="650"/>
      <c r="X361" s="558">
        <v>2151964</v>
      </c>
      <c r="Y361" s="559"/>
      <c r="Z361" s="559"/>
      <c r="AA361" s="559"/>
      <c r="AB361" s="559"/>
      <c r="AC361" s="559"/>
      <c r="AD361" s="559"/>
      <c r="AE361" s="559"/>
      <c r="AF361" s="559"/>
      <c r="AG361" s="559"/>
      <c r="AH361" s="559"/>
      <c r="AI361" s="559"/>
      <c r="AJ361" s="559"/>
      <c r="AK361" s="559"/>
      <c r="AL361" s="560"/>
      <c r="AM361" s="651">
        <v>2145922</v>
      </c>
      <c r="AN361" s="652"/>
      <c r="AO361" s="652"/>
      <c r="AP361" s="652"/>
      <c r="AQ361" s="652"/>
      <c r="AR361" s="652"/>
      <c r="AS361" s="652"/>
      <c r="AT361" s="652"/>
      <c r="AU361" s="652"/>
      <c r="AV361" s="652"/>
      <c r="AW361" s="652"/>
      <c r="AX361" s="652"/>
      <c r="AY361" s="652"/>
      <c r="AZ361" s="652"/>
      <c r="BA361" s="653"/>
    </row>
    <row r="362" spans="1:69" ht="15" customHeight="1" x14ac:dyDescent="0.2">
      <c r="B362" s="654" t="s">
        <v>456</v>
      </c>
      <c r="C362" s="654"/>
      <c r="D362" s="654"/>
      <c r="E362" s="654"/>
      <c r="F362" s="654"/>
      <c r="G362" s="654"/>
      <c r="H362" s="654"/>
      <c r="I362" s="654"/>
      <c r="J362" s="654"/>
      <c r="K362" s="654"/>
      <c r="L362" s="654"/>
      <c r="M362" s="654"/>
      <c r="N362" s="654"/>
      <c r="O362" s="654"/>
      <c r="P362" s="654"/>
      <c r="Q362" s="654"/>
      <c r="R362" s="654"/>
      <c r="S362" s="654"/>
      <c r="T362" s="654"/>
      <c r="U362" s="654"/>
      <c r="V362" s="654"/>
      <c r="W362" s="654"/>
      <c r="X362" s="655">
        <v>0</v>
      </c>
      <c r="Y362" s="656"/>
      <c r="Z362" s="656"/>
      <c r="AA362" s="656"/>
      <c r="AB362" s="656"/>
      <c r="AC362" s="656"/>
      <c r="AD362" s="656"/>
      <c r="AE362" s="656"/>
      <c r="AF362" s="656"/>
      <c r="AG362" s="656"/>
      <c r="AH362" s="656"/>
      <c r="AI362" s="656"/>
      <c r="AJ362" s="656"/>
      <c r="AK362" s="656"/>
      <c r="AL362" s="657"/>
      <c r="AM362" s="658">
        <v>0</v>
      </c>
      <c r="AN362" s="659"/>
      <c r="AO362" s="659"/>
      <c r="AP362" s="659"/>
      <c r="AQ362" s="659"/>
      <c r="AR362" s="659"/>
      <c r="AS362" s="659"/>
      <c r="AT362" s="659"/>
      <c r="AU362" s="659"/>
      <c r="AV362" s="659"/>
      <c r="AW362" s="659"/>
      <c r="AX362" s="659"/>
      <c r="AY362" s="659"/>
      <c r="AZ362" s="659"/>
      <c r="BA362" s="660"/>
    </row>
    <row r="363" spans="1:69" ht="15" customHeight="1" x14ac:dyDescent="0.2">
      <c r="B363" s="127" t="s">
        <v>457</v>
      </c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524">
        <f>SUM(X352:AL362)</f>
        <v>23217269</v>
      </c>
      <c r="Y363" s="525"/>
      <c r="Z363" s="525"/>
      <c r="AA363" s="525"/>
      <c r="AB363" s="525"/>
      <c r="AC363" s="525"/>
      <c r="AD363" s="525"/>
      <c r="AE363" s="525"/>
      <c r="AF363" s="525"/>
      <c r="AG363" s="525"/>
      <c r="AH363" s="525"/>
      <c r="AI363" s="525"/>
      <c r="AJ363" s="525"/>
      <c r="AK363" s="525"/>
      <c r="AL363" s="526"/>
      <c r="AM363" s="647">
        <f>SUM(AM352:BA362)</f>
        <v>23575628</v>
      </c>
      <c r="AN363" s="648"/>
      <c r="AO363" s="648"/>
      <c r="AP363" s="648"/>
      <c r="AQ363" s="648"/>
      <c r="AR363" s="648"/>
      <c r="AS363" s="648"/>
      <c r="AT363" s="648"/>
      <c r="AU363" s="648"/>
      <c r="AV363" s="648"/>
      <c r="AW363" s="648"/>
      <c r="AX363" s="648"/>
      <c r="AY363" s="648"/>
      <c r="AZ363" s="648"/>
      <c r="BA363" s="649"/>
      <c r="BF363" s="3" t="s">
        <v>387</v>
      </c>
    </row>
    <row r="365" spans="1:69" ht="15" customHeight="1" x14ac:dyDescent="0.2">
      <c r="A365" s="3" t="s">
        <v>458</v>
      </c>
      <c r="BQ365" s="5" t="s">
        <v>459</v>
      </c>
    </row>
    <row r="367" spans="1:69" ht="15" customHeight="1" x14ac:dyDescent="0.2">
      <c r="A367" s="127" t="s">
        <v>103</v>
      </c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 t="s">
        <v>460</v>
      </c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 t="s">
        <v>461</v>
      </c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 t="s">
        <v>462</v>
      </c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</row>
    <row r="368" spans="1:69" ht="15" customHeight="1" x14ac:dyDescent="0.2">
      <c r="A368" s="127" t="s">
        <v>463</v>
      </c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64" t="s">
        <v>464</v>
      </c>
      <c r="P368" s="164"/>
      <c r="Q368" s="164"/>
      <c r="R368" s="164"/>
      <c r="S368" s="164"/>
      <c r="T368" s="164"/>
      <c r="U368" s="164"/>
      <c r="V368" s="164"/>
      <c r="W368" s="164"/>
      <c r="X368" s="164"/>
      <c r="Y368" s="644">
        <v>1381833</v>
      </c>
      <c r="Z368" s="644"/>
      <c r="AA368" s="644"/>
      <c r="AB368" s="644"/>
      <c r="AC368" s="644"/>
      <c r="AD368" s="644"/>
      <c r="AE368" s="644"/>
      <c r="AF368" s="644"/>
      <c r="AG368" s="644"/>
      <c r="AH368" s="644"/>
      <c r="AI368" s="644"/>
      <c r="AJ368" s="644"/>
      <c r="AK368" s="644"/>
      <c r="AL368" s="644"/>
      <c r="AM368" s="644"/>
      <c r="AN368" s="644">
        <v>1316475</v>
      </c>
      <c r="AO368" s="644"/>
      <c r="AP368" s="644"/>
      <c r="AQ368" s="644"/>
      <c r="AR368" s="644"/>
      <c r="AS368" s="644"/>
      <c r="AT368" s="644"/>
      <c r="AU368" s="644"/>
      <c r="AV368" s="644"/>
      <c r="AW368" s="644"/>
      <c r="AX368" s="644"/>
      <c r="AY368" s="644"/>
      <c r="AZ368" s="644"/>
      <c r="BA368" s="644"/>
      <c r="BB368" s="644"/>
      <c r="BC368" s="644">
        <f>Y368-AN368</f>
        <v>65358</v>
      </c>
      <c r="BD368" s="644"/>
      <c r="BE368" s="644"/>
      <c r="BF368" s="644"/>
      <c r="BG368" s="644"/>
      <c r="BH368" s="644"/>
      <c r="BI368" s="644"/>
      <c r="BJ368" s="644"/>
      <c r="BK368" s="644"/>
      <c r="BL368" s="644"/>
      <c r="BM368" s="644"/>
      <c r="BN368" s="644"/>
      <c r="BO368" s="644"/>
      <c r="BP368" s="644"/>
      <c r="BQ368" s="644"/>
    </row>
    <row r="369" spans="1:69" ht="1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645" t="s">
        <v>465</v>
      </c>
      <c r="P369" s="645"/>
      <c r="Q369" s="645"/>
      <c r="R369" s="645"/>
      <c r="S369" s="645"/>
      <c r="T369" s="645"/>
      <c r="U369" s="645"/>
      <c r="V369" s="645"/>
      <c r="W369" s="645"/>
      <c r="X369" s="645"/>
      <c r="Y369" s="646">
        <v>100729</v>
      </c>
      <c r="Z369" s="646"/>
      <c r="AA369" s="646"/>
      <c r="AB369" s="646"/>
      <c r="AC369" s="646"/>
      <c r="AD369" s="646"/>
      <c r="AE369" s="646"/>
      <c r="AF369" s="646"/>
      <c r="AG369" s="646"/>
      <c r="AH369" s="646"/>
      <c r="AI369" s="646"/>
      <c r="AJ369" s="646"/>
      <c r="AK369" s="646"/>
      <c r="AL369" s="646"/>
      <c r="AM369" s="646"/>
      <c r="AN369" s="646">
        <v>532774</v>
      </c>
      <c r="AO369" s="646"/>
      <c r="AP369" s="646"/>
      <c r="AQ369" s="646"/>
      <c r="AR369" s="646"/>
      <c r="AS369" s="646"/>
      <c r="AT369" s="646"/>
      <c r="AU369" s="646"/>
      <c r="AV369" s="646"/>
      <c r="AW369" s="646"/>
      <c r="AX369" s="646"/>
      <c r="AY369" s="646"/>
      <c r="AZ369" s="646"/>
      <c r="BA369" s="646"/>
      <c r="BB369" s="646"/>
      <c r="BC369" s="646" t="s">
        <v>466</v>
      </c>
      <c r="BD369" s="646"/>
      <c r="BE369" s="646"/>
      <c r="BF369" s="646"/>
      <c r="BG369" s="646"/>
      <c r="BH369" s="646"/>
      <c r="BI369" s="646"/>
      <c r="BJ369" s="646"/>
      <c r="BK369" s="646"/>
      <c r="BL369" s="646"/>
      <c r="BM369" s="646"/>
      <c r="BN369" s="646"/>
      <c r="BO369" s="646"/>
      <c r="BP369" s="646"/>
      <c r="BQ369" s="646"/>
    </row>
    <row r="370" spans="1:69" ht="15" customHeight="1" x14ac:dyDescent="0.2">
      <c r="A370" s="548" t="s">
        <v>467</v>
      </c>
      <c r="B370" s="548"/>
      <c r="C370" s="548"/>
      <c r="D370" s="548"/>
      <c r="E370" s="548"/>
      <c r="F370" s="548"/>
      <c r="G370" s="548"/>
      <c r="H370" s="548"/>
      <c r="I370" s="548"/>
      <c r="J370" s="548"/>
      <c r="K370" s="548"/>
      <c r="L370" s="548"/>
      <c r="M370" s="548"/>
      <c r="N370" s="548"/>
      <c r="O370" s="641" t="s">
        <v>468</v>
      </c>
      <c r="P370" s="641"/>
      <c r="Q370" s="641"/>
      <c r="R370" s="641"/>
      <c r="S370" s="641"/>
      <c r="T370" s="641"/>
      <c r="U370" s="641"/>
      <c r="V370" s="641"/>
      <c r="W370" s="641"/>
      <c r="X370" s="641"/>
      <c r="Y370" s="642">
        <v>82933</v>
      </c>
      <c r="Z370" s="642"/>
      <c r="AA370" s="642"/>
      <c r="AB370" s="642"/>
      <c r="AC370" s="642"/>
      <c r="AD370" s="642"/>
      <c r="AE370" s="642"/>
      <c r="AF370" s="642"/>
      <c r="AG370" s="642"/>
      <c r="AH370" s="642"/>
      <c r="AI370" s="642"/>
      <c r="AJ370" s="642"/>
      <c r="AK370" s="642"/>
      <c r="AL370" s="642"/>
      <c r="AM370" s="642"/>
      <c r="AN370" s="642">
        <v>77626</v>
      </c>
      <c r="AO370" s="642"/>
      <c r="AP370" s="642"/>
      <c r="AQ370" s="642"/>
      <c r="AR370" s="642"/>
      <c r="AS370" s="642"/>
      <c r="AT370" s="642"/>
      <c r="AU370" s="642"/>
      <c r="AV370" s="642"/>
      <c r="AW370" s="642"/>
      <c r="AX370" s="642"/>
      <c r="AY370" s="642"/>
      <c r="AZ370" s="642"/>
      <c r="BA370" s="642"/>
      <c r="BB370" s="642"/>
      <c r="BC370" s="642">
        <v>5307</v>
      </c>
      <c r="BD370" s="642"/>
      <c r="BE370" s="642"/>
      <c r="BF370" s="642"/>
      <c r="BG370" s="642"/>
      <c r="BH370" s="642"/>
      <c r="BI370" s="642"/>
      <c r="BJ370" s="642"/>
      <c r="BK370" s="642"/>
      <c r="BL370" s="642"/>
      <c r="BM370" s="642"/>
      <c r="BN370" s="642"/>
      <c r="BO370" s="642"/>
      <c r="BP370" s="642"/>
      <c r="BQ370" s="642"/>
    </row>
    <row r="371" spans="1:69" ht="1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548" t="s">
        <v>469</v>
      </c>
      <c r="P371" s="548"/>
      <c r="Q371" s="548"/>
      <c r="R371" s="548"/>
      <c r="S371" s="548"/>
      <c r="T371" s="548"/>
      <c r="U371" s="548"/>
      <c r="V371" s="548"/>
      <c r="W371" s="548"/>
      <c r="X371" s="548"/>
      <c r="Y371" s="643">
        <v>21500</v>
      </c>
      <c r="Z371" s="643"/>
      <c r="AA371" s="643"/>
      <c r="AB371" s="643"/>
      <c r="AC371" s="643"/>
      <c r="AD371" s="643"/>
      <c r="AE371" s="643"/>
      <c r="AF371" s="643"/>
      <c r="AG371" s="643"/>
      <c r="AH371" s="643"/>
      <c r="AI371" s="643"/>
      <c r="AJ371" s="643"/>
      <c r="AK371" s="643"/>
      <c r="AL371" s="643"/>
      <c r="AM371" s="643"/>
      <c r="AN371" s="643">
        <v>40133</v>
      </c>
      <c r="AO371" s="643"/>
      <c r="AP371" s="643"/>
      <c r="AQ371" s="643"/>
      <c r="AR371" s="643"/>
      <c r="AS371" s="643"/>
      <c r="AT371" s="643"/>
      <c r="AU371" s="643"/>
      <c r="AV371" s="643"/>
      <c r="AW371" s="643"/>
      <c r="AX371" s="643"/>
      <c r="AY371" s="643"/>
      <c r="AZ371" s="643"/>
      <c r="BA371" s="643"/>
      <c r="BB371" s="643"/>
      <c r="BC371" s="643" t="s">
        <v>470</v>
      </c>
      <c r="BD371" s="643"/>
      <c r="BE371" s="643"/>
      <c r="BF371" s="643"/>
      <c r="BG371" s="643"/>
      <c r="BH371" s="643"/>
      <c r="BI371" s="643"/>
      <c r="BJ371" s="643"/>
      <c r="BK371" s="643"/>
      <c r="BL371" s="643"/>
      <c r="BM371" s="643"/>
      <c r="BN371" s="643"/>
      <c r="BO371" s="643"/>
      <c r="BP371" s="643"/>
      <c r="BQ371" s="643"/>
    </row>
    <row r="372" spans="1:69" ht="15" customHeight="1" x14ac:dyDescent="0.2">
      <c r="BQ372" s="5" t="s">
        <v>471</v>
      </c>
    </row>
    <row r="374" spans="1:69" ht="15" customHeight="1" x14ac:dyDescent="0.2">
      <c r="A374" s="3" t="s">
        <v>472</v>
      </c>
      <c r="BQ374" s="5" t="s">
        <v>473</v>
      </c>
    </row>
    <row r="376" spans="1:69" ht="15" customHeight="1" x14ac:dyDescent="0.2">
      <c r="B376" s="127" t="s">
        <v>103</v>
      </c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 t="s">
        <v>474</v>
      </c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 t="s">
        <v>475</v>
      </c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</row>
    <row r="377" spans="1:69" ht="15" customHeight="1" x14ac:dyDescent="0.2"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 t="s">
        <v>134</v>
      </c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 t="s">
        <v>476</v>
      </c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 t="s">
        <v>477</v>
      </c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</row>
    <row r="378" spans="1:69" ht="15" customHeight="1" x14ac:dyDescent="0.2">
      <c r="B378" s="127" t="s">
        <v>478</v>
      </c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633">
        <f>Y379+Y383</f>
        <v>2057942.22</v>
      </c>
      <c r="Z378" s="634"/>
      <c r="AA378" s="634"/>
      <c r="AB378" s="634"/>
      <c r="AC378" s="634"/>
      <c r="AD378" s="634"/>
      <c r="AE378" s="634"/>
      <c r="AF378" s="634"/>
      <c r="AG378" s="634"/>
      <c r="AH378" s="634"/>
      <c r="AI378" s="634"/>
      <c r="AJ378" s="635"/>
      <c r="AK378" s="636">
        <f>SUM(AV378:BQ378)</f>
        <v>203816.90000000002</v>
      </c>
      <c r="AL378" s="636"/>
      <c r="AM378" s="636"/>
      <c r="AN378" s="636"/>
      <c r="AO378" s="636"/>
      <c r="AP378" s="636"/>
      <c r="AQ378" s="636"/>
      <c r="AR378" s="636"/>
      <c r="AS378" s="636"/>
      <c r="AT378" s="636"/>
      <c r="AU378" s="636"/>
      <c r="AV378" s="633">
        <f>SUM(AV379:BF408)-AV379-AV383</f>
        <v>14682.180000000002</v>
      </c>
      <c r="AW378" s="634"/>
      <c r="AX378" s="634"/>
      <c r="AY378" s="634"/>
      <c r="AZ378" s="634"/>
      <c r="BA378" s="634"/>
      <c r="BB378" s="634"/>
      <c r="BC378" s="634"/>
      <c r="BD378" s="634"/>
      <c r="BE378" s="634"/>
      <c r="BF378" s="635"/>
      <c r="BG378" s="633">
        <f>SUM(BG379:BQ408)-BG379-BG383</f>
        <v>189134.72000000003</v>
      </c>
      <c r="BH378" s="634"/>
      <c r="BI378" s="634"/>
      <c r="BJ378" s="634"/>
      <c r="BK378" s="634"/>
      <c r="BL378" s="634"/>
      <c r="BM378" s="634"/>
      <c r="BN378" s="634"/>
      <c r="BO378" s="634"/>
      <c r="BP378" s="634"/>
      <c r="BQ378" s="635"/>
    </row>
    <row r="379" spans="1:69" ht="15" customHeight="1" x14ac:dyDescent="0.2">
      <c r="B379" s="628" t="s">
        <v>479</v>
      </c>
      <c r="C379" s="628"/>
      <c r="D379" s="628"/>
      <c r="E379" s="628"/>
      <c r="F379" s="628"/>
      <c r="G379" s="628"/>
      <c r="H379" s="628"/>
      <c r="I379" s="628"/>
      <c r="J379" s="628"/>
      <c r="K379" s="628"/>
      <c r="L379" s="628"/>
      <c r="M379" s="628"/>
      <c r="N379" s="628"/>
      <c r="O379" s="628"/>
      <c r="P379" s="628"/>
      <c r="Q379" s="628"/>
      <c r="R379" s="628"/>
      <c r="S379" s="628"/>
      <c r="T379" s="628"/>
      <c r="U379" s="628"/>
      <c r="V379" s="628"/>
      <c r="W379" s="628"/>
      <c r="X379" s="628"/>
      <c r="Y379" s="637">
        <f>SUM(Y380:AJ382)</f>
        <v>25440.41</v>
      </c>
      <c r="Z379" s="638"/>
      <c r="AA379" s="638"/>
      <c r="AB379" s="638"/>
      <c r="AC379" s="638"/>
      <c r="AD379" s="638"/>
      <c r="AE379" s="638"/>
      <c r="AF379" s="638"/>
      <c r="AG379" s="638"/>
      <c r="AH379" s="638"/>
      <c r="AI379" s="638"/>
      <c r="AJ379" s="639"/>
      <c r="AK379" s="640">
        <f>SUM(AV379:BQ379)</f>
        <v>14370.96</v>
      </c>
      <c r="AL379" s="640"/>
      <c r="AM379" s="640"/>
      <c r="AN379" s="640"/>
      <c r="AO379" s="640"/>
      <c r="AP379" s="640"/>
      <c r="AQ379" s="640"/>
      <c r="AR379" s="640"/>
      <c r="AS379" s="640"/>
      <c r="AT379" s="640"/>
      <c r="AU379" s="640"/>
      <c r="AV379" s="637">
        <v>0</v>
      </c>
      <c r="AW379" s="638"/>
      <c r="AX379" s="638"/>
      <c r="AY379" s="638"/>
      <c r="AZ379" s="638"/>
      <c r="BA379" s="638"/>
      <c r="BB379" s="638"/>
      <c r="BC379" s="638"/>
      <c r="BD379" s="638"/>
      <c r="BE379" s="638"/>
      <c r="BF379" s="639"/>
      <c r="BG379" s="637">
        <v>14370.96</v>
      </c>
      <c r="BH379" s="638"/>
      <c r="BI379" s="638"/>
      <c r="BJ379" s="638"/>
      <c r="BK379" s="638"/>
      <c r="BL379" s="638"/>
      <c r="BM379" s="638"/>
      <c r="BN379" s="638"/>
      <c r="BO379" s="638"/>
      <c r="BP379" s="638"/>
      <c r="BQ379" s="639"/>
    </row>
    <row r="380" spans="1:69" ht="15" customHeight="1" x14ac:dyDescent="0.2">
      <c r="B380" s="39"/>
      <c r="C380" s="14" t="s">
        <v>480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41"/>
      <c r="Y380" s="624">
        <v>5290.59</v>
      </c>
      <c r="Z380" s="625"/>
      <c r="AA380" s="625"/>
      <c r="AB380" s="625"/>
      <c r="AC380" s="625"/>
      <c r="AD380" s="625"/>
      <c r="AE380" s="625"/>
      <c r="AF380" s="625"/>
      <c r="AG380" s="625"/>
      <c r="AH380" s="625"/>
      <c r="AI380" s="625"/>
      <c r="AJ380" s="626"/>
      <c r="AK380" s="627">
        <f t="shared" ref="AK380:AK408" si="8">SUM(AV380:BQ380)</f>
        <v>5475.1</v>
      </c>
      <c r="AL380" s="627"/>
      <c r="AM380" s="627"/>
      <c r="AN380" s="627"/>
      <c r="AO380" s="627"/>
      <c r="AP380" s="627"/>
      <c r="AQ380" s="627"/>
      <c r="AR380" s="627"/>
      <c r="AS380" s="627"/>
      <c r="AT380" s="627"/>
      <c r="AU380" s="627"/>
      <c r="AV380" s="624">
        <v>0</v>
      </c>
      <c r="AW380" s="625"/>
      <c r="AX380" s="625"/>
      <c r="AY380" s="625"/>
      <c r="AZ380" s="625"/>
      <c r="BA380" s="625"/>
      <c r="BB380" s="625"/>
      <c r="BC380" s="625"/>
      <c r="BD380" s="625"/>
      <c r="BE380" s="625"/>
      <c r="BF380" s="626"/>
      <c r="BG380" s="624">
        <v>5475.1</v>
      </c>
      <c r="BH380" s="625"/>
      <c r="BI380" s="625"/>
      <c r="BJ380" s="625"/>
      <c r="BK380" s="625"/>
      <c r="BL380" s="625"/>
      <c r="BM380" s="625"/>
      <c r="BN380" s="625"/>
      <c r="BO380" s="625"/>
      <c r="BP380" s="625"/>
      <c r="BQ380" s="626"/>
    </row>
    <row r="381" spans="1:69" ht="15" customHeight="1" x14ac:dyDescent="0.2">
      <c r="B381" s="39"/>
      <c r="C381" s="42" t="s">
        <v>284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41"/>
      <c r="Y381" s="624">
        <v>9796.65</v>
      </c>
      <c r="Z381" s="625"/>
      <c r="AA381" s="625"/>
      <c r="AB381" s="625"/>
      <c r="AC381" s="625"/>
      <c r="AD381" s="625"/>
      <c r="AE381" s="625"/>
      <c r="AF381" s="625"/>
      <c r="AG381" s="625"/>
      <c r="AH381" s="625"/>
      <c r="AI381" s="625"/>
      <c r="AJ381" s="626"/>
      <c r="AK381" s="627">
        <f t="shared" si="8"/>
        <v>4129.84</v>
      </c>
      <c r="AL381" s="627"/>
      <c r="AM381" s="627"/>
      <c r="AN381" s="627"/>
      <c r="AO381" s="627"/>
      <c r="AP381" s="627"/>
      <c r="AQ381" s="627"/>
      <c r="AR381" s="627"/>
      <c r="AS381" s="627"/>
      <c r="AT381" s="627"/>
      <c r="AU381" s="627"/>
      <c r="AV381" s="624">
        <v>0</v>
      </c>
      <c r="AW381" s="625"/>
      <c r="AX381" s="625"/>
      <c r="AY381" s="625"/>
      <c r="AZ381" s="625"/>
      <c r="BA381" s="625"/>
      <c r="BB381" s="625"/>
      <c r="BC381" s="625"/>
      <c r="BD381" s="625"/>
      <c r="BE381" s="625"/>
      <c r="BF381" s="626"/>
      <c r="BG381" s="624">
        <v>4129.84</v>
      </c>
      <c r="BH381" s="625"/>
      <c r="BI381" s="625"/>
      <c r="BJ381" s="625"/>
      <c r="BK381" s="625"/>
      <c r="BL381" s="625"/>
      <c r="BM381" s="625"/>
      <c r="BN381" s="625"/>
      <c r="BO381" s="625"/>
      <c r="BP381" s="625"/>
      <c r="BQ381" s="626"/>
    </row>
    <row r="382" spans="1:69" ht="15" customHeight="1" x14ac:dyDescent="0.2">
      <c r="B382" s="43"/>
      <c r="C382" s="44" t="s">
        <v>293</v>
      </c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5"/>
      <c r="Y382" s="610">
        <v>10353.17</v>
      </c>
      <c r="Z382" s="611"/>
      <c r="AA382" s="611"/>
      <c r="AB382" s="611"/>
      <c r="AC382" s="611"/>
      <c r="AD382" s="611"/>
      <c r="AE382" s="611"/>
      <c r="AF382" s="611"/>
      <c r="AG382" s="611"/>
      <c r="AH382" s="611"/>
      <c r="AI382" s="611"/>
      <c r="AJ382" s="612"/>
      <c r="AK382" s="613">
        <f t="shared" si="8"/>
        <v>4766.0200000000004</v>
      </c>
      <c r="AL382" s="613"/>
      <c r="AM382" s="613"/>
      <c r="AN382" s="613"/>
      <c r="AO382" s="613"/>
      <c r="AP382" s="613"/>
      <c r="AQ382" s="613"/>
      <c r="AR382" s="613"/>
      <c r="AS382" s="613"/>
      <c r="AT382" s="613"/>
      <c r="AU382" s="613"/>
      <c r="AV382" s="610">
        <v>0</v>
      </c>
      <c r="AW382" s="611"/>
      <c r="AX382" s="611"/>
      <c r="AY382" s="611"/>
      <c r="AZ382" s="611"/>
      <c r="BA382" s="611"/>
      <c r="BB382" s="611"/>
      <c r="BC382" s="611"/>
      <c r="BD382" s="611"/>
      <c r="BE382" s="611"/>
      <c r="BF382" s="612"/>
      <c r="BG382" s="610">
        <v>4766.0200000000004</v>
      </c>
      <c r="BH382" s="611"/>
      <c r="BI382" s="611"/>
      <c r="BJ382" s="611"/>
      <c r="BK382" s="611"/>
      <c r="BL382" s="611"/>
      <c r="BM382" s="611"/>
      <c r="BN382" s="611"/>
      <c r="BO382" s="611"/>
      <c r="BP382" s="611"/>
      <c r="BQ382" s="612"/>
    </row>
    <row r="383" spans="1:69" ht="15" customHeight="1" x14ac:dyDescent="0.2">
      <c r="B383" s="628" t="s">
        <v>481</v>
      </c>
      <c r="C383" s="591"/>
      <c r="D383" s="591"/>
      <c r="E383" s="591"/>
      <c r="F383" s="591"/>
      <c r="G383" s="591"/>
      <c r="H383" s="591"/>
      <c r="I383" s="591"/>
      <c r="J383" s="591"/>
      <c r="K383" s="591"/>
      <c r="L383" s="591"/>
      <c r="M383" s="591"/>
      <c r="N383" s="591"/>
      <c r="O383" s="591"/>
      <c r="P383" s="591"/>
      <c r="Q383" s="591"/>
      <c r="R383" s="591"/>
      <c r="S383" s="591"/>
      <c r="T383" s="591"/>
      <c r="U383" s="591"/>
      <c r="V383" s="591"/>
      <c r="W383" s="591"/>
      <c r="X383" s="591"/>
      <c r="Y383" s="629">
        <f>SUM(Y384:AJ408)</f>
        <v>2032501.81</v>
      </c>
      <c r="Z383" s="630"/>
      <c r="AA383" s="630"/>
      <c r="AB383" s="630"/>
      <c r="AC383" s="630"/>
      <c r="AD383" s="630"/>
      <c r="AE383" s="630"/>
      <c r="AF383" s="630"/>
      <c r="AG383" s="630"/>
      <c r="AH383" s="630"/>
      <c r="AI383" s="630"/>
      <c r="AJ383" s="631"/>
      <c r="AK383" s="632">
        <f>SUM(AV383:BQ383)</f>
        <v>189445.94</v>
      </c>
      <c r="AL383" s="632"/>
      <c r="AM383" s="632"/>
      <c r="AN383" s="632"/>
      <c r="AO383" s="632"/>
      <c r="AP383" s="632"/>
      <c r="AQ383" s="632"/>
      <c r="AR383" s="632"/>
      <c r="AS383" s="632"/>
      <c r="AT383" s="632"/>
      <c r="AU383" s="632"/>
      <c r="AV383" s="629">
        <f>SUM(AV384:BF408)</f>
        <v>14682.180000000002</v>
      </c>
      <c r="AW383" s="630"/>
      <c r="AX383" s="630"/>
      <c r="AY383" s="630"/>
      <c r="AZ383" s="630"/>
      <c r="BA383" s="630"/>
      <c r="BB383" s="630"/>
      <c r="BC383" s="630"/>
      <c r="BD383" s="630"/>
      <c r="BE383" s="630"/>
      <c r="BF383" s="631"/>
      <c r="BG383" s="629">
        <f>SUM(BG384:BQ408)</f>
        <v>174763.76</v>
      </c>
      <c r="BH383" s="630"/>
      <c r="BI383" s="630"/>
      <c r="BJ383" s="630"/>
      <c r="BK383" s="630"/>
      <c r="BL383" s="630"/>
      <c r="BM383" s="630"/>
      <c r="BN383" s="630"/>
      <c r="BO383" s="630"/>
      <c r="BP383" s="630"/>
      <c r="BQ383" s="631"/>
    </row>
    <row r="384" spans="1:69" ht="15" customHeight="1" x14ac:dyDescent="0.2">
      <c r="B384" s="39"/>
      <c r="C384" s="14" t="s">
        <v>482</v>
      </c>
      <c r="D384" s="14"/>
      <c r="E384" s="14"/>
      <c r="F384" s="14"/>
      <c r="G384" s="14"/>
      <c r="H384" s="14"/>
      <c r="I384" s="14"/>
      <c r="J384" s="14"/>
      <c r="K384" s="14">
        <v>27.84</v>
      </c>
      <c r="L384" s="14"/>
      <c r="M384" s="14"/>
      <c r="N384" s="14"/>
      <c r="O384" s="14"/>
      <c r="P384" s="14"/>
      <c r="Q384" s="14"/>
      <c r="R384" s="14"/>
      <c r="S384" s="14">
        <v>16.53</v>
      </c>
      <c r="T384" s="14"/>
      <c r="U384" s="14"/>
      <c r="V384" s="14"/>
      <c r="W384" s="14"/>
      <c r="X384" s="41"/>
      <c r="Y384" s="624">
        <v>467462.22</v>
      </c>
      <c r="Z384" s="625"/>
      <c r="AA384" s="625"/>
      <c r="AB384" s="625"/>
      <c r="AC384" s="625"/>
      <c r="AD384" s="625"/>
      <c r="AE384" s="625"/>
      <c r="AF384" s="625"/>
      <c r="AG384" s="625"/>
      <c r="AH384" s="625"/>
      <c r="AI384" s="625"/>
      <c r="AJ384" s="626"/>
      <c r="AK384" s="627">
        <f>SUM(AV384:BQ384)</f>
        <v>87884.91</v>
      </c>
      <c r="AL384" s="627"/>
      <c r="AM384" s="627"/>
      <c r="AN384" s="627"/>
      <c r="AO384" s="627"/>
      <c r="AP384" s="627"/>
      <c r="AQ384" s="627"/>
      <c r="AR384" s="627"/>
      <c r="AS384" s="627"/>
      <c r="AT384" s="627"/>
      <c r="AU384" s="627"/>
      <c r="AV384" s="624">
        <v>8249.91</v>
      </c>
      <c r="AW384" s="625"/>
      <c r="AX384" s="625"/>
      <c r="AY384" s="625"/>
      <c r="AZ384" s="625"/>
      <c r="BA384" s="625"/>
      <c r="BB384" s="625"/>
      <c r="BC384" s="625"/>
      <c r="BD384" s="625"/>
      <c r="BE384" s="625"/>
      <c r="BF384" s="626"/>
      <c r="BG384" s="624">
        <v>79635</v>
      </c>
      <c r="BH384" s="625"/>
      <c r="BI384" s="625"/>
      <c r="BJ384" s="625"/>
      <c r="BK384" s="625"/>
      <c r="BL384" s="625"/>
      <c r="BM384" s="625"/>
      <c r="BN384" s="625"/>
      <c r="BO384" s="625"/>
      <c r="BP384" s="625"/>
      <c r="BQ384" s="626"/>
    </row>
    <row r="385" spans="2:69" ht="15" customHeight="1" x14ac:dyDescent="0.2">
      <c r="B385" s="39"/>
      <c r="C385" s="46" t="s">
        <v>483</v>
      </c>
      <c r="D385" s="46"/>
      <c r="E385" s="46"/>
      <c r="F385" s="46"/>
      <c r="G385" s="46"/>
      <c r="H385" s="46"/>
      <c r="I385" s="46"/>
      <c r="J385" s="46"/>
      <c r="K385" s="46">
        <v>14.25</v>
      </c>
      <c r="L385" s="46"/>
      <c r="M385" s="46"/>
      <c r="N385" s="46"/>
      <c r="O385" s="46"/>
      <c r="P385" s="46"/>
      <c r="Q385" s="46"/>
      <c r="R385" s="46"/>
      <c r="S385" s="46">
        <v>8.4600000000000009</v>
      </c>
      <c r="T385" s="46"/>
      <c r="U385" s="46"/>
      <c r="V385" s="46"/>
      <c r="W385" s="46"/>
      <c r="X385" s="47"/>
      <c r="Y385" s="617">
        <v>167582.03</v>
      </c>
      <c r="Z385" s="618"/>
      <c r="AA385" s="618"/>
      <c r="AB385" s="618"/>
      <c r="AC385" s="618"/>
      <c r="AD385" s="618"/>
      <c r="AE385" s="618"/>
      <c r="AF385" s="618"/>
      <c r="AG385" s="618"/>
      <c r="AH385" s="618"/>
      <c r="AI385" s="618"/>
      <c r="AJ385" s="619"/>
      <c r="AK385" s="620">
        <v>51882.65</v>
      </c>
      <c r="AL385" s="620"/>
      <c r="AM385" s="620"/>
      <c r="AN385" s="620"/>
      <c r="AO385" s="620"/>
      <c r="AP385" s="620"/>
      <c r="AQ385" s="620"/>
      <c r="AR385" s="620"/>
      <c r="AS385" s="620"/>
      <c r="AT385" s="620"/>
      <c r="AU385" s="620"/>
      <c r="AV385" s="617">
        <v>3087.26</v>
      </c>
      <c r="AW385" s="618"/>
      <c r="AX385" s="618"/>
      <c r="AY385" s="618"/>
      <c r="AZ385" s="618"/>
      <c r="BA385" s="618"/>
      <c r="BB385" s="618"/>
      <c r="BC385" s="618"/>
      <c r="BD385" s="618"/>
      <c r="BE385" s="618"/>
      <c r="BF385" s="619"/>
      <c r="BG385" s="617">
        <v>48795.39</v>
      </c>
      <c r="BH385" s="618"/>
      <c r="BI385" s="618"/>
      <c r="BJ385" s="618"/>
      <c r="BK385" s="618"/>
      <c r="BL385" s="618"/>
      <c r="BM385" s="618"/>
      <c r="BN385" s="618"/>
      <c r="BO385" s="618"/>
      <c r="BP385" s="618"/>
      <c r="BQ385" s="619"/>
    </row>
    <row r="386" spans="2:69" ht="15" customHeight="1" x14ac:dyDescent="0.2">
      <c r="B386" s="39"/>
      <c r="C386" s="46" t="s">
        <v>484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7"/>
      <c r="Y386" s="617">
        <v>229033</v>
      </c>
      <c r="Z386" s="618"/>
      <c r="AA386" s="618"/>
      <c r="AB386" s="618"/>
      <c r="AC386" s="618"/>
      <c r="AD386" s="618"/>
      <c r="AE386" s="618"/>
      <c r="AF386" s="618"/>
      <c r="AG386" s="618"/>
      <c r="AH386" s="618"/>
      <c r="AI386" s="618"/>
      <c r="AJ386" s="619"/>
      <c r="AK386" s="620">
        <f t="shared" si="8"/>
        <v>4660.17</v>
      </c>
      <c r="AL386" s="620"/>
      <c r="AM386" s="620"/>
      <c r="AN386" s="620"/>
      <c r="AO386" s="620"/>
      <c r="AP386" s="620"/>
      <c r="AQ386" s="620"/>
      <c r="AR386" s="620"/>
      <c r="AS386" s="620"/>
      <c r="AT386" s="620"/>
      <c r="AU386" s="620"/>
      <c r="AV386" s="617">
        <v>15</v>
      </c>
      <c r="AW386" s="618"/>
      <c r="AX386" s="618"/>
      <c r="AY386" s="618"/>
      <c r="AZ386" s="618"/>
      <c r="BA386" s="618"/>
      <c r="BB386" s="618"/>
      <c r="BC386" s="618"/>
      <c r="BD386" s="618"/>
      <c r="BE386" s="618"/>
      <c r="BF386" s="619"/>
      <c r="BG386" s="617">
        <v>4645.17</v>
      </c>
      <c r="BH386" s="618"/>
      <c r="BI386" s="618"/>
      <c r="BJ386" s="618"/>
      <c r="BK386" s="618"/>
      <c r="BL386" s="618"/>
      <c r="BM386" s="618"/>
      <c r="BN386" s="618"/>
      <c r="BO386" s="618"/>
      <c r="BP386" s="618"/>
      <c r="BQ386" s="619"/>
    </row>
    <row r="387" spans="2:69" ht="15" customHeight="1" x14ac:dyDescent="0.2">
      <c r="B387" s="39"/>
      <c r="C387" s="46" t="s">
        <v>485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7"/>
      <c r="Y387" s="617">
        <v>40260.230000000003</v>
      </c>
      <c r="Z387" s="618"/>
      <c r="AA387" s="618"/>
      <c r="AB387" s="618"/>
      <c r="AC387" s="618"/>
      <c r="AD387" s="618"/>
      <c r="AE387" s="618"/>
      <c r="AF387" s="618"/>
      <c r="AG387" s="618"/>
      <c r="AH387" s="618"/>
      <c r="AI387" s="618"/>
      <c r="AJ387" s="619"/>
      <c r="AK387" s="620">
        <f>SUM(AV387:BQ387)</f>
        <v>10561.58</v>
      </c>
      <c r="AL387" s="620"/>
      <c r="AM387" s="620"/>
      <c r="AN387" s="620"/>
      <c r="AO387" s="620"/>
      <c r="AP387" s="620"/>
      <c r="AQ387" s="620"/>
      <c r="AR387" s="620"/>
      <c r="AS387" s="620"/>
      <c r="AT387" s="620"/>
      <c r="AU387" s="620"/>
      <c r="AV387" s="617">
        <v>710.12</v>
      </c>
      <c r="AW387" s="618"/>
      <c r="AX387" s="618"/>
      <c r="AY387" s="618"/>
      <c r="AZ387" s="618"/>
      <c r="BA387" s="618"/>
      <c r="BB387" s="618"/>
      <c r="BC387" s="618"/>
      <c r="BD387" s="618"/>
      <c r="BE387" s="618"/>
      <c r="BF387" s="619"/>
      <c r="BG387" s="617">
        <v>9851.4599999999991</v>
      </c>
      <c r="BH387" s="618"/>
      <c r="BI387" s="618"/>
      <c r="BJ387" s="618"/>
      <c r="BK387" s="618"/>
      <c r="BL387" s="618"/>
      <c r="BM387" s="618"/>
      <c r="BN387" s="618"/>
      <c r="BO387" s="618"/>
      <c r="BP387" s="618"/>
      <c r="BQ387" s="619"/>
    </row>
    <row r="388" spans="2:69" ht="15" customHeight="1" x14ac:dyDescent="0.2">
      <c r="B388" s="39"/>
      <c r="C388" s="46" t="s">
        <v>486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7"/>
      <c r="Y388" s="617">
        <v>0</v>
      </c>
      <c r="Z388" s="618"/>
      <c r="AA388" s="618"/>
      <c r="AB388" s="618"/>
      <c r="AC388" s="618"/>
      <c r="AD388" s="618"/>
      <c r="AE388" s="618"/>
      <c r="AF388" s="618"/>
      <c r="AG388" s="618"/>
      <c r="AH388" s="618"/>
      <c r="AI388" s="618"/>
      <c r="AJ388" s="619"/>
      <c r="AK388" s="620">
        <f t="shared" si="8"/>
        <v>0</v>
      </c>
      <c r="AL388" s="620"/>
      <c r="AM388" s="620"/>
      <c r="AN388" s="620"/>
      <c r="AO388" s="620"/>
      <c r="AP388" s="620"/>
      <c r="AQ388" s="620"/>
      <c r="AR388" s="620"/>
      <c r="AS388" s="620"/>
      <c r="AT388" s="620"/>
      <c r="AU388" s="620"/>
      <c r="AV388" s="617">
        <v>0</v>
      </c>
      <c r="AW388" s="618"/>
      <c r="AX388" s="618"/>
      <c r="AY388" s="618"/>
      <c r="AZ388" s="618"/>
      <c r="BA388" s="618"/>
      <c r="BB388" s="618"/>
      <c r="BC388" s="618"/>
      <c r="BD388" s="618"/>
      <c r="BE388" s="618"/>
      <c r="BF388" s="619"/>
      <c r="BG388" s="617">
        <v>0</v>
      </c>
      <c r="BH388" s="618"/>
      <c r="BI388" s="618"/>
      <c r="BJ388" s="618"/>
      <c r="BK388" s="618"/>
      <c r="BL388" s="618"/>
      <c r="BM388" s="618"/>
      <c r="BN388" s="618"/>
      <c r="BO388" s="618"/>
      <c r="BP388" s="618"/>
      <c r="BQ388" s="619"/>
    </row>
    <row r="389" spans="2:69" ht="15" customHeight="1" x14ac:dyDescent="0.2">
      <c r="B389" s="39"/>
      <c r="C389" s="46" t="s">
        <v>487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7"/>
      <c r="Y389" s="617">
        <v>592525.07999999996</v>
      </c>
      <c r="Z389" s="618"/>
      <c r="AA389" s="618"/>
      <c r="AB389" s="618"/>
      <c r="AC389" s="618"/>
      <c r="AD389" s="618"/>
      <c r="AE389" s="618"/>
      <c r="AF389" s="618"/>
      <c r="AG389" s="618"/>
      <c r="AH389" s="618"/>
      <c r="AI389" s="618"/>
      <c r="AJ389" s="619"/>
      <c r="AK389" s="620">
        <f t="shared" si="8"/>
        <v>2384.41</v>
      </c>
      <c r="AL389" s="620"/>
      <c r="AM389" s="620"/>
      <c r="AN389" s="620"/>
      <c r="AO389" s="620"/>
      <c r="AP389" s="620"/>
      <c r="AQ389" s="620"/>
      <c r="AR389" s="620"/>
      <c r="AS389" s="620"/>
      <c r="AT389" s="620"/>
      <c r="AU389" s="620"/>
      <c r="AV389" s="617">
        <v>771.52</v>
      </c>
      <c r="AW389" s="618"/>
      <c r="AX389" s="618"/>
      <c r="AY389" s="618"/>
      <c r="AZ389" s="618"/>
      <c r="BA389" s="618"/>
      <c r="BB389" s="618"/>
      <c r="BC389" s="618"/>
      <c r="BD389" s="618"/>
      <c r="BE389" s="618"/>
      <c r="BF389" s="619"/>
      <c r="BG389" s="617">
        <v>1612.89</v>
      </c>
      <c r="BH389" s="618"/>
      <c r="BI389" s="618"/>
      <c r="BJ389" s="618"/>
      <c r="BK389" s="618"/>
      <c r="BL389" s="618"/>
      <c r="BM389" s="618"/>
      <c r="BN389" s="618"/>
      <c r="BO389" s="618"/>
      <c r="BP389" s="618"/>
      <c r="BQ389" s="619"/>
    </row>
    <row r="390" spans="2:69" ht="15" customHeight="1" x14ac:dyDescent="0.2">
      <c r="B390" s="39"/>
      <c r="C390" s="46" t="s">
        <v>488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7"/>
      <c r="Y390" s="617">
        <v>2880.89</v>
      </c>
      <c r="Z390" s="618"/>
      <c r="AA390" s="618"/>
      <c r="AB390" s="618"/>
      <c r="AC390" s="618"/>
      <c r="AD390" s="618"/>
      <c r="AE390" s="618"/>
      <c r="AF390" s="618"/>
      <c r="AG390" s="618"/>
      <c r="AH390" s="618"/>
      <c r="AI390" s="618"/>
      <c r="AJ390" s="619"/>
      <c r="AK390" s="620">
        <f t="shared" si="8"/>
        <v>0</v>
      </c>
      <c r="AL390" s="620"/>
      <c r="AM390" s="620"/>
      <c r="AN390" s="620"/>
      <c r="AO390" s="620"/>
      <c r="AP390" s="620"/>
      <c r="AQ390" s="620"/>
      <c r="AR390" s="620"/>
      <c r="AS390" s="620"/>
      <c r="AT390" s="620"/>
      <c r="AU390" s="620"/>
      <c r="AV390" s="617">
        <v>0</v>
      </c>
      <c r="AW390" s="618"/>
      <c r="AX390" s="618"/>
      <c r="AY390" s="618"/>
      <c r="AZ390" s="618"/>
      <c r="BA390" s="618"/>
      <c r="BB390" s="618"/>
      <c r="BC390" s="618"/>
      <c r="BD390" s="618"/>
      <c r="BE390" s="618"/>
      <c r="BF390" s="619"/>
      <c r="BG390" s="617">
        <v>0</v>
      </c>
      <c r="BH390" s="618"/>
      <c r="BI390" s="618"/>
      <c r="BJ390" s="618"/>
      <c r="BK390" s="618"/>
      <c r="BL390" s="618"/>
      <c r="BM390" s="618"/>
      <c r="BN390" s="618"/>
      <c r="BO390" s="618"/>
      <c r="BP390" s="618"/>
      <c r="BQ390" s="619"/>
    </row>
    <row r="391" spans="2:69" ht="15" customHeight="1" x14ac:dyDescent="0.2">
      <c r="B391" s="39"/>
      <c r="C391" s="46" t="s">
        <v>489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7"/>
      <c r="Y391" s="617">
        <v>82.28</v>
      </c>
      <c r="Z391" s="618"/>
      <c r="AA391" s="618"/>
      <c r="AB391" s="618"/>
      <c r="AC391" s="618"/>
      <c r="AD391" s="618"/>
      <c r="AE391" s="618"/>
      <c r="AF391" s="618"/>
      <c r="AG391" s="618"/>
      <c r="AH391" s="618"/>
      <c r="AI391" s="618"/>
      <c r="AJ391" s="619"/>
      <c r="AK391" s="620">
        <f t="shared" si="8"/>
        <v>466.98</v>
      </c>
      <c r="AL391" s="620"/>
      <c r="AM391" s="620"/>
      <c r="AN391" s="620"/>
      <c r="AO391" s="620"/>
      <c r="AP391" s="620"/>
      <c r="AQ391" s="620"/>
      <c r="AR391" s="620"/>
      <c r="AS391" s="620"/>
      <c r="AT391" s="620"/>
      <c r="AU391" s="620"/>
      <c r="AV391" s="617">
        <v>61.94</v>
      </c>
      <c r="AW391" s="618"/>
      <c r="AX391" s="618"/>
      <c r="AY391" s="618"/>
      <c r="AZ391" s="618"/>
      <c r="BA391" s="618"/>
      <c r="BB391" s="618"/>
      <c r="BC391" s="618"/>
      <c r="BD391" s="618"/>
      <c r="BE391" s="618"/>
      <c r="BF391" s="619"/>
      <c r="BG391" s="617">
        <v>405.04</v>
      </c>
      <c r="BH391" s="618"/>
      <c r="BI391" s="618"/>
      <c r="BJ391" s="618"/>
      <c r="BK391" s="618"/>
      <c r="BL391" s="618"/>
      <c r="BM391" s="618"/>
      <c r="BN391" s="618"/>
      <c r="BO391" s="618"/>
      <c r="BP391" s="618"/>
      <c r="BQ391" s="619"/>
    </row>
    <row r="392" spans="2:69" ht="15" customHeight="1" x14ac:dyDescent="0.2">
      <c r="B392" s="39"/>
      <c r="C392" s="46" t="s">
        <v>490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>
        <v>14.7</v>
      </c>
      <c r="N392" s="46"/>
      <c r="O392" s="46"/>
      <c r="P392" s="46"/>
      <c r="Q392" s="46"/>
      <c r="R392" s="46"/>
      <c r="S392" s="46"/>
      <c r="T392" s="46"/>
      <c r="U392" s="46"/>
      <c r="V392" s="46">
        <v>-3.8</v>
      </c>
      <c r="W392" s="46"/>
      <c r="X392" s="47"/>
      <c r="Y392" s="617">
        <v>2546.6999999999998</v>
      </c>
      <c r="Z392" s="618"/>
      <c r="AA392" s="618"/>
      <c r="AB392" s="618"/>
      <c r="AC392" s="618"/>
      <c r="AD392" s="618"/>
      <c r="AE392" s="618"/>
      <c r="AF392" s="618"/>
      <c r="AG392" s="618"/>
      <c r="AH392" s="618"/>
      <c r="AI392" s="618"/>
      <c r="AJ392" s="619"/>
      <c r="AK392" s="620">
        <f t="shared" si="8"/>
        <v>590.24</v>
      </c>
      <c r="AL392" s="620"/>
      <c r="AM392" s="620"/>
      <c r="AN392" s="620"/>
      <c r="AO392" s="620"/>
      <c r="AP392" s="620"/>
      <c r="AQ392" s="620"/>
      <c r="AR392" s="620"/>
      <c r="AS392" s="620"/>
      <c r="AT392" s="620"/>
      <c r="AU392" s="620"/>
      <c r="AV392" s="617">
        <v>412.86</v>
      </c>
      <c r="AW392" s="618"/>
      <c r="AX392" s="618"/>
      <c r="AY392" s="618"/>
      <c r="AZ392" s="618"/>
      <c r="BA392" s="618"/>
      <c r="BB392" s="618"/>
      <c r="BC392" s="618"/>
      <c r="BD392" s="618"/>
      <c r="BE392" s="618"/>
      <c r="BF392" s="619"/>
      <c r="BG392" s="617">
        <v>177.38</v>
      </c>
      <c r="BH392" s="618"/>
      <c r="BI392" s="618"/>
      <c r="BJ392" s="618"/>
      <c r="BK392" s="618"/>
      <c r="BL392" s="618"/>
      <c r="BM392" s="618"/>
      <c r="BN392" s="618"/>
      <c r="BO392" s="618"/>
      <c r="BP392" s="618"/>
      <c r="BQ392" s="619"/>
    </row>
    <row r="393" spans="2:69" ht="15" customHeight="1" x14ac:dyDescent="0.2">
      <c r="B393" s="39"/>
      <c r="C393" s="46" t="s">
        <v>491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>
        <v>14.5</v>
      </c>
      <c r="N393" s="46"/>
      <c r="O393" s="46"/>
      <c r="P393" s="46"/>
      <c r="Q393" s="46"/>
      <c r="R393" s="46"/>
      <c r="S393" s="46"/>
      <c r="T393" s="46"/>
      <c r="U393" s="46"/>
      <c r="V393" s="46">
        <v>-3.2</v>
      </c>
      <c r="W393" s="46"/>
      <c r="X393" s="47"/>
      <c r="Y393" s="617">
        <v>15732.8</v>
      </c>
      <c r="Z393" s="618"/>
      <c r="AA393" s="618"/>
      <c r="AB393" s="618"/>
      <c r="AC393" s="618"/>
      <c r="AD393" s="618"/>
      <c r="AE393" s="618"/>
      <c r="AF393" s="618"/>
      <c r="AG393" s="618"/>
      <c r="AH393" s="618"/>
      <c r="AI393" s="618"/>
      <c r="AJ393" s="619"/>
      <c r="AK393" s="620">
        <f t="shared" si="8"/>
        <v>0</v>
      </c>
      <c r="AL393" s="620"/>
      <c r="AM393" s="620"/>
      <c r="AN393" s="620"/>
      <c r="AO393" s="620"/>
      <c r="AP393" s="620"/>
      <c r="AQ393" s="620"/>
      <c r="AR393" s="620"/>
      <c r="AS393" s="620"/>
      <c r="AT393" s="620"/>
      <c r="AU393" s="620"/>
      <c r="AV393" s="617">
        <v>0</v>
      </c>
      <c r="AW393" s="618"/>
      <c r="AX393" s="618"/>
      <c r="AY393" s="618"/>
      <c r="AZ393" s="618"/>
      <c r="BA393" s="618"/>
      <c r="BB393" s="618"/>
      <c r="BC393" s="618"/>
      <c r="BD393" s="618"/>
      <c r="BE393" s="618"/>
      <c r="BF393" s="619"/>
      <c r="BG393" s="617">
        <v>0</v>
      </c>
      <c r="BH393" s="618"/>
      <c r="BI393" s="618"/>
      <c r="BJ393" s="618"/>
      <c r="BK393" s="618"/>
      <c r="BL393" s="618"/>
      <c r="BM393" s="618"/>
      <c r="BN393" s="618"/>
      <c r="BO393" s="618"/>
      <c r="BP393" s="618"/>
      <c r="BQ393" s="619"/>
    </row>
    <row r="394" spans="2:69" ht="15" customHeight="1" x14ac:dyDescent="0.2">
      <c r="B394" s="39"/>
      <c r="C394" s="46" t="s">
        <v>492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>
        <v>-2.6</v>
      </c>
      <c r="W394" s="46"/>
      <c r="X394" s="47"/>
      <c r="Y394" s="617">
        <v>57796.59</v>
      </c>
      <c r="Z394" s="618"/>
      <c r="AA394" s="618"/>
      <c r="AB394" s="618"/>
      <c r="AC394" s="618"/>
      <c r="AD394" s="618"/>
      <c r="AE394" s="618"/>
      <c r="AF394" s="618"/>
      <c r="AG394" s="618"/>
      <c r="AH394" s="618"/>
      <c r="AI394" s="618"/>
      <c r="AJ394" s="619"/>
      <c r="AK394" s="620">
        <f t="shared" si="8"/>
        <v>10536.12</v>
      </c>
      <c r="AL394" s="620"/>
      <c r="AM394" s="620"/>
      <c r="AN394" s="620"/>
      <c r="AO394" s="620"/>
      <c r="AP394" s="620"/>
      <c r="AQ394" s="620"/>
      <c r="AR394" s="620"/>
      <c r="AS394" s="620"/>
      <c r="AT394" s="620"/>
      <c r="AU394" s="620"/>
      <c r="AV394" s="617">
        <v>0</v>
      </c>
      <c r="AW394" s="618"/>
      <c r="AX394" s="618"/>
      <c r="AY394" s="618"/>
      <c r="AZ394" s="618"/>
      <c r="BA394" s="618"/>
      <c r="BB394" s="618"/>
      <c r="BC394" s="618"/>
      <c r="BD394" s="618"/>
      <c r="BE394" s="618"/>
      <c r="BF394" s="619"/>
      <c r="BG394" s="617">
        <v>10536.12</v>
      </c>
      <c r="BH394" s="618"/>
      <c r="BI394" s="618"/>
      <c r="BJ394" s="618"/>
      <c r="BK394" s="618"/>
      <c r="BL394" s="618"/>
      <c r="BM394" s="618"/>
      <c r="BN394" s="618"/>
      <c r="BO394" s="618"/>
      <c r="BP394" s="618"/>
      <c r="BQ394" s="619"/>
    </row>
    <row r="395" spans="2:69" ht="15" customHeight="1" x14ac:dyDescent="0.2">
      <c r="B395" s="39"/>
      <c r="C395" s="46" t="s">
        <v>493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>
        <v>4.3</v>
      </c>
      <c r="W395" s="46"/>
      <c r="X395" s="47"/>
      <c r="Y395" s="617">
        <v>0</v>
      </c>
      <c r="Z395" s="618"/>
      <c r="AA395" s="618"/>
      <c r="AB395" s="618"/>
      <c r="AC395" s="618"/>
      <c r="AD395" s="618"/>
      <c r="AE395" s="618"/>
      <c r="AF395" s="618"/>
      <c r="AG395" s="618"/>
      <c r="AH395" s="618"/>
      <c r="AI395" s="618"/>
      <c r="AJ395" s="619"/>
      <c r="AK395" s="620">
        <f t="shared" si="8"/>
        <v>875.04</v>
      </c>
      <c r="AL395" s="620"/>
      <c r="AM395" s="620"/>
      <c r="AN395" s="620"/>
      <c r="AO395" s="620"/>
      <c r="AP395" s="620"/>
      <c r="AQ395" s="620"/>
      <c r="AR395" s="620"/>
      <c r="AS395" s="620"/>
      <c r="AT395" s="620"/>
      <c r="AU395" s="620"/>
      <c r="AV395" s="617">
        <v>0</v>
      </c>
      <c r="AW395" s="618"/>
      <c r="AX395" s="618"/>
      <c r="AY395" s="618"/>
      <c r="AZ395" s="618"/>
      <c r="BA395" s="618"/>
      <c r="BB395" s="618"/>
      <c r="BC395" s="618"/>
      <c r="BD395" s="618"/>
      <c r="BE395" s="618"/>
      <c r="BF395" s="619"/>
      <c r="BG395" s="617">
        <v>875.04</v>
      </c>
      <c r="BH395" s="618"/>
      <c r="BI395" s="618"/>
      <c r="BJ395" s="618"/>
      <c r="BK395" s="618"/>
      <c r="BL395" s="618"/>
      <c r="BM395" s="618"/>
      <c r="BN395" s="618"/>
      <c r="BO395" s="618"/>
      <c r="BP395" s="618"/>
      <c r="BQ395" s="619"/>
    </row>
    <row r="396" spans="2:69" ht="15" customHeight="1" x14ac:dyDescent="0.2">
      <c r="B396" s="39"/>
      <c r="C396" s="46" t="s">
        <v>494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>
        <v>31.4</v>
      </c>
      <c r="N396" s="46"/>
      <c r="O396" s="46"/>
      <c r="P396" s="46"/>
      <c r="Q396" s="46"/>
      <c r="R396" s="46"/>
      <c r="S396" s="46"/>
      <c r="T396" s="46"/>
      <c r="U396" s="46"/>
      <c r="V396" s="46">
        <v>8.6</v>
      </c>
      <c r="W396" s="46"/>
      <c r="X396" s="47"/>
      <c r="Y396" s="617">
        <v>4504.3900000000003</v>
      </c>
      <c r="Z396" s="618"/>
      <c r="AA396" s="618"/>
      <c r="AB396" s="618"/>
      <c r="AC396" s="618"/>
      <c r="AD396" s="618"/>
      <c r="AE396" s="618"/>
      <c r="AF396" s="618"/>
      <c r="AG396" s="618"/>
      <c r="AH396" s="618"/>
      <c r="AI396" s="618"/>
      <c r="AJ396" s="619"/>
      <c r="AK396" s="620">
        <f t="shared" si="8"/>
        <v>0</v>
      </c>
      <c r="AL396" s="620"/>
      <c r="AM396" s="620"/>
      <c r="AN396" s="620"/>
      <c r="AO396" s="620"/>
      <c r="AP396" s="620"/>
      <c r="AQ396" s="620"/>
      <c r="AR396" s="620"/>
      <c r="AS396" s="620"/>
      <c r="AT396" s="620"/>
      <c r="AU396" s="620"/>
      <c r="AV396" s="617">
        <v>0</v>
      </c>
      <c r="AW396" s="618"/>
      <c r="AX396" s="618"/>
      <c r="AY396" s="618"/>
      <c r="AZ396" s="618"/>
      <c r="BA396" s="618"/>
      <c r="BB396" s="618"/>
      <c r="BC396" s="618"/>
      <c r="BD396" s="618"/>
      <c r="BE396" s="618"/>
      <c r="BF396" s="619"/>
      <c r="BG396" s="617">
        <v>0</v>
      </c>
      <c r="BH396" s="618"/>
      <c r="BI396" s="618"/>
      <c r="BJ396" s="618"/>
      <c r="BK396" s="618"/>
      <c r="BL396" s="618"/>
      <c r="BM396" s="618"/>
      <c r="BN396" s="618"/>
      <c r="BO396" s="618"/>
      <c r="BP396" s="618"/>
      <c r="BQ396" s="619"/>
    </row>
    <row r="397" spans="2:69" ht="15" customHeight="1" x14ac:dyDescent="0.2">
      <c r="B397" s="39"/>
      <c r="C397" s="46" t="s">
        <v>495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>
        <v>13.6</v>
      </c>
      <c r="W397" s="46"/>
      <c r="X397" s="47"/>
      <c r="Y397" s="617">
        <v>4638</v>
      </c>
      <c r="Z397" s="618"/>
      <c r="AA397" s="618"/>
      <c r="AB397" s="618"/>
      <c r="AC397" s="618"/>
      <c r="AD397" s="618"/>
      <c r="AE397" s="618"/>
      <c r="AF397" s="618"/>
      <c r="AG397" s="618"/>
      <c r="AH397" s="618"/>
      <c r="AI397" s="618"/>
      <c r="AJ397" s="619"/>
      <c r="AK397" s="620">
        <f t="shared" si="8"/>
        <v>0</v>
      </c>
      <c r="AL397" s="620"/>
      <c r="AM397" s="620"/>
      <c r="AN397" s="620"/>
      <c r="AO397" s="620"/>
      <c r="AP397" s="620"/>
      <c r="AQ397" s="620"/>
      <c r="AR397" s="620"/>
      <c r="AS397" s="620"/>
      <c r="AT397" s="620"/>
      <c r="AU397" s="620"/>
      <c r="AV397" s="617">
        <v>0</v>
      </c>
      <c r="AW397" s="618"/>
      <c r="AX397" s="618"/>
      <c r="AY397" s="618"/>
      <c r="AZ397" s="618"/>
      <c r="BA397" s="618"/>
      <c r="BB397" s="618"/>
      <c r="BC397" s="618"/>
      <c r="BD397" s="618"/>
      <c r="BE397" s="618"/>
      <c r="BF397" s="619"/>
      <c r="BG397" s="617">
        <v>0</v>
      </c>
      <c r="BH397" s="618"/>
      <c r="BI397" s="618"/>
      <c r="BJ397" s="618"/>
      <c r="BK397" s="618"/>
      <c r="BL397" s="618"/>
      <c r="BM397" s="618"/>
      <c r="BN397" s="618"/>
      <c r="BO397" s="618"/>
      <c r="BP397" s="618"/>
      <c r="BQ397" s="619"/>
    </row>
    <row r="398" spans="2:69" ht="15" customHeight="1" x14ac:dyDescent="0.2">
      <c r="B398" s="39"/>
      <c r="C398" s="46" t="s">
        <v>496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>
        <v>17.5</v>
      </c>
      <c r="W398" s="46"/>
      <c r="X398" s="47"/>
      <c r="Y398" s="617">
        <v>1234</v>
      </c>
      <c r="Z398" s="618"/>
      <c r="AA398" s="618"/>
      <c r="AB398" s="618"/>
      <c r="AC398" s="618"/>
      <c r="AD398" s="618"/>
      <c r="AE398" s="618"/>
      <c r="AF398" s="618"/>
      <c r="AG398" s="618"/>
      <c r="AH398" s="618"/>
      <c r="AI398" s="618"/>
      <c r="AJ398" s="619"/>
      <c r="AK398" s="620">
        <f t="shared" si="8"/>
        <v>97</v>
      </c>
      <c r="AL398" s="620"/>
      <c r="AM398" s="620"/>
      <c r="AN398" s="620"/>
      <c r="AO398" s="620"/>
      <c r="AP398" s="620"/>
      <c r="AQ398" s="620"/>
      <c r="AR398" s="620"/>
      <c r="AS398" s="620"/>
      <c r="AT398" s="620"/>
      <c r="AU398" s="620"/>
      <c r="AV398" s="617">
        <v>0</v>
      </c>
      <c r="AW398" s="618"/>
      <c r="AX398" s="618"/>
      <c r="AY398" s="618"/>
      <c r="AZ398" s="618"/>
      <c r="BA398" s="618"/>
      <c r="BB398" s="618"/>
      <c r="BC398" s="618"/>
      <c r="BD398" s="618"/>
      <c r="BE398" s="618"/>
      <c r="BF398" s="619"/>
      <c r="BG398" s="617">
        <v>97</v>
      </c>
      <c r="BH398" s="618"/>
      <c r="BI398" s="618"/>
      <c r="BJ398" s="618"/>
      <c r="BK398" s="618"/>
      <c r="BL398" s="618"/>
      <c r="BM398" s="618"/>
      <c r="BN398" s="618"/>
      <c r="BO398" s="618"/>
      <c r="BP398" s="618"/>
      <c r="BQ398" s="619"/>
    </row>
    <row r="399" spans="2:69" ht="15" customHeight="1" x14ac:dyDescent="0.2">
      <c r="B399" s="39"/>
      <c r="C399" s="46" t="s">
        <v>497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>
        <v>18.600000000000001</v>
      </c>
      <c r="W399" s="46"/>
      <c r="X399" s="47"/>
      <c r="Y399" s="617">
        <v>3589</v>
      </c>
      <c r="Z399" s="618"/>
      <c r="AA399" s="618"/>
      <c r="AB399" s="618"/>
      <c r="AC399" s="618"/>
      <c r="AD399" s="618"/>
      <c r="AE399" s="618"/>
      <c r="AF399" s="618"/>
      <c r="AG399" s="618"/>
      <c r="AH399" s="618"/>
      <c r="AI399" s="618"/>
      <c r="AJ399" s="619"/>
      <c r="AK399" s="620">
        <f t="shared" si="8"/>
        <v>257.89999999999998</v>
      </c>
      <c r="AL399" s="620"/>
      <c r="AM399" s="620"/>
      <c r="AN399" s="620"/>
      <c r="AO399" s="620"/>
      <c r="AP399" s="620"/>
      <c r="AQ399" s="620"/>
      <c r="AR399" s="620"/>
      <c r="AS399" s="620"/>
      <c r="AT399" s="620"/>
      <c r="AU399" s="620"/>
      <c r="AV399" s="617">
        <v>0</v>
      </c>
      <c r="AW399" s="618"/>
      <c r="AX399" s="618"/>
      <c r="AY399" s="618"/>
      <c r="AZ399" s="618"/>
      <c r="BA399" s="618"/>
      <c r="BB399" s="618"/>
      <c r="BC399" s="618"/>
      <c r="BD399" s="618"/>
      <c r="BE399" s="618"/>
      <c r="BF399" s="619"/>
      <c r="BG399" s="617">
        <v>257.89999999999998</v>
      </c>
      <c r="BH399" s="618"/>
      <c r="BI399" s="618"/>
      <c r="BJ399" s="618"/>
      <c r="BK399" s="618"/>
      <c r="BL399" s="618"/>
      <c r="BM399" s="618"/>
      <c r="BN399" s="618"/>
      <c r="BO399" s="618"/>
      <c r="BP399" s="618"/>
      <c r="BQ399" s="619"/>
    </row>
    <row r="400" spans="2:69" ht="15" customHeight="1" x14ac:dyDescent="0.2">
      <c r="B400" s="39"/>
      <c r="C400" s="46" t="s">
        <v>498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>
        <v>13.5</v>
      </c>
      <c r="W400" s="46"/>
      <c r="X400" s="47"/>
      <c r="Y400" s="617">
        <v>17105.48</v>
      </c>
      <c r="Z400" s="618"/>
      <c r="AA400" s="618"/>
      <c r="AB400" s="618"/>
      <c r="AC400" s="618"/>
      <c r="AD400" s="618"/>
      <c r="AE400" s="618"/>
      <c r="AF400" s="618"/>
      <c r="AG400" s="618"/>
      <c r="AH400" s="618"/>
      <c r="AI400" s="618"/>
      <c r="AJ400" s="619"/>
      <c r="AK400" s="620">
        <f t="shared" si="8"/>
        <v>974.59</v>
      </c>
      <c r="AL400" s="620"/>
      <c r="AM400" s="620"/>
      <c r="AN400" s="620"/>
      <c r="AO400" s="620"/>
      <c r="AP400" s="620"/>
      <c r="AQ400" s="620"/>
      <c r="AR400" s="620"/>
      <c r="AS400" s="620"/>
      <c r="AT400" s="620"/>
      <c r="AU400" s="620"/>
      <c r="AV400" s="617">
        <v>0</v>
      </c>
      <c r="AW400" s="618"/>
      <c r="AX400" s="618"/>
      <c r="AY400" s="618"/>
      <c r="AZ400" s="618"/>
      <c r="BA400" s="618"/>
      <c r="BB400" s="618"/>
      <c r="BC400" s="618"/>
      <c r="BD400" s="618"/>
      <c r="BE400" s="618"/>
      <c r="BF400" s="619"/>
      <c r="BG400" s="617">
        <v>974.59</v>
      </c>
      <c r="BH400" s="618"/>
      <c r="BI400" s="618"/>
      <c r="BJ400" s="618"/>
      <c r="BK400" s="618"/>
      <c r="BL400" s="618"/>
      <c r="BM400" s="618"/>
      <c r="BN400" s="618"/>
      <c r="BO400" s="618"/>
      <c r="BP400" s="618"/>
      <c r="BQ400" s="619"/>
    </row>
    <row r="401" spans="1:69" ht="15" customHeight="1" x14ac:dyDescent="0.2">
      <c r="B401" s="39"/>
      <c r="C401" s="46" t="s">
        <v>499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7"/>
      <c r="Y401" s="621">
        <v>2073</v>
      </c>
      <c r="Z401" s="622"/>
      <c r="AA401" s="622"/>
      <c r="AB401" s="622"/>
      <c r="AC401" s="622"/>
      <c r="AD401" s="622"/>
      <c r="AE401" s="622"/>
      <c r="AF401" s="622"/>
      <c r="AG401" s="622"/>
      <c r="AH401" s="622"/>
      <c r="AI401" s="622"/>
      <c r="AJ401" s="623"/>
      <c r="AK401" s="621">
        <f>SUM(AV401:BQ401)</f>
        <v>346.2</v>
      </c>
      <c r="AL401" s="622"/>
      <c r="AM401" s="622"/>
      <c r="AN401" s="622"/>
      <c r="AO401" s="622"/>
      <c r="AP401" s="622"/>
      <c r="AQ401" s="622"/>
      <c r="AR401" s="622"/>
      <c r="AS401" s="622"/>
      <c r="AT401" s="622"/>
      <c r="AU401" s="623"/>
      <c r="AV401" s="621">
        <v>0</v>
      </c>
      <c r="AW401" s="622"/>
      <c r="AX401" s="622"/>
      <c r="AY401" s="622"/>
      <c r="AZ401" s="622"/>
      <c r="BA401" s="622"/>
      <c r="BB401" s="622"/>
      <c r="BC401" s="622"/>
      <c r="BD401" s="622"/>
      <c r="BE401" s="622"/>
      <c r="BF401" s="623"/>
      <c r="BG401" s="621">
        <v>346.2</v>
      </c>
      <c r="BH401" s="622"/>
      <c r="BI401" s="622"/>
      <c r="BJ401" s="622"/>
      <c r="BK401" s="622"/>
      <c r="BL401" s="622"/>
      <c r="BM401" s="622"/>
      <c r="BN401" s="622"/>
      <c r="BO401" s="622"/>
      <c r="BP401" s="622"/>
      <c r="BQ401" s="623"/>
    </row>
    <row r="402" spans="1:69" ht="15" customHeight="1" x14ac:dyDescent="0.2">
      <c r="B402" s="39"/>
      <c r="C402" s="46" t="s">
        <v>500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7"/>
      <c r="Y402" s="621">
        <v>2530.61</v>
      </c>
      <c r="Z402" s="622"/>
      <c r="AA402" s="622"/>
      <c r="AB402" s="622"/>
      <c r="AC402" s="622"/>
      <c r="AD402" s="622"/>
      <c r="AE402" s="622"/>
      <c r="AF402" s="622"/>
      <c r="AG402" s="622"/>
      <c r="AH402" s="622"/>
      <c r="AI402" s="622"/>
      <c r="AJ402" s="623"/>
      <c r="AK402" s="621">
        <f>SUM(AV402:BQ402)</f>
        <v>0</v>
      </c>
      <c r="AL402" s="622"/>
      <c r="AM402" s="622"/>
      <c r="AN402" s="622"/>
      <c r="AO402" s="622"/>
      <c r="AP402" s="622"/>
      <c r="AQ402" s="622"/>
      <c r="AR402" s="622"/>
      <c r="AS402" s="622"/>
      <c r="AT402" s="622"/>
      <c r="AU402" s="623"/>
      <c r="AV402" s="621">
        <v>0</v>
      </c>
      <c r="AW402" s="622"/>
      <c r="AX402" s="622"/>
      <c r="AY402" s="622"/>
      <c r="AZ402" s="622"/>
      <c r="BA402" s="622"/>
      <c r="BB402" s="622"/>
      <c r="BC402" s="622"/>
      <c r="BD402" s="622"/>
      <c r="BE402" s="622"/>
      <c r="BF402" s="623"/>
      <c r="BG402" s="621">
        <v>0</v>
      </c>
      <c r="BH402" s="622"/>
      <c r="BI402" s="622"/>
      <c r="BJ402" s="622"/>
      <c r="BK402" s="622"/>
      <c r="BL402" s="622"/>
      <c r="BM402" s="622"/>
      <c r="BN402" s="622"/>
      <c r="BO402" s="622"/>
      <c r="BP402" s="622"/>
      <c r="BQ402" s="623"/>
    </row>
    <row r="403" spans="1:69" ht="15" customHeight="1" x14ac:dyDescent="0.2">
      <c r="B403" s="39"/>
      <c r="C403" s="46" t="s">
        <v>501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>
        <v>6.1</v>
      </c>
      <c r="W403" s="46"/>
      <c r="X403" s="47"/>
      <c r="Y403" s="617">
        <v>10162.43</v>
      </c>
      <c r="Z403" s="618"/>
      <c r="AA403" s="618"/>
      <c r="AB403" s="618"/>
      <c r="AC403" s="618"/>
      <c r="AD403" s="618"/>
      <c r="AE403" s="618"/>
      <c r="AF403" s="618"/>
      <c r="AG403" s="618"/>
      <c r="AH403" s="618"/>
      <c r="AI403" s="618"/>
      <c r="AJ403" s="619"/>
      <c r="AK403" s="620">
        <f>SUM(AV403:BQ403)</f>
        <v>3712.75</v>
      </c>
      <c r="AL403" s="620"/>
      <c r="AM403" s="620"/>
      <c r="AN403" s="620"/>
      <c r="AO403" s="620"/>
      <c r="AP403" s="620"/>
      <c r="AQ403" s="620"/>
      <c r="AR403" s="620"/>
      <c r="AS403" s="620"/>
      <c r="AT403" s="620"/>
      <c r="AU403" s="620"/>
      <c r="AV403" s="617">
        <v>0</v>
      </c>
      <c r="AW403" s="618"/>
      <c r="AX403" s="618"/>
      <c r="AY403" s="618"/>
      <c r="AZ403" s="618"/>
      <c r="BA403" s="618"/>
      <c r="BB403" s="618"/>
      <c r="BC403" s="618"/>
      <c r="BD403" s="618"/>
      <c r="BE403" s="618"/>
      <c r="BF403" s="619"/>
      <c r="BG403" s="617">
        <v>3712.75</v>
      </c>
      <c r="BH403" s="618"/>
      <c r="BI403" s="618"/>
      <c r="BJ403" s="618"/>
      <c r="BK403" s="618"/>
      <c r="BL403" s="618"/>
      <c r="BM403" s="618"/>
      <c r="BN403" s="618"/>
      <c r="BO403" s="618"/>
      <c r="BP403" s="618"/>
      <c r="BQ403" s="619"/>
    </row>
    <row r="404" spans="1:69" ht="15" customHeight="1" x14ac:dyDescent="0.2">
      <c r="B404" s="39"/>
      <c r="C404" s="46" t="s">
        <v>502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>
        <v>3.4</v>
      </c>
      <c r="W404" s="46"/>
      <c r="X404" s="47"/>
      <c r="Y404" s="617">
        <v>7119.57</v>
      </c>
      <c r="Z404" s="618"/>
      <c r="AA404" s="618"/>
      <c r="AB404" s="618"/>
      <c r="AC404" s="618"/>
      <c r="AD404" s="618"/>
      <c r="AE404" s="618"/>
      <c r="AF404" s="618"/>
      <c r="AG404" s="618"/>
      <c r="AH404" s="618"/>
      <c r="AI404" s="618"/>
      <c r="AJ404" s="619"/>
      <c r="AK404" s="620">
        <f t="shared" si="8"/>
        <v>1867.83</v>
      </c>
      <c r="AL404" s="620"/>
      <c r="AM404" s="620"/>
      <c r="AN404" s="620"/>
      <c r="AO404" s="620"/>
      <c r="AP404" s="620"/>
      <c r="AQ404" s="620"/>
      <c r="AR404" s="620"/>
      <c r="AS404" s="620"/>
      <c r="AT404" s="620"/>
      <c r="AU404" s="620"/>
      <c r="AV404" s="617">
        <v>0</v>
      </c>
      <c r="AW404" s="618"/>
      <c r="AX404" s="618"/>
      <c r="AY404" s="618"/>
      <c r="AZ404" s="618"/>
      <c r="BA404" s="618"/>
      <c r="BB404" s="618"/>
      <c r="BC404" s="618"/>
      <c r="BD404" s="618"/>
      <c r="BE404" s="618"/>
      <c r="BF404" s="619"/>
      <c r="BG404" s="617">
        <v>1867.83</v>
      </c>
      <c r="BH404" s="618"/>
      <c r="BI404" s="618"/>
      <c r="BJ404" s="618"/>
      <c r="BK404" s="618"/>
      <c r="BL404" s="618"/>
      <c r="BM404" s="618"/>
      <c r="BN404" s="618"/>
      <c r="BO404" s="618"/>
      <c r="BP404" s="618"/>
      <c r="BQ404" s="619"/>
    </row>
    <row r="405" spans="1:69" ht="15" customHeight="1" x14ac:dyDescent="0.2">
      <c r="B405" s="39"/>
      <c r="C405" s="46" t="s">
        <v>503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>
        <v>-2.8</v>
      </c>
      <c r="W405" s="46"/>
      <c r="X405" s="47"/>
      <c r="Y405" s="617">
        <v>8264.14</v>
      </c>
      <c r="Z405" s="618"/>
      <c r="AA405" s="618"/>
      <c r="AB405" s="618"/>
      <c r="AC405" s="618"/>
      <c r="AD405" s="618"/>
      <c r="AE405" s="618"/>
      <c r="AF405" s="618"/>
      <c r="AG405" s="618"/>
      <c r="AH405" s="618"/>
      <c r="AI405" s="618"/>
      <c r="AJ405" s="619"/>
      <c r="AK405" s="620">
        <f t="shared" si="8"/>
        <v>796.13</v>
      </c>
      <c r="AL405" s="620"/>
      <c r="AM405" s="620"/>
      <c r="AN405" s="620"/>
      <c r="AO405" s="620"/>
      <c r="AP405" s="620"/>
      <c r="AQ405" s="620"/>
      <c r="AR405" s="620"/>
      <c r="AS405" s="620"/>
      <c r="AT405" s="620"/>
      <c r="AU405" s="620"/>
      <c r="AV405" s="617">
        <v>0</v>
      </c>
      <c r="AW405" s="618"/>
      <c r="AX405" s="618"/>
      <c r="AY405" s="618"/>
      <c r="AZ405" s="618"/>
      <c r="BA405" s="618"/>
      <c r="BB405" s="618"/>
      <c r="BC405" s="618"/>
      <c r="BD405" s="618"/>
      <c r="BE405" s="618"/>
      <c r="BF405" s="619"/>
      <c r="BG405" s="617">
        <v>796.13</v>
      </c>
      <c r="BH405" s="618"/>
      <c r="BI405" s="618"/>
      <c r="BJ405" s="618"/>
      <c r="BK405" s="618"/>
      <c r="BL405" s="618"/>
      <c r="BM405" s="618"/>
      <c r="BN405" s="618"/>
      <c r="BO405" s="618"/>
      <c r="BP405" s="618"/>
      <c r="BQ405" s="619"/>
    </row>
    <row r="406" spans="1:69" ht="15" customHeight="1" x14ac:dyDescent="0.2">
      <c r="B406" s="39"/>
      <c r="C406" s="46" t="s">
        <v>504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>
        <v>-3.8</v>
      </c>
      <c r="W406" s="46"/>
      <c r="X406" s="47"/>
      <c r="Y406" s="617">
        <v>0</v>
      </c>
      <c r="Z406" s="618"/>
      <c r="AA406" s="618"/>
      <c r="AB406" s="618"/>
      <c r="AC406" s="618"/>
      <c r="AD406" s="618"/>
      <c r="AE406" s="618"/>
      <c r="AF406" s="618"/>
      <c r="AG406" s="618"/>
      <c r="AH406" s="618"/>
      <c r="AI406" s="618"/>
      <c r="AJ406" s="619"/>
      <c r="AK406" s="620">
        <f>SUM(AV406:BQ406)</f>
        <v>0</v>
      </c>
      <c r="AL406" s="620"/>
      <c r="AM406" s="620"/>
      <c r="AN406" s="620"/>
      <c r="AO406" s="620"/>
      <c r="AP406" s="620"/>
      <c r="AQ406" s="620"/>
      <c r="AR406" s="620"/>
      <c r="AS406" s="620"/>
      <c r="AT406" s="620"/>
      <c r="AU406" s="620"/>
      <c r="AV406" s="617">
        <v>0</v>
      </c>
      <c r="AW406" s="618"/>
      <c r="AX406" s="618"/>
      <c r="AY406" s="618"/>
      <c r="AZ406" s="618"/>
      <c r="BA406" s="618"/>
      <c r="BB406" s="618"/>
      <c r="BC406" s="618"/>
      <c r="BD406" s="618"/>
      <c r="BE406" s="618"/>
      <c r="BF406" s="619"/>
      <c r="BG406" s="617">
        <v>0</v>
      </c>
      <c r="BH406" s="618"/>
      <c r="BI406" s="618"/>
      <c r="BJ406" s="618"/>
      <c r="BK406" s="618"/>
      <c r="BL406" s="618"/>
      <c r="BM406" s="618"/>
      <c r="BN406" s="618"/>
      <c r="BO406" s="618"/>
      <c r="BP406" s="618"/>
      <c r="BQ406" s="619"/>
    </row>
    <row r="407" spans="1:69" ht="15" customHeight="1" x14ac:dyDescent="0.2">
      <c r="B407" s="39"/>
      <c r="C407" s="48" t="s">
        <v>505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7"/>
      <c r="Y407" s="617">
        <v>0</v>
      </c>
      <c r="Z407" s="618"/>
      <c r="AA407" s="618"/>
      <c r="AB407" s="618"/>
      <c r="AC407" s="618"/>
      <c r="AD407" s="618"/>
      <c r="AE407" s="618"/>
      <c r="AF407" s="618"/>
      <c r="AG407" s="618"/>
      <c r="AH407" s="618"/>
      <c r="AI407" s="618"/>
      <c r="AJ407" s="619"/>
      <c r="AK407" s="620">
        <f>SUM(AV407:BQ407)</f>
        <v>0</v>
      </c>
      <c r="AL407" s="620"/>
      <c r="AM407" s="620"/>
      <c r="AN407" s="620"/>
      <c r="AO407" s="620"/>
      <c r="AP407" s="620"/>
      <c r="AQ407" s="620"/>
      <c r="AR407" s="620"/>
      <c r="AS407" s="620"/>
      <c r="AT407" s="620"/>
      <c r="AU407" s="620"/>
      <c r="AV407" s="617">
        <v>0</v>
      </c>
      <c r="AW407" s="618"/>
      <c r="AX407" s="618"/>
      <c r="AY407" s="618"/>
      <c r="AZ407" s="618"/>
      <c r="BA407" s="618"/>
      <c r="BB407" s="618"/>
      <c r="BC407" s="618"/>
      <c r="BD407" s="618"/>
      <c r="BE407" s="618"/>
      <c r="BF407" s="619"/>
      <c r="BG407" s="617">
        <v>0</v>
      </c>
      <c r="BH407" s="618"/>
      <c r="BI407" s="618"/>
      <c r="BJ407" s="618"/>
      <c r="BK407" s="618"/>
      <c r="BL407" s="618"/>
      <c r="BM407" s="618"/>
      <c r="BN407" s="618"/>
      <c r="BO407" s="618"/>
      <c r="BP407" s="618"/>
      <c r="BQ407" s="619"/>
    </row>
    <row r="408" spans="1:69" ht="15" customHeight="1" x14ac:dyDescent="0.2">
      <c r="B408" s="43"/>
      <c r="C408" s="44" t="s">
        <v>506</v>
      </c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5"/>
      <c r="Y408" s="610">
        <v>395379.37</v>
      </c>
      <c r="Z408" s="611"/>
      <c r="AA408" s="611"/>
      <c r="AB408" s="611"/>
      <c r="AC408" s="611"/>
      <c r="AD408" s="611"/>
      <c r="AE408" s="611"/>
      <c r="AF408" s="611"/>
      <c r="AG408" s="611"/>
      <c r="AH408" s="611"/>
      <c r="AI408" s="611"/>
      <c r="AJ408" s="612"/>
      <c r="AK408" s="613">
        <f t="shared" si="8"/>
        <v>11551.44</v>
      </c>
      <c r="AL408" s="613"/>
      <c r="AM408" s="613"/>
      <c r="AN408" s="613"/>
      <c r="AO408" s="613"/>
      <c r="AP408" s="613"/>
      <c r="AQ408" s="613"/>
      <c r="AR408" s="613"/>
      <c r="AS408" s="613"/>
      <c r="AT408" s="613"/>
      <c r="AU408" s="613"/>
      <c r="AV408" s="610">
        <v>1373.57</v>
      </c>
      <c r="AW408" s="611"/>
      <c r="AX408" s="611"/>
      <c r="AY408" s="611"/>
      <c r="AZ408" s="611"/>
      <c r="BA408" s="611"/>
      <c r="BB408" s="611"/>
      <c r="BC408" s="611"/>
      <c r="BD408" s="611"/>
      <c r="BE408" s="611"/>
      <c r="BF408" s="612"/>
      <c r="BG408" s="610">
        <v>10177.870000000001</v>
      </c>
      <c r="BH408" s="611"/>
      <c r="BI408" s="611"/>
      <c r="BJ408" s="611"/>
      <c r="BK408" s="611"/>
      <c r="BL408" s="611"/>
      <c r="BM408" s="611"/>
      <c r="BN408" s="611"/>
      <c r="BO408" s="611"/>
      <c r="BP408" s="611"/>
      <c r="BQ408" s="612"/>
    </row>
    <row r="409" spans="1:69" ht="15" customHeight="1" x14ac:dyDescent="0.2">
      <c r="BQ409" s="5" t="s">
        <v>387</v>
      </c>
    </row>
    <row r="411" spans="1:69" ht="15" customHeight="1" x14ac:dyDescent="0.2">
      <c r="A411" s="1" t="s">
        <v>507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3" spans="1:69" ht="15" customHeight="1" x14ac:dyDescent="0.2">
      <c r="A413" s="3" t="s">
        <v>508</v>
      </c>
      <c r="BQ413" s="5" t="s">
        <v>509</v>
      </c>
    </row>
    <row r="415" spans="1:69" ht="15" customHeight="1" x14ac:dyDescent="0.2">
      <c r="B415" s="118" t="s">
        <v>510</v>
      </c>
      <c r="C415" s="119"/>
      <c r="D415" s="119"/>
      <c r="E415" s="119"/>
      <c r="F415" s="120"/>
      <c r="G415" s="124" t="s">
        <v>511</v>
      </c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6"/>
      <c r="AB415" s="124" t="s">
        <v>512</v>
      </c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6"/>
      <c r="AW415" s="124" t="s">
        <v>513</v>
      </c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6"/>
    </row>
    <row r="416" spans="1:69" ht="15" customHeight="1" x14ac:dyDescent="0.2">
      <c r="B416" s="614"/>
      <c r="C416" s="615"/>
      <c r="D416" s="615"/>
      <c r="E416" s="615"/>
      <c r="F416" s="616"/>
      <c r="G416" s="155" t="s">
        <v>514</v>
      </c>
      <c r="H416" s="156"/>
      <c r="I416" s="156"/>
      <c r="J416" s="156"/>
      <c r="K416" s="156"/>
      <c r="L416" s="156"/>
      <c r="M416" s="157"/>
      <c r="N416" s="155" t="s">
        <v>515</v>
      </c>
      <c r="O416" s="156"/>
      <c r="P416" s="156"/>
      <c r="Q416" s="156"/>
      <c r="R416" s="156"/>
      <c r="S416" s="156"/>
      <c r="T416" s="157"/>
      <c r="U416" s="155" t="s">
        <v>516</v>
      </c>
      <c r="V416" s="156"/>
      <c r="W416" s="156"/>
      <c r="X416" s="156"/>
      <c r="Y416" s="156"/>
      <c r="Z416" s="156"/>
      <c r="AA416" s="157"/>
      <c r="AB416" s="155" t="s">
        <v>514</v>
      </c>
      <c r="AC416" s="156"/>
      <c r="AD416" s="156"/>
      <c r="AE416" s="156"/>
      <c r="AF416" s="156"/>
      <c r="AG416" s="156"/>
      <c r="AH416" s="157"/>
      <c r="AI416" s="155" t="s">
        <v>515</v>
      </c>
      <c r="AJ416" s="156"/>
      <c r="AK416" s="156"/>
      <c r="AL416" s="156"/>
      <c r="AM416" s="156"/>
      <c r="AN416" s="156"/>
      <c r="AO416" s="157"/>
      <c r="AP416" s="155" t="s">
        <v>516</v>
      </c>
      <c r="AQ416" s="156"/>
      <c r="AR416" s="156"/>
      <c r="AS416" s="156"/>
      <c r="AT416" s="156"/>
      <c r="AU416" s="156"/>
      <c r="AV416" s="157"/>
      <c r="AW416" s="155" t="s">
        <v>514</v>
      </c>
      <c r="AX416" s="156"/>
      <c r="AY416" s="156"/>
      <c r="AZ416" s="156"/>
      <c r="BA416" s="156"/>
      <c r="BB416" s="156"/>
      <c r="BC416" s="157"/>
      <c r="BD416" s="155" t="s">
        <v>515</v>
      </c>
      <c r="BE416" s="156"/>
      <c r="BF416" s="156"/>
      <c r="BG416" s="156"/>
      <c r="BH416" s="156"/>
      <c r="BI416" s="156"/>
      <c r="BJ416" s="157"/>
      <c r="BK416" s="155" t="s">
        <v>516</v>
      </c>
      <c r="BL416" s="156"/>
      <c r="BM416" s="156"/>
      <c r="BN416" s="156"/>
      <c r="BO416" s="156"/>
      <c r="BP416" s="156"/>
      <c r="BQ416" s="157"/>
    </row>
    <row r="417" spans="1:69" ht="15" customHeight="1" x14ac:dyDescent="0.2">
      <c r="B417" s="121"/>
      <c r="C417" s="122"/>
      <c r="D417" s="122"/>
      <c r="E417" s="122"/>
      <c r="F417" s="123"/>
      <c r="G417" s="161"/>
      <c r="H417" s="162"/>
      <c r="I417" s="162"/>
      <c r="J417" s="162"/>
      <c r="K417" s="162"/>
      <c r="L417" s="162"/>
      <c r="M417" s="163"/>
      <c r="N417" s="161"/>
      <c r="O417" s="162"/>
      <c r="P417" s="162"/>
      <c r="Q417" s="162"/>
      <c r="R417" s="162"/>
      <c r="S417" s="162"/>
      <c r="T417" s="163"/>
      <c r="U417" s="161"/>
      <c r="V417" s="162"/>
      <c r="W417" s="162"/>
      <c r="X417" s="162"/>
      <c r="Y417" s="162"/>
      <c r="Z417" s="162"/>
      <c r="AA417" s="163"/>
      <c r="AB417" s="161"/>
      <c r="AC417" s="162"/>
      <c r="AD417" s="162"/>
      <c r="AE417" s="162"/>
      <c r="AF417" s="162"/>
      <c r="AG417" s="162"/>
      <c r="AH417" s="163"/>
      <c r="AI417" s="161"/>
      <c r="AJ417" s="162"/>
      <c r="AK417" s="162"/>
      <c r="AL417" s="162"/>
      <c r="AM417" s="162"/>
      <c r="AN417" s="162"/>
      <c r="AO417" s="163"/>
      <c r="AP417" s="161"/>
      <c r="AQ417" s="162"/>
      <c r="AR417" s="162"/>
      <c r="AS417" s="162"/>
      <c r="AT417" s="162"/>
      <c r="AU417" s="162"/>
      <c r="AV417" s="163"/>
      <c r="AW417" s="161"/>
      <c r="AX417" s="162"/>
      <c r="AY417" s="162"/>
      <c r="AZ417" s="162"/>
      <c r="BA417" s="162"/>
      <c r="BB417" s="162"/>
      <c r="BC417" s="163"/>
      <c r="BD417" s="161"/>
      <c r="BE417" s="162"/>
      <c r="BF417" s="162"/>
      <c r="BG417" s="162"/>
      <c r="BH417" s="162"/>
      <c r="BI417" s="162"/>
      <c r="BJ417" s="163"/>
      <c r="BK417" s="161"/>
      <c r="BL417" s="162"/>
      <c r="BM417" s="162"/>
      <c r="BN417" s="162"/>
      <c r="BO417" s="162"/>
      <c r="BP417" s="162"/>
      <c r="BQ417" s="163"/>
    </row>
    <row r="418" spans="1:69" ht="15" customHeight="1" x14ac:dyDescent="0.2">
      <c r="B418" s="535" t="s">
        <v>517</v>
      </c>
      <c r="C418" s="536"/>
      <c r="D418" s="536"/>
      <c r="E418" s="536"/>
      <c r="F418" s="537"/>
      <c r="G418" s="607">
        <v>42.4</v>
      </c>
      <c r="H418" s="608"/>
      <c r="I418" s="608"/>
      <c r="J418" s="608"/>
      <c r="K418" s="608"/>
      <c r="L418" s="608"/>
      <c r="M418" s="609"/>
      <c r="N418" s="607">
        <v>42.4</v>
      </c>
      <c r="O418" s="608"/>
      <c r="P418" s="608"/>
      <c r="Q418" s="608"/>
      <c r="R418" s="608"/>
      <c r="S418" s="608"/>
      <c r="T418" s="609"/>
      <c r="U418" s="607">
        <v>100</v>
      </c>
      <c r="V418" s="608"/>
      <c r="W418" s="608"/>
      <c r="X418" s="608"/>
      <c r="Y418" s="608"/>
      <c r="Z418" s="608"/>
      <c r="AA418" s="609"/>
      <c r="AB418" s="607">
        <v>99.3</v>
      </c>
      <c r="AC418" s="608"/>
      <c r="AD418" s="608"/>
      <c r="AE418" s="608"/>
      <c r="AF418" s="608"/>
      <c r="AG418" s="608"/>
      <c r="AH418" s="609"/>
      <c r="AI418" s="607">
        <v>99.3</v>
      </c>
      <c r="AJ418" s="608"/>
      <c r="AK418" s="608"/>
      <c r="AL418" s="608"/>
      <c r="AM418" s="608"/>
      <c r="AN418" s="608"/>
      <c r="AO418" s="609"/>
      <c r="AP418" s="607">
        <v>100</v>
      </c>
      <c r="AQ418" s="608"/>
      <c r="AR418" s="608"/>
      <c r="AS418" s="608"/>
      <c r="AT418" s="608"/>
      <c r="AU418" s="608"/>
      <c r="AV418" s="609"/>
      <c r="AW418" s="607">
        <v>598.1</v>
      </c>
      <c r="AX418" s="608"/>
      <c r="AY418" s="608"/>
      <c r="AZ418" s="608"/>
      <c r="BA418" s="608"/>
      <c r="BB418" s="608"/>
      <c r="BC418" s="609"/>
      <c r="BD418" s="607">
        <v>569.4</v>
      </c>
      <c r="BE418" s="608"/>
      <c r="BF418" s="608"/>
      <c r="BG418" s="608"/>
      <c r="BH418" s="608"/>
      <c r="BI418" s="608"/>
      <c r="BJ418" s="609"/>
      <c r="BK418" s="607">
        <v>95.2</v>
      </c>
      <c r="BL418" s="608"/>
      <c r="BM418" s="608"/>
      <c r="BN418" s="608"/>
      <c r="BO418" s="608"/>
      <c r="BP418" s="608"/>
      <c r="BQ418" s="609"/>
    </row>
    <row r="419" spans="1:69" ht="15" customHeight="1" x14ac:dyDescent="0.2">
      <c r="B419" s="165" t="s">
        <v>518</v>
      </c>
      <c r="C419" s="166"/>
      <c r="D419" s="166"/>
      <c r="E419" s="166"/>
      <c r="F419" s="167"/>
      <c r="G419" s="601">
        <v>42.4</v>
      </c>
      <c r="H419" s="602"/>
      <c r="I419" s="602"/>
      <c r="J419" s="602"/>
      <c r="K419" s="602"/>
      <c r="L419" s="602"/>
      <c r="M419" s="603"/>
      <c r="N419" s="601">
        <v>42.4</v>
      </c>
      <c r="O419" s="602"/>
      <c r="P419" s="602"/>
      <c r="Q419" s="602"/>
      <c r="R419" s="602"/>
      <c r="S419" s="602"/>
      <c r="T419" s="603"/>
      <c r="U419" s="601">
        <v>100</v>
      </c>
      <c r="V419" s="602"/>
      <c r="W419" s="602"/>
      <c r="X419" s="602"/>
      <c r="Y419" s="602"/>
      <c r="Z419" s="602"/>
      <c r="AA419" s="603"/>
      <c r="AB419" s="601">
        <v>97.6</v>
      </c>
      <c r="AC419" s="602"/>
      <c r="AD419" s="602"/>
      <c r="AE419" s="602"/>
      <c r="AF419" s="602"/>
      <c r="AG419" s="602"/>
      <c r="AH419" s="603"/>
      <c r="AI419" s="601">
        <v>97.6</v>
      </c>
      <c r="AJ419" s="602"/>
      <c r="AK419" s="602"/>
      <c r="AL419" s="602"/>
      <c r="AM419" s="602"/>
      <c r="AN419" s="602"/>
      <c r="AO419" s="603"/>
      <c r="AP419" s="601">
        <v>100</v>
      </c>
      <c r="AQ419" s="602"/>
      <c r="AR419" s="602"/>
      <c r="AS419" s="602"/>
      <c r="AT419" s="602"/>
      <c r="AU419" s="602"/>
      <c r="AV419" s="603"/>
      <c r="AW419" s="601">
        <v>602.70000000000005</v>
      </c>
      <c r="AX419" s="602"/>
      <c r="AY419" s="602"/>
      <c r="AZ419" s="602"/>
      <c r="BA419" s="602"/>
      <c r="BB419" s="602"/>
      <c r="BC419" s="603"/>
      <c r="BD419" s="601">
        <v>574.79999999999995</v>
      </c>
      <c r="BE419" s="602"/>
      <c r="BF419" s="602"/>
      <c r="BG419" s="602"/>
      <c r="BH419" s="602"/>
      <c r="BI419" s="602"/>
      <c r="BJ419" s="603"/>
      <c r="BK419" s="601">
        <v>95.4</v>
      </c>
      <c r="BL419" s="602"/>
      <c r="BM419" s="602"/>
      <c r="BN419" s="602"/>
      <c r="BO419" s="602"/>
      <c r="BP419" s="602"/>
      <c r="BQ419" s="603"/>
    </row>
    <row r="420" spans="1:69" ht="15" customHeight="1" x14ac:dyDescent="0.2">
      <c r="B420" s="165" t="s">
        <v>519</v>
      </c>
      <c r="C420" s="166"/>
      <c r="D420" s="166"/>
      <c r="E420" s="166"/>
      <c r="F420" s="167"/>
      <c r="G420" s="601">
        <v>42.4</v>
      </c>
      <c r="H420" s="602"/>
      <c r="I420" s="602"/>
      <c r="J420" s="602"/>
      <c r="K420" s="602"/>
      <c r="L420" s="602"/>
      <c r="M420" s="603"/>
      <c r="N420" s="601">
        <v>42.4</v>
      </c>
      <c r="O420" s="602"/>
      <c r="P420" s="602"/>
      <c r="Q420" s="602"/>
      <c r="R420" s="602"/>
      <c r="S420" s="602"/>
      <c r="T420" s="603"/>
      <c r="U420" s="601">
        <v>100</v>
      </c>
      <c r="V420" s="602"/>
      <c r="W420" s="602"/>
      <c r="X420" s="602"/>
      <c r="Y420" s="602"/>
      <c r="Z420" s="602"/>
      <c r="AA420" s="603"/>
      <c r="AB420" s="601">
        <v>97.6</v>
      </c>
      <c r="AC420" s="602"/>
      <c r="AD420" s="602"/>
      <c r="AE420" s="602"/>
      <c r="AF420" s="602"/>
      <c r="AG420" s="602"/>
      <c r="AH420" s="603"/>
      <c r="AI420" s="601">
        <v>97.6</v>
      </c>
      <c r="AJ420" s="602"/>
      <c r="AK420" s="602"/>
      <c r="AL420" s="602"/>
      <c r="AM420" s="602"/>
      <c r="AN420" s="602"/>
      <c r="AO420" s="603"/>
      <c r="AP420" s="601">
        <v>100</v>
      </c>
      <c r="AQ420" s="602"/>
      <c r="AR420" s="602"/>
      <c r="AS420" s="602"/>
      <c r="AT420" s="602"/>
      <c r="AU420" s="602"/>
      <c r="AV420" s="603"/>
      <c r="AW420" s="601">
        <v>605</v>
      </c>
      <c r="AX420" s="602"/>
      <c r="AY420" s="602"/>
      <c r="AZ420" s="602"/>
      <c r="BA420" s="602"/>
      <c r="BB420" s="602"/>
      <c r="BC420" s="603"/>
      <c r="BD420" s="601">
        <v>579.4</v>
      </c>
      <c r="BE420" s="602"/>
      <c r="BF420" s="602"/>
      <c r="BG420" s="602"/>
      <c r="BH420" s="602"/>
      <c r="BI420" s="602"/>
      <c r="BJ420" s="603"/>
      <c r="BK420" s="601">
        <v>95.8</v>
      </c>
      <c r="BL420" s="602"/>
      <c r="BM420" s="602"/>
      <c r="BN420" s="602"/>
      <c r="BO420" s="602"/>
      <c r="BP420" s="602"/>
      <c r="BQ420" s="603"/>
    </row>
    <row r="421" spans="1:69" ht="15" customHeight="1" x14ac:dyDescent="0.2">
      <c r="B421" s="165" t="s">
        <v>520</v>
      </c>
      <c r="C421" s="166"/>
      <c r="D421" s="166"/>
      <c r="E421" s="166"/>
      <c r="F421" s="167"/>
      <c r="G421" s="601">
        <v>42.4</v>
      </c>
      <c r="H421" s="602"/>
      <c r="I421" s="602"/>
      <c r="J421" s="602"/>
      <c r="K421" s="602"/>
      <c r="L421" s="602"/>
      <c r="M421" s="603"/>
      <c r="N421" s="601">
        <v>42.4</v>
      </c>
      <c r="O421" s="602"/>
      <c r="P421" s="602"/>
      <c r="Q421" s="602"/>
      <c r="R421" s="602"/>
      <c r="S421" s="602"/>
      <c r="T421" s="603"/>
      <c r="U421" s="601">
        <v>100</v>
      </c>
      <c r="V421" s="602"/>
      <c r="W421" s="602"/>
      <c r="X421" s="602"/>
      <c r="Y421" s="602"/>
      <c r="Z421" s="602"/>
      <c r="AA421" s="603"/>
      <c r="AB421" s="601">
        <v>97.8</v>
      </c>
      <c r="AC421" s="602"/>
      <c r="AD421" s="602"/>
      <c r="AE421" s="602"/>
      <c r="AF421" s="602"/>
      <c r="AG421" s="602"/>
      <c r="AH421" s="603"/>
      <c r="AI421" s="601">
        <v>97.8</v>
      </c>
      <c r="AJ421" s="602"/>
      <c r="AK421" s="602"/>
      <c r="AL421" s="602"/>
      <c r="AM421" s="602"/>
      <c r="AN421" s="602"/>
      <c r="AO421" s="603"/>
      <c r="AP421" s="601">
        <v>100</v>
      </c>
      <c r="AQ421" s="602"/>
      <c r="AR421" s="602"/>
      <c r="AS421" s="602"/>
      <c r="AT421" s="602"/>
      <c r="AU421" s="602"/>
      <c r="AV421" s="603"/>
      <c r="AW421" s="601">
        <v>605</v>
      </c>
      <c r="AX421" s="602"/>
      <c r="AY421" s="602"/>
      <c r="AZ421" s="602"/>
      <c r="BA421" s="602"/>
      <c r="BB421" s="602"/>
      <c r="BC421" s="603"/>
      <c r="BD421" s="601">
        <v>579.6</v>
      </c>
      <c r="BE421" s="602"/>
      <c r="BF421" s="602"/>
      <c r="BG421" s="602"/>
      <c r="BH421" s="602"/>
      <c r="BI421" s="602"/>
      <c r="BJ421" s="603"/>
      <c r="BK421" s="601">
        <v>95.8</v>
      </c>
      <c r="BL421" s="602"/>
      <c r="BM421" s="602"/>
      <c r="BN421" s="602"/>
      <c r="BO421" s="602"/>
      <c r="BP421" s="602"/>
      <c r="BQ421" s="603"/>
    </row>
    <row r="422" spans="1:69" ht="15" customHeight="1" x14ac:dyDescent="0.2">
      <c r="B422" s="604" t="s">
        <v>521</v>
      </c>
      <c r="C422" s="605"/>
      <c r="D422" s="605"/>
      <c r="E422" s="605"/>
      <c r="F422" s="606"/>
      <c r="G422" s="598">
        <v>42.4</v>
      </c>
      <c r="H422" s="599"/>
      <c r="I422" s="599"/>
      <c r="J422" s="599"/>
      <c r="K422" s="599"/>
      <c r="L422" s="599"/>
      <c r="M422" s="600"/>
      <c r="N422" s="598">
        <v>42.4</v>
      </c>
      <c r="O422" s="599"/>
      <c r="P422" s="599"/>
      <c r="Q422" s="599"/>
      <c r="R422" s="599"/>
      <c r="S422" s="599"/>
      <c r="T422" s="600"/>
      <c r="U422" s="598">
        <v>100</v>
      </c>
      <c r="V422" s="599"/>
      <c r="W422" s="599"/>
      <c r="X422" s="599"/>
      <c r="Y422" s="599"/>
      <c r="Z422" s="599"/>
      <c r="AA422" s="600"/>
      <c r="AB422" s="598">
        <v>97.8</v>
      </c>
      <c r="AC422" s="599"/>
      <c r="AD422" s="599"/>
      <c r="AE422" s="599"/>
      <c r="AF422" s="599"/>
      <c r="AG422" s="599"/>
      <c r="AH422" s="600"/>
      <c r="AI422" s="598">
        <v>97.8</v>
      </c>
      <c r="AJ422" s="599"/>
      <c r="AK422" s="599"/>
      <c r="AL422" s="599"/>
      <c r="AM422" s="599"/>
      <c r="AN422" s="599"/>
      <c r="AO422" s="600"/>
      <c r="AP422" s="598">
        <v>100</v>
      </c>
      <c r="AQ422" s="599"/>
      <c r="AR422" s="599"/>
      <c r="AS422" s="599"/>
      <c r="AT422" s="599"/>
      <c r="AU422" s="599"/>
      <c r="AV422" s="600"/>
      <c r="AW422" s="598">
        <v>605.29999999999995</v>
      </c>
      <c r="AX422" s="599"/>
      <c r="AY422" s="599"/>
      <c r="AZ422" s="599"/>
      <c r="BA422" s="599"/>
      <c r="BB422" s="599"/>
      <c r="BC422" s="600"/>
      <c r="BD422" s="598">
        <v>580.1</v>
      </c>
      <c r="BE422" s="599"/>
      <c r="BF422" s="599"/>
      <c r="BG422" s="599"/>
      <c r="BH422" s="599"/>
      <c r="BI422" s="599"/>
      <c r="BJ422" s="600"/>
      <c r="BK422" s="598">
        <v>95.8</v>
      </c>
      <c r="BL422" s="599"/>
      <c r="BM422" s="599"/>
      <c r="BN422" s="599"/>
      <c r="BO422" s="599"/>
      <c r="BP422" s="599"/>
      <c r="BQ422" s="600"/>
    </row>
    <row r="423" spans="1:69" ht="15" customHeight="1" x14ac:dyDescent="0.2">
      <c r="B423" s="4"/>
      <c r="C423" s="4"/>
      <c r="D423" s="4"/>
      <c r="E423" s="4"/>
      <c r="F423" s="4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50"/>
      <c r="AT423" s="49"/>
      <c r="AU423" s="49"/>
      <c r="AW423" s="49"/>
      <c r="AY423" s="49"/>
      <c r="AZ423" s="49"/>
      <c r="BA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51" t="s">
        <v>522</v>
      </c>
    </row>
    <row r="425" spans="1:69" ht="15" customHeight="1" x14ac:dyDescent="0.2">
      <c r="A425" s="3" t="s">
        <v>523</v>
      </c>
      <c r="AL425" s="3" t="s">
        <v>524</v>
      </c>
      <c r="BQ425" s="5"/>
    </row>
    <row r="426" spans="1:69" ht="15" customHeight="1" x14ac:dyDescent="0.2">
      <c r="AG426" s="5"/>
      <c r="BQ426" s="5"/>
    </row>
    <row r="427" spans="1:69" ht="15" customHeight="1" x14ac:dyDescent="0.2">
      <c r="AG427" s="5" t="s">
        <v>525</v>
      </c>
      <c r="BQ427" s="5" t="s">
        <v>525</v>
      </c>
    </row>
    <row r="428" spans="1:69" ht="15" customHeight="1" x14ac:dyDescent="0.2">
      <c r="B428" s="127" t="s">
        <v>526</v>
      </c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 t="s">
        <v>527</v>
      </c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L428" s="127" t="s">
        <v>526</v>
      </c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 t="s">
        <v>527</v>
      </c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</row>
    <row r="429" spans="1:69" ht="15" customHeight="1" x14ac:dyDescent="0.2">
      <c r="B429" s="591" t="s">
        <v>528</v>
      </c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592">
        <v>1.51</v>
      </c>
      <c r="V429" s="593"/>
      <c r="W429" s="593"/>
      <c r="X429" s="593"/>
      <c r="Y429" s="593"/>
      <c r="Z429" s="593"/>
      <c r="AA429" s="593"/>
      <c r="AB429" s="593"/>
      <c r="AC429" s="593"/>
      <c r="AD429" s="593"/>
      <c r="AE429" s="593"/>
      <c r="AF429" s="593"/>
      <c r="AG429" s="594"/>
      <c r="AL429" s="98" t="s">
        <v>529</v>
      </c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595">
        <v>1.06</v>
      </c>
      <c r="BF429" s="596"/>
      <c r="BG429" s="596"/>
      <c r="BH429" s="596"/>
      <c r="BI429" s="596"/>
      <c r="BJ429" s="596"/>
      <c r="BK429" s="596"/>
      <c r="BL429" s="596"/>
      <c r="BM429" s="596"/>
      <c r="BN429" s="596"/>
      <c r="BO429" s="596"/>
      <c r="BP429" s="596"/>
      <c r="BQ429" s="597"/>
    </row>
    <row r="430" spans="1:69" ht="15" customHeight="1" x14ac:dyDescent="0.2">
      <c r="B430" s="52"/>
      <c r="C430" s="53" t="s">
        <v>530</v>
      </c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5"/>
      <c r="U430" s="592">
        <v>0.35</v>
      </c>
      <c r="V430" s="593"/>
      <c r="W430" s="593"/>
      <c r="X430" s="593"/>
      <c r="Y430" s="593"/>
      <c r="Z430" s="593"/>
      <c r="AA430" s="593"/>
      <c r="AB430" s="593"/>
      <c r="AC430" s="593"/>
      <c r="AD430" s="593"/>
      <c r="AE430" s="593"/>
      <c r="AF430" s="593"/>
      <c r="AG430" s="594"/>
      <c r="AL430" s="98" t="s">
        <v>531</v>
      </c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595">
        <v>0.13</v>
      </c>
      <c r="BF430" s="596"/>
      <c r="BG430" s="596"/>
      <c r="BH430" s="596"/>
      <c r="BI430" s="596"/>
      <c r="BJ430" s="596"/>
      <c r="BK430" s="596"/>
      <c r="BL430" s="596"/>
      <c r="BM430" s="596"/>
      <c r="BN430" s="596"/>
      <c r="BO430" s="596"/>
      <c r="BP430" s="596"/>
      <c r="BQ430" s="597"/>
    </row>
    <row r="431" spans="1:69" ht="15" customHeight="1" x14ac:dyDescent="0.2">
      <c r="B431" s="52"/>
      <c r="C431" s="53" t="s">
        <v>532</v>
      </c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5"/>
      <c r="U431" s="592">
        <v>0.17</v>
      </c>
      <c r="V431" s="593"/>
      <c r="W431" s="593"/>
      <c r="X431" s="593"/>
      <c r="Y431" s="593"/>
      <c r="Z431" s="593"/>
      <c r="AA431" s="593"/>
      <c r="AB431" s="593"/>
      <c r="AC431" s="593"/>
      <c r="AD431" s="593"/>
      <c r="AE431" s="593"/>
      <c r="AF431" s="593"/>
      <c r="AG431" s="594"/>
      <c r="AL431" s="98" t="s">
        <v>533</v>
      </c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595">
        <v>0.73</v>
      </c>
      <c r="BF431" s="596"/>
      <c r="BG431" s="596"/>
      <c r="BH431" s="596"/>
      <c r="BI431" s="596"/>
      <c r="BJ431" s="596"/>
      <c r="BK431" s="596"/>
      <c r="BL431" s="596"/>
      <c r="BM431" s="596"/>
      <c r="BN431" s="596"/>
      <c r="BO431" s="596"/>
      <c r="BP431" s="596"/>
      <c r="BQ431" s="597"/>
    </row>
    <row r="432" spans="1:69" ht="15" customHeight="1" x14ac:dyDescent="0.2">
      <c r="B432" s="52"/>
      <c r="C432" s="53" t="s">
        <v>534</v>
      </c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5"/>
      <c r="U432" s="592">
        <v>0.16</v>
      </c>
      <c r="V432" s="593"/>
      <c r="W432" s="593"/>
      <c r="X432" s="593"/>
      <c r="Y432" s="593"/>
      <c r="Z432" s="593"/>
      <c r="AA432" s="593"/>
      <c r="AB432" s="593"/>
      <c r="AC432" s="593"/>
      <c r="AD432" s="593"/>
      <c r="AE432" s="593"/>
      <c r="AF432" s="593"/>
      <c r="AG432" s="594"/>
      <c r="AL432" s="98" t="s">
        <v>535</v>
      </c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595">
        <v>0.32</v>
      </c>
      <c r="BF432" s="596"/>
      <c r="BG432" s="596"/>
      <c r="BH432" s="596"/>
      <c r="BI432" s="596"/>
      <c r="BJ432" s="596"/>
      <c r="BK432" s="596"/>
      <c r="BL432" s="596"/>
      <c r="BM432" s="596"/>
      <c r="BN432" s="596"/>
      <c r="BO432" s="596"/>
      <c r="BP432" s="596"/>
      <c r="BQ432" s="597"/>
    </row>
    <row r="433" spans="1:69" ht="15" customHeight="1" x14ac:dyDescent="0.2">
      <c r="B433" s="52"/>
      <c r="C433" s="53" t="s">
        <v>536</v>
      </c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5"/>
      <c r="U433" s="592">
        <v>0.16</v>
      </c>
      <c r="V433" s="593"/>
      <c r="W433" s="593"/>
      <c r="X433" s="593"/>
      <c r="Y433" s="593"/>
      <c r="Z433" s="593"/>
      <c r="AA433" s="593"/>
      <c r="AB433" s="593"/>
      <c r="AC433" s="593"/>
      <c r="AD433" s="593"/>
      <c r="AE433" s="593"/>
      <c r="AF433" s="593"/>
      <c r="AG433" s="594"/>
      <c r="AL433" s="98" t="s">
        <v>537</v>
      </c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595" t="s">
        <v>538</v>
      </c>
      <c r="BF433" s="596"/>
      <c r="BG433" s="596"/>
      <c r="BH433" s="596"/>
      <c r="BI433" s="596"/>
      <c r="BJ433" s="596"/>
      <c r="BK433" s="596"/>
      <c r="BL433" s="596"/>
      <c r="BM433" s="596"/>
      <c r="BN433" s="596"/>
      <c r="BO433" s="596"/>
      <c r="BP433" s="596"/>
      <c r="BQ433" s="597"/>
    </row>
    <row r="434" spans="1:69" ht="15" customHeight="1" x14ac:dyDescent="0.2">
      <c r="B434" s="52"/>
      <c r="C434" s="53" t="s">
        <v>539</v>
      </c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5"/>
      <c r="U434" s="592">
        <v>0.16</v>
      </c>
      <c r="V434" s="593"/>
      <c r="W434" s="593"/>
      <c r="X434" s="593"/>
      <c r="Y434" s="593"/>
      <c r="Z434" s="593"/>
      <c r="AA434" s="593"/>
      <c r="AB434" s="593"/>
      <c r="AC434" s="593"/>
      <c r="AD434" s="593"/>
      <c r="AE434" s="593"/>
      <c r="AF434" s="593"/>
      <c r="AG434" s="594"/>
      <c r="AL434" s="98" t="s">
        <v>540</v>
      </c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595" t="s">
        <v>538</v>
      </c>
      <c r="BF434" s="596"/>
      <c r="BG434" s="596"/>
      <c r="BH434" s="596"/>
      <c r="BI434" s="596"/>
      <c r="BJ434" s="596"/>
      <c r="BK434" s="596"/>
      <c r="BL434" s="596"/>
      <c r="BM434" s="596"/>
      <c r="BN434" s="596"/>
      <c r="BO434" s="596"/>
      <c r="BP434" s="596"/>
      <c r="BQ434" s="597"/>
    </row>
    <row r="435" spans="1:69" ht="15" customHeight="1" x14ac:dyDescent="0.2">
      <c r="B435" s="52"/>
      <c r="C435" s="53" t="s">
        <v>541</v>
      </c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5"/>
      <c r="U435" s="592">
        <v>0.25</v>
      </c>
      <c r="V435" s="593"/>
      <c r="W435" s="593"/>
      <c r="X435" s="593"/>
      <c r="Y435" s="593"/>
      <c r="Z435" s="593"/>
      <c r="AA435" s="593"/>
      <c r="AB435" s="593"/>
      <c r="AC435" s="593"/>
      <c r="AD435" s="593"/>
      <c r="AE435" s="593"/>
      <c r="AF435" s="593"/>
      <c r="AG435" s="594"/>
      <c r="AL435" s="98" t="s">
        <v>542</v>
      </c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595">
        <v>9.23</v>
      </c>
      <c r="BF435" s="596"/>
      <c r="BG435" s="596"/>
      <c r="BH435" s="596"/>
      <c r="BI435" s="596"/>
      <c r="BJ435" s="596"/>
      <c r="BK435" s="596"/>
      <c r="BL435" s="596"/>
      <c r="BM435" s="596"/>
      <c r="BN435" s="596"/>
      <c r="BO435" s="596"/>
      <c r="BP435" s="596"/>
      <c r="BQ435" s="597"/>
    </row>
    <row r="436" spans="1:69" ht="15" customHeight="1" x14ac:dyDescent="0.2">
      <c r="B436" s="52"/>
      <c r="C436" s="53" t="s">
        <v>543</v>
      </c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5"/>
      <c r="U436" s="592">
        <v>0.2</v>
      </c>
      <c r="V436" s="593"/>
      <c r="W436" s="593"/>
      <c r="X436" s="593"/>
      <c r="Y436" s="593"/>
      <c r="Z436" s="593"/>
      <c r="AA436" s="593"/>
      <c r="AB436" s="593"/>
      <c r="AC436" s="593"/>
      <c r="AD436" s="593"/>
      <c r="AE436" s="593"/>
      <c r="AF436" s="593"/>
      <c r="AG436" s="594"/>
      <c r="AL436" s="98" t="s">
        <v>544</v>
      </c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595" t="s">
        <v>538</v>
      </c>
      <c r="BF436" s="596"/>
      <c r="BG436" s="596"/>
      <c r="BH436" s="596"/>
      <c r="BI436" s="596"/>
      <c r="BJ436" s="596"/>
      <c r="BK436" s="596"/>
      <c r="BL436" s="596"/>
      <c r="BM436" s="596"/>
      <c r="BN436" s="596"/>
      <c r="BO436" s="596"/>
      <c r="BP436" s="596"/>
      <c r="BQ436" s="597"/>
    </row>
    <row r="437" spans="1:69" ht="15" customHeight="1" x14ac:dyDescent="0.2">
      <c r="B437" s="56"/>
      <c r="C437" s="53" t="s">
        <v>545</v>
      </c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5"/>
      <c r="U437" s="592">
        <v>0.06</v>
      </c>
      <c r="V437" s="593"/>
      <c r="W437" s="593"/>
      <c r="X437" s="593"/>
      <c r="Y437" s="593"/>
      <c r="Z437" s="593"/>
      <c r="AA437" s="593"/>
      <c r="AB437" s="593"/>
      <c r="AC437" s="593"/>
      <c r="AD437" s="593"/>
      <c r="AE437" s="593"/>
      <c r="AF437" s="593"/>
      <c r="AG437" s="594"/>
      <c r="AL437" s="98" t="s">
        <v>546</v>
      </c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595" t="s">
        <v>538</v>
      </c>
      <c r="BF437" s="596"/>
      <c r="BG437" s="596"/>
      <c r="BH437" s="596"/>
      <c r="BI437" s="596"/>
      <c r="BJ437" s="596"/>
      <c r="BK437" s="596"/>
      <c r="BL437" s="596"/>
      <c r="BM437" s="596"/>
      <c r="BN437" s="596"/>
      <c r="BO437" s="596"/>
      <c r="BP437" s="596"/>
      <c r="BQ437" s="597"/>
    </row>
    <row r="438" spans="1:69" ht="15" customHeight="1" x14ac:dyDescent="0.2">
      <c r="B438" s="591" t="s">
        <v>547</v>
      </c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592">
        <v>2.89</v>
      </c>
      <c r="V438" s="593"/>
      <c r="W438" s="593"/>
      <c r="X438" s="593"/>
      <c r="Y438" s="593"/>
      <c r="Z438" s="593"/>
      <c r="AA438" s="593"/>
      <c r="AB438" s="593"/>
      <c r="AC438" s="593"/>
      <c r="AD438" s="593"/>
      <c r="AE438" s="593"/>
      <c r="AF438" s="593"/>
      <c r="AG438" s="594"/>
      <c r="AL438" s="98" t="s">
        <v>548</v>
      </c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595" t="s">
        <v>538</v>
      </c>
      <c r="BF438" s="596"/>
      <c r="BG438" s="596"/>
      <c r="BH438" s="596"/>
      <c r="BI438" s="596"/>
      <c r="BJ438" s="596"/>
      <c r="BK438" s="596"/>
      <c r="BL438" s="596"/>
      <c r="BM438" s="596"/>
      <c r="BN438" s="596"/>
      <c r="BO438" s="596"/>
      <c r="BP438" s="596"/>
      <c r="BQ438" s="597"/>
    </row>
    <row r="439" spans="1:69" ht="15" customHeight="1" x14ac:dyDescent="0.2">
      <c r="B439" s="52"/>
      <c r="C439" s="53" t="s">
        <v>549</v>
      </c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5"/>
      <c r="U439" s="592">
        <v>2.8</v>
      </c>
      <c r="V439" s="593"/>
      <c r="W439" s="593"/>
      <c r="X439" s="593"/>
      <c r="Y439" s="593"/>
      <c r="Z439" s="593"/>
      <c r="AA439" s="593"/>
      <c r="AB439" s="593"/>
      <c r="AC439" s="593"/>
      <c r="AD439" s="593"/>
      <c r="AE439" s="593"/>
      <c r="AF439" s="593"/>
      <c r="AG439" s="594"/>
      <c r="AL439" s="98" t="s">
        <v>550</v>
      </c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595">
        <v>4.32</v>
      </c>
      <c r="BF439" s="596"/>
      <c r="BG439" s="596"/>
      <c r="BH439" s="596"/>
      <c r="BI439" s="596"/>
      <c r="BJ439" s="596"/>
      <c r="BK439" s="596"/>
      <c r="BL439" s="596"/>
      <c r="BM439" s="596"/>
      <c r="BN439" s="596"/>
      <c r="BO439" s="596"/>
      <c r="BP439" s="596"/>
      <c r="BQ439" s="597"/>
    </row>
    <row r="440" spans="1:69" ht="15" customHeight="1" x14ac:dyDescent="0.2">
      <c r="B440" s="56"/>
      <c r="C440" s="53" t="s">
        <v>551</v>
      </c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5"/>
      <c r="U440" s="592">
        <v>0.09</v>
      </c>
      <c r="V440" s="593"/>
      <c r="W440" s="593"/>
      <c r="X440" s="593"/>
      <c r="Y440" s="593"/>
      <c r="Z440" s="593"/>
      <c r="AA440" s="593"/>
      <c r="AB440" s="593"/>
      <c r="AC440" s="593"/>
      <c r="AD440" s="593"/>
      <c r="AE440" s="593"/>
      <c r="AF440" s="593"/>
      <c r="AG440" s="594"/>
      <c r="AL440" s="98" t="s">
        <v>552</v>
      </c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595" t="s">
        <v>538</v>
      </c>
      <c r="BF440" s="596"/>
      <c r="BG440" s="596"/>
      <c r="BH440" s="596"/>
      <c r="BI440" s="596"/>
      <c r="BJ440" s="596"/>
      <c r="BK440" s="596"/>
      <c r="BL440" s="596"/>
      <c r="BM440" s="596"/>
      <c r="BN440" s="596"/>
      <c r="BO440" s="596"/>
      <c r="BP440" s="596"/>
      <c r="BQ440" s="597"/>
    </row>
    <row r="441" spans="1:69" ht="15" customHeight="1" x14ac:dyDescent="0.2">
      <c r="B441" s="591" t="s">
        <v>553</v>
      </c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592">
        <v>19.04</v>
      </c>
      <c r="V441" s="593"/>
      <c r="W441" s="593"/>
      <c r="X441" s="593"/>
      <c r="Y441" s="593"/>
      <c r="Z441" s="593"/>
      <c r="AA441" s="593"/>
      <c r="AB441" s="593"/>
      <c r="AC441" s="593"/>
      <c r="AD441" s="593"/>
      <c r="AE441" s="593"/>
      <c r="AF441" s="593"/>
      <c r="AG441" s="594"/>
      <c r="BQ441" s="5" t="s">
        <v>554</v>
      </c>
    </row>
    <row r="442" spans="1:69" ht="15" customHeight="1" x14ac:dyDescent="0.2">
      <c r="B442" s="57"/>
      <c r="C442" s="53" t="s">
        <v>555</v>
      </c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5"/>
      <c r="U442" s="592">
        <v>19.04</v>
      </c>
      <c r="V442" s="593"/>
      <c r="W442" s="593"/>
      <c r="X442" s="593"/>
      <c r="Y442" s="593"/>
      <c r="Z442" s="593"/>
      <c r="AA442" s="593"/>
      <c r="AB442" s="593"/>
      <c r="AC442" s="593"/>
      <c r="AD442" s="593"/>
      <c r="AE442" s="593"/>
      <c r="AF442" s="593"/>
      <c r="AG442" s="594"/>
    </row>
    <row r="443" spans="1:69" ht="15" customHeight="1" x14ac:dyDescent="0.2">
      <c r="B443" s="591" t="s">
        <v>556</v>
      </c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592">
        <v>2.98</v>
      </c>
      <c r="V443" s="593"/>
      <c r="W443" s="593"/>
      <c r="X443" s="593"/>
      <c r="Y443" s="593"/>
      <c r="Z443" s="593"/>
      <c r="AA443" s="593"/>
      <c r="AB443" s="593"/>
      <c r="AC443" s="593"/>
      <c r="AD443" s="593"/>
      <c r="AE443" s="593"/>
      <c r="AF443" s="593"/>
      <c r="AG443" s="594"/>
    </row>
    <row r="444" spans="1:69" ht="15" customHeight="1" x14ac:dyDescent="0.2">
      <c r="B444" s="52"/>
      <c r="C444" s="53" t="s">
        <v>557</v>
      </c>
      <c r="D444" s="54"/>
      <c r="E444" s="54"/>
      <c r="F444" s="54"/>
      <c r="G444" s="54"/>
      <c r="H444" s="54"/>
      <c r="I444" s="54"/>
      <c r="J444" s="54"/>
      <c r="K444" s="54">
        <v>27.84</v>
      </c>
      <c r="L444" s="54"/>
      <c r="M444" s="54"/>
      <c r="N444" s="54"/>
      <c r="O444" s="54"/>
      <c r="P444" s="54"/>
      <c r="Q444" s="54"/>
      <c r="R444" s="54"/>
      <c r="S444" s="54">
        <v>16.53</v>
      </c>
      <c r="T444" s="55"/>
      <c r="U444" s="592">
        <v>1.9</v>
      </c>
      <c r="V444" s="593"/>
      <c r="W444" s="593"/>
      <c r="X444" s="593"/>
      <c r="Y444" s="593"/>
      <c r="Z444" s="593"/>
      <c r="AA444" s="593"/>
      <c r="AB444" s="593"/>
      <c r="AC444" s="593"/>
      <c r="AD444" s="593"/>
      <c r="AE444" s="593"/>
      <c r="AF444" s="593"/>
      <c r="AG444" s="594"/>
      <c r="AI444" s="3">
        <v>11.76</v>
      </c>
      <c r="AQ444" s="3">
        <v>5.32</v>
      </c>
      <c r="AY444" s="3">
        <v>48.31</v>
      </c>
      <c r="BG444" s="3">
        <v>195.4</v>
      </c>
    </row>
    <row r="445" spans="1:69" ht="15" customHeight="1" x14ac:dyDescent="0.2">
      <c r="B445" s="56"/>
      <c r="C445" s="53" t="s">
        <v>558</v>
      </c>
      <c r="D445" s="54"/>
      <c r="E445" s="54"/>
      <c r="F445" s="54"/>
      <c r="G445" s="54"/>
      <c r="H445" s="54"/>
      <c r="I445" s="54"/>
      <c r="J445" s="54"/>
      <c r="K445" s="54">
        <v>14.25</v>
      </c>
      <c r="L445" s="54"/>
      <c r="M445" s="54"/>
      <c r="N445" s="54"/>
      <c r="O445" s="54"/>
      <c r="P445" s="54"/>
      <c r="Q445" s="54"/>
      <c r="R445" s="54"/>
      <c r="S445" s="54">
        <v>8.4600000000000009</v>
      </c>
      <c r="T445" s="55"/>
      <c r="U445" s="592">
        <v>1.08</v>
      </c>
      <c r="V445" s="593"/>
      <c r="W445" s="593"/>
      <c r="X445" s="593"/>
      <c r="Y445" s="593"/>
      <c r="Z445" s="593"/>
      <c r="AA445" s="593"/>
      <c r="AB445" s="593"/>
      <c r="AC445" s="593"/>
      <c r="AD445" s="593"/>
      <c r="AE445" s="593"/>
      <c r="AF445" s="593"/>
      <c r="AG445" s="594"/>
      <c r="AI445" s="3">
        <v>6.02</v>
      </c>
      <c r="AQ445" s="3">
        <v>2.72</v>
      </c>
      <c r="AY445" s="3">
        <v>24.72</v>
      </c>
      <c r="BG445" s="3">
        <v>100</v>
      </c>
    </row>
    <row r="446" spans="1:69" ht="15" customHeight="1" x14ac:dyDescent="0.2">
      <c r="AG446" s="5" t="s">
        <v>559</v>
      </c>
    </row>
    <row r="448" spans="1:69" ht="15" customHeight="1" x14ac:dyDescent="0.2">
      <c r="A448" s="1" t="s">
        <v>560</v>
      </c>
    </row>
    <row r="450" spans="1:69" ht="15" customHeight="1" x14ac:dyDescent="0.2">
      <c r="A450" s="3" t="s">
        <v>561</v>
      </c>
      <c r="BQ450" s="5" t="s">
        <v>562</v>
      </c>
    </row>
    <row r="452" spans="1:69" ht="15" customHeight="1" x14ac:dyDescent="0.2">
      <c r="B452" s="127" t="s">
        <v>103</v>
      </c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587">
        <v>38261</v>
      </c>
      <c r="T452" s="588"/>
      <c r="U452" s="588"/>
      <c r="V452" s="588"/>
      <c r="W452" s="588"/>
      <c r="X452" s="588"/>
      <c r="Y452" s="588"/>
      <c r="Z452" s="588"/>
      <c r="AA452" s="588"/>
      <c r="AB452" s="588"/>
      <c r="AC452" s="588"/>
      <c r="AD452" s="588"/>
      <c r="AE452" s="588"/>
      <c r="AF452" s="588"/>
      <c r="AG452" s="588"/>
      <c r="AH452" s="588"/>
      <c r="AI452" s="589"/>
      <c r="AJ452" s="587">
        <v>38991</v>
      </c>
      <c r="AK452" s="588"/>
      <c r="AL452" s="588"/>
      <c r="AM452" s="588"/>
      <c r="AN452" s="588"/>
      <c r="AO452" s="588"/>
      <c r="AP452" s="588"/>
      <c r="AQ452" s="588"/>
      <c r="AR452" s="588"/>
      <c r="AS452" s="588"/>
      <c r="AT452" s="588"/>
      <c r="AU452" s="588"/>
      <c r="AV452" s="588"/>
      <c r="AW452" s="588"/>
      <c r="AX452" s="588"/>
      <c r="AY452" s="588"/>
      <c r="AZ452" s="589"/>
      <c r="BA452" s="564">
        <v>41183</v>
      </c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</row>
    <row r="453" spans="1:69" ht="15" customHeight="1" x14ac:dyDescent="0.2"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590" t="s">
        <v>563</v>
      </c>
      <c r="T453" s="590"/>
      <c r="U453" s="590"/>
      <c r="V453" s="590"/>
      <c r="W453" s="590"/>
      <c r="X453" s="590"/>
      <c r="Y453" s="590"/>
      <c r="Z453" s="590" t="s">
        <v>564</v>
      </c>
      <c r="AA453" s="590"/>
      <c r="AB453" s="590"/>
      <c r="AC453" s="590"/>
      <c r="AD453" s="590"/>
      <c r="AE453" s="590"/>
      <c r="AF453" s="590"/>
      <c r="AG453" s="590"/>
      <c r="AH453" s="590"/>
      <c r="AI453" s="590"/>
      <c r="AJ453" s="127" t="s">
        <v>563</v>
      </c>
      <c r="AK453" s="127"/>
      <c r="AL453" s="127"/>
      <c r="AM453" s="127"/>
      <c r="AN453" s="127"/>
      <c r="AO453" s="127"/>
      <c r="AP453" s="127"/>
      <c r="AQ453" s="127" t="s">
        <v>564</v>
      </c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 t="s">
        <v>563</v>
      </c>
      <c r="BB453" s="127"/>
      <c r="BC453" s="127"/>
      <c r="BD453" s="127"/>
      <c r="BE453" s="127"/>
      <c r="BF453" s="127"/>
      <c r="BG453" s="127"/>
      <c r="BH453" s="127" t="s">
        <v>564</v>
      </c>
      <c r="BI453" s="127"/>
      <c r="BJ453" s="127"/>
      <c r="BK453" s="127"/>
      <c r="BL453" s="127"/>
      <c r="BM453" s="127"/>
      <c r="BN453" s="127"/>
      <c r="BO453" s="127"/>
      <c r="BP453" s="127"/>
      <c r="BQ453" s="127"/>
    </row>
    <row r="454" spans="1:69" ht="15" customHeight="1" x14ac:dyDescent="0.2">
      <c r="B454" s="127" t="s">
        <v>565</v>
      </c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523">
        <f>SUM(S455:Y471)</f>
        <v>1944</v>
      </c>
      <c r="T454" s="523"/>
      <c r="U454" s="523"/>
      <c r="V454" s="523"/>
      <c r="W454" s="523"/>
      <c r="X454" s="523"/>
      <c r="Y454" s="523"/>
      <c r="Z454" s="523">
        <f>SUM(Z455:AI471)</f>
        <v>13840</v>
      </c>
      <c r="AA454" s="523"/>
      <c r="AB454" s="523"/>
      <c r="AC454" s="523"/>
      <c r="AD454" s="523"/>
      <c r="AE454" s="523"/>
      <c r="AF454" s="523"/>
      <c r="AG454" s="523"/>
      <c r="AH454" s="523"/>
      <c r="AI454" s="523"/>
      <c r="AJ454" s="526">
        <f>SUM(AJ455:AP471)</f>
        <v>2618</v>
      </c>
      <c r="AK454" s="523"/>
      <c r="AL454" s="523"/>
      <c r="AM454" s="523"/>
      <c r="AN454" s="523"/>
      <c r="AO454" s="523"/>
      <c r="AP454" s="523"/>
      <c r="AQ454" s="523">
        <f>SUM(AQ455:AZ471)</f>
        <v>19574</v>
      </c>
      <c r="AR454" s="523"/>
      <c r="AS454" s="523"/>
      <c r="AT454" s="523"/>
      <c r="AU454" s="523"/>
      <c r="AV454" s="523"/>
      <c r="AW454" s="523"/>
      <c r="AX454" s="523"/>
      <c r="AY454" s="523"/>
      <c r="AZ454" s="523"/>
      <c r="BA454" s="523">
        <f>SUM(BA455:BG471)</f>
        <v>2560</v>
      </c>
      <c r="BB454" s="523"/>
      <c r="BC454" s="523"/>
      <c r="BD454" s="523"/>
      <c r="BE454" s="523"/>
      <c r="BF454" s="523"/>
      <c r="BG454" s="523"/>
      <c r="BH454" s="523">
        <f>SUM(BH455:BQ471)</f>
        <v>20141</v>
      </c>
      <c r="BI454" s="523"/>
      <c r="BJ454" s="523"/>
      <c r="BK454" s="523"/>
      <c r="BL454" s="523"/>
      <c r="BM454" s="523"/>
      <c r="BN454" s="523"/>
      <c r="BO454" s="523"/>
      <c r="BP454" s="523"/>
      <c r="BQ454" s="523"/>
    </row>
    <row r="455" spans="1:69" ht="15" customHeight="1" x14ac:dyDescent="0.2">
      <c r="B455" s="581" t="s">
        <v>566</v>
      </c>
      <c r="C455" s="582"/>
      <c r="D455" s="582"/>
      <c r="E455" s="582"/>
      <c r="F455" s="582"/>
      <c r="G455" s="582"/>
      <c r="H455" s="582"/>
      <c r="I455" s="582"/>
      <c r="J455" s="582"/>
      <c r="K455" s="582"/>
      <c r="L455" s="582"/>
      <c r="M455" s="582"/>
      <c r="N455" s="582"/>
      <c r="O455" s="582"/>
      <c r="P455" s="582"/>
      <c r="Q455" s="582"/>
      <c r="R455" s="582"/>
      <c r="S455" s="583">
        <v>8</v>
      </c>
      <c r="T455" s="584"/>
      <c r="U455" s="584"/>
      <c r="V455" s="584"/>
      <c r="W455" s="584"/>
      <c r="X455" s="584"/>
      <c r="Y455" s="585"/>
      <c r="Z455" s="583">
        <v>91</v>
      </c>
      <c r="AA455" s="584"/>
      <c r="AB455" s="584"/>
      <c r="AC455" s="584"/>
      <c r="AD455" s="584"/>
      <c r="AE455" s="584"/>
      <c r="AF455" s="584"/>
      <c r="AG455" s="584"/>
      <c r="AH455" s="584"/>
      <c r="AI455" s="586"/>
      <c r="AJ455" s="583">
        <v>14</v>
      </c>
      <c r="AK455" s="584"/>
      <c r="AL455" s="584"/>
      <c r="AM455" s="584"/>
      <c r="AN455" s="584"/>
      <c r="AO455" s="584"/>
      <c r="AP455" s="585"/>
      <c r="AQ455" s="583">
        <v>159</v>
      </c>
      <c r="AR455" s="584"/>
      <c r="AS455" s="584"/>
      <c r="AT455" s="584"/>
      <c r="AU455" s="584"/>
      <c r="AV455" s="584"/>
      <c r="AW455" s="584"/>
      <c r="AX455" s="584"/>
      <c r="AY455" s="584"/>
      <c r="AZ455" s="586"/>
      <c r="BA455" s="583">
        <v>18</v>
      </c>
      <c r="BB455" s="584"/>
      <c r="BC455" s="584"/>
      <c r="BD455" s="584"/>
      <c r="BE455" s="584"/>
      <c r="BF455" s="584"/>
      <c r="BG455" s="585"/>
      <c r="BH455" s="583">
        <v>317</v>
      </c>
      <c r="BI455" s="584"/>
      <c r="BJ455" s="584"/>
      <c r="BK455" s="584"/>
      <c r="BL455" s="584"/>
      <c r="BM455" s="584"/>
      <c r="BN455" s="584"/>
      <c r="BO455" s="584"/>
      <c r="BP455" s="584"/>
      <c r="BQ455" s="586"/>
    </row>
    <row r="456" spans="1:69" ht="15" customHeight="1" x14ac:dyDescent="0.2">
      <c r="B456" s="574" t="s">
        <v>567</v>
      </c>
      <c r="C456" s="575"/>
      <c r="D456" s="575"/>
      <c r="E456" s="575"/>
      <c r="F456" s="575"/>
      <c r="G456" s="575"/>
      <c r="H456" s="575"/>
      <c r="I456" s="575"/>
      <c r="J456" s="575"/>
      <c r="K456" s="575"/>
      <c r="L456" s="575"/>
      <c r="M456" s="575"/>
      <c r="N456" s="575"/>
      <c r="O456" s="575"/>
      <c r="P456" s="575"/>
      <c r="Q456" s="575"/>
      <c r="R456" s="575"/>
      <c r="S456" s="565">
        <v>1</v>
      </c>
      <c r="T456" s="566"/>
      <c r="U456" s="566"/>
      <c r="V456" s="566"/>
      <c r="W456" s="566"/>
      <c r="X456" s="566"/>
      <c r="Y456" s="576"/>
      <c r="Z456" s="565">
        <v>9</v>
      </c>
      <c r="AA456" s="566"/>
      <c r="AB456" s="566"/>
      <c r="AC456" s="566"/>
      <c r="AD456" s="566"/>
      <c r="AE456" s="566"/>
      <c r="AF456" s="566"/>
      <c r="AG456" s="566"/>
      <c r="AH456" s="566"/>
      <c r="AI456" s="567"/>
      <c r="AJ456" s="565" t="s">
        <v>538</v>
      </c>
      <c r="AK456" s="566"/>
      <c r="AL456" s="566"/>
      <c r="AM456" s="566"/>
      <c r="AN456" s="566"/>
      <c r="AO456" s="566"/>
      <c r="AP456" s="576"/>
      <c r="AQ456" s="565" t="s">
        <v>538</v>
      </c>
      <c r="AR456" s="566"/>
      <c r="AS456" s="566"/>
      <c r="AT456" s="566"/>
      <c r="AU456" s="566"/>
      <c r="AV456" s="566"/>
      <c r="AW456" s="566"/>
      <c r="AX456" s="566"/>
      <c r="AY456" s="566"/>
      <c r="AZ456" s="567"/>
      <c r="BA456" s="565" t="s">
        <v>538</v>
      </c>
      <c r="BB456" s="566"/>
      <c r="BC456" s="566"/>
      <c r="BD456" s="566"/>
      <c r="BE456" s="566"/>
      <c r="BF456" s="566"/>
      <c r="BG456" s="576"/>
      <c r="BH456" s="565" t="s">
        <v>538</v>
      </c>
      <c r="BI456" s="566"/>
      <c r="BJ456" s="566"/>
      <c r="BK456" s="566"/>
      <c r="BL456" s="566"/>
      <c r="BM456" s="566"/>
      <c r="BN456" s="566"/>
      <c r="BO456" s="566"/>
      <c r="BP456" s="566"/>
      <c r="BQ456" s="567"/>
    </row>
    <row r="457" spans="1:69" ht="15" customHeight="1" x14ac:dyDescent="0.2">
      <c r="B457" s="577" t="s">
        <v>568</v>
      </c>
      <c r="C457" s="578"/>
      <c r="D457" s="578"/>
      <c r="E457" s="578"/>
      <c r="F457" s="578"/>
      <c r="G457" s="578"/>
      <c r="H457" s="578"/>
      <c r="I457" s="578"/>
      <c r="J457" s="578"/>
      <c r="K457" s="578"/>
      <c r="L457" s="578"/>
      <c r="M457" s="578"/>
      <c r="N457" s="578"/>
      <c r="O457" s="578"/>
      <c r="P457" s="578"/>
      <c r="Q457" s="578"/>
      <c r="R457" s="578"/>
      <c r="S457" s="565">
        <v>222</v>
      </c>
      <c r="T457" s="566"/>
      <c r="U457" s="566"/>
      <c r="V457" s="566"/>
      <c r="W457" s="566"/>
      <c r="X457" s="566"/>
      <c r="Y457" s="576"/>
      <c r="Z457" s="565">
        <v>1429</v>
      </c>
      <c r="AA457" s="566"/>
      <c r="AB457" s="566"/>
      <c r="AC457" s="566"/>
      <c r="AD457" s="566"/>
      <c r="AE457" s="566"/>
      <c r="AF457" s="566"/>
      <c r="AG457" s="566"/>
      <c r="AH457" s="566"/>
      <c r="AI457" s="567"/>
      <c r="AJ457" s="565">
        <v>307</v>
      </c>
      <c r="AK457" s="566"/>
      <c r="AL457" s="566"/>
      <c r="AM457" s="566"/>
      <c r="AN457" s="566"/>
      <c r="AO457" s="566"/>
      <c r="AP457" s="576"/>
      <c r="AQ457" s="565">
        <v>1946</v>
      </c>
      <c r="AR457" s="566"/>
      <c r="AS457" s="566"/>
      <c r="AT457" s="566"/>
      <c r="AU457" s="566"/>
      <c r="AV457" s="566"/>
      <c r="AW457" s="566"/>
      <c r="AX457" s="566"/>
      <c r="AY457" s="566"/>
      <c r="AZ457" s="567"/>
      <c r="BA457" s="565">
        <v>276</v>
      </c>
      <c r="BB457" s="566"/>
      <c r="BC457" s="566"/>
      <c r="BD457" s="566"/>
      <c r="BE457" s="566"/>
      <c r="BF457" s="566"/>
      <c r="BG457" s="576"/>
      <c r="BH457" s="565">
        <v>1812</v>
      </c>
      <c r="BI457" s="566"/>
      <c r="BJ457" s="566"/>
      <c r="BK457" s="566"/>
      <c r="BL457" s="566"/>
      <c r="BM457" s="566"/>
      <c r="BN457" s="566"/>
      <c r="BO457" s="566"/>
      <c r="BP457" s="566"/>
      <c r="BQ457" s="567"/>
    </row>
    <row r="458" spans="1:69" ht="15" customHeight="1" x14ac:dyDescent="0.2">
      <c r="B458" s="579" t="s">
        <v>569</v>
      </c>
      <c r="C458" s="580"/>
      <c r="D458" s="580"/>
      <c r="E458" s="580"/>
      <c r="F458" s="580"/>
      <c r="G458" s="580"/>
      <c r="H458" s="580"/>
      <c r="I458" s="580"/>
      <c r="J458" s="580"/>
      <c r="K458" s="580"/>
      <c r="L458" s="580"/>
      <c r="M458" s="580"/>
      <c r="N458" s="580"/>
      <c r="O458" s="580"/>
      <c r="P458" s="580"/>
      <c r="Q458" s="580"/>
      <c r="R458" s="580"/>
      <c r="S458" s="565">
        <v>142</v>
      </c>
      <c r="T458" s="566"/>
      <c r="U458" s="566"/>
      <c r="V458" s="566"/>
      <c r="W458" s="566"/>
      <c r="X458" s="566"/>
      <c r="Y458" s="576"/>
      <c r="Z458" s="565">
        <v>2326</v>
      </c>
      <c r="AA458" s="566"/>
      <c r="AB458" s="566"/>
      <c r="AC458" s="566"/>
      <c r="AD458" s="566"/>
      <c r="AE458" s="566"/>
      <c r="AF458" s="566"/>
      <c r="AG458" s="566"/>
      <c r="AH458" s="566"/>
      <c r="AI458" s="567"/>
      <c r="AJ458" s="565">
        <v>248</v>
      </c>
      <c r="AK458" s="566"/>
      <c r="AL458" s="566"/>
      <c r="AM458" s="566"/>
      <c r="AN458" s="566"/>
      <c r="AO458" s="566"/>
      <c r="AP458" s="576"/>
      <c r="AQ458" s="565">
        <v>3932</v>
      </c>
      <c r="AR458" s="566"/>
      <c r="AS458" s="566"/>
      <c r="AT458" s="566"/>
      <c r="AU458" s="566"/>
      <c r="AV458" s="566"/>
      <c r="AW458" s="566"/>
      <c r="AX458" s="566"/>
      <c r="AY458" s="566"/>
      <c r="AZ458" s="567"/>
      <c r="BA458" s="565">
        <v>245</v>
      </c>
      <c r="BB458" s="566"/>
      <c r="BC458" s="566"/>
      <c r="BD458" s="566"/>
      <c r="BE458" s="566"/>
      <c r="BF458" s="566"/>
      <c r="BG458" s="576"/>
      <c r="BH458" s="565">
        <v>3422</v>
      </c>
      <c r="BI458" s="566"/>
      <c r="BJ458" s="566"/>
      <c r="BK458" s="566"/>
      <c r="BL458" s="566"/>
      <c r="BM458" s="566"/>
      <c r="BN458" s="566"/>
      <c r="BO458" s="566"/>
      <c r="BP458" s="566"/>
      <c r="BQ458" s="567"/>
    </row>
    <row r="459" spans="1:69" ht="15" customHeight="1" x14ac:dyDescent="0.2">
      <c r="B459" s="579" t="s">
        <v>570</v>
      </c>
      <c r="C459" s="580"/>
      <c r="D459" s="580"/>
      <c r="E459" s="580"/>
      <c r="F459" s="580"/>
      <c r="G459" s="580"/>
      <c r="H459" s="580"/>
      <c r="I459" s="580"/>
      <c r="J459" s="580"/>
      <c r="K459" s="580"/>
      <c r="L459" s="580"/>
      <c r="M459" s="580"/>
      <c r="N459" s="580"/>
      <c r="O459" s="580"/>
      <c r="P459" s="580"/>
      <c r="Q459" s="580"/>
      <c r="R459" s="580"/>
      <c r="S459" s="565">
        <v>2</v>
      </c>
      <c r="T459" s="566"/>
      <c r="U459" s="566"/>
      <c r="V459" s="566"/>
      <c r="W459" s="566"/>
      <c r="X459" s="566"/>
      <c r="Y459" s="576"/>
      <c r="Z459" s="565">
        <v>119</v>
      </c>
      <c r="AA459" s="566"/>
      <c r="AB459" s="566"/>
      <c r="AC459" s="566"/>
      <c r="AD459" s="566"/>
      <c r="AE459" s="566"/>
      <c r="AF459" s="566"/>
      <c r="AG459" s="566"/>
      <c r="AH459" s="566"/>
      <c r="AI459" s="567"/>
      <c r="AJ459" s="565">
        <v>2</v>
      </c>
      <c r="AK459" s="566"/>
      <c r="AL459" s="566"/>
      <c r="AM459" s="566"/>
      <c r="AN459" s="566"/>
      <c r="AO459" s="566"/>
      <c r="AP459" s="576"/>
      <c r="AQ459" s="565">
        <v>146</v>
      </c>
      <c r="AR459" s="566"/>
      <c r="AS459" s="566"/>
      <c r="AT459" s="566"/>
      <c r="AU459" s="566"/>
      <c r="AV459" s="566"/>
      <c r="AW459" s="566"/>
      <c r="AX459" s="566"/>
      <c r="AY459" s="566"/>
      <c r="AZ459" s="567"/>
      <c r="BA459" s="565">
        <v>4</v>
      </c>
      <c r="BB459" s="566"/>
      <c r="BC459" s="566"/>
      <c r="BD459" s="566"/>
      <c r="BE459" s="566"/>
      <c r="BF459" s="566"/>
      <c r="BG459" s="576"/>
      <c r="BH459" s="565">
        <v>157</v>
      </c>
      <c r="BI459" s="566"/>
      <c r="BJ459" s="566"/>
      <c r="BK459" s="566"/>
      <c r="BL459" s="566"/>
      <c r="BM459" s="566"/>
      <c r="BN459" s="566"/>
      <c r="BO459" s="566"/>
      <c r="BP459" s="566"/>
      <c r="BQ459" s="567"/>
    </row>
    <row r="460" spans="1:69" ht="15" customHeight="1" x14ac:dyDescent="0.2">
      <c r="B460" s="579" t="s">
        <v>571</v>
      </c>
      <c r="C460" s="580"/>
      <c r="D460" s="580"/>
      <c r="E460" s="580"/>
      <c r="F460" s="580"/>
      <c r="G460" s="580"/>
      <c r="H460" s="580"/>
      <c r="I460" s="580"/>
      <c r="J460" s="580"/>
      <c r="K460" s="580"/>
      <c r="L460" s="580"/>
      <c r="M460" s="580"/>
      <c r="N460" s="580"/>
      <c r="O460" s="580"/>
      <c r="P460" s="580"/>
      <c r="Q460" s="580"/>
      <c r="R460" s="580"/>
      <c r="S460" s="565">
        <v>10</v>
      </c>
      <c r="T460" s="566"/>
      <c r="U460" s="566"/>
      <c r="V460" s="566"/>
      <c r="W460" s="566"/>
      <c r="X460" s="566"/>
      <c r="Y460" s="576"/>
      <c r="Z460" s="565">
        <v>68</v>
      </c>
      <c r="AA460" s="566"/>
      <c r="AB460" s="566"/>
      <c r="AC460" s="566"/>
      <c r="AD460" s="566"/>
      <c r="AE460" s="566"/>
      <c r="AF460" s="566"/>
      <c r="AG460" s="566"/>
      <c r="AH460" s="566"/>
      <c r="AI460" s="567"/>
      <c r="AJ460" s="565">
        <v>14</v>
      </c>
      <c r="AK460" s="566"/>
      <c r="AL460" s="566"/>
      <c r="AM460" s="566"/>
      <c r="AN460" s="566"/>
      <c r="AO460" s="566"/>
      <c r="AP460" s="576"/>
      <c r="AQ460" s="565">
        <v>94</v>
      </c>
      <c r="AR460" s="566"/>
      <c r="AS460" s="566"/>
      <c r="AT460" s="566"/>
      <c r="AU460" s="566"/>
      <c r="AV460" s="566"/>
      <c r="AW460" s="566"/>
      <c r="AX460" s="566"/>
      <c r="AY460" s="566"/>
      <c r="AZ460" s="567"/>
      <c r="BA460" s="565">
        <v>19</v>
      </c>
      <c r="BB460" s="566"/>
      <c r="BC460" s="566"/>
      <c r="BD460" s="566"/>
      <c r="BE460" s="566"/>
      <c r="BF460" s="566"/>
      <c r="BG460" s="576"/>
      <c r="BH460" s="565">
        <v>92</v>
      </c>
      <c r="BI460" s="566"/>
      <c r="BJ460" s="566"/>
      <c r="BK460" s="566"/>
      <c r="BL460" s="566"/>
      <c r="BM460" s="566"/>
      <c r="BN460" s="566"/>
      <c r="BO460" s="566"/>
      <c r="BP460" s="566"/>
      <c r="BQ460" s="567"/>
    </row>
    <row r="461" spans="1:69" ht="15" customHeight="1" x14ac:dyDescent="0.2">
      <c r="B461" s="579" t="s">
        <v>572</v>
      </c>
      <c r="C461" s="580"/>
      <c r="D461" s="580"/>
      <c r="E461" s="580"/>
      <c r="F461" s="580"/>
      <c r="G461" s="580"/>
      <c r="H461" s="580"/>
      <c r="I461" s="580"/>
      <c r="J461" s="580"/>
      <c r="K461" s="580"/>
      <c r="L461" s="580"/>
      <c r="M461" s="580"/>
      <c r="N461" s="580"/>
      <c r="O461" s="580"/>
      <c r="P461" s="580"/>
      <c r="Q461" s="580"/>
      <c r="R461" s="580"/>
      <c r="S461" s="565">
        <v>26</v>
      </c>
      <c r="T461" s="566"/>
      <c r="U461" s="566"/>
      <c r="V461" s="566"/>
      <c r="W461" s="566"/>
      <c r="X461" s="566"/>
      <c r="Y461" s="576"/>
      <c r="Z461" s="565">
        <v>336</v>
      </c>
      <c r="AA461" s="566"/>
      <c r="AB461" s="566"/>
      <c r="AC461" s="566"/>
      <c r="AD461" s="566"/>
      <c r="AE461" s="566"/>
      <c r="AF461" s="566"/>
      <c r="AG461" s="566"/>
      <c r="AH461" s="566"/>
      <c r="AI461" s="567"/>
      <c r="AJ461" s="565">
        <v>37</v>
      </c>
      <c r="AK461" s="566"/>
      <c r="AL461" s="566"/>
      <c r="AM461" s="566"/>
      <c r="AN461" s="566"/>
      <c r="AO461" s="566"/>
      <c r="AP461" s="576"/>
      <c r="AQ461" s="565">
        <v>732</v>
      </c>
      <c r="AR461" s="566"/>
      <c r="AS461" s="566"/>
      <c r="AT461" s="566"/>
      <c r="AU461" s="566"/>
      <c r="AV461" s="566"/>
      <c r="AW461" s="566"/>
      <c r="AX461" s="566"/>
      <c r="AY461" s="566"/>
      <c r="AZ461" s="567"/>
      <c r="BA461" s="565">
        <v>33</v>
      </c>
      <c r="BB461" s="566"/>
      <c r="BC461" s="566"/>
      <c r="BD461" s="566"/>
      <c r="BE461" s="566"/>
      <c r="BF461" s="566"/>
      <c r="BG461" s="576"/>
      <c r="BH461" s="565">
        <v>680</v>
      </c>
      <c r="BI461" s="566"/>
      <c r="BJ461" s="566"/>
      <c r="BK461" s="566"/>
      <c r="BL461" s="566"/>
      <c r="BM461" s="566"/>
      <c r="BN461" s="566"/>
      <c r="BO461" s="566"/>
      <c r="BP461" s="566"/>
      <c r="BQ461" s="567"/>
    </row>
    <row r="462" spans="1:69" ht="15" customHeight="1" x14ac:dyDescent="0.2">
      <c r="B462" s="579" t="s">
        <v>573</v>
      </c>
      <c r="C462" s="580"/>
      <c r="D462" s="580"/>
      <c r="E462" s="580"/>
      <c r="F462" s="580"/>
      <c r="G462" s="580"/>
      <c r="H462" s="580"/>
      <c r="I462" s="580"/>
      <c r="J462" s="580"/>
      <c r="K462" s="580"/>
      <c r="L462" s="580"/>
      <c r="M462" s="580"/>
      <c r="N462" s="580"/>
      <c r="O462" s="580"/>
      <c r="P462" s="580"/>
      <c r="Q462" s="580"/>
      <c r="R462" s="580"/>
      <c r="S462" s="565">
        <v>565</v>
      </c>
      <c r="T462" s="566"/>
      <c r="U462" s="566"/>
      <c r="V462" s="566"/>
      <c r="W462" s="566"/>
      <c r="X462" s="566"/>
      <c r="Y462" s="576"/>
      <c r="Z462" s="565">
        <v>3221</v>
      </c>
      <c r="AA462" s="566"/>
      <c r="AB462" s="566"/>
      <c r="AC462" s="566"/>
      <c r="AD462" s="566"/>
      <c r="AE462" s="566"/>
      <c r="AF462" s="566"/>
      <c r="AG462" s="566"/>
      <c r="AH462" s="566"/>
      <c r="AI462" s="567"/>
      <c r="AJ462" s="565">
        <v>729</v>
      </c>
      <c r="AK462" s="566"/>
      <c r="AL462" s="566"/>
      <c r="AM462" s="566"/>
      <c r="AN462" s="566"/>
      <c r="AO462" s="566"/>
      <c r="AP462" s="576"/>
      <c r="AQ462" s="565">
        <v>3994</v>
      </c>
      <c r="AR462" s="566"/>
      <c r="AS462" s="566"/>
      <c r="AT462" s="566"/>
      <c r="AU462" s="566"/>
      <c r="AV462" s="566"/>
      <c r="AW462" s="566"/>
      <c r="AX462" s="566"/>
      <c r="AY462" s="566"/>
      <c r="AZ462" s="567"/>
      <c r="BA462" s="565">
        <v>661</v>
      </c>
      <c r="BB462" s="566"/>
      <c r="BC462" s="566"/>
      <c r="BD462" s="566"/>
      <c r="BE462" s="566"/>
      <c r="BF462" s="566"/>
      <c r="BG462" s="576"/>
      <c r="BH462" s="565">
        <v>4257</v>
      </c>
      <c r="BI462" s="566"/>
      <c r="BJ462" s="566"/>
      <c r="BK462" s="566"/>
      <c r="BL462" s="566"/>
      <c r="BM462" s="566"/>
      <c r="BN462" s="566"/>
      <c r="BO462" s="566"/>
      <c r="BP462" s="566"/>
      <c r="BQ462" s="567"/>
    </row>
    <row r="463" spans="1:69" ht="15" customHeight="1" x14ac:dyDescent="0.2">
      <c r="B463" s="579" t="s">
        <v>574</v>
      </c>
      <c r="C463" s="580"/>
      <c r="D463" s="580"/>
      <c r="E463" s="580"/>
      <c r="F463" s="580"/>
      <c r="G463" s="580"/>
      <c r="H463" s="580"/>
      <c r="I463" s="580"/>
      <c r="J463" s="580"/>
      <c r="K463" s="580"/>
      <c r="L463" s="580"/>
      <c r="M463" s="580"/>
      <c r="N463" s="580"/>
      <c r="O463" s="580"/>
      <c r="P463" s="580"/>
      <c r="Q463" s="580"/>
      <c r="R463" s="580"/>
      <c r="S463" s="565">
        <v>36</v>
      </c>
      <c r="T463" s="566"/>
      <c r="U463" s="566"/>
      <c r="V463" s="566"/>
      <c r="W463" s="566"/>
      <c r="X463" s="566"/>
      <c r="Y463" s="576"/>
      <c r="Z463" s="565">
        <v>331</v>
      </c>
      <c r="AA463" s="566"/>
      <c r="AB463" s="566"/>
      <c r="AC463" s="566"/>
      <c r="AD463" s="566"/>
      <c r="AE463" s="566"/>
      <c r="AF463" s="566"/>
      <c r="AG463" s="566"/>
      <c r="AH463" s="566"/>
      <c r="AI463" s="567"/>
      <c r="AJ463" s="565">
        <v>45</v>
      </c>
      <c r="AK463" s="566"/>
      <c r="AL463" s="566"/>
      <c r="AM463" s="566"/>
      <c r="AN463" s="566"/>
      <c r="AO463" s="566"/>
      <c r="AP463" s="576"/>
      <c r="AQ463" s="565">
        <v>409</v>
      </c>
      <c r="AR463" s="566"/>
      <c r="AS463" s="566"/>
      <c r="AT463" s="566"/>
      <c r="AU463" s="566"/>
      <c r="AV463" s="566"/>
      <c r="AW463" s="566"/>
      <c r="AX463" s="566"/>
      <c r="AY463" s="566"/>
      <c r="AZ463" s="567"/>
      <c r="BA463" s="565">
        <v>47</v>
      </c>
      <c r="BB463" s="566"/>
      <c r="BC463" s="566"/>
      <c r="BD463" s="566"/>
      <c r="BE463" s="566"/>
      <c r="BF463" s="566"/>
      <c r="BG463" s="576"/>
      <c r="BH463" s="565">
        <v>454</v>
      </c>
      <c r="BI463" s="566"/>
      <c r="BJ463" s="566"/>
      <c r="BK463" s="566"/>
      <c r="BL463" s="566"/>
      <c r="BM463" s="566"/>
      <c r="BN463" s="566"/>
      <c r="BO463" s="566"/>
      <c r="BP463" s="566"/>
      <c r="BQ463" s="567"/>
    </row>
    <row r="464" spans="1:69" ht="15" customHeight="1" x14ac:dyDescent="0.2">
      <c r="B464" s="579" t="s">
        <v>575</v>
      </c>
      <c r="C464" s="580"/>
      <c r="D464" s="580"/>
      <c r="E464" s="580"/>
      <c r="F464" s="580"/>
      <c r="G464" s="580"/>
      <c r="H464" s="580"/>
      <c r="I464" s="580"/>
      <c r="J464" s="580"/>
      <c r="K464" s="580"/>
      <c r="L464" s="580"/>
      <c r="M464" s="580"/>
      <c r="N464" s="580"/>
      <c r="O464" s="580"/>
      <c r="P464" s="580"/>
      <c r="Q464" s="580"/>
      <c r="R464" s="580"/>
      <c r="S464" s="565">
        <v>113</v>
      </c>
      <c r="T464" s="566"/>
      <c r="U464" s="566"/>
      <c r="V464" s="566"/>
      <c r="W464" s="566"/>
      <c r="X464" s="566"/>
      <c r="Y464" s="576"/>
      <c r="Z464" s="565">
        <v>152</v>
      </c>
      <c r="AA464" s="566"/>
      <c r="AB464" s="566"/>
      <c r="AC464" s="566"/>
      <c r="AD464" s="566"/>
      <c r="AE464" s="566"/>
      <c r="AF464" s="566"/>
      <c r="AG464" s="566"/>
      <c r="AH464" s="566"/>
      <c r="AI464" s="567"/>
      <c r="AJ464" s="565">
        <v>125</v>
      </c>
      <c r="AK464" s="566"/>
      <c r="AL464" s="566"/>
      <c r="AM464" s="566"/>
      <c r="AN464" s="566"/>
      <c r="AO464" s="566"/>
      <c r="AP464" s="576"/>
      <c r="AQ464" s="565">
        <v>166</v>
      </c>
      <c r="AR464" s="566"/>
      <c r="AS464" s="566"/>
      <c r="AT464" s="566"/>
      <c r="AU464" s="566"/>
      <c r="AV464" s="566"/>
      <c r="AW464" s="566"/>
      <c r="AX464" s="566"/>
      <c r="AY464" s="566"/>
      <c r="AZ464" s="567"/>
      <c r="BA464" s="565">
        <v>119</v>
      </c>
      <c r="BB464" s="566"/>
      <c r="BC464" s="566"/>
      <c r="BD464" s="566"/>
      <c r="BE464" s="566"/>
      <c r="BF464" s="566"/>
      <c r="BG464" s="576"/>
      <c r="BH464" s="565">
        <v>276</v>
      </c>
      <c r="BI464" s="566"/>
      <c r="BJ464" s="566"/>
      <c r="BK464" s="566"/>
      <c r="BL464" s="566"/>
      <c r="BM464" s="566"/>
      <c r="BN464" s="566"/>
      <c r="BO464" s="566"/>
      <c r="BP464" s="566"/>
      <c r="BQ464" s="567"/>
    </row>
    <row r="465" spans="1:78" ht="15" customHeight="1" x14ac:dyDescent="0.2">
      <c r="B465" s="579" t="s">
        <v>576</v>
      </c>
      <c r="C465" s="580"/>
      <c r="D465" s="580"/>
      <c r="E465" s="580"/>
      <c r="F465" s="580"/>
      <c r="G465" s="580"/>
      <c r="H465" s="580"/>
      <c r="I465" s="580"/>
      <c r="J465" s="580"/>
      <c r="K465" s="580"/>
      <c r="L465" s="580"/>
      <c r="M465" s="580"/>
      <c r="N465" s="580"/>
      <c r="O465" s="580"/>
      <c r="P465" s="580"/>
      <c r="Q465" s="580"/>
      <c r="R465" s="580"/>
      <c r="S465" s="565" t="s">
        <v>577</v>
      </c>
      <c r="T465" s="566"/>
      <c r="U465" s="566"/>
      <c r="V465" s="566"/>
      <c r="W465" s="566"/>
      <c r="X465" s="566"/>
      <c r="Y465" s="576"/>
      <c r="Z465" s="565" t="s">
        <v>577</v>
      </c>
      <c r="AA465" s="566"/>
      <c r="AB465" s="566"/>
      <c r="AC465" s="566"/>
      <c r="AD465" s="566"/>
      <c r="AE465" s="566"/>
      <c r="AF465" s="566"/>
      <c r="AG465" s="566"/>
      <c r="AH465" s="566"/>
      <c r="AI465" s="567"/>
      <c r="AJ465" s="565" t="s">
        <v>577</v>
      </c>
      <c r="AK465" s="566"/>
      <c r="AL465" s="566"/>
      <c r="AM465" s="566"/>
      <c r="AN465" s="566"/>
      <c r="AO465" s="566"/>
      <c r="AP465" s="576"/>
      <c r="AQ465" s="565" t="s">
        <v>577</v>
      </c>
      <c r="AR465" s="566"/>
      <c r="AS465" s="566"/>
      <c r="AT465" s="566"/>
      <c r="AU465" s="566"/>
      <c r="AV465" s="566"/>
      <c r="AW465" s="566"/>
      <c r="AX465" s="566"/>
      <c r="AY465" s="566"/>
      <c r="AZ465" s="567"/>
      <c r="BA465" s="565">
        <v>82</v>
      </c>
      <c r="BB465" s="566"/>
      <c r="BC465" s="566"/>
      <c r="BD465" s="566"/>
      <c r="BE465" s="566"/>
      <c r="BF465" s="566"/>
      <c r="BG465" s="576"/>
      <c r="BH465" s="565">
        <v>299</v>
      </c>
      <c r="BI465" s="566"/>
      <c r="BJ465" s="566"/>
      <c r="BK465" s="566"/>
      <c r="BL465" s="566"/>
      <c r="BM465" s="566"/>
      <c r="BN465" s="566"/>
      <c r="BO465" s="566"/>
      <c r="BP465" s="566"/>
      <c r="BQ465" s="567"/>
    </row>
    <row r="466" spans="1:78" ht="15" customHeight="1" x14ac:dyDescent="0.2">
      <c r="B466" s="574" t="s">
        <v>578</v>
      </c>
      <c r="C466" s="575"/>
      <c r="D466" s="575"/>
      <c r="E466" s="575"/>
      <c r="F466" s="575"/>
      <c r="G466" s="575"/>
      <c r="H466" s="575"/>
      <c r="I466" s="575"/>
      <c r="J466" s="575"/>
      <c r="K466" s="575"/>
      <c r="L466" s="575"/>
      <c r="M466" s="575"/>
      <c r="N466" s="575"/>
      <c r="O466" s="575"/>
      <c r="P466" s="575"/>
      <c r="Q466" s="575"/>
      <c r="R466" s="575"/>
      <c r="S466" s="565">
        <v>268</v>
      </c>
      <c r="T466" s="566"/>
      <c r="U466" s="566"/>
      <c r="V466" s="566"/>
      <c r="W466" s="566"/>
      <c r="X466" s="566"/>
      <c r="Y466" s="576"/>
      <c r="Z466" s="565">
        <v>1841</v>
      </c>
      <c r="AA466" s="566"/>
      <c r="AB466" s="566"/>
      <c r="AC466" s="566"/>
      <c r="AD466" s="566"/>
      <c r="AE466" s="566"/>
      <c r="AF466" s="566"/>
      <c r="AG466" s="566"/>
      <c r="AH466" s="566"/>
      <c r="AI466" s="567"/>
      <c r="AJ466" s="565">
        <v>317</v>
      </c>
      <c r="AK466" s="566"/>
      <c r="AL466" s="566"/>
      <c r="AM466" s="566"/>
      <c r="AN466" s="566"/>
      <c r="AO466" s="566"/>
      <c r="AP466" s="576"/>
      <c r="AQ466" s="565">
        <v>2133</v>
      </c>
      <c r="AR466" s="566"/>
      <c r="AS466" s="566"/>
      <c r="AT466" s="566"/>
      <c r="AU466" s="566"/>
      <c r="AV466" s="566"/>
      <c r="AW466" s="566"/>
      <c r="AX466" s="566"/>
      <c r="AY466" s="566"/>
      <c r="AZ466" s="567"/>
      <c r="BA466" s="565">
        <v>326</v>
      </c>
      <c r="BB466" s="566"/>
      <c r="BC466" s="566"/>
      <c r="BD466" s="566"/>
      <c r="BE466" s="566"/>
      <c r="BF466" s="566"/>
      <c r="BG466" s="576"/>
      <c r="BH466" s="565">
        <v>2238</v>
      </c>
      <c r="BI466" s="566"/>
      <c r="BJ466" s="566"/>
      <c r="BK466" s="566"/>
      <c r="BL466" s="566"/>
      <c r="BM466" s="566"/>
      <c r="BN466" s="566"/>
      <c r="BO466" s="566"/>
      <c r="BP466" s="566"/>
      <c r="BQ466" s="567"/>
    </row>
    <row r="467" spans="1:78" ht="15" customHeight="1" x14ac:dyDescent="0.2">
      <c r="B467" s="577" t="s">
        <v>579</v>
      </c>
      <c r="C467" s="578"/>
      <c r="D467" s="578"/>
      <c r="E467" s="578"/>
      <c r="F467" s="578"/>
      <c r="G467" s="578"/>
      <c r="H467" s="578"/>
      <c r="I467" s="578"/>
      <c r="J467" s="578"/>
      <c r="K467" s="578"/>
      <c r="L467" s="578"/>
      <c r="M467" s="578"/>
      <c r="N467" s="578"/>
      <c r="O467" s="578"/>
      <c r="P467" s="578"/>
      <c r="Q467" s="578"/>
      <c r="R467" s="578"/>
      <c r="S467" s="565" t="s">
        <v>577</v>
      </c>
      <c r="T467" s="566"/>
      <c r="U467" s="566"/>
      <c r="V467" s="566"/>
      <c r="W467" s="566"/>
      <c r="X467" s="566"/>
      <c r="Y467" s="576"/>
      <c r="Z467" s="565" t="s">
        <v>577</v>
      </c>
      <c r="AA467" s="566"/>
      <c r="AB467" s="566"/>
      <c r="AC467" s="566"/>
      <c r="AD467" s="566"/>
      <c r="AE467" s="566"/>
      <c r="AF467" s="566"/>
      <c r="AG467" s="566"/>
      <c r="AH467" s="566"/>
      <c r="AI467" s="567"/>
      <c r="AJ467" s="565" t="s">
        <v>577</v>
      </c>
      <c r="AK467" s="566"/>
      <c r="AL467" s="566"/>
      <c r="AM467" s="566"/>
      <c r="AN467" s="566"/>
      <c r="AO467" s="566"/>
      <c r="AP467" s="576"/>
      <c r="AQ467" s="565" t="s">
        <v>577</v>
      </c>
      <c r="AR467" s="566"/>
      <c r="AS467" s="566"/>
      <c r="AT467" s="566"/>
      <c r="AU467" s="566"/>
      <c r="AV467" s="566"/>
      <c r="AW467" s="566"/>
      <c r="AX467" s="566"/>
      <c r="AY467" s="566"/>
      <c r="AZ467" s="567"/>
      <c r="BA467" s="565">
        <v>230</v>
      </c>
      <c r="BB467" s="566"/>
      <c r="BC467" s="566"/>
      <c r="BD467" s="566"/>
      <c r="BE467" s="566"/>
      <c r="BF467" s="566"/>
      <c r="BG467" s="576"/>
      <c r="BH467" s="565">
        <v>1131</v>
      </c>
      <c r="BI467" s="566"/>
      <c r="BJ467" s="566"/>
      <c r="BK467" s="566"/>
      <c r="BL467" s="566"/>
      <c r="BM467" s="566"/>
      <c r="BN467" s="566"/>
      <c r="BO467" s="566"/>
      <c r="BP467" s="566"/>
      <c r="BQ467" s="567"/>
    </row>
    <row r="468" spans="1:78" ht="15" customHeight="1" x14ac:dyDescent="0.2">
      <c r="B468" s="574" t="s">
        <v>580</v>
      </c>
      <c r="C468" s="575"/>
      <c r="D468" s="575"/>
      <c r="E468" s="575"/>
      <c r="F468" s="575"/>
      <c r="G468" s="575"/>
      <c r="H468" s="575"/>
      <c r="I468" s="575"/>
      <c r="J468" s="575"/>
      <c r="K468" s="575"/>
      <c r="L468" s="575"/>
      <c r="M468" s="575"/>
      <c r="N468" s="575"/>
      <c r="O468" s="575"/>
      <c r="P468" s="575"/>
      <c r="Q468" s="575"/>
      <c r="R468" s="575"/>
      <c r="S468" s="565">
        <v>57</v>
      </c>
      <c r="T468" s="566"/>
      <c r="U468" s="566"/>
      <c r="V468" s="566"/>
      <c r="W468" s="566"/>
      <c r="X468" s="566"/>
      <c r="Y468" s="576"/>
      <c r="Z468" s="565">
        <v>230</v>
      </c>
      <c r="AA468" s="566"/>
      <c r="AB468" s="566"/>
      <c r="AC468" s="566"/>
      <c r="AD468" s="566"/>
      <c r="AE468" s="566"/>
      <c r="AF468" s="566"/>
      <c r="AG468" s="566"/>
      <c r="AH468" s="566"/>
      <c r="AI468" s="567"/>
      <c r="AJ468" s="565">
        <v>81</v>
      </c>
      <c r="AK468" s="566"/>
      <c r="AL468" s="566"/>
      <c r="AM468" s="566"/>
      <c r="AN468" s="566"/>
      <c r="AO468" s="566"/>
      <c r="AP468" s="576"/>
      <c r="AQ468" s="565">
        <v>314</v>
      </c>
      <c r="AR468" s="566"/>
      <c r="AS468" s="566"/>
      <c r="AT468" s="566"/>
      <c r="AU468" s="566"/>
      <c r="AV468" s="566"/>
      <c r="AW468" s="566"/>
      <c r="AX468" s="566"/>
      <c r="AY468" s="566"/>
      <c r="AZ468" s="567"/>
      <c r="BA468" s="565">
        <v>79</v>
      </c>
      <c r="BB468" s="566"/>
      <c r="BC468" s="566"/>
      <c r="BD468" s="566"/>
      <c r="BE468" s="566"/>
      <c r="BF468" s="566"/>
      <c r="BG468" s="576"/>
      <c r="BH468" s="565">
        <v>317</v>
      </c>
      <c r="BI468" s="566"/>
      <c r="BJ468" s="566"/>
      <c r="BK468" s="566"/>
      <c r="BL468" s="566"/>
      <c r="BM468" s="566"/>
      <c r="BN468" s="566"/>
      <c r="BO468" s="566"/>
      <c r="BP468" s="566"/>
      <c r="BQ468" s="567"/>
    </row>
    <row r="469" spans="1:78" ht="15" customHeight="1" x14ac:dyDescent="0.2">
      <c r="B469" s="577" t="s">
        <v>581</v>
      </c>
      <c r="C469" s="578"/>
      <c r="D469" s="578"/>
      <c r="E469" s="578"/>
      <c r="F469" s="578"/>
      <c r="G469" s="578"/>
      <c r="H469" s="578"/>
      <c r="I469" s="578"/>
      <c r="J469" s="578"/>
      <c r="K469" s="578"/>
      <c r="L469" s="578"/>
      <c r="M469" s="578"/>
      <c r="N469" s="578"/>
      <c r="O469" s="578"/>
      <c r="P469" s="578"/>
      <c r="Q469" s="578"/>
      <c r="R469" s="578"/>
      <c r="S469" s="565">
        <v>99</v>
      </c>
      <c r="T469" s="566"/>
      <c r="U469" s="566"/>
      <c r="V469" s="566"/>
      <c r="W469" s="566"/>
      <c r="X469" s="566"/>
      <c r="Y469" s="576"/>
      <c r="Z469" s="565">
        <v>1505</v>
      </c>
      <c r="AA469" s="566"/>
      <c r="AB469" s="566"/>
      <c r="AC469" s="566"/>
      <c r="AD469" s="566"/>
      <c r="AE469" s="566"/>
      <c r="AF469" s="566"/>
      <c r="AG469" s="566"/>
      <c r="AH469" s="566"/>
      <c r="AI469" s="567"/>
      <c r="AJ469" s="565">
        <v>154</v>
      </c>
      <c r="AK469" s="566"/>
      <c r="AL469" s="566"/>
      <c r="AM469" s="566"/>
      <c r="AN469" s="566"/>
      <c r="AO469" s="566"/>
      <c r="AP469" s="576"/>
      <c r="AQ469" s="565">
        <v>2326</v>
      </c>
      <c r="AR469" s="566"/>
      <c r="AS469" s="566"/>
      <c r="AT469" s="566"/>
      <c r="AU469" s="566"/>
      <c r="AV469" s="566"/>
      <c r="AW469" s="566"/>
      <c r="AX469" s="566"/>
      <c r="AY469" s="566"/>
      <c r="AZ469" s="567"/>
      <c r="BA469" s="565">
        <v>187</v>
      </c>
      <c r="BB469" s="566"/>
      <c r="BC469" s="566"/>
      <c r="BD469" s="566"/>
      <c r="BE469" s="566"/>
      <c r="BF469" s="566"/>
      <c r="BG469" s="576"/>
      <c r="BH469" s="565">
        <v>2976</v>
      </c>
      <c r="BI469" s="566"/>
      <c r="BJ469" s="566"/>
      <c r="BK469" s="566"/>
      <c r="BL469" s="566"/>
      <c r="BM469" s="566"/>
      <c r="BN469" s="566"/>
      <c r="BO469" s="566"/>
      <c r="BP469" s="566"/>
      <c r="BQ469" s="567"/>
    </row>
    <row r="470" spans="1:78" ht="15" customHeight="1" x14ac:dyDescent="0.2">
      <c r="B470" s="574" t="s">
        <v>582</v>
      </c>
      <c r="C470" s="575"/>
      <c r="D470" s="575"/>
      <c r="E470" s="575"/>
      <c r="F470" s="575"/>
      <c r="G470" s="575"/>
      <c r="H470" s="575"/>
      <c r="I470" s="575"/>
      <c r="J470" s="575"/>
      <c r="K470" s="575"/>
      <c r="L470" s="575"/>
      <c r="M470" s="575"/>
      <c r="N470" s="575"/>
      <c r="O470" s="575"/>
      <c r="P470" s="575"/>
      <c r="Q470" s="575"/>
      <c r="R470" s="575"/>
      <c r="S470" s="565">
        <v>15</v>
      </c>
      <c r="T470" s="566"/>
      <c r="U470" s="566"/>
      <c r="V470" s="566"/>
      <c r="W470" s="566"/>
      <c r="X470" s="566"/>
      <c r="Y470" s="576"/>
      <c r="Z470" s="565">
        <v>125</v>
      </c>
      <c r="AA470" s="566"/>
      <c r="AB470" s="566"/>
      <c r="AC470" s="566"/>
      <c r="AD470" s="566"/>
      <c r="AE470" s="566"/>
      <c r="AF470" s="566"/>
      <c r="AG470" s="566"/>
      <c r="AH470" s="566"/>
      <c r="AI470" s="567"/>
      <c r="AJ470" s="565">
        <v>35</v>
      </c>
      <c r="AK470" s="566"/>
      <c r="AL470" s="566"/>
      <c r="AM470" s="566"/>
      <c r="AN470" s="566"/>
      <c r="AO470" s="566"/>
      <c r="AP470" s="576"/>
      <c r="AQ470" s="565">
        <v>391</v>
      </c>
      <c r="AR470" s="566"/>
      <c r="AS470" s="566"/>
      <c r="AT470" s="566"/>
      <c r="AU470" s="566"/>
      <c r="AV470" s="566"/>
      <c r="AW470" s="566"/>
      <c r="AX470" s="566"/>
      <c r="AY470" s="566"/>
      <c r="AZ470" s="567"/>
      <c r="BA470" s="565">
        <v>31</v>
      </c>
      <c r="BB470" s="566"/>
      <c r="BC470" s="566"/>
      <c r="BD470" s="566"/>
      <c r="BE470" s="566"/>
      <c r="BF470" s="566"/>
      <c r="BG470" s="576"/>
      <c r="BH470" s="565">
        <v>218</v>
      </c>
      <c r="BI470" s="566"/>
      <c r="BJ470" s="566"/>
      <c r="BK470" s="566"/>
      <c r="BL470" s="566"/>
      <c r="BM470" s="566"/>
      <c r="BN470" s="566"/>
      <c r="BO470" s="566"/>
      <c r="BP470" s="566"/>
      <c r="BQ470" s="567"/>
    </row>
    <row r="471" spans="1:78" ht="15" customHeight="1" x14ac:dyDescent="0.2">
      <c r="B471" s="568" t="s">
        <v>583</v>
      </c>
      <c r="C471" s="569"/>
      <c r="D471" s="569"/>
      <c r="E471" s="569"/>
      <c r="F471" s="569"/>
      <c r="G471" s="569"/>
      <c r="H471" s="569"/>
      <c r="I471" s="569"/>
      <c r="J471" s="569"/>
      <c r="K471" s="569"/>
      <c r="L471" s="569"/>
      <c r="M471" s="569"/>
      <c r="N471" s="569"/>
      <c r="O471" s="569"/>
      <c r="P471" s="569"/>
      <c r="Q471" s="569"/>
      <c r="R471" s="569"/>
      <c r="S471" s="570">
        <v>380</v>
      </c>
      <c r="T471" s="571"/>
      <c r="U471" s="571"/>
      <c r="V471" s="571"/>
      <c r="W471" s="571"/>
      <c r="X471" s="571"/>
      <c r="Y471" s="572"/>
      <c r="Z471" s="570">
        <v>2057</v>
      </c>
      <c r="AA471" s="571"/>
      <c r="AB471" s="571"/>
      <c r="AC471" s="571"/>
      <c r="AD471" s="571"/>
      <c r="AE471" s="571"/>
      <c r="AF471" s="571"/>
      <c r="AG471" s="571"/>
      <c r="AH471" s="571"/>
      <c r="AI471" s="573"/>
      <c r="AJ471" s="570">
        <v>510</v>
      </c>
      <c r="AK471" s="571"/>
      <c r="AL471" s="571"/>
      <c r="AM471" s="571"/>
      <c r="AN471" s="571"/>
      <c r="AO471" s="571"/>
      <c r="AP471" s="572"/>
      <c r="AQ471" s="570">
        <v>2832</v>
      </c>
      <c r="AR471" s="571"/>
      <c r="AS471" s="571"/>
      <c r="AT471" s="571"/>
      <c r="AU471" s="571"/>
      <c r="AV471" s="571"/>
      <c r="AW471" s="571"/>
      <c r="AX471" s="571"/>
      <c r="AY471" s="571"/>
      <c r="AZ471" s="573"/>
      <c r="BA471" s="570">
        <v>203</v>
      </c>
      <c r="BB471" s="571"/>
      <c r="BC471" s="571"/>
      <c r="BD471" s="571"/>
      <c r="BE471" s="571"/>
      <c r="BF471" s="571"/>
      <c r="BG471" s="572"/>
      <c r="BH471" s="570">
        <v>1495</v>
      </c>
      <c r="BI471" s="571"/>
      <c r="BJ471" s="571"/>
      <c r="BK471" s="571"/>
      <c r="BL471" s="571"/>
      <c r="BM471" s="571"/>
      <c r="BN471" s="571"/>
      <c r="BO471" s="571"/>
      <c r="BP471" s="571"/>
      <c r="BQ471" s="573"/>
    </row>
    <row r="472" spans="1:78" ht="15" customHeight="1" x14ac:dyDescent="0.2">
      <c r="BQ472" s="5" t="s">
        <v>584</v>
      </c>
    </row>
    <row r="474" spans="1:78" ht="15" customHeight="1" x14ac:dyDescent="0.2">
      <c r="A474" s="3" t="s">
        <v>585</v>
      </c>
      <c r="BQ474" s="5" t="s">
        <v>562</v>
      </c>
    </row>
    <row r="476" spans="1:78" ht="15" customHeight="1" x14ac:dyDescent="0.2">
      <c r="B476" s="127" t="s">
        <v>103</v>
      </c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564">
        <v>38261</v>
      </c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564">
        <v>38991</v>
      </c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564">
        <v>41183</v>
      </c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</row>
    <row r="477" spans="1:78" ht="15" customHeight="1" x14ac:dyDescent="0.2"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 t="s">
        <v>563</v>
      </c>
      <c r="T477" s="127"/>
      <c r="U477" s="127"/>
      <c r="V477" s="127"/>
      <c r="W477" s="127"/>
      <c r="X477" s="127"/>
      <c r="Y477" s="127"/>
      <c r="Z477" s="127" t="s">
        <v>564</v>
      </c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 t="s">
        <v>563</v>
      </c>
      <c r="AK477" s="127"/>
      <c r="AL477" s="127"/>
      <c r="AM477" s="127"/>
      <c r="AN477" s="127"/>
      <c r="AO477" s="127"/>
      <c r="AP477" s="127"/>
      <c r="AQ477" s="127" t="s">
        <v>564</v>
      </c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 t="s">
        <v>563</v>
      </c>
      <c r="BB477" s="127"/>
      <c r="BC477" s="127"/>
      <c r="BD477" s="127"/>
      <c r="BE477" s="127"/>
      <c r="BF477" s="127"/>
      <c r="BG477" s="127"/>
      <c r="BH477" s="127" t="s">
        <v>564</v>
      </c>
      <c r="BI477" s="127"/>
      <c r="BJ477" s="127"/>
      <c r="BK477" s="127"/>
      <c r="BL477" s="127"/>
      <c r="BM477" s="127"/>
      <c r="BN477" s="127"/>
      <c r="BO477" s="127"/>
      <c r="BP477" s="127"/>
      <c r="BQ477" s="127"/>
    </row>
    <row r="478" spans="1:78" ht="15" customHeight="1" x14ac:dyDescent="0.2">
      <c r="B478" s="127" t="s">
        <v>565</v>
      </c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523">
        <f>SUM(S479:Y484)</f>
        <v>1944</v>
      </c>
      <c r="T478" s="523"/>
      <c r="U478" s="523"/>
      <c r="V478" s="523"/>
      <c r="W478" s="523"/>
      <c r="X478" s="523"/>
      <c r="Y478" s="523"/>
      <c r="Z478" s="523">
        <f>SUM(Z479:AI484)</f>
        <v>13840</v>
      </c>
      <c r="AA478" s="523"/>
      <c r="AB478" s="523"/>
      <c r="AC478" s="523"/>
      <c r="AD478" s="523"/>
      <c r="AE478" s="523"/>
      <c r="AF478" s="523"/>
      <c r="AG478" s="523"/>
      <c r="AH478" s="523"/>
      <c r="AI478" s="523"/>
      <c r="AJ478" s="523">
        <f>SUM(AJ479:AP484)</f>
        <v>2618</v>
      </c>
      <c r="AK478" s="523"/>
      <c r="AL478" s="523"/>
      <c r="AM478" s="523"/>
      <c r="AN478" s="523"/>
      <c r="AO478" s="523"/>
      <c r="AP478" s="523"/>
      <c r="AQ478" s="523">
        <f>SUM(AQ479:AZ483)</f>
        <v>19574</v>
      </c>
      <c r="AR478" s="523"/>
      <c r="AS478" s="523"/>
      <c r="AT478" s="523"/>
      <c r="AU478" s="523"/>
      <c r="AV478" s="523"/>
      <c r="AW478" s="523"/>
      <c r="AX478" s="523"/>
      <c r="AY478" s="523"/>
      <c r="AZ478" s="523"/>
      <c r="BA478" s="523">
        <f>SUM(BA479:BG484)</f>
        <v>2560</v>
      </c>
      <c r="BB478" s="523"/>
      <c r="BC478" s="523"/>
      <c r="BD478" s="523"/>
      <c r="BE478" s="523"/>
      <c r="BF478" s="523"/>
      <c r="BG478" s="523"/>
      <c r="BH478" s="523">
        <f>SUM(BH479:BQ484)</f>
        <v>20141</v>
      </c>
      <c r="BI478" s="523"/>
      <c r="BJ478" s="523"/>
      <c r="BK478" s="523"/>
      <c r="BL478" s="523"/>
      <c r="BM478" s="523"/>
      <c r="BN478" s="523"/>
      <c r="BO478" s="523"/>
      <c r="BP478" s="523"/>
      <c r="BQ478" s="523"/>
    </row>
    <row r="479" spans="1:78" ht="15" customHeight="1" x14ac:dyDescent="0.2">
      <c r="B479" s="164" t="s">
        <v>586</v>
      </c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561">
        <v>1251</v>
      </c>
      <c r="T479" s="562"/>
      <c r="U479" s="562"/>
      <c r="V479" s="562"/>
      <c r="W479" s="562"/>
      <c r="X479" s="562"/>
      <c r="Y479" s="563"/>
      <c r="Z479" s="561">
        <v>2641</v>
      </c>
      <c r="AA479" s="562"/>
      <c r="AB479" s="562"/>
      <c r="AC479" s="562"/>
      <c r="AD479" s="562"/>
      <c r="AE479" s="562"/>
      <c r="AF479" s="562"/>
      <c r="AG479" s="562"/>
      <c r="AH479" s="562"/>
      <c r="AI479" s="563"/>
      <c r="AJ479" s="561">
        <v>1629</v>
      </c>
      <c r="AK479" s="562"/>
      <c r="AL479" s="562"/>
      <c r="AM479" s="562"/>
      <c r="AN479" s="562"/>
      <c r="AO479" s="562"/>
      <c r="AP479" s="563"/>
      <c r="AQ479" s="561">
        <v>3440</v>
      </c>
      <c r="AR479" s="562"/>
      <c r="AS479" s="562"/>
      <c r="AT479" s="562"/>
      <c r="AU479" s="562"/>
      <c r="AV479" s="562"/>
      <c r="AW479" s="562"/>
      <c r="AX479" s="562"/>
      <c r="AY479" s="562"/>
      <c r="AZ479" s="563"/>
      <c r="BA479" s="561">
        <v>1540</v>
      </c>
      <c r="BB479" s="562"/>
      <c r="BC479" s="562"/>
      <c r="BD479" s="562"/>
      <c r="BE479" s="562"/>
      <c r="BF479" s="562"/>
      <c r="BG479" s="563"/>
      <c r="BH479" s="561">
        <v>3298</v>
      </c>
      <c r="BI479" s="562"/>
      <c r="BJ479" s="562"/>
      <c r="BK479" s="562"/>
      <c r="BL479" s="562"/>
      <c r="BM479" s="562"/>
      <c r="BN479" s="562"/>
      <c r="BO479" s="562"/>
      <c r="BP479" s="562"/>
      <c r="BQ479" s="563"/>
      <c r="BS479" s="58"/>
      <c r="BT479" s="58"/>
      <c r="BU479" s="58"/>
      <c r="BV479" s="58"/>
      <c r="BW479" s="58"/>
      <c r="BX479" s="58"/>
      <c r="BY479" s="58"/>
      <c r="BZ479" s="58"/>
    </row>
    <row r="480" spans="1:78" ht="15" customHeight="1" x14ac:dyDescent="0.2">
      <c r="B480" s="530" t="s">
        <v>587</v>
      </c>
      <c r="C480" s="530"/>
      <c r="D480" s="530"/>
      <c r="E480" s="530"/>
      <c r="F480" s="530"/>
      <c r="G480" s="530"/>
      <c r="H480" s="530"/>
      <c r="I480" s="530"/>
      <c r="J480" s="530"/>
      <c r="K480" s="530"/>
      <c r="L480" s="530"/>
      <c r="M480" s="530"/>
      <c r="N480" s="530"/>
      <c r="O480" s="530"/>
      <c r="P480" s="530"/>
      <c r="Q480" s="530"/>
      <c r="R480" s="530"/>
      <c r="S480" s="558">
        <v>360</v>
      </c>
      <c r="T480" s="559"/>
      <c r="U480" s="559"/>
      <c r="V480" s="559"/>
      <c r="W480" s="559"/>
      <c r="X480" s="559"/>
      <c r="Y480" s="560"/>
      <c r="Z480" s="558">
        <v>2324</v>
      </c>
      <c r="AA480" s="559"/>
      <c r="AB480" s="559"/>
      <c r="AC480" s="559"/>
      <c r="AD480" s="559"/>
      <c r="AE480" s="559"/>
      <c r="AF480" s="559"/>
      <c r="AG480" s="559"/>
      <c r="AH480" s="559"/>
      <c r="AI480" s="560"/>
      <c r="AJ480" s="558">
        <v>524</v>
      </c>
      <c r="AK480" s="559"/>
      <c r="AL480" s="559"/>
      <c r="AM480" s="559"/>
      <c r="AN480" s="559"/>
      <c r="AO480" s="559"/>
      <c r="AP480" s="560"/>
      <c r="AQ480" s="558">
        <v>3401</v>
      </c>
      <c r="AR480" s="559"/>
      <c r="AS480" s="559"/>
      <c r="AT480" s="559"/>
      <c r="AU480" s="559"/>
      <c r="AV480" s="559"/>
      <c r="AW480" s="559"/>
      <c r="AX480" s="559"/>
      <c r="AY480" s="559"/>
      <c r="AZ480" s="560"/>
      <c r="BA480" s="558">
        <v>549</v>
      </c>
      <c r="BB480" s="559"/>
      <c r="BC480" s="559"/>
      <c r="BD480" s="559"/>
      <c r="BE480" s="559"/>
      <c r="BF480" s="559"/>
      <c r="BG480" s="560"/>
      <c r="BH480" s="558">
        <v>3592</v>
      </c>
      <c r="BI480" s="559"/>
      <c r="BJ480" s="559"/>
      <c r="BK480" s="559"/>
      <c r="BL480" s="559"/>
      <c r="BM480" s="559"/>
      <c r="BN480" s="559"/>
      <c r="BO480" s="559"/>
      <c r="BP480" s="559"/>
      <c r="BQ480" s="560"/>
      <c r="BS480" s="58"/>
      <c r="BT480" s="58"/>
      <c r="BU480" s="58"/>
      <c r="BV480" s="58"/>
      <c r="BW480" s="58"/>
      <c r="BX480" s="58"/>
      <c r="BY480" s="58"/>
      <c r="BZ480" s="58"/>
    </row>
    <row r="481" spans="1:78" ht="15" customHeight="1" x14ac:dyDescent="0.2">
      <c r="B481" s="530" t="s">
        <v>588</v>
      </c>
      <c r="C481" s="530"/>
      <c r="D481" s="530"/>
      <c r="E481" s="530"/>
      <c r="F481" s="530"/>
      <c r="G481" s="530"/>
      <c r="H481" s="530"/>
      <c r="I481" s="530"/>
      <c r="J481" s="530"/>
      <c r="K481" s="530"/>
      <c r="L481" s="530"/>
      <c r="M481" s="530"/>
      <c r="N481" s="530"/>
      <c r="O481" s="530"/>
      <c r="P481" s="530"/>
      <c r="Q481" s="530"/>
      <c r="R481" s="530"/>
      <c r="S481" s="558">
        <v>203</v>
      </c>
      <c r="T481" s="559"/>
      <c r="U481" s="559"/>
      <c r="V481" s="559"/>
      <c r="W481" s="559"/>
      <c r="X481" s="559"/>
      <c r="Y481" s="560"/>
      <c r="Z481" s="558">
        <v>2702</v>
      </c>
      <c r="AA481" s="559"/>
      <c r="AB481" s="559"/>
      <c r="AC481" s="559"/>
      <c r="AD481" s="559"/>
      <c r="AE481" s="559"/>
      <c r="AF481" s="559"/>
      <c r="AG481" s="559"/>
      <c r="AH481" s="559"/>
      <c r="AI481" s="560"/>
      <c r="AJ481" s="558">
        <v>280</v>
      </c>
      <c r="AK481" s="559"/>
      <c r="AL481" s="559"/>
      <c r="AM481" s="559"/>
      <c r="AN481" s="559"/>
      <c r="AO481" s="559"/>
      <c r="AP481" s="560"/>
      <c r="AQ481" s="558">
        <v>3796</v>
      </c>
      <c r="AR481" s="559"/>
      <c r="AS481" s="559"/>
      <c r="AT481" s="559"/>
      <c r="AU481" s="559"/>
      <c r="AV481" s="559"/>
      <c r="AW481" s="559"/>
      <c r="AX481" s="559"/>
      <c r="AY481" s="559"/>
      <c r="AZ481" s="560"/>
      <c r="BA481" s="558">
        <v>253</v>
      </c>
      <c r="BB481" s="559"/>
      <c r="BC481" s="559"/>
      <c r="BD481" s="559"/>
      <c r="BE481" s="559"/>
      <c r="BF481" s="559"/>
      <c r="BG481" s="560"/>
      <c r="BH481" s="558">
        <v>3439</v>
      </c>
      <c r="BI481" s="559"/>
      <c r="BJ481" s="559"/>
      <c r="BK481" s="559"/>
      <c r="BL481" s="559"/>
      <c r="BM481" s="559"/>
      <c r="BN481" s="559"/>
      <c r="BO481" s="559"/>
      <c r="BP481" s="559"/>
      <c r="BQ481" s="560"/>
      <c r="BS481" s="59"/>
      <c r="BT481" s="59"/>
      <c r="BU481" s="59"/>
      <c r="BV481" s="59"/>
      <c r="BW481" s="59"/>
      <c r="BX481" s="59"/>
      <c r="BY481" s="59"/>
      <c r="BZ481" s="58"/>
    </row>
    <row r="482" spans="1:78" ht="15" customHeight="1" x14ac:dyDescent="0.2">
      <c r="B482" s="530" t="s">
        <v>589</v>
      </c>
      <c r="C482" s="530"/>
      <c r="D482" s="530"/>
      <c r="E482" s="530"/>
      <c r="F482" s="530"/>
      <c r="G482" s="530"/>
      <c r="H482" s="530"/>
      <c r="I482" s="530"/>
      <c r="J482" s="530"/>
      <c r="K482" s="530"/>
      <c r="L482" s="530"/>
      <c r="M482" s="530"/>
      <c r="N482" s="530"/>
      <c r="O482" s="530"/>
      <c r="P482" s="530"/>
      <c r="Q482" s="530"/>
      <c r="R482" s="530"/>
      <c r="S482" s="558">
        <v>55</v>
      </c>
      <c r="T482" s="559"/>
      <c r="U482" s="559"/>
      <c r="V482" s="559"/>
      <c r="W482" s="559"/>
      <c r="X482" s="559"/>
      <c r="Y482" s="560"/>
      <c r="Z482" s="558">
        <v>1284</v>
      </c>
      <c r="AA482" s="559"/>
      <c r="AB482" s="559"/>
      <c r="AC482" s="559"/>
      <c r="AD482" s="559"/>
      <c r="AE482" s="559"/>
      <c r="AF482" s="559"/>
      <c r="AG482" s="559"/>
      <c r="AH482" s="559"/>
      <c r="AI482" s="560"/>
      <c r="AJ482" s="558">
        <v>85</v>
      </c>
      <c r="AK482" s="559"/>
      <c r="AL482" s="559"/>
      <c r="AM482" s="559"/>
      <c r="AN482" s="559"/>
      <c r="AO482" s="559"/>
      <c r="AP482" s="560"/>
      <c r="AQ482" s="558">
        <v>1972</v>
      </c>
      <c r="AR482" s="559"/>
      <c r="AS482" s="559"/>
      <c r="AT482" s="559"/>
      <c r="AU482" s="559"/>
      <c r="AV482" s="559"/>
      <c r="AW482" s="559"/>
      <c r="AX482" s="559"/>
      <c r="AY482" s="559"/>
      <c r="AZ482" s="560"/>
      <c r="BA482" s="558">
        <v>102</v>
      </c>
      <c r="BB482" s="559"/>
      <c r="BC482" s="559"/>
      <c r="BD482" s="559"/>
      <c r="BE482" s="559"/>
      <c r="BF482" s="559"/>
      <c r="BG482" s="560"/>
      <c r="BH482" s="558">
        <v>2438</v>
      </c>
      <c r="BI482" s="559"/>
      <c r="BJ482" s="559"/>
      <c r="BK482" s="559"/>
      <c r="BL482" s="559"/>
      <c r="BM482" s="559"/>
      <c r="BN482" s="559"/>
      <c r="BO482" s="559"/>
      <c r="BP482" s="559"/>
      <c r="BQ482" s="560"/>
      <c r="BS482" s="60"/>
      <c r="BT482" s="60"/>
      <c r="BU482" s="60"/>
      <c r="BV482" s="60"/>
      <c r="BW482" s="60"/>
      <c r="BX482" s="60"/>
      <c r="BY482" s="60"/>
      <c r="BZ482" s="58"/>
    </row>
    <row r="483" spans="1:78" ht="15" customHeight="1" x14ac:dyDescent="0.2">
      <c r="B483" s="530" t="s">
        <v>590</v>
      </c>
      <c r="C483" s="530"/>
      <c r="D483" s="530"/>
      <c r="E483" s="530"/>
      <c r="F483" s="530"/>
      <c r="G483" s="530"/>
      <c r="H483" s="530"/>
      <c r="I483" s="530"/>
      <c r="J483" s="530"/>
      <c r="K483" s="530"/>
      <c r="L483" s="530"/>
      <c r="M483" s="530"/>
      <c r="N483" s="530"/>
      <c r="O483" s="530"/>
      <c r="P483" s="530"/>
      <c r="Q483" s="530"/>
      <c r="R483" s="530"/>
      <c r="S483" s="558">
        <v>74</v>
      </c>
      <c r="T483" s="559"/>
      <c r="U483" s="559"/>
      <c r="V483" s="559"/>
      <c r="W483" s="559"/>
      <c r="X483" s="559"/>
      <c r="Y483" s="560"/>
      <c r="Z483" s="558">
        <v>4889</v>
      </c>
      <c r="AA483" s="559"/>
      <c r="AB483" s="559"/>
      <c r="AC483" s="559"/>
      <c r="AD483" s="559"/>
      <c r="AE483" s="559"/>
      <c r="AF483" s="559"/>
      <c r="AG483" s="559"/>
      <c r="AH483" s="559"/>
      <c r="AI483" s="560"/>
      <c r="AJ483" s="558">
        <v>100</v>
      </c>
      <c r="AK483" s="559"/>
      <c r="AL483" s="559"/>
      <c r="AM483" s="559"/>
      <c r="AN483" s="559"/>
      <c r="AO483" s="559"/>
      <c r="AP483" s="560"/>
      <c r="AQ483" s="558">
        <v>6965</v>
      </c>
      <c r="AR483" s="559"/>
      <c r="AS483" s="559"/>
      <c r="AT483" s="559"/>
      <c r="AU483" s="559"/>
      <c r="AV483" s="559"/>
      <c r="AW483" s="559"/>
      <c r="AX483" s="559"/>
      <c r="AY483" s="559"/>
      <c r="AZ483" s="560"/>
      <c r="BA483" s="558">
        <v>110</v>
      </c>
      <c r="BB483" s="559"/>
      <c r="BC483" s="559"/>
      <c r="BD483" s="559"/>
      <c r="BE483" s="559"/>
      <c r="BF483" s="559"/>
      <c r="BG483" s="560"/>
      <c r="BH483" s="558">
        <v>7374</v>
      </c>
      <c r="BI483" s="559"/>
      <c r="BJ483" s="559"/>
      <c r="BK483" s="559"/>
      <c r="BL483" s="559"/>
      <c r="BM483" s="559"/>
      <c r="BN483" s="559"/>
      <c r="BO483" s="559"/>
      <c r="BP483" s="559"/>
      <c r="BQ483" s="560"/>
      <c r="BS483" s="60"/>
      <c r="BT483" s="60"/>
      <c r="BU483" s="60"/>
      <c r="BV483" s="60"/>
      <c r="BW483" s="60"/>
      <c r="BX483" s="60"/>
      <c r="BY483" s="60"/>
      <c r="BZ483" s="58"/>
    </row>
    <row r="484" spans="1:78" ht="15" customHeight="1" x14ac:dyDescent="0.2">
      <c r="B484" s="548" t="s">
        <v>591</v>
      </c>
      <c r="C484" s="548"/>
      <c r="D484" s="548"/>
      <c r="E484" s="548"/>
      <c r="F484" s="548"/>
      <c r="G484" s="548"/>
      <c r="H484" s="548"/>
      <c r="I484" s="548"/>
      <c r="J484" s="548"/>
      <c r="K484" s="548"/>
      <c r="L484" s="548"/>
      <c r="M484" s="548"/>
      <c r="N484" s="548"/>
      <c r="O484" s="548"/>
      <c r="P484" s="548"/>
      <c r="Q484" s="548"/>
      <c r="R484" s="548"/>
      <c r="S484" s="555">
        <v>1</v>
      </c>
      <c r="T484" s="556"/>
      <c r="U484" s="556"/>
      <c r="V484" s="556"/>
      <c r="W484" s="556"/>
      <c r="X484" s="556"/>
      <c r="Y484" s="557"/>
      <c r="Z484" s="555" t="s">
        <v>538</v>
      </c>
      <c r="AA484" s="556"/>
      <c r="AB484" s="556"/>
      <c r="AC484" s="556"/>
      <c r="AD484" s="556"/>
      <c r="AE484" s="556"/>
      <c r="AF484" s="556"/>
      <c r="AG484" s="556"/>
      <c r="AH484" s="556"/>
      <c r="AI484" s="557"/>
      <c r="AJ484" s="555" t="s">
        <v>577</v>
      </c>
      <c r="AK484" s="556"/>
      <c r="AL484" s="556"/>
      <c r="AM484" s="556"/>
      <c r="AN484" s="556"/>
      <c r="AO484" s="556"/>
      <c r="AP484" s="557"/>
      <c r="AQ484" s="555" t="s">
        <v>577</v>
      </c>
      <c r="AR484" s="556"/>
      <c r="AS484" s="556"/>
      <c r="AT484" s="556"/>
      <c r="AU484" s="556"/>
      <c r="AV484" s="556"/>
      <c r="AW484" s="556"/>
      <c r="AX484" s="556"/>
      <c r="AY484" s="556"/>
      <c r="AZ484" s="557"/>
      <c r="BA484" s="555">
        <v>6</v>
      </c>
      <c r="BB484" s="556"/>
      <c r="BC484" s="556"/>
      <c r="BD484" s="556"/>
      <c r="BE484" s="556"/>
      <c r="BF484" s="556"/>
      <c r="BG484" s="557"/>
      <c r="BH484" s="555" t="s">
        <v>538</v>
      </c>
      <c r="BI484" s="556"/>
      <c r="BJ484" s="556"/>
      <c r="BK484" s="556"/>
      <c r="BL484" s="556"/>
      <c r="BM484" s="556"/>
      <c r="BN484" s="556"/>
      <c r="BO484" s="556"/>
      <c r="BP484" s="556"/>
      <c r="BQ484" s="557"/>
      <c r="BS484" s="61"/>
      <c r="BT484" s="62"/>
      <c r="BU484" s="62"/>
      <c r="BV484" s="62"/>
      <c r="BW484" s="62"/>
      <c r="BX484" s="62"/>
      <c r="BY484" s="62"/>
      <c r="BZ484" s="58"/>
    </row>
    <row r="485" spans="1:78" ht="15" customHeight="1" x14ac:dyDescent="0.2">
      <c r="BQ485" s="5" t="s">
        <v>584</v>
      </c>
      <c r="BS485" s="61"/>
      <c r="BT485" s="62"/>
      <c r="BU485" s="62"/>
      <c r="BV485" s="62"/>
      <c r="BW485" s="62"/>
      <c r="BX485" s="62"/>
      <c r="BY485" s="62"/>
      <c r="BZ485" s="58"/>
    </row>
    <row r="486" spans="1:78" ht="1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</row>
    <row r="487" spans="1:78" ht="15" customHeight="1" x14ac:dyDescent="0.2">
      <c r="A487" s="63" t="s">
        <v>592</v>
      </c>
    </row>
    <row r="488" spans="1:78" ht="15" customHeight="1" x14ac:dyDescent="0.2">
      <c r="A488" s="3" t="s">
        <v>593</v>
      </c>
      <c r="BQ488" s="5" t="s">
        <v>594</v>
      </c>
      <c r="BR488" s="58"/>
      <c r="BS488" s="58"/>
    </row>
    <row r="489" spans="1:78" ht="15" customHeight="1" x14ac:dyDescent="0.2">
      <c r="BR489" s="58"/>
      <c r="BS489" s="58"/>
    </row>
    <row r="490" spans="1:78" ht="15" customHeight="1" x14ac:dyDescent="0.2">
      <c r="B490" s="127" t="s">
        <v>12</v>
      </c>
      <c r="C490" s="127"/>
      <c r="D490" s="127"/>
      <c r="E490" s="127"/>
      <c r="F490" s="127"/>
      <c r="G490" s="127"/>
      <c r="H490" s="127"/>
      <c r="I490" s="127"/>
      <c r="J490" s="127" t="s">
        <v>595</v>
      </c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58"/>
      <c r="BS490" s="58"/>
    </row>
    <row r="491" spans="1:78" ht="15" customHeight="1" x14ac:dyDescent="0.2">
      <c r="B491" s="127"/>
      <c r="C491" s="127"/>
      <c r="D491" s="127"/>
      <c r="E491" s="127"/>
      <c r="F491" s="127"/>
      <c r="G491" s="127"/>
      <c r="H491" s="127"/>
      <c r="I491" s="127"/>
      <c r="J491" s="127" t="s">
        <v>108</v>
      </c>
      <c r="K491" s="127"/>
      <c r="L491" s="127"/>
      <c r="M491" s="127"/>
      <c r="N491" s="127"/>
      <c r="O491" s="127"/>
      <c r="P491" s="127"/>
      <c r="Q491" s="127"/>
      <c r="R491" s="127"/>
      <c r="S491" s="127"/>
      <c r="T491" s="127" t="s">
        <v>596</v>
      </c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 t="s">
        <v>597</v>
      </c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 t="s">
        <v>598</v>
      </c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Q491" s="127"/>
      <c r="BR491" s="58"/>
      <c r="BS491" s="58"/>
    </row>
    <row r="492" spans="1:78" ht="15" customHeight="1" x14ac:dyDescent="0.2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 t="s">
        <v>599</v>
      </c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 t="s">
        <v>600</v>
      </c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 t="s">
        <v>601</v>
      </c>
      <c r="BI492" s="127"/>
      <c r="BJ492" s="127"/>
      <c r="BK492" s="127"/>
      <c r="BL492" s="127"/>
      <c r="BM492" s="127"/>
      <c r="BN492" s="127"/>
      <c r="BO492" s="127"/>
      <c r="BP492" s="127"/>
      <c r="BQ492" s="127"/>
      <c r="BR492" s="58"/>
      <c r="BS492" s="58"/>
    </row>
    <row r="493" spans="1:78" ht="15" customHeight="1" x14ac:dyDescent="0.2">
      <c r="B493" s="164" t="s">
        <v>602</v>
      </c>
      <c r="C493" s="164"/>
      <c r="D493" s="164"/>
      <c r="E493" s="164"/>
      <c r="F493" s="164"/>
      <c r="G493" s="164"/>
      <c r="H493" s="164"/>
      <c r="I493" s="164"/>
      <c r="J493" s="554">
        <v>3854</v>
      </c>
      <c r="K493" s="554"/>
      <c r="L493" s="554"/>
      <c r="M493" s="554"/>
      <c r="N493" s="554"/>
      <c r="O493" s="554"/>
      <c r="P493" s="554"/>
      <c r="Q493" s="554"/>
      <c r="R493" s="554"/>
      <c r="S493" s="554"/>
      <c r="T493" s="554">
        <v>3120</v>
      </c>
      <c r="U493" s="554"/>
      <c r="V493" s="554"/>
      <c r="W493" s="554"/>
      <c r="X493" s="554"/>
      <c r="Y493" s="554"/>
      <c r="Z493" s="554"/>
      <c r="AA493" s="554"/>
      <c r="AB493" s="554"/>
      <c r="AC493" s="554"/>
      <c r="AD493" s="554">
        <v>734</v>
      </c>
      <c r="AE493" s="554"/>
      <c r="AF493" s="554"/>
      <c r="AG493" s="554"/>
      <c r="AH493" s="554"/>
      <c r="AI493" s="554"/>
      <c r="AJ493" s="554"/>
      <c r="AK493" s="554"/>
      <c r="AL493" s="554"/>
      <c r="AM493" s="554"/>
      <c r="AN493" s="554">
        <v>392</v>
      </c>
      <c r="AO493" s="554"/>
      <c r="AP493" s="554"/>
      <c r="AQ493" s="554"/>
      <c r="AR493" s="554"/>
      <c r="AS493" s="554"/>
      <c r="AT493" s="554"/>
      <c r="AU493" s="554"/>
      <c r="AV493" s="554"/>
      <c r="AW493" s="554"/>
      <c r="AX493" s="554">
        <v>929</v>
      </c>
      <c r="AY493" s="554"/>
      <c r="AZ493" s="554"/>
      <c r="BA493" s="554"/>
      <c r="BB493" s="554"/>
      <c r="BC493" s="554"/>
      <c r="BD493" s="554"/>
      <c r="BE493" s="554"/>
      <c r="BF493" s="554"/>
      <c r="BG493" s="554"/>
      <c r="BH493" s="554">
        <v>2533</v>
      </c>
      <c r="BI493" s="554"/>
      <c r="BJ493" s="554"/>
      <c r="BK493" s="554"/>
      <c r="BL493" s="554"/>
      <c r="BM493" s="554"/>
      <c r="BN493" s="554"/>
      <c r="BO493" s="554"/>
      <c r="BP493" s="554"/>
      <c r="BQ493" s="554"/>
      <c r="BR493" s="58"/>
      <c r="BS493" s="58"/>
    </row>
    <row r="494" spans="1:78" ht="15" customHeight="1" x14ac:dyDescent="0.2">
      <c r="B494" s="530" t="s">
        <v>86</v>
      </c>
      <c r="C494" s="530"/>
      <c r="D494" s="530"/>
      <c r="E494" s="530"/>
      <c r="F494" s="530"/>
      <c r="G494" s="530"/>
      <c r="H494" s="530"/>
      <c r="I494" s="530"/>
      <c r="J494" s="552">
        <v>3621</v>
      </c>
      <c r="K494" s="552"/>
      <c r="L494" s="552"/>
      <c r="M494" s="552"/>
      <c r="N494" s="552"/>
      <c r="O494" s="552"/>
      <c r="P494" s="552"/>
      <c r="Q494" s="552"/>
      <c r="R494" s="552"/>
      <c r="S494" s="552"/>
      <c r="T494" s="552">
        <v>2882</v>
      </c>
      <c r="U494" s="552"/>
      <c r="V494" s="552"/>
      <c r="W494" s="552"/>
      <c r="X494" s="552"/>
      <c r="Y494" s="552"/>
      <c r="Z494" s="552"/>
      <c r="AA494" s="552"/>
      <c r="AB494" s="552"/>
      <c r="AC494" s="552"/>
      <c r="AD494" s="552">
        <v>739</v>
      </c>
      <c r="AE494" s="552"/>
      <c r="AF494" s="552"/>
      <c r="AG494" s="552"/>
      <c r="AH494" s="552"/>
      <c r="AI494" s="552"/>
      <c r="AJ494" s="552"/>
      <c r="AK494" s="552"/>
      <c r="AL494" s="552"/>
      <c r="AM494" s="552"/>
      <c r="AN494" s="552">
        <v>257</v>
      </c>
      <c r="AO494" s="552"/>
      <c r="AP494" s="552"/>
      <c r="AQ494" s="552"/>
      <c r="AR494" s="552"/>
      <c r="AS494" s="552"/>
      <c r="AT494" s="552"/>
      <c r="AU494" s="552"/>
      <c r="AV494" s="552"/>
      <c r="AW494" s="552"/>
      <c r="AX494" s="552">
        <v>879</v>
      </c>
      <c r="AY494" s="552"/>
      <c r="AZ494" s="552"/>
      <c r="BA494" s="552"/>
      <c r="BB494" s="552"/>
      <c r="BC494" s="552"/>
      <c r="BD494" s="552"/>
      <c r="BE494" s="552"/>
      <c r="BF494" s="552"/>
      <c r="BG494" s="552"/>
      <c r="BH494" s="552">
        <v>1746</v>
      </c>
      <c r="BI494" s="552"/>
      <c r="BJ494" s="552"/>
      <c r="BK494" s="552"/>
      <c r="BL494" s="552"/>
      <c r="BM494" s="552"/>
      <c r="BN494" s="552"/>
      <c r="BO494" s="552"/>
      <c r="BP494" s="552"/>
      <c r="BQ494" s="552"/>
      <c r="BR494" s="58"/>
      <c r="BS494" s="58"/>
    </row>
    <row r="495" spans="1:78" ht="15" customHeight="1" x14ac:dyDescent="0.2">
      <c r="B495" s="530" t="s">
        <v>87</v>
      </c>
      <c r="C495" s="530"/>
      <c r="D495" s="530"/>
      <c r="E495" s="530"/>
      <c r="F495" s="530"/>
      <c r="G495" s="530"/>
      <c r="H495" s="530"/>
      <c r="I495" s="530"/>
      <c r="J495" s="552">
        <v>3404</v>
      </c>
      <c r="K495" s="552"/>
      <c r="L495" s="552"/>
      <c r="M495" s="552"/>
      <c r="N495" s="552"/>
      <c r="O495" s="552"/>
      <c r="P495" s="552"/>
      <c r="Q495" s="552"/>
      <c r="R495" s="552"/>
      <c r="S495" s="552"/>
      <c r="T495" s="552">
        <v>2584</v>
      </c>
      <c r="U495" s="552"/>
      <c r="V495" s="552"/>
      <c r="W495" s="552"/>
      <c r="X495" s="552"/>
      <c r="Y495" s="552"/>
      <c r="Z495" s="552"/>
      <c r="AA495" s="552"/>
      <c r="AB495" s="552"/>
      <c r="AC495" s="552"/>
      <c r="AD495" s="552">
        <v>820</v>
      </c>
      <c r="AE495" s="552"/>
      <c r="AF495" s="552"/>
      <c r="AG495" s="552"/>
      <c r="AH495" s="552"/>
      <c r="AI495" s="552"/>
      <c r="AJ495" s="552"/>
      <c r="AK495" s="552"/>
      <c r="AL495" s="552"/>
      <c r="AM495" s="552"/>
      <c r="AN495" s="552">
        <v>236</v>
      </c>
      <c r="AO495" s="552"/>
      <c r="AP495" s="552"/>
      <c r="AQ495" s="552"/>
      <c r="AR495" s="552"/>
      <c r="AS495" s="552"/>
      <c r="AT495" s="552"/>
      <c r="AU495" s="552"/>
      <c r="AV495" s="552"/>
      <c r="AW495" s="552"/>
      <c r="AX495" s="552">
        <v>701</v>
      </c>
      <c r="AY495" s="552"/>
      <c r="AZ495" s="552"/>
      <c r="BA495" s="552"/>
      <c r="BB495" s="552"/>
      <c r="BC495" s="552"/>
      <c r="BD495" s="552"/>
      <c r="BE495" s="552"/>
      <c r="BF495" s="552"/>
      <c r="BG495" s="552"/>
      <c r="BH495" s="552">
        <v>1647</v>
      </c>
      <c r="BI495" s="552"/>
      <c r="BJ495" s="552"/>
      <c r="BK495" s="552"/>
      <c r="BL495" s="552"/>
      <c r="BM495" s="552"/>
      <c r="BN495" s="552"/>
      <c r="BO495" s="552"/>
      <c r="BP495" s="552"/>
      <c r="BQ495" s="552"/>
      <c r="BR495" s="58"/>
      <c r="BS495" s="58"/>
    </row>
    <row r="496" spans="1:78" ht="15" customHeight="1" x14ac:dyDescent="0.2">
      <c r="B496" s="548" t="s">
        <v>88</v>
      </c>
      <c r="C496" s="548"/>
      <c r="D496" s="548"/>
      <c r="E496" s="548"/>
      <c r="F496" s="548"/>
      <c r="G496" s="548"/>
      <c r="H496" s="548"/>
      <c r="I496" s="548"/>
      <c r="J496" s="553">
        <v>1493</v>
      </c>
      <c r="K496" s="553"/>
      <c r="L496" s="553"/>
      <c r="M496" s="553"/>
      <c r="N496" s="553"/>
      <c r="O496" s="553"/>
      <c r="P496" s="553"/>
      <c r="Q496" s="553"/>
      <c r="R496" s="553"/>
      <c r="S496" s="553"/>
      <c r="T496" s="553">
        <v>582</v>
      </c>
      <c r="U496" s="553"/>
      <c r="V496" s="553"/>
      <c r="W496" s="553"/>
      <c r="X496" s="553"/>
      <c r="Y496" s="553"/>
      <c r="Z496" s="553"/>
      <c r="AA496" s="553"/>
      <c r="AB496" s="553"/>
      <c r="AC496" s="553"/>
      <c r="AD496" s="553">
        <v>911</v>
      </c>
      <c r="AE496" s="553"/>
      <c r="AF496" s="553"/>
      <c r="AG496" s="553"/>
      <c r="AH496" s="553"/>
      <c r="AI496" s="553"/>
      <c r="AJ496" s="553"/>
      <c r="AK496" s="553"/>
      <c r="AL496" s="553"/>
      <c r="AM496" s="553"/>
      <c r="AN496" s="553">
        <v>161</v>
      </c>
      <c r="AO496" s="553"/>
      <c r="AP496" s="553"/>
      <c r="AQ496" s="553"/>
      <c r="AR496" s="553"/>
      <c r="AS496" s="553"/>
      <c r="AT496" s="553"/>
      <c r="AU496" s="553"/>
      <c r="AV496" s="553"/>
      <c r="AW496" s="553"/>
      <c r="AX496" s="553">
        <v>137</v>
      </c>
      <c r="AY496" s="553"/>
      <c r="AZ496" s="553"/>
      <c r="BA496" s="553"/>
      <c r="BB496" s="553"/>
      <c r="BC496" s="553"/>
      <c r="BD496" s="553"/>
      <c r="BE496" s="553"/>
      <c r="BF496" s="553"/>
      <c r="BG496" s="553"/>
      <c r="BH496" s="553">
        <v>284</v>
      </c>
      <c r="BI496" s="553"/>
      <c r="BJ496" s="553"/>
      <c r="BK496" s="553"/>
      <c r="BL496" s="553"/>
      <c r="BM496" s="553"/>
      <c r="BN496" s="553"/>
      <c r="BO496" s="553"/>
      <c r="BP496" s="553"/>
      <c r="BQ496" s="553"/>
      <c r="BR496" s="58"/>
      <c r="BS496" s="58"/>
    </row>
    <row r="497" spans="1:71" ht="15" customHeight="1" x14ac:dyDescent="0.2">
      <c r="BQ497" s="5" t="s">
        <v>603</v>
      </c>
      <c r="BR497" s="58"/>
      <c r="BS497" s="58"/>
    </row>
    <row r="498" spans="1:71" ht="15" customHeight="1" x14ac:dyDescent="0.2">
      <c r="BR498" s="58"/>
      <c r="BS498" s="58"/>
    </row>
    <row r="499" spans="1:71" ht="15" customHeight="1" x14ac:dyDescent="0.2">
      <c r="A499" s="3" t="s">
        <v>604</v>
      </c>
      <c r="BQ499" s="5" t="s">
        <v>594</v>
      </c>
      <c r="BR499" s="58"/>
      <c r="BS499" s="58"/>
    </row>
    <row r="500" spans="1:71" ht="15" customHeight="1" x14ac:dyDescent="0.2">
      <c r="BR500" s="64"/>
      <c r="BS500" s="64"/>
    </row>
    <row r="501" spans="1:71" ht="15" customHeight="1" x14ac:dyDescent="0.2">
      <c r="B501" s="127" t="s">
        <v>12</v>
      </c>
      <c r="C501" s="127"/>
      <c r="D501" s="127"/>
      <c r="E501" s="127"/>
      <c r="F501" s="127"/>
      <c r="G501" s="127"/>
      <c r="H501" s="127"/>
      <c r="I501" s="127"/>
      <c r="J501" s="127"/>
      <c r="K501" s="127"/>
      <c r="L501" s="127" t="s">
        <v>96</v>
      </c>
      <c r="M501" s="127"/>
      <c r="N501" s="127"/>
      <c r="O501" s="127"/>
      <c r="P501" s="127"/>
      <c r="Q501" s="127"/>
      <c r="R501" s="127"/>
      <c r="S501" s="127"/>
      <c r="T501" s="199" t="s">
        <v>605</v>
      </c>
      <c r="U501" s="127"/>
      <c r="V501" s="127"/>
      <c r="W501" s="127"/>
      <c r="X501" s="127"/>
      <c r="Y501" s="199" t="s">
        <v>606</v>
      </c>
      <c r="Z501" s="127"/>
      <c r="AA501" s="127"/>
      <c r="AB501" s="127"/>
      <c r="AC501" s="127"/>
      <c r="AD501" s="551" t="s">
        <v>607</v>
      </c>
      <c r="AE501" s="551"/>
      <c r="AF501" s="551"/>
      <c r="AG501" s="551"/>
      <c r="AH501" s="551"/>
      <c r="AI501" s="551" t="s">
        <v>608</v>
      </c>
      <c r="AJ501" s="551"/>
      <c r="AK501" s="551"/>
      <c r="AL501" s="551"/>
      <c r="AM501" s="551"/>
      <c r="AN501" s="551" t="s">
        <v>609</v>
      </c>
      <c r="AO501" s="551"/>
      <c r="AP501" s="551"/>
      <c r="AQ501" s="551"/>
      <c r="AR501" s="551"/>
      <c r="AS501" s="551" t="s">
        <v>610</v>
      </c>
      <c r="AT501" s="551"/>
      <c r="AU501" s="551"/>
      <c r="AV501" s="551"/>
      <c r="AW501" s="551"/>
      <c r="AX501" s="551" t="s">
        <v>611</v>
      </c>
      <c r="AY501" s="551"/>
      <c r="AZ501" s="551"/>
      <c r="BA501" s="551"/>
      <c r="BB501" s="551"/>
      <c r="BC501" s="551" t="s">
        <v>612</v>
      </c>
      <c r="BD501" s="551"/>
      <c r="BE501" s="551"/>
      <c r="BF501" s="551"/>
      <c r="BG501" s="551"/>
      <c r="BH501" s="551" t="s">
        <v>613</v>
      </c>
      <c r="BI501" s="551"/>
      <c r="BJ501" s="551"/>
      <c r="BK501" s="551"/>
      <c r="BL501" s="551"/>
      <c r="BM501" s="551" t="s">
        <v>614</v>
      </c>
      <c r="BN501" s="551"/>
      <c r="BO501" s="551"/>
      <c r="BP501" s="551"/>
      <c r="BQ501" s="551"/>
      <c r="BR501" s="58"/>
      <c r="BS501" s="58"/>
    </row>
    <row r="502" spans="1:71" ht="15" customHeight="1" x14ac:dyDescent="0.2"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551"/>
      <c r="AE502" s="551"/>
      <c r="AF502" s="551"/>
      <c r="AG502" s="551"/>
      <c r="AH502" s="551"/>
      <c r="AI502" s="551"/>
      <c r="AJ502" s="551"/>
      <c r="AK502" s="551"/>
      <c r="AL502" s="551"/>
      <c r="AM502" s="551"/>
      <c r="AN502" s="551"/>
      <c r="AO502" s="551"/>
      <c r="AP502" s="551"/>
      <c r="AQ502" s="551"/>
      <c r="AR502" s="551"/>
      <c r="AS502" s="551"/>
      <c r="AT502" s="551"/>
      <c r="AU502" s="551"/>
      <c r="AV502" s="551"/>
      <c r="AW502" s="551"/>
      <c r="AX502" s="551"/>
      <c r="AY502" s="551"/>
      <c r="AZ502" s="551"/>
      <c r="BA502" s="551"/>
      <c r="BB502" s="551"/>
      <c r="BC502" s="551"/>
      <c r="BD502" s="551"/>
      <c r="BE502" s="551"/>
      <c r="BF502" s="551"/>
      <c r="BG502" s="551"/>
      <c r="BH502" s="551"/>
      <c r="BI502" s="551"/>
      <c r="BJ502" s="551"/>
      <c r="BK502" s="551"/>
      <c r="BL502" s="551"/>
      <c r="BM502" s="551"/>
      <c r="BN502" s="551"/>
      <c r="BO502" s="551"/>
      <c r="BP502" s="551"/>
      <c r="BQ502" s="551"/>
      <c r="BR502" s="58"/>
      <c r="BS502" s="58"/>
    </row>
    <row r="503" spans="1:71" ht="15" customHeight="1" x14ac:dyDescent="0.2">
      <c r="B503" s="164" t="s">
        <v>86</v>
      </c>
      <c r="C503" s="164"/>
      <c r="D503" s="164"/>
      <c r="E503" s="164"/>
      <c r="F503" s="164"/>
      <c r="G503" s="164"/>
      <c r="H503" s="164"/>
      <c r="I503" s="164"/>
      <c r="J503" s="164"/>
      <c r="K503" s="164"/>
      <c r="L503" s="550">
        <v>3621</v>
      </c>
      <c r="M503" s="550"/>
      <c r="N503" s="550"/>
      <c r="O503" s="550"/>
      <c r="P503" s="550"/>
      <c r="Q503" s="550"/>
      <c r="R503" s="550"/>
      <c r="S503" s="550"/>
      <c r="T503" s="550">
        <v>7</v>
      </c>
      <c r="U503" s="550"/>
      <c r="V503" s="550"/>
      <c r="W503" s="550"/>
      <c r="X503" s="550"/>
      <c r="Y503" s="550">
        <v>741</v>
      </c>
      <c r="Z503" s="550"/>
      <c r="AA503" s="550"/>
      <c r="AB503" s="550"/>
      <c r="AC503" s="550"/>
      <c r="AD503" s="550">
        <v>683</v>
      </c>
      <c r="AE503" s="550"/>
      <c r="AF503" s="550"/>
      <c r="AG503" s="550"/>
      <c r="AH503" s="550"/>
      <c r="AI503" s="550">
        <v>1271</v>
      </c>
      <c r="AJ503" s="550"/>
      <c r="AK503" s="550"/>
      <c r="AL503" s="550"/>
      <c r="AM503" s="550"/>
      <c r="AN503" s="550">
        <v>489</v>
      </c>
      <c r="AO503" s="550"/>
      <c r="AP503" s="550"/>
      <c r="AQ503" s="550"/>
      <c r="AR503" s="550"/>
      <c r="AS503" s="550">
        <v>217</v>
      </c>
      <c r="AT503" s="550"/>
      <c r="AU503" s="550"/>
      <c r="AV503" s="550"/>
      <c r="AW503" s="550"/>
      <c r="AX503" s="550">
        <v>96</v>
      </c>
      <c r="AY503" s="550"/>
      <c r="AZ503" s="550"/>
      <c r="BA503" s="550"/>
      <c r="BB503" s="550"/>
      <c r="BC503" s="550">
        <v>37</v>
      </c>
      <c r="BD503" s="550"/>
      <c r="BE503" s="550"/>
      <c r="BF503" s="550"/>
      <c r="BG503" s="550"/>
      <c r="BH503" s="550">
        <v>66</v>
      </c>
      <c r="BI503" s="550"/>
      <c r="BJ503" s="550"/>
      <c r="BK503" s="550"/>
      <c r="BL503" s="550"/>
      <c r="BM503" s="550">
        <v>14</v>
      </c>
      <c r="BN503" s="550"/>
      <c r="BO503" s="550"/>
      <c r="BP503" s="550"/>
      <c r="BQ503" s="550"/>
      <c r="BR503" s="58"/>
      <c r="BS503" s="58"/>
    </row>
    <row r="504" spans="1:71" ht="15" customHeight="1" x14ac:dyDescent="0.2">
      <c r="B504" s="530" t="s">
        <v>87</v>
      </c>
      <c r="C504" s="530"/>
      <c r="D504" s="530"/>
      <c r="E504" s="530"/>
      <c r="F504" s="530"/>
      <c r="G504" s="530"/>
      <c r="H504" s="530"/>
      <c r="I504" s="530"/>
      <c r="J504" s="530"/>
      <c r="K504" s="530"/>
      <c r="L504" s="549">
        <v>2584</v>
      </c>
      <c r="M504" s="549"/>
      <c r="N504" s="549"/>
      <c r="O504" s="549"/>
      <c r="P504" s="549"/>
      <c r="Q504" s="549"/>
      <c r="R504" s="549"/>
      <c r="S504" s="549"/>
      <c r="T504" s="549" t="s">
        <v>577</v>
      </c>
      <c r="U504" s="549"/>
      <c r="V504" s="549"/>
      <c r="W504" s="549"/>
      <c r="X504" s="549"/>
      <c r="Y504" s="549">
        <v>12</v>
      </c>
      <c r="Z504" s="549"/>
      <c r="AA504" s="549"/>
      <c r="AB504" s="549"/>
      <c r="AC504" s="549"/>
      <c r="AD504" s="549">
        <v>596</v>
      </c>
      <c r="AE504" s="549"/>
      <c r="AF504" s="549"/>
      <c r="AG504" s="549"/>
      <c r="AH504" s="549"/>
      <c r="AI504" s="549">
        <v>1071</v>
      </c>
      <c r="AJ504" s="549"/>
      <c r="AK504" s="549"/>
      <c r="AL504" s="549"/>
      <c r="AM504" s="549"/>
      <c r="AN504" s="549">
        <v>447</v>
      </c>
      <c r="AO504" s="549"/>
      <c r="AP504" s="549"/>
      <c r="AQ504" s="549"/>
      <c r="AR504" s="549"/>
      <c r="AS504" s="549">
        <v>195</v>
      </c>
      <c r="AT504" s="549"/>
      <c r="AU504" s="549"/>
      <c r="AV504" s="549"/>
      <c r="AW504" s="549"/>
      <c r="AX504" s="549">
        <v>139</v>
      </c>
      <c r="AY504" s="549"/>
      <c r="AZ504" s="549"/>
      <c r="BA504" s="549"/>
      <c r="BB504" s="549"/>
      <c r="BC504" s="549">
        <v>74</v>
      </c>
      <c r="BD504" s="549"/>
      <c r="BE504" s="549"/>
      <c r="BF504" s="549"/>
      <c r="BG504" s="549"/>
      <c r="BH504" s="549">
        <v>19</v>
      </c>
      <c r="BI504" s="549"/>
      <c r="BJ504" s="549"/>
      <c r="BK504" s="549"/>
      <c r="BL504" s="549"/>
      <c r="BM504" s="549">
        <v>1</v>
      </c>
      <c r="BN504" s="549"/>
      <c r="BO504" s="549"/>
      <c r="BP504" s="549"/>
      <c r="BQ504" s="549"/>
      <c r="BR504" s="58"/>
      <c r="BS504" s="58"/>
    </row>
    <row r="505" spans="1:71" ht="15" customHeight="1" x14ac:dyDescent="0.2">
      <c r="B505" s="548" t="s">
        <v>88</v>
      </c>
      <c r="C505" s="548"/>
      <c r="D505" s="548"/>
      <c r="E505" s="548"/>
      <c r="F505" s="548"/>
      <c r="G505" s="548"/>
      <c r="H505" s="548"/>
      <c r="I505" s="548"/>
      <c r="J505" s="548"/>
      <c r="K505" s="548"/>
      <c r="L505" s="544">
        <v>582</v>
      </c>
      <c r="M505" s="544"/>
      <c r="N505" s="544"/>
      <c r="O505" s="544"/>
      <c r="P505" s="544"/>
      <c r="Q505" s="544"/>
      <c r="R505" s="544"/>
      <c r="S505" s="544"/>
      <c r="T505" s="544">
        <v>23</v>
      </c>
      <c r="U505" s="544"/>
      <c r="V505" s="544"/>
      <c r="W505" s="544"/>
      <c r="X505" s="544"/>
      <c r="Y505" s="544">
        <v>78</v>
      </c>
      <c r="Z505" s="544"/>
      <c r="AA505" s="544"/>
      <c r="AB505" s="544"/>
      <c r="AC505" s="544"/>
      <c r="AD505" s="544">
        <v>166</v>
      </c>
      <c r="AE505" s="544"/>
      <c r="AF505" s="544"/>
      <c r="AG505" s="544"/>
      <c r="AH505" s="544"/>
      <c r="AI505" s="544">
        <v>180</v>
      </c>
      <c r="AJ505" s="544"/>
      <c r="AK505" s="544"/>
      <c r="AL505" s="544"/>
      <c r="AM505" s="544"/>
      <c r="AN505" s="544">
        <v>67</v>
      </c>
      <c r="AO505" s="544"/>
      <c r="AP505" s="544"/>
      <c r="AQ505" s="544"/>
      <c r="AR505" s="544"/>
      <c r="AS505" s="544">
        <v>21</v>
      </c>
      <c r="AT505" s="544"/>
      <c r="AU505" s="544"/>
      <c r="AV505" s="544"/>
      <c r="AW505" s="544"/>
      <c r="AX505" s="545">
        <v>20</v>
      </c>
      <c r="AY505" s="546"/>
      <c r="AZ505" s="546"/>
      <c r="BA505" s="546"/>
      <c r="BB505" s="546"/>
      <c r="BC505" s="546"/>
      <c r="BD505" s="546"/>
      <c r="BE505" s="546"/>
      <c r="BF505" s="546"/>
      <c r="BG505" s="547"/>
      <c r="BH505" s="544">
        <v>11</v>
      </c>
      <c r="BI505" s="544"/>
      <c r="BJ505" s="544"/>
      <c r="BK505" s="544"/>
      <c r="BL505" s="544"/>
      <c r="BM505" s="544">
        <v>16</v>
      </c>
      <c r="BN505" s="544"/>
      <c r="BO505" s="544"/>
      <c r="BP505" s="544"/>
      <c r="BQ505" s="544"/>
      <c r="BR505" s="58"/>
      <c r="BS505" s="58"/>
    </row>
    <row r="506" spans="1:71" ht="15" customHeight="1" x14ac:dyDescent="0.2">
      <c r="S506" s="3">
        <v>16.53</v>
      </c>
      <c r="AQ506" s="3">
        <v>5.32</v>
      </c>
      <c r="BQ506" s="5" t="s">
        <v>603</v>
      </c>
      <c r="BR506" s="58"/>
      <c r="BS506" s="58"/>
    </row>
    <row r="507" spans="1:71" ht="15" customHeight="1" x14ac:dyDescent="0.2">
      <c r="BG507" s="3">
        <v>100</v>
      </c>
      <c r="BR507" s="58"/>
      <c r="BS507" s="58"/>
    </row>
    <row r="508" spans="1:71" ht="15" customHeight="1" x14ac:dyDescent="0.2">
      <c r="A508" s="3" t="s">
        <v>615</v>
      </c>
      <c r="BQ508" s="5" t="s">
        <v>616</v>
      </c>
      <c r="BR508" s="58"/>
      <c r="BS508" s="58"/>
    </row>
    <row r="509" spans="1:71" ht="15" customHeight="1" x14ac:dyDescent="0.2">
      <c r="BR509" s="58"/>
      <c r="BS509" s="58"/>
    </row>
    <row r="510" spans="1:71" ht="15" customHeight="1" x14ac:dyDescent="0.2">
      <c r="B510" s="124" t="s">
        <v>103</v>
      </c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6"/>
      <c r="O510" s="124" t="s">
        <v>617</v>
      </c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6"/>
      <c r="AC510" s="124" t="s">
        <v>26</v>
      </c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6"/>
      <c r="AQ510" s="124" t="s">
        <v>27</v>
      </c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  <c r="BB510" s="125"/>
      <c r="BC510" s="125"/>
      <c r="BD510" s="126"/>
      <c r="BE510" s="124" t="s">
        <v>618</v>
      </c>
      <c r="BF510" s="125"/>
      <c r="BG510" s="125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6"/>
      <c r="BR510" s="58"/>
      <c r="BS510" s="58"/>
    </row>
    <row r="511" spans="1:71" ht="15" customHeight="1" x14ac:dyDescent="0.2">
      <c r="B511" s="535" t="s">
        <v>602</v>
      </c>
      <c r="C511" s="536"/>
      <c r="D511" s="536"/>
      <c r="E511" s="536"/>
      <c r="F511" s="536"/>
      <c r="G511" s="536"/>
      <c r="H511" s="536"/>
      <c r="I511" s="536"/>
      <c r="J511" s="536"/>
      <c r="K511" s="536"/>
      <c r="L511" s="536"/>
      <c r="M511" s="536"/>
      <c r="N511" s="537"/>
      <c r="O511" s="538">
        <f>SUM(AC511:BQ511)</f>
        <v>306346</v>
      </c>
      <c r="P511" s="539"/>
      <c r="Q511" s="539"/>
      <c r="R511" s="539"/>
      <c r="S511" s="539"/>
      <c r="T511" s="539"/>
      <c r="U511" s="539"/>
      <c r="V511" s="539"/>
      <c r="W511" s="539"/>
      <c r="X511" s="539"/>
      <c r="Y511" s="539"/>
      <c r="Z511" s="539"/>
      <c r="AA511" s="539"/>
      <c r="AB511" s="540"/>
      <c r="AC511" s="538">
        <v>254470</v>
      </c>
      <c r="AD511" s="539"/>
      <c r="AE511" s="539"/>
      <c r="AF511" s="539"/>
      <c r="AG511" s="539"/>
      <c r="AH511" s="539"/>
      <c r="AI511" s="539"/>
      <c r="AJ511" s="539"/>
      <c r="AK511" s="539"/>
      <c r="AL511" s="539"/>
      <c r="AM511" s="539"/>
      <c r="AN511" s="539"/>
      <c r="AO511" s="539"/>
      <c r="AP511" s="540"/>
      <c r="AQ511" s="538">
        <v>25747</v>
      </c>
      <c r="AR511" s="539"/>
      <c r="AS511" s="539"/>
      <c r="AT511" s="539"/>
      <c r="AU511" s="539"/>
      <c r="AV511" s="539"/>
      <c r="AW511" s="539"/>
      <c r="AX511" s="539"/>
      <c r="AY511" s="539"/>
      <c r="AZ511" s="539"/>
      <c r="BA511" s="539"/>
      <c r="BB511" s="539"/>
      <c r="BC511" s="539"/>
      <c r="BD511" s="540"/>
      <c r="BE511" s="538">
        <v>26129</v>
      </c>
      <c r="BF511" s="539"/>
      <c r="BG511" s="539"/>
      <c r="BH511" s="539"/>
      <c r="BI511" s="539"/>
      <c r="BJ511" s="539"/>
      <c r="BK511" s="539"/>
      <c r="BL511" s="539"/>
      <c r="BM511" s="539"/>
      <c r="BN511" s="539"/>
      <c r="BO511" s="539"/>
      <c r="BP511" s="539"/>
      <c r="BQ511" s="540"/>
      <c r="BR511" s="58"/>
      <c r="BS511" s="58"/>
    </row>
    <row r="512" spans="1:71" ht="15" customHeight="1" x14ac:dyDescent="0.2">
      <c r="B512" s="165" t="s">
        <v>86</v>
      </c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7"/>
      <c r="O512" s="541">
        <f>SUM(AC512:BQ512)</f>
        <v>277556</v>
      </c>
      <c r="P512" s="542"/>
      <c r="Q512" s="542"/>
      <c r="R512" s="542"/>
      <c r="S512" s="542"/>
      <c r="T512" s="542"/>
      <c r="U512" s="542"/>
      <c r="V512" s="542"/>
      <c r="W512" s="542"/>
      <c r="X512" s="542"/>
      <c r="Y512" s="542"/>
      <c r="Z512" s="542"/>
      <c r="AA512" s="542"/>
      <c r="AB512" s="543"/>
      <c r="AC512" s="541">
        <v>238429</v>
      </c>
      <c r="AD512" s="542"/>
      <c r="AE512" s="542"/>
      <c r="AF512" s="542"/>
      <c r="AG512" s="542"/>
      <c r="AH512" s="542"/>
      <c r="AI512" s="542"/>
      <c r="AJ512" s="542"/>
      <c r="AK512" s="542"/>
      <c r="AL512" s="542"/>
      <c r="AM512" s="542"/>
      <c r="AN512" s="542"/>
      <c r="AO512" s="542"/>
      <c r="AP512" s="543"/>
      <c r="AQ512" s="541">
        <v>20060</v>
      </c>
      <c r="AR512" s="542"/>
      <c r="AS512" s="542"/>
      <c r="AT512" s="542"/>
      <c r="AU512" s="542"/>
      <c r="AV512" s="542"/>
      <c r="AW512" s="542"/>
      <c r="AX512" s="542"/>
      <c r="AY512" s="542"/>
      <c r="AZ512" s="542"/>
      <c r="BA512" s="542"/>
      <c r="BB512" s="542"/>
      <c r="BC512" s="542"/>
      <c r="BD512" s="543"/>
      <c r="BE512" s="541">
        <v>19067</v>
      </c>
      <c r="BF512" s="542"/>
      <c r="BG512" s="542"/>
      <c r="BH512" s="542"/>
      <c r="BI512" s="542"/>
      <c r="BJ512" s="542"/>
      <c r="BK512" s="542"/>
      <c r="BL512" s="542"/>
      <c r="BM512" s="542"/>
      <c r="BN512" s="542"/>
      <c r="BO512" s="542"/>
      <c r="BP512" s="542"/>
      <c r="BQ512" s="543"/>
      <c r="BR512" s="58"/>
      <c r="BS512" s="58"/>
    </row>
    <row r="513" spans="1:71" ht="15" customHeight="1" x14ac:dyDescent="0.2">
      <c r="B513" s="530" t="s">
        <v>87</v>
      </c>
      <c r="C513" s="530"/>
      <c r="D513" s="530"/>
      <c r="E513" s="530"/>
      <c r="F513" s="530"/>
      <c r="G513" s="530"/>
      <c r="H513" s="530"/>
      <c r="I513" s="530"/>
      <c r="J513" s="530"/>
      <c r="K513" s="530"/>
      <c r="L513" s="530"/>
      <c r="M513" s="530"/>
      <c r="N513" s="530"/>
      <c r="O513" s="531">
        <f>SUM(AC513:BQ513)</f>
        <v>261280</v>
      </c>
      <c r="P513" s="531"/>
      <c r="Q513" s="531"/>
      <c r="R513" s="531"/>
      <c r="S513" s="531"/>
      <c r="T513" s="531"/>
      <c r="U513" s="531"/>
      <c r="V513" s="531"/>
      <c r="W513" s="531"/>
      <c r="X513" s="531"/>
      <c r="Y513" s="531"/>
      <c r="Z513" s="531"/>
      <c r="AA513" s="531"/>
      <c r="AB513" s="531"/>
      <c r="AC513" s="531">
        <v>229252</v>
      </c>
      <c r="AD513" s="531"/>
      <c r="AE513" s="531"/>
      <c r="AF513" s="531"/>
      <c r="AG513" s="531"/>
      <c r="AH513" s="531"/>
      <c r="AI513" s="531"/>
      <c r="AJ513" s="531"/>
      <c r="AK513" s="531"/>
      <c r="AL513" s="531"/>
      <c r="AM513" s="531"/>
      <c r="AN513" s="531"/>
      <c r="AO513" s="531"/>
      <c r="AP513" s="531"/>
      <c r="AQ513" s="531">
        <v>16627</v>
      </c>
      <c r="AR513" s="531"/>
      <c r="AS513" s="531"/>
      <c r="AT513" s="531"/>
      <c r="AU513" s="531"/>
      <c r="AV513" s="531"/>
      <c r="AW513" s="531"/>
      <c r="AX513" s="531"/>
      <c r="AY513" s="531"/>
      <c r="AZ513" s="531"/>
      <c r="BA513" s="531"/>
      <c r="BB513" s="531"/>
      <c r="BC513" s="531"/>
      <c r="BD513" s="531"/>
      <c r="BE513" s="531">
        <v>15401</v>
      </c>
      <c r="BF513" s="531"/>
      <c r="BG513" s="531"/>
      <c r="BH513" s="531"/>
      <c r="BI513" s="531"/>
      <c r="BJ513" s="531"/>
      <c r="BK513" s="531"/>
      <c r="BL513" s="531"/>
      <c r="BM513" s="531"/>
      <c r="BN513" s="531"/>
      <c r="BO513" s="531"/>
      <c r="BP513" s="531"/>
      <c r="BQ513" s="531"/>
      <c r="BR513" s="58"/>
      <c r="BS513" s="58"/>
    </row>
    <row r="514" spans="1:71" ht="15" customHeight="1" x14ac:dyDescent="0.2">
      <c r="B514" s="121" t="s">
        <v>88</v>
      </c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3"/>
      <c r="O514" s="532">
        <v>236051</v>
      </c>
      <c r="P514" s="533"/>
      <c r="Q514" s="533"/>
      <c r="R514" s="533"/>
      <c r="S514" s="533"/>
      <c r="T514" s="533"/>
      <c r="U514" s="533"/>
      <c r="V514" s="533"/>
      <c r="W514" s="533"/>
      <c r="X514" s="533"/>
      <c r="Y514" s="533"/>
      <c r="Z514" s="533"/>
      <c r="AA514" s="533"/>
      <c r="AB514" s="534"/>
      <c r="AC514" s="532">
        <v>219203</v>
      </c>
      <c r="AD514" s="533"/>
      <c r="AE514" s="533"/>
      <c r="AF514" s="533"/>
      <c r="AG514" s="533"/>
      <c r="AH514" s="533"/>
      <c r="AI514" s="533"/>
      <c r="AJ514" s="533"/>
      <c r="AK514" s="533"/>
      <c r="AL514" s="533"/>
      <c r="AM514" s="533"/>
      <c r="AN514" s="533"/>
      <c r="AO514" s="533"/>
      <c r="AP514" s="534"/>
      <c r="AQ514" s="532">
        <v>6410</v>
      </c>
      <c r="AR514" s="533"/>
      <c r="AS514" s="533"/>
      <c r="AT514" s="533"/>
      <c r="AU514" s="533"/>
      <c r="AV514" s="533"/>
      <c r="AW514" s="533"/>
      <c r="AX514" s="533"/>
      <c r="AY514" s="533"/>
      <c r="AZ514" s="533"/>
      <c r="BA514" s="533"/>
      <c r="BB514" s="533"/>
      <c r="BC514" s="533"/>
      <c r="BD514" s="534"/>
      <c r="BE514" s="532">
        <v>10438</v>
      </c>
      <c r="BF514" s="533"/>
      <c r="BG514" s="533"/>
      <c r="BH514" s="533"/>
      <c r="BI514" s="533"/>
      <c r="BJ514" s="533"/>
      <c r="BK514" s="533"/>
      <c r="BL514" s="533"/>
      <c r="BM514" s="533"/>
      <c r="BN514" s="533"/>
      <c r="BO514" s="533"/>
      <c r="BP514" s="533"/>
      <c r="BQ514" s="534"/>
      <c r="BR514" s="58"/>
      <c r="BS514" s="58"/>
    </row>
    <row r="515" spans="1:71" ht="15" customHeight="1" x14ac:dyDescent="0.2">
      <c r="BQ515" s="5" t="s">
        <v>603</v>
      </c>
      <c r="BR515" s="58"/>
      <c r="BS515" s="58"/>
    </row>
    <row r="516" spans="1:71" ht="15" customHeight="1" x14ac:dyDescent="0.2">
      <c r="V516" s="3">
        <v>-2.6</v>
      </c>
      <c r="BR516" s="58"/>
      <c r="BS516" s="58"/>
    </row>
    <row r="517" spans="1:71" ht="15" customHeight="1" x14ac:dyDescent="0.2">
      <c r="A517" s="3" t="s">
        <v>619</v>
      </c>
      <c r="BQ517" s="5" t="s">
        <v>620</v>
      </c>
      <c r="BR517" s="58"/>
      <c r="BS517" s="58"/>
    </row>
    <row r="518" spans="1:71" ht="15" customHeight="1" x14ac:dyDescent="0.2">
      <c r="M518" s="3">
        <v>31.4</v>
      </c>
      <c r="V518" s="3">
        <v>8.6</v>
      </c>
      <c r="AE518" s="3">
        <v>19.100000000000001</v>
      </c>
      <c r="AN518" s="3">
        <v>150</v>
      </c>
      <c r="BR518" s="58"/>
      <c r="BS518" s="58"/>
    </row>
    <row r="519" spans="1:71" ht="15" customHeight="1" x14ac:dyDescent="0.2">
      <c r="B519" s="127" t="s">
        <v>12</v>
      </c>
      <c r="C519" s="127"/>
      <c r="D519" s="127"/>
      <c r="E519" s="127"/>
      <c r="F519" s="127"/>
      <c r="G519" s="127"/>
      <c r="H519" s="127"/>
      <c r="I519" s="127"/>
      <c r="J519" s="127" t="s">
        <v>621</v>
      </c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 t="s">
        <v>622</v>
      </c>
      <c r="W519" s="127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  <c r="AH519" s="127" t="s">
        <v>623</v>
      </c>
      <c r="AI519" s="127"/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27"/>
      <c r="AT519" s="127" t="s">
        <v>624</v>
      </c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 t="s">
        <v>625</v>
      </c>
      <c r="BG519" s="127"/>
      <c r="BH519" s="127"/>
      <c r="BI519" s="127"/>
      <c r="BJ519" s="127"/>
      <c r="BK519" s="127"/>
      <c r="BL519" s="127"/>
      <c r="BM519" s="127"/>
      <c r="BN519" s="127"/>
      <c r="BO519" s="127"/>
      <c r="BP519" s="127"/>
      <c r="BQ519" s="127"/>
      <c r="BR519" s="58"/>
      <c r="BS519" s="58"/>
    </row>
    <row r="520" spans="1:71" ht="15" customHeight="1" x14ac:dyDescent="0.2">
      <c r="B520" s="127"/>
      <c r="C520" s="127"/>
      <c r="D520" s="127"/>
      <c r="E520" s="127"/>
      <c r="F520" s="127"/>
      <c r="G520" s="127"/>
      <c r="H520" s="127"/>
      <c r="I520" s="127"/>
      <c r="J520" s="127" t="s">
        <v>626</v>
      </c>
      <c r="K520" s="127"/>
      <c r="L520" s="127"/>
      <c r="M520" s="127"/>
      <c r="N520" s="127"/>
      <c r="O520" s="127"/>
      <c r="P520" s="127"/>
      <c r="Q520" s="127" t="s">
        <v>627</v>
      </c>
      <c r="R520" s="127"/>
      <c r="S520" s="127"/>
      <c r="T520" s="127"/>
      <c r="U520" s="127"/>
      <c r="V520" s="127" t="s">
        <v>628</v>
      </c>
      <c r="W520" s="127"/>
      <c r="X520" s="127"/>
      <c r="Y520" s="127"/>
      <c r="Z520" s="127"/>
      <c r="AA520" s="127"/>
      <c r="AB520" s="127"/>
      <c r="AC520" s="127" t="s">
        <v>627</v>
      </c>
      <c r="AD520" s="127"/>
      <c r="AE520" s="127"/>
      <c r="AF520" s="127"/>
      <c r="AG520" s="127"/>
      <c r="AH520" s="127" t="s">
        <v>626</v>
      </c>
      <c r="AI520" s="127"/>
      <c r="AJ520" s="127"/>
      <c r="AK520" s="127"/>
      <c r="AL520" s="127"/>
      <c r="AM520" s="127"/>
      <c r="AN520" s="127"/>
      <c r="AO520" s="127" t="s">
        <v>627</v>
      </c>
      <c r="AP520" s="127"/>
      <c r="AQ520" s="127"/>
      <c r="AR520" s="127"/>
      <c r="AS520" s="127"/>
      <c r="AT520" s="127" t="s">
        <v>626</v>
      </c>
      <c r="AU520" s="127"/>
      <c r="AV520" s="127"/>
      <c r="AW520" s="127"/>
      <c r="AX520" s="127"/>
      <c r="AY520" s="127"/>
      <c r="AZ520" s="127"/>
      <c r="BA520" s="127" t="s">
        <v>627</v>
      </c>
      <c r="BB520" s="127"/>
      <c r="BC520" s="127"/>
      <c r="BD520" s="127"/>
      <c r="BE520" s="127"/>
      <c r="BF520" s="127" t="s">
        <v>626</v>
      </c>
      <c r="BG520" s="127"/>
      <c r="BH520" s="127"/>
      <c r="BI520" s="127"/>
      <c r="BJ520" s="127"/>
      <c r="BK520" s="127"/>
      <c r="BL520" s="127"/>
      <c r="BM520" s="127" t="s">
        <v>627</v>
      </c>
      <c r="BN520" s="127"/>
      <c r="BO520" s="127"/>
      <c r="BP520" s="127"/>
      <c r="BQ520" s="127"/>
      <c r="BR520" s="58"/>
      <c r="BS520" s="58"/>
    </row>
    <row r="521" spans="1:71" ht="15" customHeight="1" x14ac:dyDescent="0.2">
      <c r="B521" s="127" t="s">
        <v>67</v>
      </c>
      <c r="C521" s="127"/>
      <c r="D521" s="127"/>
      <c r="E521" s="127"/>
      <c r="F521" s="127"/>
      <c r="G521" s="127"/>
      <c r="H521" s="127"/>
      <c r="I521" s="127"/>
      <c r="J521" s="523">
        <v>1480</v>
      </c>
      <c r="K521" s="523"/>
      <c r="L521" s="523"/>
      <c r="M521" s="523"/>
      <c r="N521" s="523"/>
      <c r="O521" s="523"/>
      <c r="P521" s="523"/>
      <c r="Q521" s="523">
        <v>7010</v>
      </c>
      <c r="R521" s="523"/>
      <c r="S521" s="523"/>
      <c r="T521" s="523"/>
      <c r="U521" s="523"/>
      <c r="V521" s="523">
        <v>628</v>
      </c>
      <c r="W521" s="523"/>
      <c r="X521" s="523"/>
      <c r="Y521" s="523"/>
      <c r="Z521" s="523"/>
      <c r="AA521" s="523"/>
      <c r="AB521" s="523"/>
      <c r="AC521" s="523">
        <v>1830</v>
      </c>
      <c r="AD521" s="523"/>
      <c r="AE521" s="523"/>
      <c r="AF521" s="523"/>
      <c r="AG521" s="523"/>
      <c r="AH521" s="523">
        <v>310</v>
      </c>
      <c r="AI521" s="523"/>
      <c r="AJ521" s="523"/>
      <c r="AK521" s="523"/>
      <c r="AL521" s="523"/>
      <c r="AM521" s="523"/>
      <c r="AN521" s="523"/>
      <c r="AO521" s="523">
        <v>842</v>
      </c>
      <c r="AP521" s="523"/>
      <c r="AQ521" s="523"/>
      <c r="AR521" s="523"/>
      <c r="AS521" s="523"/>
      <c r="AT521" s="523">
        <v>546</v>
      </c>
      <c r="AU521" s="523"/>
      <c r="AV521" s="523"/>
      <c r="AW521" s="523"/>
      <c r="AX521" s="523"/>
      <c r="AY521" s="523"/>
      <c r="AZ521" s="523"/>
      <c r="BA521" s="523">
        <v>874</v>
      </c>
      <c r="BB521" s="523"/>
      <c r="BC521" s="523"/>
      <c r="BD521" s="523"/>
      <c r="BE521" s="523"/>
      <c r="BF521" s="524">
        <v>42</v>
      </c>
      <c r="BG521" s="525"/>
      <c r="BH521" s="525"/>
      <c r="BI521" s="525"/>
      <c r="BJ521" s="525"/>
      <c r="BK521" s="525"/>
      <c r="BL521" s="526"/>
      <c r="BM521" s="527">
        <v>2000</v>
      </c>
      <c r="BN521" s="528"/>
      <c r="BO521" s="528"/>
      <c r="BP521" s="528"/>
      <c r="BQ521" s="529"/>
      <c r="BR521" s="58"/>
      <c r="BS521" s="58"/>
    </row>
    <row r="522" spans="1:71" ht="15" customHeight="1" x14ac:dyDescent="0.2">
      <c r="M522" s="3">
        <v>30.8</v>
      </c>
      <c r="V522" s="3">
        <v>13.5</v>
      </c>
      <c r="AE522" s="3">
        <v>21.9</v>
      </c>
      <c r="AN522" s="3">
        <v>166.5</v>
      </c>
      <c r="BQ522" s="5" t="s">
        <v>629</v>
      </c>
      <c r="BR522" s="58"/>
      <c r="BS522" s="58"/>
    </row>
    <row r="523" spans="1:71" ht="15" customHeight="1" x14ac:dyDescent="0.2">
      <c r="M523" s="3">
        <v>27.5</v>
      </c>
      <c r="V523" s="3">
        <v>6.1</v>
      </c>
      <c r="AE523" s="3">
        <v>16.600000000000001</v>
      </c>
      <c r="AN523" s="3">
        <v>94</v>
      </c>
      <c r="BR523" s="58"/>
      <c r="BS523" s="58"/>
    </row>
    <row r="524" spans="1:71" ht="15" customHeight="1" x14ac:dyDescent="0.2">
      <c r="A524" s="58" t="s">
        <v>630</v>
      </c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65" t="s">
        <v>631</v>
      </c>
      <c r="BR524" s="58"/>
      <c r="BS524" s="58"/>
    </row>
    <row r="525" spans="1:71" ht="1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>
        <v>17</v>
      </c>
      <c r="N525" s="58"/>
      <c r="O525" s="58"/>
      <c r="P525" s="58"/>
      <c r="Q525" s="58"/>
      <c r="R525" s="58"/>
      <c r="S525" s="58"/>
      <c r="T525" s="58"/>
      <c r="U525" s="58"/>
      <c r="V525" s="58">
        <v>-2.8</v>
      </c>
      <c r="W525" s="58"/>
      <c r="X525" s="58"/>
      <c r="Y525" s="58"/>
      <c r="Z525" s="58"/>
      <c r="AA525" s="58"/>
      <c r="AB525" s="58"/>
      <c r="AC525" s="58"/>
      <c r="AD525" s="58"/>
      <c r="AE525" s="58">
        <v>8</v>
      </c>
      <c r="AF525" s="58"/>
      <c r="AG525" s="58"/>
      <c r="AH525" s="58"/>
      <c r="AI525" s="58"/>
      <c r="AJ525" s="58"/>
      <c r="AK525" s="58"/>
      <c r="AL525" s="58"/>
      <c r="AM525" s="58"/>
      <c r="AN525" s="58">
        <v>118.5</v>
      </c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</row>
    <row r="526" spans="1:71" ht="15" customHeight="1" x14ac:dyDescent="0.2">
      <c r="A526" s="58"/>
      <c r="B526" s="58"/>
      <c r="C526" s="260" t="s">
        <v>12</v>
      </c>
      <c r="D526" s="260"/>
      <c r="E526" s="260"/>
      <c r="F526" s="260"/>
      <c r="G526" s="260"/>
      <c r="H526" s="260"/>
      <c r="I526" s="260"/>
      <c r="J526" s="260" t="s">
        <v>632</v>
      </c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 t="s">
        <v>633</v>
      </c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 t="s">
        <v>634</v>
      </c>
      <c r="AF526" s="260"/>
      <c r="AG526" s="260"/>
      <c r="AH526" s="260"/>
      <c r="AI526" s="260"/>
      <c r="AJ526" s="260"/>
      <c r="AK526" s="260"/>
      <c r="AL526" s="260"/>
      <c r="AM526" s="260"/>
      <c r="AN526" s="260" t="s">
        <v>635</v>
      </c>
      <c r="AO526" s="260"/>
      <c r="AP526" s="260"/>
      <c r="AQ526" s="260"/>
      <c r="AR526" s="260"/>
      <c r="AS526" s="260"/>
      <c r="AT526" s="260"/>
      <c r="AU526" s="260"/>
      <c r="AV526" s="260"/>
      <c r="AW526" s="260"/>
      <c r="AX526" s="260"/>
      <c r="AY526" s="260" t="s">
        <v>636</v>
      </c>
      <c r="AZ526" s="260"/>
      <c r="BA526" s="260"/>
      <c r="BB526" s="260"/>
      <c r="BC526" s="260"/>
      <c r="BD526" s="260"/>
      <c r="BE526" s="260"/>
      <c r="BF526" s="260"/>
      <c r="BG526" s="260"/>
      <c r="BH526" s="260" t="s">
        <v>637</v>
      </c>
      <c r="BI526" s="260"/>
      <c r="BJ526" s="260"/>
      <c r="BK526" s="260"/>
      <c r="BL526" s="260"/>
      <c r="BM526" s="260"/>
      <c r="BN526" s="260"/>
      <c r="BO526" s="260"/>
      <c r="BP526" s="260"/>
      <c r="BQ526" s="260"/>
      <c r="BR526" s="58"/>
      <c r="BS526" s="58"/>
    </row>
    <row r="527" spans="1:71" ht="15" customHeight="1" x14ac:dyDescent="0.2">
      <c r="A527" s="58"/>
      <c r="B527" s="58"/>
      <c r="C527" s="260"/>
      <c r="D527" s="260"/>
      <c r="E527" s="260"/>
      <c r="F527" s="260"/>
      <c r="G527" s="260"/>
      <c r="H527" s="260"/>
      <c r="I527" s="260"/>
      <c r="J527" s="289" t="s">
        <v>638</v>
      </c>
      <c r="K527" s="260"/>
      <c r="L527" s="260"/>
      <c r="M527" s="260"/>
      <c r="N527" s="260"/>
      <c r="O527" s="289" t="s">
        <v>639</v>
      </c>
      <c r="P527" s="260"/>
      <c r="Q527" s="260"/>
      <c r="R527" s="260"/>
      <c r="S527" s="260"/>
      <c r="T527" s="260"/>
      <c r="U527" s="289" t="s">
        <v>638</v>
      </c>
      <c r="V527" s="260"/>
      <c r="W527" s="260"/>
      <c r="X527" s="260"/>
      <c r="Y527" s="289" t="s">
        <v>639</v>
      </c>
      <c r="Z527" s="260"/>
      <c r="AA527" s="260"/>
      <c r="AB527" s="260"/>
      <c r="AC527" s="260"/>
      <c r="AD527" s="260"/>
      <c r="AE527" s="289" t="s">
        <v>638</v>
      </c>
      <c r="AF527" s="260"/>
      <c r="AG527" s="260"/>
      <c r="AH527" s="260"/>
      <c r="AI527" s="289" t="s">
        <v>639</v>
      </c>
      <c r="AJ527" s="260"/>
      <c r="AK527" s="260"/>
      <c r="AL527" s="260"/>
      <c r="AM527" s="260"/>
      <c r="AN527" s="289" t="s">
        <v>638</v>
      </c>
      <c r="AO527" s="260"/>
      <c r="AP527" s="260"/>
      <c r="AQ527" s="260"/>
      <c r="AR527" s="260"/>
      <c r="AS527" s="289" t="s">
        <v>639</v>
      </c>
      <c r="AT527" s="260"/>
      <c r="AU527" s="260"/>
      <c r="AV527" s="260"/>
      <c r="AW527" s="260"/>
      <c r="AX527" s="260"/>
      <c r="AY527" s="289" t="s">
        <v>638</v>
      </c>
      <c r="AZ527" s="260"/>
      <c r="BA527" s="260"/>
      <c r="BB527" s="260"/>
      <c r="BC527" s="289" t="s">
        <v>639</v>
      </c>
      <c r="BD527" s="260"/>
      <c r="BE527" s="260"/>
      <c r="BF527" s="260"/>
      <c r="BG527" s="260"/>
      <c r="BH527" s="289" t="s">
        <v>638</v>
      </c>
      <c r="BI527" s="260"/>
      <c r="BJ527" s="260"/>
      <c r="BK527" s="260"/>
      <c r="BL527" s="260"/>
      <c r="BM527" s="289" t="s">
        <v>639</v>
      </c>
      <c r="BN527" s="260"/>
      <c r="BO527" s="260"/>
      <c r="BP527" s="260"/>
      <c r="BQ527" s="260"/>
      <c r="BR527" s="58"/>
      <c r="BS527" s="58"/>
    </row>
    <row r="528" spans="1:71" ht="15" customHeight="1" x14ac:dyDescent="0.2">
      <c r="A528" s="58"/>
      <c r="B528" s="58"/>
      <c r="C528" s="260"/>
      <c r="D528" s="260"/>
      <c r="E528" s="260"/>
      <c r="F528" s="260"/>
      <c r="G528" s="260"/>
      <c r="H528" s="260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260"/>
      <c r="AR528" s="260"/>
      <c r="AS528" s="260"/>
      <c r="AT528" s="260"/>
      <c r="AU528" s="260"/>
      <c r="AV528" s="260"/>
      <c r="AW528" s="260"/>
      <c r="AX528" s="260"/>
      <c r="AY528" s="260"/>
      <c r="AZ528" s="260"/>
      <c r="BA528" s="260"/>
      <c r="BB528" s="260"/>
      <c r="BC528" s="260"/>
      <c r="BD528" s="260"/>
      <c r="BE528" s="260"/>
      <c r="BF528" s="260"/>
      <c r="BG528" s="260"/>
      <c r="BH528" s="260"/>
      <c r="BI528" s="260"/>
      <c r="BJ528" s="260"/>
      <c r="BK528" s="260"/>
      <c r="BL528" s="260"/>
      <c r="BM528" s="260"/>
      <c r="BN528" s="260"/>
      <c r="BO528" s="260"/>
      <c r="BP528" s="260"/>
      <c r="BQ528" s="260"/>
      <c r="BR528" s="58"/>
      <c r="BS528" s="58"/>
    </row>
    <row r="529" spans="1:78" ht="15" customHeight="1" x14ac:dyDescent="0.2">
      <c r="A529" s="58"/>
      <c r="B529" s="58"/>
      <c r="C529" s="399" t="s">
        <v>13</v>
      </c>
      <c r="D529" s="399"/>
      <c r="E529" s="399"/>
      <c r="F529" s="399"/>
      <c r="G529" s="399"/>
      <c r="H529" s="399"/>
      <c r="I529" s="399"/>
      <c r="J529" s="522">
        <v>36</v>
      </c>
      <c r="K529" s="521"/>
      <c r="L529" s="521"/>
      <c r="M529" s="521"/>
      <c r="N529" s="521"/>
      <c r="O529" s="522">
        <v>1910</v>
      </c>
      <c r="P529" s="521"/>
      <c r="Q529" s="521"/>
      <c r="R529" s="521"/>
      <c r="S529" s="521"/>
      <c r="T529" s="521"/>
      <c r="U529" s="521">
        <v>1</v>
      </c>
      <c r="V529" s="521"/>
      <c r="W529" s="521"/>
      <c r="X529" s="521"/>
      <c r="Y529" s="522" t="s">
        <v>640</v>
      </c>
      <c r="Z529" s="521"/>
      <c r="AA529" s="521"/>
      <c r="AB529" s="521"/>
      <c r="AC529" s="521"/>
      <c r="AD529" s="521"/>
      <c r="AE529" s="521">
        <v>2</v>
      </c>
      <c r="AF529" s="521"/>
      <c r="AG529" s="521"/>
      <c r="AH529" s="521"/>
      <c r="AI529" s="521" t="s">
        <v>641</v>
      </c>
      <c r="AJ529" s="521"/>
      <c r="AK529" s="521"/>
      <c r="AL529" s="521"/>
      <c r="AM529" s="521"/>
      <c r="AN529" s="522">
        <v>5</v>
      </c>
      <c r="AO529" s="521"/>
      <c r="AP529" s="521"/>
      <c r="AQ529" s="521"/>
      <c r="AR529" s="521"/>
      <c r="AS529" s="522" t="s">
        <v>641</v>
      </c>
      <c r="AT529" s="521"/>
      <c r="AU529" s="521"/>
      <c r="AV529" s="521"/>
      <c r="AW529" s="521"/>
      <c r="AX529" s="521"/>
      <c r="AY529" s="521" t="s">
        <v>642</v>
      </c>
      <c r="AZ529" s="521"/>
      <c r="BA529" s="521"/>
      <c r="BB529" s="521"/>
      <c r="BC529" s="520" t="s">
        <v>642</v>
      </c>
      <c r="BD529" s="520"/>
      <c r="BE529" s="520"/>
      <c r="BF529" s="520"/>
      <c r="BG529" s="520"/>
      <c r="BH529" s="520">
        <v>11</v>
      </c>
      <c r="BI529" s="520"/>
      <c r="BJ529" s="520"/>
      <c r="BK529" s="520"/>
      <c r="BL529" s="520"/>
      <c r="BM529" s="520" t="s">
        <v>641</v>
      </c>
      <c r="BN529" s="520"/>
      <c r="BO529" s="520"/>
      <c r="BP529" s="520"/>
      <c r="BQ529" s="520"/>
      <c r="BR529" s="58"/>
      <c r="BS529" s="58"/>
    </row>
    <row r="530" spans="1:78" ht="15" customHeight="1" x14ac:dyDescent="0.2">
      <c r="A530" s="58"/>
      <c r="B530" s="58"/>
      <c r="C530" s="395" t="s">
        <v>178</v>
      </c>
      <c r="D530" s="395"/>
      <c r="E530" s="395"/>
      <c r="F530" s="395"/>
      <c r="G530" s="395"/>
      <c r="H530" s="395"/>
      <c r="I530" s="395"/>
      <c r="J530" s="519">
        <v>4</v>
      </c>
      <c r="K530" s="517"/>
      <c r="L530" s="517"/>
      <c r="M530" s="517"/>
      <c r="N530" s="517"/>
      <c r="O530" s="519">
        <v>1033</v>
      </c>
      <c r="P530" s="517"/>
      <c r="Q530" s="517"/>
      <c r="R530" s="517"/>
      <c r="S530" s="517"/>
      <c r="T530" s="517"/>
      <c r="U530" s="517">
        <v>2</v>
      </c>
      <c r="V530" s="517"/>
      <c r="W530" s="517"/>
      <c r="X530" s="517"/>
      <c r="Y530" s="519" t="s">
        <v>640</v>
      </c>
      <c r="Z530" s="517"/>
      <c r="AA530" s="517"/>
      <c r="AB530" s="517"/>
      <c r="AC530" s="517"/>
      <c r="AD530" s="517"/>
      <c r="AE530" s="517" t="s">
        <v>642</v>
      </c>
      <c r="AF530" s="517"/>
      <c r="AG530" s="517"/>
      <c r="AH530" s="517"/>
      <c r="AI530" s="517" t="s">
        <v>642</v>
      </c>
      <c r="AJ530" s="517"/>
      <c r="AK530" s="517"/>
      <c r="AL530" s="517"/>
      <c r="AM530" s="517"/>
      <c r="AN530" s="519">
        <v>4</v>
      </c>
      <c r="AO530" s="517"/>
      <c r="AP530" s="517"/>
      <c r="AQ530" s="517"/>
      <c r="AR530" s="517"/>
      <c r="AS530" s="519">
        <v>515</v>
      </c>
      <c r="AT530" s="517"/>
      <c r="AU530" s="517"/>
      <c r="AV530" s="517"/>
      <c r="AW530" s="517"/>
      <c r="AX530" s="517"/>
      <c r="AY530" s="517" t="s">
        <v>642</v>
      </c>
      <c r="AZ530" s="517"/>
      <c r="BA530" s="517"/>
      <c r="BB530" s="517"/>
      <c r="BC530" s="518" t="s">
        <v>642</v>
      </c>
      <c r="BD530" s="518"/>
      <c r="BE530" s="518"/>
      <c r="BF530" s="518"/>
      <c r="BG530" s="518"/>
      <c r="BH530" s="518">
        <v>5</v>
      </c>
      <c r="BI530" s="518"/>
      <c r="BJ530" s="518"/>
      <c r="BK530" s="518"/>
      <c r="BL530" s="518"/>
      <c r="BM530" s="518" t="s">
        <v>641</v>
      </c>
      <c r="BN530" s="518"/>
      <c r="BO530" s="518"/>
      <c r="BP530" s="518"/>
      <c r="BQ530" s="518"/>
      <c r="BR530" s="58"/>
      <c r="BS530" s="58"/>
    </row>
    <row r="531" spans="1:78" ht="15" customHeight="1" x14ac:dyDescent="0.2">
      <c r="A531" s="58"/>
      <c r="B531" s="58"/>
      <c r="C531" s="395" t="s">
        <v>97</v>
      </c>
      <c r="D531" s="395"/>
      <c r="E531" s="395"/>
      <c r="F531" s="395"/>
      <c r="G531" s="395"/>
      <c r="H531" s="395"/>
      <c r="I531" s="395"/>
      <c r="J531" s="519">
        <v>29</v>
      </c>
      <c r="K531" s="517"/>
      <c r="L531" s="517"/>
      <c r="M531" s="517"/>
      <c r="N531" s="517"/>
      <c r="O531" s="519">
        <v>2043</v>
      </c>
      <c r="P531" s="517"/>
      <c r="Q531" s="517"/>
      <c r="R531" s="517"/>
      <c r="S531" s="517"/>
      <c r="T531" s="517"/>
      <c r="U531" s="517" t="s">
        <v>642</v>
      </c>
      <c r="V531" s="517"/>
      <c r="W531" s="517"/>
      <c r="X531" s="517"/>
      <c r="Y531" s="519" t="s">
        <v>642</v>
      </c>
      <c r="Z531" s="517"/>
      <c r="AA531" s="517"/>
      <c r="AB531" s="517"/>
      <c r="AC531" s="517"/>
      <c r="AD531" s="517"/>
      <c r="AE531" s="517">
        <v>1</v>
      </c>
      <c r="AF531" s="517"/>
      <c r="AG531" s="517"/>
      <c r="AH531" s="517"/>
      <c r="AI531" s="517" t="s">
        <v>641</v>
      </c>
      <c r="AJ531" s="517"/>
      <c r="AK531" s="517"/>
      <c r="AL531" s="517"/>
      <c r="AM531" s="517"/>
      <c r="AN531" s="519">
        <v>1</v>
      </c>
      <c r="AO531" s="517"/>
      <c r="AP531" s="517"/>
      <c r="AQ531" s="517"/>
      <c r="AR531" s="517"/>
      <c r="AS531" s="519" t="s">
        <v>641</v>
      </c>
      <c r="AT531" s="517"/>
      <c r="AU531" s="517"/>
      <c r="AV531" s="517"/>
      <c r="AW531" s="517"/>
      <c r="AX531" s="517"/>
      <c r="AY531" s="517">
        <v>2</v>
      </c>
      <c r="AZ531" s="517"/>
      <c r="BA531" s="517"/>
      <c r="BB531" s="517"/>
      <c r="BC531" s="518" t="s">
        <v>641</v>
      </c>
      <c r="BD531" s="518"/>
      <c r="BE531" s="518"/>
      <c r="BF531" s="518"/>
      <c r="BG531" s="518"/>
      <c r="BH531" s="518">
        <v>21</v>
      </c>
      <c r="BI531" s="518"/>
      <c r="BJ531" s="518"/>
      <c r="BK531" s="518"/>
      <c r="BL531" s="518"/>
      <c r="BM531" s="518">
        <v>630</v>
      </c>
      <c r="BN531" s="518"/>
      <c r="BO531" s="518"/>
      <c r="BP531" s="518"/>
      <c r="BQ531" s="518"/>
      <c r="BR531" s="58"/>
      <c r="BS531" s="58"/>
    </row>
    <row r="532" spans="1:78" ht="15" customHeight="1" x14ac:dyDescent="0.2">
      <c r="A532" s="58"/>
      <c r="B532" s="58"/>
      <c r="C532" s="395" t="s">
        <v>16</v>
      </c>
      <c r="D532" s="395"/>
      <c r="E532" s="395"/>
      <c r="F532" s="395"/>
      <c r="G532" s="395"/>
      <c r="H532" s="395"/>
      <c r="I532" s="395"/>
      <c r="J532" s="519">
        <v>54</v>
      </c>
      <c r="K532" s="517"/>
      <c r="L532" s="517"/>
      <c r="M532" s="517"/>
      <c r="N532" s="517"/>
      <c r="O532" s="519">
        <v>2575</v>
      </c>
      <c r="P532" s="517"/>
      <c r="Q532" s="517"/>
      <c r="R532" s="517"/>
      <c r="S532" s="517"/>
      <c r="T532" s="517"/>
      <c r="U532" s="517" t="s">
        <v>642</v>
      </c>
      <c r="V532" s="517"/>
      <c r="W532" s="517"/>
      <c r="X532" s="517"/>
      <c r="Y532" s="519" t="s">
        <v>642</v>
      </c>
      <c r="Z532" s="517"/>
      <c r="AA532" s="517"/>
      <c r="AB532" s="517"/>
      <c r="AC532" s="517"/>
      <c r="AD532" s="517"/>
      <c r="AE532" s="517" t="s">
        <v>642</v>
      </c>
      <c r="AF532" s="517"/>
      <c r="AG532" s="517"/>
      <c r="AH532" s="517"/>
      <c r="AI532" s="517" t="s">
        <v>642</v>
      </c>
      <c r="AJ532" s="517"/>
      <c r="AK532" s="517"/>
      <c r="AL532" s="517"/>
      <c r="AM532" s="517"/>
      <c r="AN532" s="519">
        <v>2</v>
      </c>
      <c r="AO532" s="517"/>
      <c r="AP532" s="517"/>
      <c r="AQ532" s="517"/>
      <c r="AR532" s="517"/>
      <c r="AS532" s="519" t="s">
        <v>641</v>
      </c>
      <c r="AT532" s="517"/>
      <c r="AU532" s="517"/>
      <c r="AV532" s="517"/>
      <c r="AW532" s="517"/>
      <c r="AX532" s="517"/>
      <c r="AY532" s="517">
        <v>2</v>
      </c>
      <c r="AZ532" s="517"/>
      <c r="BA532" s="517"/>
      <c r="BB532" s="517"/>
      <c r="BC532" s="518" t="s">
        <v>641</v>
      </c>
      <c r="BD532" s="518"/>
      <c r="BE532" s="518"/>
      <c r="BF532" s="518"/>
      <c r="BG532" s="518"/>
      <c r="BH532" s="518">
        <v>15</v>
      </c>
      <c r="BI532" s="518"/>
      <c r="BJ532" s="518"/>
      <c r="BK532" s="518"/>
      <c r="BL532" s="518"/>
      <c r="BM532" s="518">
        <v>250</v>
      </c>
      <c r="BN532" s="518"/>
      <c r="BO532" s="518"/>
      <c r="BP532" s="518"/>
      <c r="BQ532" s="518"/>
      <c r="BR532" s="58"/>
      <c r="BS532" s="58"/>
    </row>
    <row r="533" spans="1:78" ht="15" customHeight="1" x14ac:dyDescent="0.2">
      <c r="A533" s="58"/>
      <c r="B533" s="58"/>
      <c r="C533" s="395" t="s">
        <v>98</v>
      </c>
      <c r="D533" s="395"/>
      <c r="E533" s="395"/>
      <c r="F533" s="395"/>
      <c r="G533" s="395"/>
      <c r="H533" s="395"/>
      <c r="I533" s="395"/>
      <c r="J533" s="519">
        <v>11</v>
      </c>
      <c r="K533" s="517"/>
      <c r="L533" s="517"/>
      <c r="M533" s="517"/>
      <c r="N533" s="517"/>
      <c r="O533" s="519">
        <v>769</v>
      </c>
      <c r="P533" s="517"/>
      <c r="Q533" s="517"/>
      <c r="R533" s="517"/>
      <c r="S533" s="517"/>
      <c r="T533" s="517"/>
      <c r="U533" s="517">
        <v>5</v>
      </c>
      <c r="V533" s="517"/>
      <c r="W533" s="517"/>
      <c r="X533" s="517"/>
      <c r="Y533" s="519" t="s">
        <v>640</v>
      </c>
      <c r="Z533" s="517"/>
      <c r="AA533" s="517"/>
      <c r="AB533" s="517"/>
      <c r="AC533" s="517"/>
      <c r="AD533" s="517"/>
      <c r="AE533" s="517" t="s">
        <v>642</v>
      </c>
      <c r="AF533" s="517"/>
      <c r="AG533" s="517"/>
      <c r="AH533" s="517"/>
      <c r="AI533" s="517" t="s">
        <v>642</v>
      </c>
      <c r="AJ533" s="517"/>
      <c r="AK533" s="517"/>
      <c r="AL533" s="517"/>
      <c r="AM533" s="517"/>
      <c r="AN533" s="519">
        <v>3</v>
      </c>
      <c r="AO533" s="517"/>
      <c r="AP533" s="517"/>
      <c r="AQ533" s="517"/>
      <c r="AR533" s="517"/>
      <c r="AS533" s="519">
        <v>126</v>
      </c>
      <c r="AT533" s="517"/>
      <c r="AU533" s="517"/>
      <c r="AV533" s="517"/>
      <c r="AW533" s="517"/>
      <c r="AX533" s="517"/>
      <c r="AY533" s="517">
        <v>1</v>
      </c>
      <c r="AZ533" s="517"/>
      <c r="BA533" s="517"/>
      <c r="BB533" s="517"/>
      <c r="BC533" s="518" t="s">
        <v>641</v>
      </c>
      <c r="BD533" s="518"/>
      <c r="BE533" s="518"/>
      <c r="BF533" s="518"/>
      <c r="BG533" s="518"/>
      <c r="BH533" s="518">
        <v>11</v>
      </c>
      <c r="BI533" s="518"/>
      <c r="BJ533" s="518"/>
      <c r="BK533" s="518"/>
      <c r="BL533" s="518"/>
      <c r="BM533" s="518">
        <v>455</v>
      </c>
      <c r="BN533" s="518"/>
      <c r="BO533" s="518"/>
      <c r="BP533" s="518"/>
      <c r="BQ533" s="518"/>
      <c r="BR533" s="58"/>
      <c r="BS533" s="58"/>
    </row>
    <row r="534" spans="1:78" ht="15" customHeight="1" x14ac:dyDescent="0.2">
      <c r="A534" s="58"/>
      <c r="B534" s="58"/>
      <c r="C534" s="395" t="s">
        <v>18</v>
      </c>
      <c r="D534" s="395"/>
      <c r="E534" s="395"/>
      <c r="F534" s="395"/>
      <c r="G534" s="395"/>
      <c r="H534" s="395"/>
      <c r="I534" s="395"/>
      <c r="J534" s="519">
        <v>13</v>
      </c>
      <c r="K534" s="517"/>
      <c r="L534" s="517"/>
      <c r="M534" s="517"/>
      <c r="N534" s="517"/>
      <c r="O534" s="519">
        <v>1197</v>
      </c>
      <c r="P534" s="517"/>
      <c r="Q534" s="517"/>
      <c r="R534" s="517"/>
      <c r="S534" s="517"/>
      <c r="T534" s="517"/>
      <c r="U534" s="517">
        <v>3</v>
      </c>
      <c r="V534" s="517"/>
      <c r="W534" s="517"/>
      <c r="X534" s="517"/>
      <c r="Y534" s="519" t="s">
        <v>640</v>
      </c>
      <c r="Z534" s="517"/>
      <c r="AA534" s="517"/>
      <c r="AB534" s="517"/>
      <c r="AC534" s="517"/>
      <c r="AD534" s="517"/>
      <c r="AE534" s="517" t="s">
        <v>642</v>
      </c>
      <c r="AF534" s="517"/>
      <c r="AG534" s="517"/>
      <c r="AH534" s="517"/>
      <c r="AI534" s="517" t="s">
        <v>642</v>
      </c>
      <c r="AJ534" s="517"/>
      <c r="AK534" s="517"/>
      <c r="AL534" s="517"/>
      <c r="AM534" s="517"/>
      <c r="AN534" s="519">
        <v>3</v>
      </c>
      <c r="AO534" s="517"/>
      <c r="AP534" s="517"/>
      <c r="AQ534" s="517"/>
      <c r="AR534" s="517"/>
      <c r="AS534" s="519">
        <v>231</v>
      </c>
      <c r="AT534" s="517"/>
      <c r="AU534" s="517"/>
      <c r="AV534" s="517"/>
      <c r="AW534" s="517"/>
      <c r="AX534" s="517"/>
      <c r="AY534" s="517">
        <v>3</v>
      </c>
      <c r="AZ534" s="517"/>
      <c r="BA534" s="517"/>
      <c r="BB534" s="517"/>
      <c r="BC534" s="518">
        <v>108</v>
      </c>
      <c r="BD534" s="518"/>
      <c r="BE534" s="518"/>
      <c r="BF534" s="518"/>
      <c r="BG534" s="518"/>
      <c r="BH534" s="518">
        <v>14</v>
      </c>
      <c r="BI534" s="518"/>
      <c r="BJ534" s="518"/>
      <c r="BK534" s="518"/>
      <c r="BL534" s="518"/>
      <c r="BM534" s="518">
        <v>304</v>
      </c>
      <c r="BN534" s="518"/>
      <c r="BO534" s="518"/>
      <c r="BP534" s="518"/>
      <c r="BQ534" s="518"/>
      <c r="BR534" s="58"/>
      <c r="BS534" s="58"/>
    </row>
    <row r="535" spans="1:78" ht="15" customHeight="1" x14ac:dyDescent="0.2">
      <c r="A535" s="58"/>
      <c r="B535" s="58"/>
      <c r="C535" s="395" t="s">
        <v>19</v>
      </c>
      <c r="D535" s="395"/>
      <c r="E535" s="395"/>
      <c r="F535" s="395"/>
      <c r="G535" s="395"/>
      <c r="H535" s="395"/>
      <c r="I535" s="395"/>
      <c r="J535" s="519">
        <v>58</v>
      </c>
      <c r="K535" s="517"/>
      <c r="L535" s="517"/>
      <c r="M535" s="517"/>
      <c r="N535" s="517"/>
      <c r="O535" s="519">
        <v>2071</v>
      </c>
      <c r="P535" s="517"/>
      <c r="Q535" s="517"/>
      <c r="R535" s="517"/>
      <c r="S535" s="517"/>
      <c r="T535" s="517"/>
      <c r="U535" s="517" t="s">
        <v>642</v>
      </c>
      <c r="V535" s="517"/>
      <c r="W535" s="517"/>
      <c r="X535" s="517"/>
      <c r="Y535" s="519" t="s">
        <v>642</v>
      </c>
      <c r="Z535" s="517"/>
      <c r="AA535" s="517"/>
      <c r="AB535" s="517"/>
      <c r="AC535" s="517"/>
      <c r="AD535" s="517"/>
      <c r="AE535" s="517" t="s">
        <v>642</v>
      </c>
      <c r="AF535" s="517"/>
      <c r="AG535" s="517"/>
      <c r="AH535" s="517"/>
      <c r="AI535" s="517" t="s">
        <v>642</v>
      </c>
      <c r="AJ535" s="517"/>
      <c r="AK535" s="517"/>
      <c r="AL535" s="517"/>
      <c r="AM535" s="517"/>
      <c r="AN535" s="519">
        <v>2</v>
      </c>
      <c r="AO535" s="517"/>
      <c r="AP535" s="517"/>
      <c r="AQ535" s="517"/>
      <c r="AR535" s="517"/>
      <c r="AS535" s="519" t="s">
        <v>641</v>
      </c>
      <c r="AT535" s="517"/>
      <c r="AU535" s="517"/>
      <c r="AV535" s="517"/>
      <c r="AW535" s="517"/>
      <c r="AX535" s="517"/>
      <c r="AY535" s="517">
        <v>48</v>
      </c>
      <c r="AZ535" s="517"/>
      <c r="BA535" s="517"/>
      <c r="BB535" s="517"/>
      <c r="BC535" s="518">
        <v>2833</v>
      </c>
      <c r="BD535" s="518"/>
      <c r="BE535" s="518"/>
      <c r="BF535" s="518"/>
      <c r="BG535" s="518"/>
      <c r="BH535" s="518">
        <v>21</v>
      </c>
      <c r="BI535" s="518"/>
      <c r="BJ535" s="518"/>
      <c r="BK535" s="518"/>
      <c r="BL535" s="518"/>
      <c r="BM535" s="518" t="s">
        <v>641</v>
      </c>
      <c r="BN535" s="518"/>
      <c r="BO535" s="518"/>
      <c r="BP535" s="518"/>
      <c r="BQ535" s="518"/>
      <c r="BR535" s="58"/>
      <c r="BS535" s="58"/>
    </row>
    <row r="536" spans="1:78" ht="15" customHeight="1" x14ac:dyDescent="0.2">
      <c r="A536" s="58"/>
      <c r="B536" s="58"/>
      <c r="C536" s="395" t="s">
        <v>175</v>
      </c>
      <c r="D536" s="395"/>
      <c r="E536" s="395"/>
      <c r="F536" s="395"/>
      <c r="G536" s="395"/>
      <c r="H536" s="395"/>
      <c r="I536" s="395"/>
      <c r="J536" s="519">
        <v>70</v>
      </c>
      <c r="K536" s="517"/>
      <c r="L536" s="517"/>
      <c r="M536" s="517"/>
      <c r="N536" s="517"/>
      <c r="O536" s="519">
        <v>3096</v>
      </c>
      <c r="P536" s="517"/>
      <c r="Q536" s="517"/>
      <c r="R536" s="517"/>
      <c r="S536" s="517"/>
      <c r="T536" s="517"/>
      <c r="U536" s="517">
        <v>3</v>
      </c>
      <c r="V536" s="517"/>
      <c r="W536" s="517"/>
      <c r="X536" s="517"/>
      <c r="Y536" s="519" t="s">
        <v>640</v>
      </c>
      <c r="Z536" s="517"/>
      <c r="AA536" s="517"/>
      <c r="AB536" s="517"/>
      <c r="AC536" s="517"/>
      <c r="AD536" s="517"/>
      <c r="AE536" s="517">
        <v>5</v>
      </c>
      <c r="AF536" s="517"/>
      <c r="AG536" s="517"/>
      <c r="AH536" s="517"/>
      <c r="AI536" s="517" t="s">
        <v>641</v>
      </c>
      <c r="AJ536" s="517"/>
      <c r="AK536" s="517"/>
      <c r="AL536" s="517"/>
      <c r="AM536" s="517"/>
      <c r="AN536" s="519">
        <v>18</v>
      </c>
      <c r="AO536" s="517"/>
      <c r="AP536" s="517"/>
      <c r="AQ536" s="517"/>
      <c r="AR536" s="517"/>
      <c r="AS536" s="519" t="s">
        <v>641</v>
      </c>
      <c r="AT536" s="517"/>
      <c r="AU536" s="517"/>
      <c r="AV536" s="517"/>
      <c r="AW536" s="517"/>
      <c r="AX536" s="517"/>
      <c r="AY536" s="517">
        <v>11</v>
      </c>
      <c r="AZ536" s="517"/>
      <c r="BA536" s="517"/>
      <c r="BB536" s="517"/>
      <c r="BC536" s="518">
        <v>1000</v>
      </c>
      <c r="BD536" s="518"/>
      <c r="BE536" s="518"/>
      <c r="BF536" s="518"/>
      <c r="BG536" s="518"/>
      <c r="BH536" s="518">
        <v>40</v>
      </c>
      <c r="BI536" s="518"/>
      <c r="BJ536" s="518"/>
      <c r="BK536" s="518"/>
      <c r="BL536" s="518"/>
      <c r="BM536" s="518">
        <v>603</v>
      </c>
      <c r="BN536" s="518"/>
      <c r="BO536" s="518"/>
      <c r="BP536" s="518"/>
      <c r="BQ536" s="518"/>
      <c r="BR536" s="58"/>
      <c r="BS536" s="58"/>
    </row>
    <row r="537" spans="1:78" ht="15" customHeight="1" x14ac:dyDescent="0.2">
      <c r="A537" s="58"/>
      <c r="B537" s="58"/>
      <c r="C537" s="391" t="s">
        <v>99</v>
      </c>
      <c r="D537" s="391"/>
      <c r="E537" s="391"/>
      <c r="F537" s="391"/>
      <c r="G537" s="391"/>
      <c r="H537" s="391"/>
      <c r="I537" s="391"/>
      <c r="J537" s="516">
        <v>17</v>
      </c>
      <c r="K537" s="515"/>
      <c r="L537" s="515"/>
      <c r="M537" s="515"/>
      <c r="N537" s="515"/>
      <c r="O537" s="516">
        <v>3726</v>
      </c>
      <c r="P537" s="515"/>
      <c r="Q537" s="515"/>
      <c r="R537" s="515"/>
      <c r="S537" s="515"/>
      <c r="T537" s="515"/>
      <c r="U537" s="515">
        <v>13</v>
      </c>
      <c r="V537" s="515"/>
      <c r="W537" s="515"/>
      <c r="X537" s="515"/>
      <c r="Y537" s="516">
        <v>4469</v>
      </c>
      <c r="Z537" s="515"/>
      <c r="AA537" s="515"/>
      <c r="AB537" s="515"/>
      <c r="AC537" s="515"/>
      <c r="AD537" s="515"/>
      <c r="AE537" s="515">
        <v>1</v>
      </c>
      <c r="AF537" s="515"/>
      <c r="AG537" s="515"/>
      <c r="AH537" s="515"/>
      <c r="AI537" s="515" t="s">
        <v>641</v>
      </c>
      <c r="AJ537" s="515"/>
      <c r="AK537" s="515"/>
      <c r="AL537" s="515"/>
      <c r="AM537" s="515"/>
      <c r="AN537" s="516">
        <v>9</v>
      </c>
      <c r="AO537" s="515"/>
      <c r="AP537" s="515"/>
      <c r="AQ537" s="515"/>
      <c r="AR537" s="515"/>
      <c r="AS537" s="516">
        <v>1505</v>
      </c>
      <c r="AT537" s="515"/>
      <c r="AU537" s="515"/>
      <c r="AV537" s="515"/>
      <c r="AW537" s="515"/>
      <c r="AX537" s="515"/>
      <c r="AY537" s="515" t="s">
        <v>642</v>
      </c>
      <c r="AZ537" s="515"/>
      <c r="BA537" s="515"/>
      <c r="BB537" s="515"/>
      <c r="BC537" s="513" t="s">
        <v>642</v>
      </c>
      <c r="BD537" s="513"/>
      <c r="BE537" s="513"/>
      <c r="BF537" s="513"/>
      <c r="BG537" s="513"/>
      <c r="BH537" s="513">
        <v>44</v>
      </c>
      <c r="BI537" s="513"/>
      <c r="BJ537" s="513"/>
      <c r="BK537" s="513"/>
      <c r="BL537" s="513"/>
      <c r="BM537" s="513">
        <v>1051</v>
      </c>
      <c r="BN537" s="513"/>
      <c r="BO537" s="513"/>
      <c r="BP537" s="513"/>
      <c r="BQ537" s="513"/>
      <c r="BR537" s="58"/>
      <c r="BS537" s="58"/>
    </row>
    <row r="538" spans="1:78" ht="15" customHeight="1" x14ac:dyDescent="0.2">
      <c r="A538" s="58"/>
      <c r="B538" s="58"/>
      <c r="C538" s="260" t="s">
        <v>134</v>
      </c>
      <c r="D538" s="260"/>
      <c r="E538" s="260"/>
      <c r="F538" s="260"/>
      <c r="G538" s="260"/>
      <c r="H538" s="260"/>
      <c r="I538" s="260"/>
      <c r="J538" s="514">
        <f>SUM(J529:J537)</f>
        <v>292</v>
      </c>
      <c r="K538" s="511"/>
      <c r="L538" s="511"/>
      <c r="M538" s="511"/>
      <c r="N538" s="511"/>
      <c r="O538" s="514">
        <f>SUM(O529:O537)</f>
        <v>18420</v>
      </c>
      <c r="P538" s="511"/>
      <c r="Q538" s="511"/>
      <c r="R538" s="511"/>
      <c r="S538" s="511"/>
      <c r="T538" s="511"/>
      <c r="U538" s="511">
        <f>SUM(U529:U537)</f>
        <v>27</v>
      </c>
      <c r="V538" s="511"/>
      <c r="W538" s="511"/>
      <c r="X538" s="511"/>
      <c r="Y538" s="514">
        <v>6672</v>
      </c>
      <c r="Z538" s="511"/>
      <c r="AA538" s="511"/>
      <c r="AB538" s="511"/>
      <c r="AC538" s="511"/>
      <c r="AD538" s="511"/>
      <c r="AE538" s="511">
        <f>SUM(AE529:AE537)</f>
        <v>9</v>
      </c>
      <c r="AF538" s="511"/>
      <c r="AG538" s="511"/>
      <c r="AH538" s="511"/>
      <c r="AI538" s="511">
        <v>22</v>
      </c>
      <c r="AJ538" s="511"/>
      <c r="AK538" s="511"/>
      <c r="AL538" s="511"/>
      <c r="AM538" s="511"/>
      <c r="AN538" s="514">
        <f>SUM(AN529:AN537)</f>
        <v>47</v>
      </c>
      <c r="AO538" s="511"/>
      <c r="AP538" s="511"/>
      <c r="AQ538" s="511"/>
      <c r="AR538" s="511"/>
      <c r="AS538" s="514" t="s">
        <v>641</v>
      </c>
      <c r="AT538" s="511"/>
      <c r="AU538" s="511"/>
      <c r="AV538" s="511"/>
      <c r="AW538" s="511"/>
      <c r="AX538" s="511"/>
      <c r="AY538" s="511">
        <f>SUM(AY529:AY537)</f>
        <v>67</v>
      </c>
      <c r="AZ538" s="511"/>
      <c r="BA538" s="511"/>
      <c r="BB538" s="511"/>
      <c r="BC538" s="512">
        <v>4053</v>
      </c>
      <c r="BD538" s="512"/>
      <c r="BE538" s="512"/>
      <c r="BF538" s="512"/>
      <c r="BG538" s="512"/>
      <c r="BH538" s="512">
        <f>SUM(BH529:BH537)</f>
        <v>182</v>
      </c>
      <c r="BI538" s="512"/>
      <c r="BJ538" s="512"/>
      <c r="BK538" s="512"/>
      <c r="BL538" s="512"/>
      <c r="BM538" s="512">
        <v>4895</v>
      </c>
      <c r="BN538" s="512"/>
      <c r="BO538" s="512"/>
      <c r="BP538" s="512"/>
      <c r="BQ538" s="512"/>
      <c r="BR538" s="58"/>
      <c r="BS538" s="58"/>
    </row>
    <row r="539" spans="1:78" ht="15" customHeight="1" x14ac:dyDescent="0.2">
      <c r="A539" s="58"/>
      <c r="B539" s="58"/>
      <c r="C539" s="66"/>
      <c r="D539" s="66"/>
      <c r="E539" s="66"/>
      <c r="F539" s="66"/>
      <c r="G539" s="66"/>
      <c r="H539" s="66"/>
      <c r="I539" s="67"/>
      <c r="J539" s="68"/>
      <c r="K539" s="69"/>
      <c r="L539" s="69"/>
      <c r="M539" s="69"/>
      <c r="N539" s="69"/>
      <c r="O539" s="68"/>
      <c r="P539" s="69"/>
      <c r="Q539" s="69"/>
      <c r="R539" s="69"/>
      <c r="S539" s="69"/>
      <c r="T539" s="69"/>
      <c r="U539" s="69"/>
      <c r="V539" s="69"/>
      <c r="W539" s="69"/>
      <c r="X539" s="69"/>
      <c r="Y539" s="68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8"/>
      <c r="AO539" s="69"/>
      <c r="AP539" s="69"/>
      <c r="AQ539" s="69"/>
      <c r="AR539" s="69"/>
      <c r="AS539" s="68"/>
      <c r="AT539" s="69"/>
      <c r="AU539" s="69"/>
      <c r="AV539" s="69"/>
      <c r="AW539" s="69"/>
      <c r="AX539" s="69"/>
      <c r="AY539" s="69"/>
      <c r="AZ539" s="69"/>
      <c r="BA539" s="69"/>
      <c r="BB539" s="69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58"/>
      <c r="BS539" s="58"/>
    </row>
    <row r="540" spans="1:78" ht="15" customHeight="1" x14ac:dyDescent="0.2">
      <c r="A540" s="58" t="s">
        <v>643</v>
      </c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65" t="s">
        <v>644</v>
      </c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</row>
    <row r="541" spans="1:78" ht="1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</row>
    <row r="542" spans="1:78" ht="15" customHeight="1" x14ac:dyDescent="0.2">
      <c r="A542" s="58"/>
      <c r="B542" s="260" t="s">
        <v>12</v>
      </c>
      <c r="C542" s="260"/>
      <c r="D542" s="260"/>
      <c r="E542" s="260"/>
      <c r="F542" s="260"/>
      <c r="G542" s="260"/>
      <c r="H542" s="260"/>
      <c r="I542" s="260"/>
      <c r="J542" s="510" t="s">
        <v>645</v>
      </c>
      <c r="K542" s="510"/>
      <c r="L542" s="510"/>
      <c r="M542" s="510"/>
      <c r="N542" s="510"/>
      <c r="O542" s="510"/>
      <c r="P542" s="510"/>
      <c r="Q542" s="510"/>
      <c r="R542" s="510" t="s">
        <v>646</v>
      </c>
      <c r="S542" s="510"/>
      <c r="T542" s="510"/>
      <c r="U542" s="510"/>
      <c r="V542" s="510"/>
      <c r="W542" s="510"/>
      <c r="X542" s="510"/>
      <c r="Y542" s="510"/>
      <c r="Z542" s="510" t="s">
        <v>647</v>
      </c>
      <c r="AA542" s="510"/>
      <c r="AB542" s="510"/>
      <c r="AC542" s="510"/>
      <c r="AD542" s="510"/>
      <c r="AE542" s="510"/>
      <c r="AF542" s="510"/>
      <c r="AG542" s="510"/>
      <c r="AH542" s="510" t="s">
        <v>648</v>
      </c>
      <c r="AI542" s="510"/>
      <c r="AJ542" s="510"/>
      <c r="AK542" s="510"/>
      <c r="AL542" s="510"/>
      <c r="AM542" s="510"/>
      <c r="AN542" s="510"/>
      <c r="AO542" s="510"/>
      <c r="AP542" s="510" t="s">
        <v>649</v>
      </c>
      <c r="AQ542" s="510"/>
      <c r="AR542" s="510"/>
      <c r="AS542" s="510"/>
      <c r="AT542" s="510"/>
      <c r="AU542" s="510"/>
      <c r="AV542" s="510"/>
      <c r="AW542" s="510"/>
      <c r="AX542" s="510" t="s">
        <v>650</v>
      </c>
      <c r="AY542" s="510"/>
      <c r="AZ542" s="510"/>
      <c r="BA542" s="510"/>
      <c r="BB542" s="510"/>
      <c r="BC542" s="510"/>
      <c r="BD542" s="510"/>
      <c r="BE542" s="510"/>
      <c r="BF542" s="510" t="s">
        <v>651</v>
      </c>
      <c r="BG542" s="510"/>
      <c r="BH542" s="510"/>
      <c r="BI542" s="510"/>
      <c r="BJ542" s="510"/>
      <c r="BK542" s="510"/>
      <c r="BL542" s="510"/>
      <c r="BM542" s="510"/>
      <c r="BN542" s="59"/>
      <c r="BO542" s="71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8"/>
    </row>
    <row r="543" spans="1:78" ht="15" customHeight="1" x14ac:dyDescent="0.2">
      <c r="A543" s="58"/>
      <c r="B543" s="260"/>
      <c r="C543" s="260"/>
      <c r="D543" s="260"/>
      <c r="E543" s="260"/>
      <c r="F543" s="260"/>
      <c r="G543" s="260"/>
      <c r="H543" s="260"/>
      <c r="I543" s="260"/>
      <c r="J543" s="510" t="s">
        <v>652</v>
      </c>
      <c r="K543" s="510"/>
      <c r="L543" s="510"/>
      <c r="M543" s="510"/>
      <c r="N543" s="510"/>
      <c r="O543" s="510"/>
      <c r="P543" s="510"/>
      <c r="Q543" s="510"/>
      <c r="R543" s="510" t="s">
        <v>652</v>
      </c>
      <c r="S543" s="510"/>
      <c r="T543" s="510"/>
      <c r="U543" s="510"/>
      <c r="V543" s="510"/>
      <c r="W543" s="510"/>
      <c r="X543" s="510"/>
      <c r="Y543" s="510"/>
      <c r="Z543" s="510" t="s">
        <v>652</v>
      </c>
      <c r="AA543" s="510"/>
      <c r="AB543" s="510"/>
      <c r="AC543" s="510"/>
      <c r="AD543" s="510"/>
      <c r="AE543" s="510"/>
      <c r="AF543" s="510"/>
      <c r="AG543" s="510"/>
      <c r="AH543" s="510" t="s">
        <v>652</v>
      </c>
      <c r="AI543" s="510"/>
      <c r="AJ543" s="510"/>
      <c r="AK543" s="510"/>
      <c r="AL543" s="510"/>
      <c r="AM543" s="510"/>
      <c r="AN543" s="510"/>
      <c r="AO543" s="510"/>
      <c r="AP543" s="510" t="s">
        <v>652</v>
      </c>
      <c r="AQ543" s="510"/>
      <c r="AR543" s="510"/>
      <c r="AS543" s="510"/>
      <c r="AT543" s="510"/>
      <c r="AU543" s="510"/>
      <c r="AV543" s="510"/>
      <c r="AW543" s="510"/>
      <c r="AX543" s="510" t="s">
        <v>652</v>
      </c>
      <c r="AY543" s="510"/>
      <c r="AZ543" s="510"/>
      <c r="BA543" s="510"/>
      <c r="BB543" s="510"/>
      <c r="BC543" s="510"/>
      <c r="BD543" s="510"/>
      <c r="BE543" s="510"/>
      <c r="BF543" s="510" t="s">
        <v>652</v>
      </c>
      <c r="BG543" s="510"/>
      <c r="BH543" s="510"/>
      <c r="BI543" s="510"/>
      <c r="BJ543" s="510"/>
      <c r="BK543" s="510"/>
      <c r="BL543" s="510"/>
      <c r="BM543" s="51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58"/>
    </row>
    <row r="544" spans="1:78" ht="15" customHeight="1" x14ac:dyDescent="0.2">
      <c r="A544" s="58"/>
      <c r="B544" s="260"/>
      <c r="C544" s="260"/>
      <c r="D544" s="260"/>
      <c r="E544" s="260"/>
      <c r="F544" s="260"/>
      <c r="G544" s="260"/>
      <c r="H544" s="260"/>
      <c r="I544" s="260"/>
      <c r="J544" s="510"/>
      <c r="K544" s="510"/>
      <c r="L544" s="510"/>
      <c r="M544" s="510"/>
      <c r="N544" s="510"/>
      <c r="O544" s="510"/>
      <c r="P544" s="510"/>
      <c r="Q544" s="510"/>
      <c r="R544" s="510"/>
      <c r="S544" s="510"/>
      <c r="T544" s="510"/>
      <c r="U544" s="510"/>
      <c r="V544" s="510"/>
      <c r="W544" s="510"/>
      <c r="X544" s="510"/>
      <c r="Y544" s="510"/>
      <c r="Z544" s="510"/>
      <c r="AA544" s="510"/>
      <c r="AB544" s="510"/>
      <c r="AC544" s="510"/>
      <c r="AD544" s="510"/>
      <c r="AE544" s="510"/>
      <c r="AF544" s="510"/>
      <c r="AG544" s="510"/>
      <c r="AH544" s="510"/>
      <c r="AI544" s="510"/>
      <c r="AJ544" s="510"/>
      <c r="AK544" s="510"/>
      <c r="AL544" s="510"/>
      <c r="AM544" s="510"/>
      <c r="AN544" s="510"/>
      <c r="AO544" s="510"/>
      <c r="AP544" s="510"/>
      <c r="AQ544" s="510"/>
      <c r="AR544" s="510"/>
      <c r="AS544" s="510"/>
      <c r="AT544" s="510"/>
      <c r="AU544" s="510"/>
      <c r="AV544" s="510"/>
      <c r="AW544" s="510"/>
      <c r="AX544" s="510"/>
      <c r="AY544" s="510"/>
      <c r="AZ544" s="510"/>
      <c r="BA544" s="510"/>
      <c r="BB544" s="510"/>
      <c r="BC544" s="510"/>
      <c r="BD544" s="510"/>
      <c r="BE544" s="510"/>
      <c r="BF544" s="510"/>
      <c r="BG544" s="510"/>
      <c r="BH544" s="510"/>
      <c r="BI544" s="510"/>
      <c r="BJ544" s="510"/>
      <c r="BK544" s="510"/>
      <c r="BL544" s="510"/>
      <c r="BM544" s="51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58"/>
    </row>
    <row r="545" spans="1:78" ht="15" customHeight="1" x14ac:dyDescent="0.2">
      <c r="A545" s="58"/>
      <c r="B545" s="399" t="s">
        <v>13</v>
      </c>
      <c r="C545" s="399"/>
      <c r="D545" s="399"/>
      <c r="E545" s="399"/>
      <c r="F545" s="399"/>
      <c r="G545" s="399"/>
      <c r="H545" s="399"/>
      <c r="I545" s="399"/>
      <c r="J545" s="509">
        <v>4</v>
      </c>
      <c r="K545" s="509"/>
      <c r="L545" s="509"/>
      <c r="M545" s="509"/>
      <c r="N545" s="509"/>
      <c r="O545" s="509"/>
      <c r="P545" s="509"/>
      <c r="Q545" s="509"/>
      <c r="R545" s="509">
        <v>1</v>
      </c>
      <c r="S545" s="509"/>
      <c r="T545" s="509"/>
      <c r="U545" s="509"/>
      <c r="V545" s="509"/>
      <c r="W545" s="509"/>
      <c r="X545" s="509"/>
      <c r="Y545" s="509"/>
      <c r="Z545" s="509">
        <v>4</v>
      </c>
      <c r="AA545" s="509"/>
      <c r="AB545" s="509"/>
      <c r="AC545" s="509"/>
      <c r="AD545" s="509"/>
      <c r="AE545" s="509"/>
      <c r="AF545" s="509"/>
      <c r="AG545" s="509"/>
      <c r="AH545" s="509" t="s">
        <v>653</v>
      </c>
      <c r="AI545" s="509"/>
      <c r="AJ545" s="509"/>
      <c r="AK545" s="509"/>
      <c r="AL545" s="509"/>
      <c r="AM545" s="509"/>
      <c r="AN545" s="509"/>
      <c r="AO545" s="509"/>
      <c r="AP545" s="509">
        <v>1</v>
      </c>
      <c r="AQ545" s="509"/>
      <c r="AR545" s="509"/>
      <c r="AS545" s="509"/>
      <c r="AT545" s="509"/>
      <c r="AU545" s="509"/>
      <c r="AV545" s="509"/>
      <c r="AW545" s="509"/>
      <c r="AX545" s="509" t="s">
        <v>653</v>
      </c>
      <c r="AY545" s="509"/>
      <c r="AZ545" s="509"/>
      <c r="BA545" s="509"/>
      <c r="BB545" s="509"/>
      <c r="BC545" s="509"/>
      <c r="BD545" s="509"/>
      <c r="BE545" s="509"/>
      <c r="BF545" s="509">
        <v>1</v>
      </c>
      <c r="BG545" s="509"/>
      <c r="BH545" s="509"/>
      <c r="BI545" s="509"/>
      <c r="BJ545" s="509"/>
      <c r="BK545" s="509"/>
      <c r="BL545" s="509"/>
      <c r="BM545" s="509"/>
      <c r="BN545" s="62"/>
      <c r="BO545" s="61"/>
      <c r="BP545" s="61"/>
      <c r="BQ545" s="61"/>
      <c r="BR545" s="61"/>
      <c r="BS545" s="61"/>
      <c r="BT545" s="62"/>
      <c r="BU545" s="62"/>
      <c r="BV545" s="62"/>
      <c r="BW545" s="62"/>
      <c r="BX545" s="62"/>
      <c r="BY545" s="62"/>
      <c r="BZ545" s="58"/>
    </row>
    <row r="546" spans="1:78" ht="15" customHeight="1" x14ac:dyDescent="0.2">
      <c r="A546" s="58"/>
      <c r="B546" s="395" t="s">
        <v>178</v>
      </c>
      <c r="C546" s="395"/>
      <c r="D546" s="395"/>
      <c r="E546" s="395"/>
      <c r="F546" s="395"/>
      <c r="G546" s="395"/>
      <c r="H546" s="395"/>
      <c r="I546" s="395"/>
      <c r="J546" s="505" t="s">
        <v>653</v>
      </c>
      <c r="K546" s="505"/>
      <c r="L546" s="505"/>
      <c r="M546" s="505"/>
      <c r="N546" s="505"/>
      <c r="O546" s="505"/>
      <c r="P546" s="505"/>
      <c r="Q546" s="505"/>
      <c r="R546" s="505" t="s">
        <v>653</v>
      </c>
      <c r="S546" s="505"/>
      <c r="T546" s="505"/>
      <c r="U546" s="505"/>
      <c r="V546" s="505"/>
      <c r="W546" s="505"/>
      <c r="X546" s="505"/>
      <c r="Y546" s="505"/>
      <c r="Z546" s="505" t="s">
        <v>653</v>
      </c>
      <c r="AA546" s="505"/>
      <c r="AB546" s="505"/>
      <c r="AC546" s="505"/>
      <c r="AD546" s="505"/>
      <c r="AE546" s="505"/>
      <c r="AF546" s="505"/>
      <c r="AG546" s="505"/>
      <c r="AH546" s="505" t="s">
        <v>653</v>
      </c>
      <c r="AI546" s="505"/>
      <c r="AJ546" s="505"/>
      <c r="AK546" s="505"/>
      <c r="AL546" s="505"/>
      <c r="AM546" s="505"/>
      <c r="AN546" s="505"/>
      <c r="AO546" s="505"/>
      <c r="AP546" s="505" t="s">
        <v>653</v>
      </c>
      <c r="AQ546" s="505"/>
      <c r="AR546" s="505"/>
      <c r="AS546" s="505"/>
      <c r="AT546" s="505"/>
      <c r="AU546" s="505"/>
      <c r="AV546" s="505"/>
      <c r="AW546" s="505"/>
      <c r="AX546" s="505" t="s">
        <v>653</v>
      </c>
      <c r="AY546" s="505"/>
      <c r="AZ546" s="505"/>
      <c r="BA546" s="505"/>
      <c r="BB546" s="505"/>
      <c r="BC546" s="505"/>
      <c r="BD546" s="505"/>
      <c r="BE546" s="505"/>
      <c r="BF546" s="505" t="s">
        <v>653</v>
      </c>
      <c r="BG546" s="505"/>
      <c r="BH546" s="505"/>
      <c r="BI546" s="505"/>
      <c r="BJ546" s="505"/>
      <c r="BK546" s="505"/>
      <c r="BL546" s="505"/>
      <c r="BM546" s="505"/>
      <c r="BN546" s="62"/>
      <c r="BO546" s="61"/>
      <c r="BP546" s="61"/>
      <c r="BQ546" s="61"/>
      <c r="BR546" s="61"/>
      <c r="BS546" s="61"/>
      <c r="BT546" s="62"/>
      <c r="BU546" s="62"/>
      <c r="BV546" s="62"/>
      <c r="BW546" s="62"/>
      <c r="BX546" s="62"/>
      <c r="BY546" s="62"/>
      <c r="BZ546" s="58"/>
    </row>
    <row r="547" spans="1:78" ht="15" customHeight="1" x14ac:dyDescent="0.2">
      <c r="A547" s="58"/>
      <c r="B547" s="395" t="s">
        <v>97</v>
      </c>
      <c r="C547" s="395"/>
      <c r="D547" s="395"/>
      <c r="E547" s="395"/>
      <c r="F547" s="395"/>
      <c r="G547" s="395"/>
      <c r="H547" s="395"/>
      <c r="I547" s="395"/>
      <c r="J547" s="505">
        <v>1</v>
      </c>
      <c r="K547" s="505"/>
      <c r="L547" s="505"/>
      <c r="M547" s="505"/>
      <c r="N547" s="505"/>
      <c r="O547" s="505"/>
      <c r="P547" s="505"/>
      <c r="Q547" s="505"/>
      <c r="R547" s="505" t="s">
        <v>653</v>
      </c>
      <c r="S547" s="505"/>
      <c r="T547" s="505"/>
      <c r="U547" s="505"/>
      <c r="V547" s="505"/>
      <c r="W547" s="505"/>
      <c r="X547" s="505"/>
      <c r="Y547" s="505"/>
      <c r="Z547" s="505">
        <v>3</v>
      </c>
      <c r="AA547" s="505"/>
      <c r="AB547" s="505"/>
      <c r="AC547" s="505"/>
      <c r="AD547" s="505"/>
      <c r="AE547" s="505"/>
      <c r="AF547" s="505"/>
      <c r="AG547" s="505"/>
      <c r="AH547" s="505" t="s">
        <v>653</v>
      </c>
      <c r="AI547" s="505"/>
      <c r="AJ547" s="505"/>
      <c r="AK547" s="505"/>
      <c r="AL547" s="505"/>
      <c r="AM547" s="505"/>
      <c r="AN547" s="505"/>
      <c r="AO547" s="505"/>
      <c r="AP547" s="505" t="s">
        <v>653</v>
      </c>
      <c r="AQ547" s="505"/>
      <c r="AR547" s="505"/>
      <c r="AS547" s="505"/>
      <c r="AT547" s="505"/>
      <c r="AU547" s="505"/>
      <c r="AV547" s="505"/>
      <c r="AW547" s="505"/>
      <c r="AX547" s="505" t="s">
        <v>653</v>
      </c>
      <c r="AY547" s="505"/>
      <c r="AZ547" s="505"/>
      <c r="BA547" s="505"/>
      <c r="BB547" s="505"/>
      <c r="BC547" s="505"/>
      <c r="BD547" s="505"/>
      <c r="BE547" s="505"/>
      <c r="BF547" s="505" t="s">
        <v>653</v>
      </c>
      <c r="BG547" s="505"/>
      <c r="BH547" s="505"/>
      <c r="BI547" s="505"/>
      <c r="BJ547" s="505"/>
      <c r="BK547" s="505"/>
      <c r="BL547" s="505"/>
      <c r="BM547" s="505"/>
      <c r="BN547" s="62"/>
      <c r="BO547" s="61"/>
      <c r="BP547" s="61"/>
      <c r="BQ547" s="61"/>
      <c r="BR547" s="61"/>
      <c r="BS547" s="61"/>
      <c r="BT547" s="62"/>
      <c r="BU547" s="62"/>
      <c r="BV547" s="62"/>
      <c r="BW547" s="62"/>
      <c r="BX547" s="62"/>
      <c r="BY547" s="62"/>
      <c r="BZ547" s="58"/>
    </row>
    <row r="548" spans="1:78" ht="15" customHeight="1" x14ac:dyDescent="0.2">
      <c r="A548" s="58"/>
      <c r="B548" s="395" t="s">
        <v>16</v>
      </c>
      <c r="C548" s="395"/>
      <c r="D548" s="395"/>
      <c r="E548" s="395"/>
      <c r="F548" s="395"/>
      <c r="G548" s="395"/>
      <c r="H548" s="395"/>
      <c r="I548" s="395"/>
      <c r="J548" s="505">
        <v>7</v>
      </c>
      <c r="K548" s="505"/>
      <c r="L548" s="505"/>
      <c r="M548" s="505"/>
      <c r="N548" s="505"/>
      <c r="O548" s="505"/>
      <c r="P548" s="505"/>
      <c r="Q548" s="505"/>
      <c r="R548" s="505">
        <v>1</v>
      </c>
      <c r="S548" s="505"/>
      <c r="T548" s="505"/>
      <c r="U548" s="505"/>
      <c r="V548" s="505"/>
      <c r="W548" s="505"/>
      <c r="X548" s="505"/>
      <c r="Y548" s="505"/>
      <c r="Z548" s="505">
        <v>1</v>
      </c>
      <c r="AA548" s="505"/>
      <c r="AB548" s="505"/>
      <c r="AC548" s="505"/>
      <c r="AD548" s="505"/>
      <c r="AE548" s="505"/>
      <c r="AF548" s="505"/>
      <c r="AG548" s="505"/>
      <c r="AH548" s="505" t="s">
        <v>653</v>
      </c>
      <c r="AI548" s="505"/>
      <c r="AJ548" s="505"/>
      <c r="AK548" s="505"/>
      <c r="AL548" s="505"/>
      <c r="AM548" s="505"/>
      <c r="AN548" s="505"/>
      <c r="AO548" s="505"/>
      <c r="AP548" s="505" t="s">
        <v>653</v>
      </c>
      <c r="AQ548" s="505"/>
      <c r="AR548" s="505"/>
      <c r="AS548" s="505"/>
      <c r="AT548" s="505"/>
      <c r="AU548" s="505"/>
      <c r="AV548" s="505"/>
      <c r="AW548" s="505"/>
      <c r="AX548" s="505" t="s">
        <v>653</v>
      </c>
      <c r="AY548" s="505"/>
      <c r="AZ548" s="505"/>
      <c r="BA548" s="505"/>
      <c r="BB548" s="505"/>
      <c r="BC548" s="505"/>
      <c r="BD548" s="505"/>
      <c r="BE548" s="505"/>
      <c r="BF548" s="505">
        <v>1</v>
      </c>
      <c r="BG548" s="505"/>
      <c r="BH548" s="505"/>
      <c r="BI548" s="505"/>
      <c r="BJ548" s="505"/>
      <c r="BK548" s="505"/>
      <c r="BL548" s="505"/>
      <c r="BM548" s="505"/>
      <c r="BN548" s="61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58"/>
    </row>
    <row r="549" spans="1:78" ht="15" customHeight="1" x14ac:dyDescent="0.2">
      <c r="A549" s="58"/>
      <c r="B549" s="395" t="s">
        <v>17</v>
      </c>
      <c r="C549" s="395"/>
      <c r="D549" s="395"/>
      <c r="E549" s="395"/>
      <c r="F549" s="395"/>
      <c r="G549" s="395"/>
      <c r="H549" s="395"/>
      <c r="I549" s="395"/>
      <c r="J549" s="505">
        <v>12</v>
      </c>
      <c r="K549" s="505"/>
      <c r="L549" s="505"/>
      <c r="M549" s="505"/>
      <c r="N549" s="505"/>
      <c r="O549" s="505"/>
      <c r="P549" s="505"/>
      <c r="Q549" s="505"/>
      <c r="R549" s="505">
        <v>2</v>
      </c>
      <c r="S549" s="505"/>
      <c r="T549" s="505"/>
      <c r="U549" s="505"/>
      <c r="V549" s="505"/>
      <c r="W549" s="505"/>
      <c r="X549" s="505"/>
      <c r="Y549" s="505"/>
      <c r="Z549" s="505">
        <v>4</v>
      </c>
      <c r="AA549" s="505"/>
      <c r="AB549" s="505"/>
      <c r="AC549" s="505"/>
      <c r="AD549" s="505"/>
      <c r="AE549" s="505"/>
      <c r="AF549" s="505"/>
      <c r="AG549" s="505"/>
      <c r="AH549" s="505" t="s">
        <v>653</v>
      </c>
      <c r="AI549" s="505"/>
      <c r="AJ549" s="505"/>
      <c r="AK549" s="505"/>
      <c r="AL549" s="505"/>
      <c r="AM549" s="505"/>
      <c r="AN549" s="505"/>
      <c r="AO549" s="505"/>
      <c r="AP549" s="505">
        <v>1</v>
      </c>
      <c r="AQ549" s="505"/>
      <c r="AR549" s="505"/>
      <c r="AS549" s="505"/>
      <c r="AT549" s="505"/>
      <c r="AU549" s="505"/>
      <c r="AV549" s="505"/>
      <c r="AW549" s="505"/>
      <c r="AX549" s="505" t="s">
        <v>653</v>
      </c>
      <c r="AY549" s="505"/>
      <c r="AZ549" s="505"/>
      <c r="BA549" s="505"/>
      <c r="BB549" s="505"/>
      <c r="BC549" s="505"/>
      <c r="BD549" s="505"/>
      <c r="BE549" s="505"/>
      <c r="BF549" s="505" t="s">
        <v>653</v>
      </c>
      <c r="BG549" s="505"/>
      <c r="BH549" s="505"/>
      <c r="BI549" s="505"/>
      <c r="BJ549" s="505"/>
      <c r="BK549" s="505"/>
      <c r="BL549" s="505"/>
      <c r="BM549" s="505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58"/>
    </row>
    <row r="550" spans="1:78" ht="15" customHeight="1" x14ac:dyDescent="0.2">
      <c r="A550" s="58"/>
      <c r="B550" s="395" t="s">
        <v>18</v>
      </c>
      <c r="C550" s="395"/>
      <c r="D550" s="395"/>
      <c r="E550" s="395"/>
      <c r="F550" s="395"/>
      <c r="G550" s="395"/>
      <c r="H550" s="395"/>
      <c r="I550" s="395"/>
      <c r="J550" s="505">
        <v>3</v>
      </c>
      <c r="K550" s="505"/>
      <c r="L550" s="505"/>
      <c r="M550" s="505"/>
      <c r="N550" s="505"/>
      <c r="O550" s="505"/>
      <c r="P550" s="505"/>
      <c r="Q550" s="505"/>
      <c r="R550" s="505">
        <v>2</v>
      </c>
      <c r="S550" s="505"/>
      <c r="T550" s="505"/>
      <c r="U550" s="505"/>
      <c r="V550" s="505"/>
      <c r="W550" s="505"/>
      <c r="X550" s="505"/>
      <c r="Y550" s="505"/>
      <c r="Z550" s="505">
        <v>6</v>
      </c>
      <c r="AA550" s="505"/>
      <c r="AB550" s="505"/>
      <c r="AC550" s="505"/>
      <c r="AD550" s="505"/>
      <c r="AE550" s="505"/>
      <c r="AF550" s="505"/>
      <c r="AG550" s="505"/>
      <c r="AH550" s="505">
        <v>1</v>
      </c>
      <c r="AI550" s="505"/>
      <c r="AJ550" s="505"/>
      <c r="AK550" s="505"/>
      <c r="AL550" s="505"/>
      <c r="AM550" s="505"/>
      <c r="AN550" s="505"/>
      <c r="AO550" s="505"/>
      <c r="AP550" s="505">
        <v>5</v>
      </c>
      <c r="AQ550" s="505"/>
      <c r="AR550" s="505"/>
      <c r="AS550" s="505"/>
      <c r="AT550" s="505"/>
      <c r="AU550" s="505"/>
      <c r="AV550" s="505"/>
      <c r="AW550" s="505"/>
      <c r="AX550" s="505">
        <v>1</v>
      </c>
      <c r="AY550" s="505"/>
      <c r="AZ550" s="505"/>
      <c r="BA550" s="505"/>
      <c r="BB550" s="505"/>
      <c r="BC550" s="505"/>
      <c r="BD550" s="505"/>
      <c r="BE550" s="505"/>
      <c r="BF550" s="505">
        <v>1</v>
      </c>
      <c r="BG550" s="505"/>
      <c r="BH550" s="505"/>
      <c r="BI550" s="505"/>
      <c r="BJ550" s="505"/>
      <c r="BK550" s="505"/>
      <c r="BL550" s="505"/>
      <c r="BM550" s="505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58"/>
    </row>
    <row r="551" spans="1:78" ht="15" customHeight="1" x14ac:dyDescent="0.2">
      <c r="A551" s="58"/>
      <c r="B551" s="395" t="s">
        <v>19</v>
      </c>
      <c r="C551" s="395"/>
      <c r="D551" s="395"/>
      <c r="E551" s="395"/>
      <c r="F551" s="395"/>
      <c r="G551" s="395"/>
      <c r="H551" s="395"/>
      <c r="I551" s="395"/>
      <c r="J551" s="505">
        <v>5</v>
      </c>
      <c r="K551" s="505"/>
      <c r="L551" s="505"/>
      <c r="M551" s="505"/>
      <c r="N551" s="505"/>
      <c r="O551" s="505"/>
      <c r="P551" s="505"/>
      <c r="Q551" s="505"/>
      <c r="R551" s="505">
        <v>1</v>
      </c>
      <c r="S551" s="505"/>
      <c r="T551" s="505"/>
      <c r="U551" s="505"/>
      <c r="V551" s="505"/>
      <c r="W551" s="505"/>
      <c r="X551" s="505"/>
      <c r="Y551" s="505"/>
      <c r="Z551" s="505" t="s">
        <v>653</v>
      </c>
      <c r="AA551" s="505"/>
      <c r="AB551" s="505"/>
      <c r="AC551" s="505"/>
      <c r="AD551" s="505"/>
      <c r="AE551" s="505"/>
      <c r="AF551" s="505"/>
      <c r="AG551" s="505"/>
      <c r="AH551" s="505" t="s">
        <v>653</v>
      </c>
      <c r="AI551" s="505"/>
      <c r="AJ551" s="505"/>
      <c r="AK551" s="505"/>
      <c r="AL551" s="505"/>
      <c r="AM551" s="505"/>
      <c r="AN551" s="505"/>
      <c r="AO551" s="505"/>
      <c r="AP551" s="505" t="s">
        <v>653</v>
      </c>
      <c r="AQ551" s="505"/>
      <c r="AR551" s="505"/>
      <c r="AS551" s="505"/>
      <c r="AT551" s="505"/>
      <c r="AU551" s="505"/>
      <c r="AV551" s="505"/>
      <c r="AW551" s="505"/>
      <c r="AX551" s="505" t="s">
        <v>653</v>
      </c>
      <c r="AY551" s="505"/>
      <c r="AZ551" s="505"/>
      <c r="BA551" s="505"/>
      <c r="BB551" s="505"/>
      <c r="BC551" s="505"/>
      <c r="BD551" s="505"/>
      <c r="BE551" s="505"/>
      <c r="BF551" s="505" t="s">
        <v>653</v>
      </c>
      <c r="BG551" s="505"/>
      <c r="BH551" s="505"/>
      <c r="BI551" s="505"/>
      <c r="BJ551" s="505"/>
      <c r="BK551" s="505"/>
      <c r="BL551" s="505"/>
      <c r="BM551" s="505"/>
      <c r="BN551" s="62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58"/>
    </row>
    <row r="552" spans="1:78" ht="15" customHeight="1" x14ac:dyDescent="0.2">
      <c r="A552" s="58"/>
      <c r="B552" s="395" t="s">
        <v>175</v>
      </c>
      <c r="C552" s="395"/>
      <c r="D552" s="395"/>
      <c r="E552" s="395"/>
      <c r="F552" s="395"/>
      <c r="G552" s="395"/>
      <c r="H552" s="395"/>
      <c r="I552" s="395"/>
      <c r="J552" s="505">
        <v>6</v>
      </c>
      <c r="K552" s="505"/>
      <c r="L552" s="505"/>
      <c r="M552" s="505"/>
      <c r="N552" s="505"/>
      <c r="O552" s="505"/>
      <c r="P552" s="505"/>
      <c r="Q552" s="505"/>
      <c r="R552" s="505">
        <v>1</v>
      </c>
      <c r="S552" s="505"/>
      <c r="T552" s="505"/>
      <c r="U552" s="505"/>
      <c r="V552" s="505"/>
      <c r="W552" s="505"/>
      <c r="X552" s="505"/>
      <c r="Y552" s="505"/>
      <c r="Z552" s="505">
        <v>3</v>
      </c>
      <c r="AA552" s="505"/>
      <c r="AB552" s="505"/>
      <c r="AC552" s="505"/>
      <c r="AD552" s="505"/>
      <c r="AE552" s="505"/>
      <c r="AF552" s="505"/>
      <c r="AG552" s="505"/>
      <c r="AH552" s="505">
        <v>2</v>
      </c>
      <c r="AI552" s="505"/>
      <c r="AJ552" s="505"/>
      <c r="AK552" s="505"/>
      <c r="AL552" s="505"/>
      <c r="AM552" s="505"/>
      <c r="AN552" s="505"/>
      <c r="AO552" s="505"/>
      <c r="AP552" s="505">
        <v>3</v>
      </c>
      <c r="AQ552" s="505"/>
      <c r="AR552" s="505"/>
      <c r="AS552" s="505"/>
      <c r="AT552" s="505"/>
      <c r="AU552" s="505"/>
      <c r="AV552" s="505"/>
      <c r="AW552" s="505"/>
      <c r="AX552" s="505" t="s">
        <v>653</v>
      </c>
      <c r="AY552" s="505"/>
      <c r="AZ552" s="505"/>
      <c r="BA552" s="505"/>
      <c r="BB552" s="505"/>
      <c r="BC552" s="505"/>
      <c r="BD552" s="505"/>
      <c r="BE552" s="505"/>
      <c r="BF552" s="505">
        <v>1</v>
      </c>
      <c r="BG552" s="505"/>
      <c r="BH552" s="505"/>
      <c r="BI552" s="505"/>
      <c r="BJ552" s="505"/>
      <c r="BK552" s="505"/>
      <c r="BL552" s="505"/>
      <c r="BM552" s="505"/>
      <c r="BN552" s="61"/>
      <c r="BO552" s="61">
        <v>12</v>
      </c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58"/>
    </row>
    <row r="553" spans="1:78" ht="15" customHeight="1" x14ac:dyDescent="0.2">
      <c r="A553" s="58"/>
      <c r="B553" s="391" t="s">
        <v>99</v>
      </c>
      <c r="C553" s="391"/>
      <c r="D553" s="391"/>
      <c r="E553" s="391"/>
      <c r="F553" s="391"/>
      <c r="G553" s="391"/>
      <c r="H553" s="391"/>
      <c r="I553" s="391"/>
      <c r="J553" s="504">
        <v>35</v>
      </c>
      <c r="K553" s="504"/>
      <c r="L553" s="504"/>
      <c r="M553" s="504"/>
      <c r="N553" s="504"/>
      <c r="O553" s="504"/>
      <c r="P553" s="504"/>
      <c r="Q553" s="504"/>
      <c r="R553" s="504">
        <v>10</v>
      </c>
      <c r="S553" s="504"/>
      <c r="T553" s="504"/>
      <c r="U553" s="504"/>
      <c r="V553" s="504"/>
      <c r="W553" s="504"/>
      <c r="X553" s="504"/>
      <c r="Y553" s="504"/>
      <c r="Z553" s="504">
        <v>1</v>
      </c>
      <c r="AA553" s="504"/>
      <c r="AB553" s="504"/>
      <c r="AC553" s="504"/>
      <c r="AD553" s="504"/>
      <c r="AE553" s="504"/>
      <c r="AF553" s="504"/>
      <c r="AG553" s="504"/>
      <c r="AH553" s="504">
        <v>3</v>
      </c>
      <c r="AI553" s="504"/>
      <c r="AJ553" s="504"/>
      <c r="AK553" s="504"/>
      <c r="AL553" s="504"/>
      <c r="AM553" s="504"/>
      <c r="AN553" s="504"/>
      <c r="AO553" s="504"/>
      <c r="AP553" s="504">
        <v>1</v>
      </c>
      <c r="AQ553" s="504"/>
      <c r="AR553" s="504"/>
      <c r="AS553" s="504"/>
      <c r="AT553" s="504"/>
      <c r="AU553" s="504"/>
      <c r="AV553" s="504"/>
      <c r="AW553" s="504"/>
      <c r="AX553" s="504">
        <v>8</v>
      </c>
      <c r="AY553" s="504"/>
      <c r="AZ553" s="504"/>
      <c r="BA553" s="504"/>
      <c r="BB553" s="504"/>
      <c r="BC553" s="504"/>
      <c r="BD553" s="504"/>
      <c r="BE553" s="504"/>
      <c r="BF553" s="504">
        <v>1</v>
      </c>
      <c r="BG553" s="504"/>
      <c r="BH553" s="504"/>
      <c r="BI553" s="504"/>
      <c r="BJ553" s="504"/>
      <c r="BK553" s="504"/>
      <c r="BL553" s="504"/>
      <c r="BM553" s="504"/>
      <c r="BN553" s="61"/>
      <c r="BO553" s="61">
        <v>3</v>
      </c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58"/>
    </row>
    <row r="554" spans="1:78" ht="15" customHeight="1" x14ac:dyDescent="0.2">
      <c r="A554" s="58"/>
      <c r="B554" s="260" t="s">
        <v>134</v>
      </c>
      <c r="C554" s="260"/>
      <c r="D554" s="260"/>
      <c r="E554" s="260"/>
      <c r="F554" s="260"/>
      <c r="G554" s="260"/>
      <c r="H554" s="260"/>
      <c r="I554" s="260"/>
      <c r="J554" s="503">
        <f>SUM(J545:Q553)</f>
        <v>73</v>
      </c>
      <c r="K554" s="503"/>
      <c r="L554" s="503"/>
      <c r="M554" s="503"/>
      <c r="N554" s="503"/>
      <c r="O554" s="503"/>
      <c r="P554" s="503"/>
      <c r="Q554" s="503"/>
      <c r="R554" s="503">
        <f>SUM(R545:Y553)</f>
        <v>18</v>
      </c>
      <c r="S554" s="503"/>
      <c r="T554" s="503"/>
      <c r="U554" s="503"/>
      <c r="V554" s="503"/>
      <c r="W554" s="503"/>
      <c r="X554" s="503"/>
      <c r="Y554" s="503"/>
      <c r="Z554" s="503">
        <f>SUM(Z545:AG553)</f>
        <v>22</v>
      </c>
      <c r="AA554" s="503"/>
      <c r="AB554" s="503"/>
      <c r="AC554" s="503"/>
      <c r="AD554" s="503"/>
      <c r="AE554" s="503"/>
      <c r="AF554" s="503"/>
      <c r="AG554" s="503"/>
      <c r="AH554" s="503">
        <f>SUM(AH545:AO553)</f>
        <v>6</v>
      </c>
      <c r="AI554" s="503"/>
      <c r="AJ554" s="503"/>
      <c r="AK554" s="503"/>
      <c r="AL554" s="503"/>
      <c r="AM554" s="503"/>
      <c r="AN554" s="503"/>
      <c r="AO554" s="503"/>
      <c r="AP554" s="503">
        <f>SUM(AP545:AW553)</f>
        <v>11</v>
      </c>
      <c r="AQ554" s="503"/>
      <c r="AR554" s="503"/>
      <c r="AS554" s="503"/>
      <c r="AT554" s="503"/>
      <c r="AU554" s="503"/>
      <c r="AV554" s="503"/>
      <c r="AW554" s="503"/>
      <c r="AX554" s="503">
        <f>SUM(AX545:BE553)</f>
        <v>9</v>
      </c>
      <c r="AY554" s="503"/>
      <c r="AZ554" s="503"/>
      <c r="BA554" s="503"/>
      <c r="BB554" s="503"/>
      <c r="BC554" s="503"/>
      <c r="BD554" s="503"/>
      <c r="BE554" s="503"/>
      <c r="BF554" s="503">
        <f>SUM(BF545:BM553)</f>
        <v>5</v>
      </c>
      <c r="BG554" s="503"/>
      <c r="BH554" s="503"/>
      <c r="BI554" s="503"/>
      <c r="BJ554" s="503"/>
      <c r="BK554" s="503"/>
      <c r="BL554" s="503"/>
      <c r="BM554" s="503"/>
      <c r="BN554" s="62"/>
      <c r="BO554" s="61">
        <f>SUM(BO545:BO553)</f>
        <v>15</v>
      </c>
      <c r="BP554" s="61"/>
      <c r="BQ554" s="61"/>
      <c r="BR554" s="61"/>
      <c r="BS554" s="61"/>
      <c r="BT554" s="62"/>
      <c r="BU554" s="62"/>
      <c r="BV554" s="62"/>
      <c r="BW554" s="62"/>
      <c r="BX554" s="62"/>
      <c r="BY554" s="62"/>
      <c r="BZ554" s="58"/>
    </row>
    <row r="555" spans="1:78" ht="1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65" t="s">
        <v>603</v>
      </c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</row>
    <row r="556" spans="1:78" ht="1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</row>
    <row r="557" spans="1:78" ht="15" customHeight="1" x14ac:dyDescent="0.2">
      <c r="A557" s="58" t="s">
        <v>654</v>
      </c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65" t="s">
        <v>655</v>
      </c>
      <c r="BR557" s="58"/>
      <c r="BS557" s="58"/>
      <c r="BT557" s="58"/>
      <c r="BU557" s="58"/>
      <c r="BV557" s="58"/>
      <c r="BW557" s="58"/>
      <c r="BX557" s="58"/>
      <c r="BY557" s="58"/>
      <c r="BZ557" s="58"/>
    </row>
    <row r="558" spans="1:78" ht="1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</row>
    <row r="559" spans="1:78" ht="15" customHeight="1" x14ac:dyDescent="0.2">
      <c r="A559" s="58"/>
      <c r="B559" s="260" t="s">
        <v>12</v>
      </c>
      <c r="C559" s="260"/>
      <c r="D559" s="260"/>
      <c r="E559" s="260"/>
      <c r="F559" s="260"/>
      <c r="G559" s="260"/>
      <c r="H559" s="260"/>
      <c r="I559" s="260"/>
      <c r="J559" s="260" t="s">
        <v>656</v>
      </c>
      <c r="K559" s="260"/>
      <c r="L559" s="260"/>
      <c r="M559" s="260"/>
      <c r="N559" s="260"/>
      <c r="O559" s="260"/>
      <c r="P559" s="260"/>
      <c r="Q559" s="260"/>
      <c r="R559" s="260"/>
      <c r="S559" s="260"/>
      <c r="T559" s="260"/>
      <c r="U559" s="260"/>
      <c r="V559" s="260" t="s">
        <v>657</v>
      </c>
      <c r="W559" s="260"/>
      <c r="X559" s="260"/>
      <c r="Y559" s="260"/>
      <c r="Z559" s="260"/>
      <c r="AA559" s="260"/>
      <c r="AB559" s="260"/>
      <c r="AC559" s="260"/>
      <c r="AD559" s="260"/>
      <c r="AE559" s="260"/>
      <c r="AF559" s="260"/>
      <c r="AG559" s="260"/>
      <c r="AH559" s="260" t="s">
        <v>658</v>
      </c>
      <c r="AI559" s="260"/>
      <c r="AJ559" s="260"/>
      <c r="AK559" s="260"/>
      <c r="AL559" s="260"/>
      <c r="AM559" s="260"/>
      <c r="AN559" s="260"/>
      <c r="AO559" s="260"/>
      <c r="AP559" s="260"/>
      <c r="AQ559" s="260"/>
      <c r="AR559" s="260"/>
      <c r="AS559" s="260"/>
      <c r="AT559" s="260" t="s">
        <v>659</v>
      </c>
      <c r="AU559" s="260"/>
      <c r="AV559" s="260"/>
      <c r="AW559" s="260"/>
      <c r="AX559" s="260"/>
      <c r="AY559" s="260"/>
      <c r="AZ559" s="260"/>
      <c r="BA559" s="260"/>
      <c r="BB559" s="260"/>
      <c r="BC559" s="260"/>
      <c r="BD559" s="260"/>
      <c r="BE559" s="260"/>
      <c r="BF559" s="260" t="s">
        <v>660</v>
      </c>
      <c r="BG559" s="260"/>
      <c r="BH559" s="260"/>
      <c r="BI559" s="260"/>
      <c r="BJ559" s="260"/>
      <c r="BK559" s="260"/>
      <c r="BL559" s="260"/>
      <c r="BM559" s="260"/>
      <c r="BN559" s="260"/>
      <c r="BO559" s="260"/>
      <c r="BP559" s="260"/>
      <c r="BQ559" s="260"/>
      <c r="BR559" s="58"/>
      <c r="BS559" s="58"/>
      <c r="BT559" s="58"/>
      <c r="BU559" s="58"/>
      <c r="BV559" s="58"/>
      <c r="BW559" s="58"/>
      <c r="BX559" s="58"/>
      <c r="BY559" s="58"/>
      <c r="BZ559" s="58"/>
    </row>
    <row r="560" spans="1:78" ht="15" customHeight="1" x14ac:dyDescent="0.2">
      <c r="A560" s="58"/>
      <c r="B560" s="260"/>
      <c r="C560" s="260"/>
      <c r="D560" s="260"/>
      <c r="E560" s="260"/>
      <c r="F560" s="260"/>
      <c r="G560" s="260"/>
      <c r="H560" s="260"/>
      <c r="I560" s="260"/>
      <c r="J560" s="260" t="s">
        <v>661</v>
      </c>
      <c r="K560" s="260"/>
      <c r="L560" s="260"/>
      <c r="M560" s="260"/>
      <c r="N560" s="260"/>
      <c r="O560" s="260"/>
      <c r="P560" s="260" t="s">
        <v>662</v>
      </c>
      <c r="Q560" s="260"/>
      <c r="R560" s="260"/>
      <c r="S560" s="260"/>
      <c r="T560" s="260"/>
      <c r="U560" s="260"/>
      <c r="V560" s="260" t="s">
        <v>661</v>
      </c>
      <c r="W560" s="260"/>
      <c r="X560" s="260"/>
      <c r="Y560" s="260"/>
      <c r="Z560" s="260"/>
      <c r="AA560" s="260"/>
      <c r="AB560" s="260" t="s">
        <v>662</v>
      </c>
      <c r="AC560" s="260"/>
      <c r="AD560" s="260"/>
      <c r="AE560" s="260"/>
      <c r="AF560" s="260"/>
      <c r="AG560" s="260"/>
      <c r="AH560" s="260" t="s">
        <v>661</v>
      </c>
      <c r="AI560" s="260"/>
      <c r="AJ560" s="260"/>
      <c r="AK560" s="260"/>
      <c r="AL560" s="260"/>
      <c r="AM560" s="260"/>
      <c r="AN560" s="260" t="s">
        <v>662</v>
      </c>
      <c r="AO560" s="260"/>
      <c r="AP560" s="260"/>
      <c r="AQ560" s="260"/>
      <c r="AR560" s="260"/>
      <c r="AS560" s="260"/>
      <c r="AT560" s="260" t="s">
        <v>661</v>
      </c>
      <c r="AU560" s="260"/>
      <c r="AV560" s="260"/>
      <c r="AW560" s="260"/>
      <c r="AX560" s="260"/>
      <c r="AY560" s="260"/>
      <c r="AZ560" s="260" t="s">
        <v>663</v>
      </c>
      <c r="BA560" s="260"/>
      <c r="BB560" s="260"/>
      <c r="BC560" s="260"/>
      <c r="BD560" s="260"/>
      <c r="BE560" s="260"/>
      <c r="BF560" s="260" t="s">
        <v>661</v>
      </c>
      <c r="BG560" s="260"/>
      <c r="BH560" s="260"/>
      <c r="BI560" s="260"/>
      <c r="BJ560" s="260"/>
      <c r="BK560" s="260"/>
      <c r="BL560" s="260" t="s">
        <v>663</v>
      </c>
      <c r="BM560" s="260"/>
      <c r="BN560" s="260"/>
      <c r="BO560" s="260"/>
      <c r="BP560" s="260"/>
      <c r="BQ560" s="260"/>
      <c r="BR560" s="58"/>
      <c r="BS560" s="58"/>
      <c r="BT560" s="58"/>
      <c r="BU560" s="58"/>
      <c r="BV560" s="58"/>
      <c r="BW560" s="58"/>
      <c r="BX560" s="58"/>
      <c r="BY560" s="58"/>
      <c r="BZ560" s="58"/>
    </row>
    <row r="561" spans="1:78" ht="15" customHeight="1" x14ac:dyDescent="0.2">
      <c r="A561" s="58"/>
      <c r="B561" s="399" t="s">
        <v>13</v>
      </c>
      <c r="C561" s="399"/>
      <c r="D561" s="399"/>
      <c r="E561" s="399"/>
      <c r="F561" s="399"/>
      <c r="G561" s="399"/>
      <c r="H561" s="399"/>
      <c r="I561" s="399"/>
      <c r="J561" s="509" t="s">
        <v>664</v>
      </c>
      <c r="K561" s="509"/>
      <c r="L561" s="509"/>
      <c r="M561" s="509"/>
      <c r="N561" s="509"/>
      <c r="O561" s="509"/>
      <c r="P561" s="509" t="s">
        <v>664</v>
      </c>
      <c r="Q561" s="509"/>
      <c r="R561" s="509"/>
      <c r="S561" s="509"/>
      <c r="T561" s="509"/>
      <c r="U561" s="509"/>
      <c r="V561" s="398">
        <v>1</v>
      </c>
      <c r="W561" s="398"/>
      <c r="X561" s="398"/>
      <c r="Y561" s="398"/>
      <c r="Z561" s="398"/>
      <c r="AA561" s="398"/>
      <c r="AB561" s="509" t="s">
        <v>665</v>
      </c>
      <c r="AC561" s="509"/>
      <c r="AD561" s="509"/>
      <c r="AE561" s="509"/>
      <c r="AF561" s="509"/>
      <c r="AG561" s="509"/>
      <c r="AH561" s="509" t="s">
        <v>664</v>
      </c>
      <c r="AI561" s="509"/>
      <c r="AJ561" s="509"/>
      <c r="AK561" s="509"/>
      <c r="AL561" s="509"/>
      <c r="AM561" s="509"/>
      <c r="AN561" s="509" t="s">
        <v>664</v>
      </c>
      <c r="AO561" s="509"/>
      <c r="AP561" s="509"/>
      <c r="AQ561" s="509"/>
      <c r="AR561" s="509"/>
      <c r="AS561" s="509"/>
      <c r="AT561" s="509" t="s">
        <v>664</v>
      </c>
      <c r="AU561" s="509"/>
      <c r="AV561" s="509"/>
      <c r="AW561" s="509"/>
      <c r="AX561" s="509"/>
      <c r="AY561" s="509"/>
      <c r="AZ561" s="509" t="s">
        <v>664</v>
      </c>
      <c r="BA561" s="509"/>
      <c r="BB561" s="509"/>
      <c r="BC561" s="509"/>
      <c r="BD561" s="509"/>
      <c r="BE561" s="509"/>
      <c r="BF561" s="509" t="s">
        <v>664</v>
      </c>
      <c r="BG561" s="509"/>
      <c r="BH561" s="509"/>
      <c r="BI561" s="509"/>
      <c r="BJ561" s="509"/>
      <c r="BK561" s="509"/>
      <c r="BL561" s="509" t="s">
        <v>664</v>
      </c>
      <c r="BM561" s="509"/>
      <c r="BN561" s="509"/>
      <c r="BO561" s="509"/>
      <c r="BP561" s="509"/>
      <c r="BQ561" s="509"/>
      <c r="BR561" s="58"/>
      <c r="BS561" s="58"/>
      <c r="BT561" s="58"/>
      <c r="BU561" s="58"/>
      <c r="BV561" s="58"/>
      <c r="BW561" s="58"/>
      <c r="BX561" s="58"/>
      <c r="BY561" s="58"/>
      <c r="BZ561" s="58"/>
    </row>
    <row r="562" spans="1:78" ht="15" customHeight="1" x14ac:dyDescent="0.2">
      <c r="A562" s="58"/>
      <c r="B562" s="395" t="s">
        <v>178</v>
      </c>
      <c r="C562" s="395"/>
      <c r="D562" s="395"/>
      <c r="E562" s="395"/>
      <c r="F562" s="395"/>
      <c r="G562" s="395"/>
      <c r="H562" s="395"/>
      <c r="I562" s="395"/>
      <c r="J562" s="390">
        <v>1</v>
      </c>
      <c r="K562" s="390"/>
      <c r="L562" s="390"/>
      <c r="M562" s="390"/>
      <c r="N562" s="390"/>
      <c r="O562" s="390"/>
      <c r="P562" s="505" t="s">
        <v>665</v>
      </c>
      <c r="Q562" s="505"/>
      <c r="R562" s="505"/>
      <c r="S562" s="505"/>
      <c r="T562" s="505"/>
      <c r="U562" s="505"/>
      <c r="V562" s="390">
        <v>3</v>
      </c>
      <c r="W562" s="390"/>
      <c r="X562" s="390"/>
      <c r="Y562" s="390"/>
      <c r="Z562" s="390"/>
      <c r="AA562" s="390"/>
      <c r="AB562" s="390">
        <v>196</v>
      </c>
      <c r="AC562" s="390"/>
      <c r="AD562" s="390"/>
      <c r="AE562" s="390"/>
      <c r="AF562" s="390"/>
      <c r="AG562" s="390"/>
      <c r="AH562" s="390">
        <v>1</v>
      </c>
      <c r="AI562" s="390"/>
      <c r="AJ562" s="390"/>
      <c r="AK562" s="390"/>
      <c r="AL562" s="390"/>
      <c r="AM562" s="390"/>
      <c r="AN562" s="505" t="s">
        <v>665</v>
      </c>
      <c r="AO562" s="505"/>
      <c r="AP562" s="505"/>
      <c r="AQ562" s="505"/>
      <c r="AR562" s="505"/>
      <c r="AS562" s="505"/>
      <c r="AT562" s="505" t="s">
        <v>664</v>
      </c>
      <c r="AU562" s="505"/>
      <c r="AV562" s="505"/>
      <c r="AW562" s="505"/>
      <c r="AX562" s="505"/>
      <c r="AY562" s="505"/>
      <c r="AZ562" s="505" t="s">
        <v>664</v>
      </c>
      <c r="BA562" s="505"/>
      <c r="BB562" s="505"/>
      <c r="BC562" s="505"/>
      <c r="BD562" s="505"/>
      <c r="BE562" s="505"/>
      <c r="BF562" s="505" t="s">
        <v>664</v>
      </c>
      <c r="BG562" s="505"/>
      <c r="BH562" s="505"/>
      <c r="BI562" s="505"/>
      <c r="BJ562" s="505"/>
      <c r="BK562" s="505"/>
      <c r="BL562" s="505" t="s">
        <v>664</v>
      </c>
      <c r="BM562" s="505"/>
      <c r="BN562" s="505"/>
      <c r="BO562" s="505"/>
      <c r="BP562" s="505"/>
      <c r="BQ562" s="505"/>
      <c r="BR562" s="58"/>
      <c r="BS562" s="58"/>
      <c r="BT562" s="58"/>
      <c r="BU562" s="58"/>
      <c r="BV562" s="58"/>
      <c r="BW562" s="58"/>
      <c r="BX562" s="58"/>
      <c r="BY562" s="58"/>
      <c r="BZ562" s="58"/>
    </row>
    <row r="563" spans="1:78" ht="15" customHeight="1" x14ac:dyDescent="0.2">
      <c r="A563" s="58"/>
      <c r="B563" s="395" t="s">
        <v>97</v>
      </c>
      <c r="C563" s="395"/>
      <c r="D563" s="395"/>
      <c r="E563" s="395"/>
      <c r="F563" s="395"/>
      <c r="G563" s="395"/>
      <c r="H563" s="395"/>
      <c r="I563" s="395"/>
      <c r="J563" s="505" t="s">
        <v>664</v>
      </c>
      <c r="K563" s="505"/>
      <c r="L563" s="505"/>
      <c r="M563" s="505"/>
      <c r="N563" s="505"/>
      <c r="O563" s="505"/>
      <c r="P563" s="505" t="s">
        <v>664</v>
      </c>
      <c r="Q563" s="505"/>
      <c r="R563" s="505"/>
      <c r="S563" s="505"/>
      <c r="T563" s="505"/>
      <c r="U563" s="505"/>
      <c r="V563" s="390">
        <v>2</v>
      </c>
      <c r="W563" s="390"/>
      <c r="X563" s="390"/>
      <c r="Y563" s="390"/>
      <c r="Z563" s="390"/>
      <c r="AA563" s="390"/>
      <c r="AB563" s="505" t="s">
        <v>665</v>
      </c>
      <c r="AC563" s="505"/>
      <c r="AD563" s="505"/>
      <c r="AE563" s="505"/>
      <c r="AF563" s="505"/>
      <c r="AG563" s="505"/>
      <c r="AH563" s="505" t="s">
        <v>664</v>
      </c>
      <c r="AI563" s="505"/>
      <c r="AJ563" s="505"/>
      <c r="AK563" s="505"/>
      <c r="AL563" s="505"/>
      <c r="AM563" s="505"/>
      <c r="AN563" s="505" t="s">
        <v>664</v>
      </c>
      <c r="AO563" s="505"/>
      <c r="AP563" s="505"/>
      <c r="AQ563" s="505"/>
      <c r="AR563" s="505"/>
      <c r="AS563" s="505"/>
      <c r="AT563" s="505" t="s">
        <v>664</v>
      </c>
      <c r="AU563" s="505"/>
      <c r="AV563" s="505"/>
      <c r="AW563" s="505"/>
      <c r="AX563" s="505"/>
      <c r="AY563" s="505"/>
      <c r="AZ563" s="505" t="s">
        <v>664</v>
      </c>
      <c r="BA563" s="505"/>
      <c r="BB563" s="505"/>
      <c r="BC563" s="505"/>
      <c r="BD563" s="505"/>
      <c r="BE563" s="505"/>
      <c r="BF563" s="505" t="s">
        <v>664</v>
      </c>
      <c r="BG563" s="505"/>
      <c r="BH563" s="505"/>
      <c r="BI563" s="505"/>
      <c r="BJ563" s="505"/>
      <c r="BK563" s="505"/>
      <c r="BL563" s="505" t="s">
        <v>664</v>
      </c>
      <c r="BM563" s="505"/>
      <c r="BN563" s="505"/>
      <c r="BO563" s="505"/>
      <c r="BP563" s="505"/>
      <c r="BQ563" s="505"/>
      <c r="BR563" s="58"/>
      <c r="BS563" s="58"/>
      <c r="BT563" s="58"/>
      <c r="BU563" s="58"/>
      <c r="BV563" s="58"/>
      <c r="BW563" s="58"/>
      <c r="BX563" s="58"/>
      <c r="BY563" s="58"/>
      <c r="BZ563" s="58"/>
    </row>
    <row r="564" spans="1:78" ht="15" customHeight="1" x14ac:dyDescent="0.2">
      <c r="A564" s="58"/>
      <c r="B564" s="395" t="s">
        <v>16</v>
      </c>
      <c r="C564" s="395"/>
      <c r="D564" s="395"/>
      <c r="E564" s="395"/>
      <c r="F564" s="395"/>
      <c r="G564" s="395"/>
      <c r="H564" s="395"/>
      <c r="I564" s="395"/>
      <c r="J564" s="505" t="s">
        <v>664</v>
      </c>
      <c r="K564" s="505"/>
      <c r="L564" s="505"/>
      <c r="M564" s="505"/>
      <c r="N564" s="505"/>
      <c r="O564" s="505"/>
      <c r="P564" s="505" t="s">
        <v>664</v>
      </c>
      <c r="Q564" s="505"/>
      <c r="R564" s="505"/>
      <c r="S564" s="505"/>
      <c r="T564" s="505"/>
      <c r="U564" s="505"/>
      <c r="V564" s="390">
        <v>21</v>
      </c>
      <c r="W564" s="390"/>
      <c r="X564" s="390"/>
      <c r="Y564" s="390"/>
      <c r="Z564" s="390"/>
      <c r="AA564" s="390"/>
      <c r="AB564" s="390">
        <v>704</v>
      </c>
      <c r="AC564" s="390"/>
      <c r="AD564" s="390"/>
      <c r="AE564" s="390"/>
      <c r="AF564" s="390"/>
      <c r="AG564" s="390"/>
      <c r="AH564" s="390">
        <v>5</v>
      </c>
      <c r="AI564" s="390"/>
      <c r="AJ564" s="390"/>
      <c r="AK564" s="390"/>
      <c r="AL564" s="390"/>
      <c r="AM564" s="390"/>
      <c r="AN564" s="390">
        <v>2682</v>
      </c>
      <c r="AO564" s="390"/>
      <c r="AP564" s="390"/>
      <c r="AQ564" s="390"/>
      <c r="AR564" s="390"/>
      <c r="AS564" s="390"/>
      <c r="AT564" s="505" t="s">
        <v>664</v>
      </c>
      <c r="AU564" s="505"/>
      <c r="AV564" s="505"/>
      <c r="AW564" s="505"/>
      <c r="AX564" s="505"/>
      <c r="AY564" s="505"/>
      <c r="AZ564" s="505" t="s">
        <v>664</v>
      </c>
      <c r="BA564" s="505"/>
      <c r="BB564" s="505"/>
      <c r="BC564" s="505"/>
      <c r="BD564" s="505"/>
      <c r="BE564" s="505"/>
      <c r="BF564" s="505" t="s">
        <v>664</v>
      </c>
      <c r="BG564" s="505"/>
      <c r="BH564" s="505"/>
      <c r="BI564" s="505"/>
      <c r="BJ564" s="505"/>
      <c r="BK564" s="505"/>
      <c r="BL564" s="505" t="s">
        <v>664</v>
      </c>
      <c r="BM564" s="505"/>
      <c r="BN564" s="505"/>
      <c r="BO564" s="505"/>
      <c r="BP564" s="505"/>
      <c r="BQ564" s="505"/>
      <c r="BR564" s="58"/>
      <c r="BS564" s="58"/>
      <c r="BT564" s="58"/>
      <c r="BU564" s="58"/>
      <c r="BV564" s="58"/>
      <c r="BW564" s="58"/>
      <c r="BX564" s="58"/>
      <c r="BY564" s="58"/>
      <c r="BZ564" s="58"/>
    </row>
    <row r="565" spans="1:78" ht="15" customHeight="1" x14ac:dyDescent="0.2">
      <c r="A565" s="58"/>
      <c r="B565" s="395" t="s">
        <v>17</v>
      </c>
      <c r="C565" s="395"/>
      <c r="D565" s="395"/>
      <c r="E565" s="395"/>
      <c r="F565" s="395"/>
      <c r="G565" s="395"/>
      <c r="H565" s="395"/>
      <c r="I565" s="395"/>
      <c r="J565" s="390">
        <v>2</v>
      </c>
      <c r="K565" s="390"/>
      <c r="L565" s="390"/>
      <c r="M565" s="390"/>
      <c r="N565" s="390"/>
      <c r="O565" s="390"/>
      <c r="P565" s="505" t="s">
        <v>665</v>
      </c>
      <c r="Q565" s="505"/>
      <c r="R565" s="505"/>
      <c r="S565" s="505"/>
      <c r="T565" s="505"/>
      <c r="U565" s="505"/>
      <c r="V565" s="390">
        <v>25</v>
      </c>
      <c r="W565" s="390"/>
      <c r="X565" s="390"/>
      <c r="Y565" s="390"/>
      <c r="Z565" s="390"/>
      <c r="AA565" s="390"/>
      <c r="AB565" s="390">
        <v>984</v>
      </c>
      <c r="AC565" s="390"/>
      <c r="AD565" s="390"/>
      <c r="AE565" s="390"/>
      <c r="AF565" s="390"/>
      <c r="AG565" s="390"/>
      <c r="AH565" s="505" t="s">
        <v>664</v>
      </c>
      <c r="AI565" s="505"/>
      <c r="AJ565" s="505"/>
      <c r="AK565" s="505"/>
      <c r="AL565" s="505"/>
      <c r="AM565" s="505"/>
      <c r="AN565" s="505" t="s">
        <v>664</v>
      </c>
      <c r="AO565" s="505"/>
      <c r="AP565" s="505"/>
      <c r="AQ565" s="505"/>
      <c r="AR565" s="505"/>
      <c r="AS565" s="505"/>
      <c r="AT565" s="505" t="s">
        <v>664</v>
      </c>
      <c r="AU565" s="505"/>
      <c r="AV565" s="505"/>
      <c r="AW565" s="505"/>
      <c r="AX565" s="505"/>
      <c r="AY565" s="505"/>
      <c r="AZ565" s="505" t="s">
        <v>664</v>
      </c>
      <c r="BA565" s="505"/>
      <c r="BB565" s="505"/>
      <c r="BC565" s="505"/>
      <c r="BD565" s="505"/>
      <c r="BE565" s="505"/>
      <c r="BF565" s="505" t="s">
        <v>664</v>
      </c>
      <c r="BG565" s="505"/>
      <c r="BH565" s="505"/>
      <c r="BI565" s="505"/>
      <c r="BJ565" s="505"/>
      <c r="BK565" s="505"/>
      <c r="BL565" s="505" t="s">
        <v>664</v>
      </c>
      <c r="BM565" s="505"/>
      <c r="BN565" s="505"/>
      <c r="BO565" s="505"/>
      <c r="BP565" s="505"/>
      <c r="BQ565" s="505"/>
      <c r="BR565" s="58"/>
      <c r="BS565" s="58"/>
      <c r="BT565" s="58"/>
      <c r="BU565" s="58"/>
      <c r="BV565" s="58"/>
      <c r="BW565" s="58"/>
      <c r="BX565" s="58"/>
      <c r="BY565" s="58"/>
      <c r="BZ565" s="58"/>
    </row>
    <row r="566" spans="1:78" ht="15" customHeight="1" x14ac:dyDescent="0.2">
      <c r="A566" s="58"/>
      <c r="B566" s="395" t="s">
        <v>18</v>
      </c>
      <c r="C566" s="395"/>
      <c r="D566" s="395"/>
      <c r="E566" s="395"/>
      <c r="F566" s="395"/>
      <c r="G566" s="395"/>
      <c r="H566" s="395"/>
      <c r="I566" s="395"/>
      <c r="J566" s="505" t="s">
        <v>664</v>
      </c>
      <c r="K566" s="505"/>
      <c r="L566" s="505"/>
      <c r="M566" s="505"/>
      <c r="N566" s="505"/>
      <c r="O566" s="505"/>
      <c r="P566" s="505" t="s">
        <v>664</v>
      </c>
      <c r="Q566" s="505"/>
      <c r="R566" s="505"/>
      <c r="S566" s="505"/>
      <c r="T566" s="505"/>
      <c r="U566" s="505"/>
      <c r="V566" s="390">
        <v>5</v>
      </c>
      <c r="W566" s="390"/>
      <c r="X566" s="390"/>
      <c r="Y566" s="390"/>
      <c r="Z566" s="390"/>
      <c r="AA566" s="390"/>
      <c r="AB566" s="390">
        <v>215</v>
      </c>
      <c r="AC566" s="390"/>
      <c r="AD566" s="390"/>
      <c r="AE566" s="390"/>
      <c r="AF566" s="390"/>
      <c r="AG566" s="390"/>
      <c r="AH566" s="505" t="s">
        <v>664</v>
      </c>
      <c r="AI566" s="505"/>
      <c r="AJ566" s="505"/>
      <c r="AK566" s="505"/>
      <c r="AL566" s="505"/>
      <c r="AM566" s="505"/>
      <c r="AN566" s="505" t="s">
        <v>664</v>
      </c>
      <c r="AO566" s="505"/>
      <c r="AP566" s="505"/>
      <c r="AQ566" s="505"/>
      <c r="AR566" s="505"/>
      <c r="AS566" s="505"/>
      <c r="AT566" s="505" t="s">
        <v>664</v>
      </c>
      <c r="AU566" s="505"/>
      <c r="AV566" s="505"/>
      <c r="AW566" s="505"/>
      <c r="AX566" s="505"/>
      <c r="AY566" s="505"/>
      <c r="AZ566" s="505" t="s">
        <v>664</v>
      </c>
      <c r="BA566" s="505"/>
      <c r="BB566" s="505"/>
      <c r="BC566" s="505"/>
      <c r="BD566" s="505"/>
      <c r="BE566" s="505"/>
      <c r="BF566" s="390">
        <v>1</v>
      </c>
      <c r="BG566" s="390"/>
      <c r="BH566" s="390"/>
      <c r="BI566" s="390"/>
      <c r="BJ566" s="390"/>
      <c r="BK566" s="390"/>
      <c r="BL566" s="505" t="s">
        <v>665</v>
      </c>
      <c r="BM566" s="505"/>
      <c r="BN566" s="505"/>
      <c r="BO566" s="505"/>
      <c r="BP566" s="505"/>
      <c r="BQ566" s="505"/>
      <c r="BR566" s="58"/>
      <c r="BS566" s="58"/>
      <c r="BT566" s="58"/>
      <c r="BU566" s="58"/>
      <c r="BV566" s="58"/>
      <c r="BW566" s="58"/>
      <c r="BX566" s="58"/>
      <c r="BY566" s="58"/>
      <c r="BZ566" s="58"/>
    </row>
    <row r="567" spans="1:78" ht="15" customHeight="1" x14ac:dyDescent="0.2">
      <c r="A567" s="58"/>
      <c r="B567" s="395" t="s">
        <v>19</v>
      </c>
      <c r="C567" s="395"/>
      <c r="D567" s="395"/>
      <c r="E567" s="395"/>
      <c r="F567" s="395"/>
      <c r="G567" s="395"/>
      <c r="H567" s="395"/>
      <c r="I567" s="395"/>
      <c r="J567" s="505" t="s">
        <v>664</v>
      </c>
      <c r="K567" s="505"/>
      <c r="L567" s="505"/>
      <c r="M567" s="505"/>
      <c r="N567" s="505"/>
      <c r="O567" s="505"/>
      <c r="P567" s="505" t="s">
        <v>664</v>
      </c>
      <c r="Q567" s="505"/>
      <c r="R567" s="505"/>
      <c r="S567" s="505"/>
      <c r="T567" s="505"/>
      <c r="U567" s="505"/>
      <c r="V567" s="390">
        <v>8</v>
      </c>
      <c r="W567" s="390"/>
      <c r="X567" s="390"/>
      <c r="Y567" s="390"/>
      <c r="Z567" s="390"/>
      <c r="AA567" s="390"/>
      <c r="AB567" s="390">
        <v>402</v>
      </c>
      <c r="AC567" s="390"/>
      <c r="AD567" s="390"/>
      <c r="AE567" s="390"/>
      <c r="AF567" s="390"/>
      <c r="AG567" s="390"/>
      <c r="AH567" s="505" t="s">
        <v>664</v>
      </c>
      <c r="AI567" s="505"/>
      <c r="AJ567" s="505"/>
      <c r="AK567" s="505"/>
      <c r="AL567" s="505"/>
      <c r="AM567" s="505"/>
      <c r="AN567" s="505">
        <v>92.5</v>
      </c>
      <c r="AO567" s="505"/>
      <c r="AP567" s="505"/>
      <c r="AQ567" s="505"/>
      <c r="AR567" s="505"/>
      <c r="AS567" s="505"/>
      <c r="AT567" s="505" t="s">
        <v>664</v>
      </c>
      <c r="AU567" s="505"/>
      <c r="AV567" s="505"/>
      <c r="AW567" s="505"/>
      <c r="AX567" s="505"/>
      <c r="AY567" s="505"/>
      <c r="AZ567" s="505" t="s">
        <v>664</v>
      </c>
      <c r="BA567" s="505"/>
      <c r="BB567" s="505"/>
      <c r="BC567" s="505"/>
      <c r="BD567" s="505"/>
      <c r="BE567" s="505"/>
      <c r="BF567" s="505" t="s">
        <v>664</v>
      </c>
      <c r="BG567" s="505"/>
      <c r="BH567" s="505"/>
      <c r="BI567" s="505"/>
      <c r="BJ567" s="505"/>
      <c r="BK567" s="505"/>
      <c r="BL567" s="505" t="s">
        <v>664</v>
      </c>
      <c r="BM567" s="505"/>
      <c r="BN567" s="505"/>
      <c r="BO567" s="505"/>
      <c r="BP567" s="505"/>
      <c r="BQ567" s="505"/>
      <c r="BR567" s="58"/>
      <c r="BS567" s="58"/>
      <c r="BT567" s="58"/>
      <c r="BU567" s="58"/>
      <c r="BV567" s="58"/>
      <c r="BW567" s="58"/>
      <c r="BX567" s="58"/>
      <c r="BY567" s="58"/>
      <c r="BZ567" s="58"/>
    </row>
    <row r="568" spans="1:78" ht="15" customHeight="1" x14ac:dyDescent="0.2">
      <c r="A568" s="58"/>
      <c r="B568" s="395" t="s">
        <v>175</v>
      </c>
      <c r="C568" s="395"/>
      <c r="D568" s="395"/>
      <c r="E568" s="395"/>
      <c r="F568" s="395"/>
      <c r="G568" s="395"/>
      <c r="H568" s="395"/>
      <c r="I568" s="395"/>
      <c r="J568" s="390">
        <v>3</v>
      </c>
      <c r="K568" s="390"/>
      <c r="L568" s="390"/>
      <c r="M568" s="390"/>
      <c r="N568" s="390"/>
      <c r="O568" s="390"/>
      <c r="P568" s="390">
        <v>32</v>
      </c>
      <c r="Q568" s="390"/>
      <c r="R568" s="390"/>
      <c r="S568" s="390"/>
      <c r="T568" s="390"/>
      <c r="U568" s="390"/>
      <c r="V568" s="390">
        <v>25</v>
      </c>
      <c r="W568" s="390"/>
      <c r="X568" s="390"/>
      <c r="Y568" s="390"/>
      <c r="Z568" s="390"/>
      <c r="AA568" s="390"/>
      <c r="AB568" s="390">
        <v>616</v>
      </c>
      <c r="AC568" s="390"/>
      <c r="AD568" s="390"/>
      <c r="AE568" s="390"/>
      <c r="AF568" s="390"/>
      <c r="AG568" s="390"/>
      <c r="AH568" s="505" t="s">
        <v>664</v>
      </c>
      <c r="AI568" s="505"/>
      <c r="AJ568" s="505"/>
      <c r="AK568" s="505"/>
      <c r="AL568" s="505"/>
      <c r="AM568" s="505"/>
      <c r="AN568" s="505">
        <v>38.5</v>
      </c>
      <c r="AO568" s="505"/>
      <c r="AP568" s="505"/>
      <c r="AQ568" s="505"/>
      <c r="AR568" s="505"/>
      <c r="AS568" s="505"/>
      <c r="AT568" s="390">
        <v>1</v>
      </c>
      <c r="AU568" s="390"/>
      <c r="AV568" s="390"/>
      <c r="AW568" s="390"/>
      <c r="AX568" s="390"/>
      <c r="AY568" s="390"/>
      <c r="AZ568" s="506" t="s">
        <v>665</v>
      </c>
      <c r="BA568" s="507"/>
      <c r="BB568" s="507"/>
      <c r="BC568" s="507"/>
      <c r="BD568" s="507"/>
      <c r="BE568" s="508"/>
      <c r="BF568" s="505" t="s">
        <v>664</v>
      </c>
      <c r="BG568" s="505"/>
      <c r="BH568" s="505"/>
      <c r="BI568" s="505"/>
      <c r="BJ568" s="505"/>
      <c r="BK568" s="505"/>
      <c r="BL568" s="505" t="s">
        <v>664</v>
      </c>
      <c r="BM568" s="505"/>
      <c r="BN568" s="505"/>
      <c r="BO568" s="505"/>
      <c r="BP568" s="505"/>
      <c r="BQ568" s="505"/>
      <c r="BR568" s="58"/>
      <c r="BS568" s="58"/>
      <c r="BT568" s="58"/>
      <c r="BU568" s="58"/>
      <c r="BV568" s="58"/>
      <c r="BW568" s="58"/>
      <c r="BX568" s="58"/>
      <c r="BY568" s="58"/>
      <c r="BZ568" s="58"/>
    </row>
    <row r="569" spans="1:78" ht="15" customHeight="1" x14ac:dyDescent="0.2">
      <c r="A569" s="58"/>
      <c r="B569" s="391" t="s">
        <v>99</v>
      </c>
      <c r="C569" s="391"/>
      <c r="D569" s="391"/>
      <c r="E569" s="391"/>
      <c r="F569" s="391"/>
      <c r="G569" s="391"/>
      <c r="H569" s="391"/>
      <c r="I569" s="391"/>
      <c r="J569" s="392">
        <v>2</v>
      </c>
      <c r="K569" s="392"/>
      <c r="L569" s="392"/>
      <c r="M569" s="392"/>
      <c r="N569" s="392"/>
      <c r="O569" s="392"/>
      <c r="P569" s="504" t="s">
        <v>665</v>
      </c>
      <c r="Q569" s="504"/>
      <c r="R569" s="504"/>
      <c r="S569" s="504"/>
      <c r="T569" s="504"/>
      <c r="U569" s="504"/>
      <c r="V569" s="392">
        <v>30</v>
      </c>
      <c r="W569" s="392"/>
      <c r="X569" s="392"/>
      <c r="Y569" s="392"/>
      <c r="Z569" s="392"/>
      <c r="AA569" s="392"/>
      <c r="AB569" s="392">
        <v>963</v>
      </c>
      <c r="AC569" s="392"/>
      <c r="AD569" s="392"/>
      <c r="AE569" s="392"/>
      <c r="AF569" s="392"/>
      <c r="AG569" s="392"/>
      <c r="AH569" s="504" t="s">
        <v>664</v>
      </c>
      <c r="AI569" s="504"/>
      <c r="AJ569" s="504"/>
      <c r="AK569" s="504"/>
      <c r="AL569" s="504"/>
      <c r="AM569" s="504"/>
      <c r="AN569" s="504">
        <v>131</v>
      </c>
      <c r="AO569" s="504"/>
      <c r="AP569" s="504"/>
      <c r="AQ569" s="504"/>
      <c r="AR569" s="504"/>
      <c r="AS569" s="504"/>
      <c r="AT569" s="504" t="s">
        <v>664</v>
      </c>
      <c r="AU569" s="504"/>
      <c r="AV569" s="504"/>
      <c r="AW569" s="504"/>
      <c r="AX569" s="504"/>
      <c r="AY569" s="504"/>
      <c r="AZ569" s="504" t="s">
        <v>664</v>
      </c>
      <c r="BA569" s="504"/>
      <c r="BB569" s="504"/>
      <c r="BC569" s="504"/>
      <c r="BD569" s="504"/>
      <c r="BE569" s="504"/>
      <c r="BF569" s="504" t="s">
        <v>664</v>
      </c>
      <c r="BG569" s="504"/>
      <c r="BH569" s="504"/>
      <c r="BI569" s="504"/>
      <c r="BJ569" s="504"/>
      <c r="BK569" s="504"/>
      <c r="BL569" s="504" t="s">
        <v>664</v>
      </c>
      <c r="BM569" s="504"/>
      <c r="BN569" s="504"/>
      <c r="BO569" s="504"/>
      <c r="BP569" s="504"/>
      <c r="BQ569" s="504"/>
      <c r="BR569" s="58"/>
      <c r="BS569" s="58"/>
      <c r="BT569" s="58"/>
      <c r="BU569" s="58"/>
      <c r="BV569" s="58"/>
      <c r="BW569" s="58"/>
      <c r="BX569" s="58"/>
      <c r="BY569" s="58"/>
      <c r="BZ569" s="58"/>
    </row>
    <row r="570" spans="1:78" ht="15" customHeight="1" x14ac:dyDescent="0.2">
      <c r="A570" s="58"/>
      <c r="B570" s="260" t="s">
        <v>134</v>
      </c>
      <c r="C570" s="260"/>
      <c r="D570" s="260"/>
      <c r="E570" s="260"/>
      <c r="F570" s="260"/>
      <c r="G570" s="260"/>
      <c r="H570" s="260"/>
      <c r="I570" s="260"/>
      <c r="J570" s="502">
        <f>SUM(J561:J569)</f>
        <v>8</v>
      </c>
      <c r="K570" s="502"/>
      <c r="L570" s="502"/>
      <c r="M570" s="502"/>
      <c r="N570" s="502"/>
      <c r="O570" s="502"/>
      <c r="P570" s="503" t="s">
        <v>666</v>
      </c>
      <c r="Q570" s="503"/>
      <c r="R570" s="503"/>
      <c r="S570" s="503"/>
      <c r="T570" s="503"/>
      <c r="U570" s="503"/>
      <c r="V570" s="502">
        <f>SUM(V561:AA569)</f>
        <v>120</v>
      </c>
      <c r="W570" s="502"/>
      <c r="X570" s="502"/>
      <c r="Y570" s="502"/>
      <c r="Z570" s="502"/>
      <c r="AA570" s="502"/>
      <c r="AB570" s="503" t="s">
        <v>666</v>
      </c>
      <c r="AC570" s="503"/>
      <c r="AD570" s="503"/>
      <c r="AE570" s="503"/>
      <c r="AF570" s="503"/>
      <c r="AG570" s="503"/>
      <c r="AH570" s="502">
        <f>SUM(AH561:AH569)</f>
        <v>6</v>
      </c>
      <c r="AI570" s="502"/>
      <c r="AJ570" s="502"/>
      <c r="AK570" s="502"/>
      <c r="AL570" s="502"/>
      <c r="AM570" s="502"/>
      <c r="AN570" s="503">
        <v>264.5</v>
      </c>
      <c r="AO570" s="503"/>
      <c r="AP570" s="503"/>
      <c r="AQ570" s="503"/>
      <c r="AR570" s="503"/>
      <c r="AS570" s="503"/>
      <c r="AT570" s="502">
        <f>SUM(AT561:AT569)</f>
        <v>1</v>
      </c>
      <c r="AU570" s="502"/>
      <c r="AV570" s="502"/>
      <c r="AW570" s="502"/>
      <c r="AX570" s="502"/>
      <c r="AY570" s="502"/>
      <c r="AZ570" s="503" t="s">
        <v>666</v>
      </c>
      <c r="BA570" s="503"/>
      <c r="BB570" s="503"/>
      <c r="BC570" s="503"/>
      <c r="BD570" s="503"/>
      <c r="BE570" s="503"/>
      <c r="BF570" s="502">
        <f>SUM(BF561:BF569)</f>
        <v>1</v>
      </c>
      <c r="BG570" s="502"/>
      <c r="BH570" s="502"/>
      <c r="BI570" s="502"/>
      <c r="BJ570" s="502"/>
      <c r="BK570" s="502"/>
      <c r="BL570" s="503" t="s">
        <v>666</v>
      </c>
      <c r="BM570" s="503"/>
      <c r="BN570" s="503"/>
      <c r="BO570" s="503"/>
      <c r="BP570" s="503"/>
      <c r="BQ570" s="503"/>
      <c r="BR570" s="58"/>
      <c r="BS570" s="58"/>
      <c r="BT570" s="58"/>
      <c r="BU570" s="58"/>
      <c r="BV570" s="58"/>
      <c r="BW570" s="58"/>
      <c r="BX570" s="58"/>
      <c r="BY570" s="58"/>
      <c r="BZ570" s="58"/>
    </row>
    <row r="571" spans="1:78" ht="15" customHeight="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 t="s">
        <v>667</v>
      </c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65" t="s">
        <v>603</v>
      </c>
      <c r="BR571" s="58"/>
      <c r="BS571" s="58"/>
      <c r="BT571" s="58"/>
      <c r="BU571" s="58"/>
      <c r="BV571" s="58"/>
      <c r="BW571" s="58"/>
      <c r="BX571" s="58"/>
      <c r="BY571" s="58"/>
      <c r="BZ571" s="58"/>
    </row>
    <row r="572" spans="1:78" ht="15" customHeight="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</row>
    <row r="573" spans="1:78" ht="15" customHeight="1" x14ac:dyDescent="0.2">
      <c r="A573" s="58" t="s">
        <v>668</v>
      </c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65" t="s">
        <v>669</v>
      </c>
      <c r="BZ573" s="58"/>
    </row>
    <row r="574" spans="1:78" ht="15" customHeight="1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>
        <v>26.1</v>
      </c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</row>
    <row r="575" spans="1:78" ht="15" customHeight="1" x14ac:dyDescent="0.2">
      <c r="A575" s="58"/>
      <c r="B575" s="260" t="s">
        <v>96</v>
      </c>
      <c r="C575" s="260"/>
      <c r="D575" s="260"/>
      <c r="E575" s="260"/>
      <c r="F575" s="260"/>
      <c r="G575" s="260"/>
      <c r="H575" s="260"/>
      <c r="I575" s="260"/>
      <c r="J575" s="260"/>
      <c r="K575" s="260"/>
      <c r="L575" s="260"/>
      <c r="M575" s="260" t="s">
        <v>670</v>
      </c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 t="s">
        <v>671</v>
      </c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 t="s">
        <v>672</v>
      </c>
      <c r="AJ575" s="260"/>
      <c r="AK575" s="260"/>
      <c r="AL575" s="260"/>
      <c r="AM575" s="260"/>
      <c r="AN575" s="260"/>
      <c r="AO575" s="260"/>
      <c r="AP575" s="260"/>
      <c r="AQ575" s="260"/>
      <c r="AR575" s="260"/>
      <c r="AS575" s="260"/>
      <c r="AT575" s="289" t="s">
        <v>673</v>
      </c>
      <c r="AU575" s="260"/>
      <c r="AV575" s="260"/>
      <c r="AW575" s="260"/>
      <c r="AX575" s="260"/>
      <c r="AY575" s="260"/>
      <c r="AZ575" s="260"/>
      <c r="BA575" s="260"/>
      <c r="BB575" s="260"/>
      <c r="BC575" s="260"/>
      <c r="BD575" s="260"/>
      <c r="BE575" s="260" t="s">
        <v>674</v>
      </c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 t="s">
        <v>31</v>
      </c>
      <c r="BQ575" s="260"/>
      <c r="BR575" s="260"/>
      <c r="BS575" s="260"/>
      <c r="BT575" s="260"/>
      <c r="BU575" s="260"/>
      <c r="BV575" s="260"/>
      <c r="BW575" s="260"/>
      <c r="BX575" s="260"/>
      <c r="BY575" s="260"/>
      <c r="BZ575" s="58"/>
    </row>
    <row r="576" spans="1:78" ht="15" customHeight="1" x14ac:dyDescent="0.2">
      <c r="A576" s="58"/>
      <c r="B576" s="260"/>
      <c r="C576" s="260"/>
      <c r="D576" s="260"/>
      <c r="E576" s="260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  <c r="AF576" s="260"/>
      <c r="AG576" s="260"/>
      <c r="AH576" s="260"/>
      <c r="AI576" s="260"/>
      <c r="AJ576" s="260"/>
      <c r="AK576" s="260"/>
      <c r="AL576" s="260"/>
      <c r="AM576" s="260"/>
      <c r="AN576" s="260"/>
      <c r="AO576" s="260"/>
      <c r="AP576" s="260"/>
      <c r="AQ576" s="260"/>
      <c r="AR576" s="260"/>
      <c r="AS576" s="260"/>
      <c r="AT576" s="260"/>
      <c r="AU576" s="260"/>
      <c r="AV576" s="260"/>
      <c r="AW576" s="260"/>
      <c r="AX576" s="260"/>
      <c r="AY576" s="260"/>
      <c r="AZ576" s="260"/>
      <c r="BA576" s="260"/>
      <c r="BB576" s="260"/>
      <c r="BC576" s="260"/>
      <c r="BD576" s="260"/>
      <c r="BE576" s="260"/>
      <c r="BF576" s="260"/>
      <c r="BG576" s="260"/>
      <c r="BH576" s="260"/>
      <c r="BI576" s="260"/>
      <c r="BJ576" s="260"/>
      <c r="BK576" s="260"/>
      <c r="BL576" s="260"/>
      <c r="BM576" s="260"/>
      <c r="BN576" s="260"/>
      <c r="BO576" s="260"/>
      <c r="BP576" s="260"/>
      <c r="BQ576" s="260"/>
      <c r="BR576" s="260"/>
      <c r="BS576" s="260"/>
      <c r="BT576" s="260"/>
      <c r="BU576" s="260"/>
      <c r="BV576" s="260"/>
      <c r="BW576" s="260"/>
      <c r="BX576" s="260"/>
      <c r="BY576" s="260"/>
      <c r="BZ576" s="58"/>
    </row>
    <row r="577" spans="1:78" ht="15" customHeight="1" x14ac:dyDescent="0.2">
      <c r="A577" s="58"/>
      <c r="B577" s="260" t="s">
        <v>675</v>
      </c>
      <c r="C577" s="260"/>
      <c r="D577" s="260"/>
      <c r="E577" s="260"/>
      <c r="F577" s="260"/>
      <c r="G577" s="260" t="s">
        <v>676</v>
      </c>
      <c r="H577" s="260"/>
      <c r="I577" s="260"/>
      <c r="J577" s="260"/>
      <c r="K577" s="260"/>
      <c r="L577" s="260"/>
      <c r="M577" s="260" t="s">
        <v>675</v>
      </c>
      <c r="N577" s="260"/>
      <c r="O577" s="260"/>
      <c r="P577" s="260"/>
      <c r="Q577" s="260"/>
      <c r="R577" s="260" t="s">
        <v>676</v>
      </c>
      <c r="S577" s="260"/>
      <c r="T577" s="260"/>
      <c r="U577" s="260"/>
      <c r="V577" s="260"/>
      <c r="W577" s="260"/>
      <c r="X577" s="260" t="s">
        <v>675</v>
      </c>
      <c r="Y577" s="260"/>
      <c r="Z577" s="260"/>
      <c r="AA577" s="260"/>
      <c r="AB577" s="260"/>
      <c r="AC577" s="260" t="s">
        <v>676</v>
      </c>
      <c r="AD577" s="260"/>
      <c r="AE577" s="260"/>
      <c r="AF577" s="260"/>
      <c r="AG577" s="260"/>
      <c r="AH577" s="260"/>
      <c r="AI577" s="260" t="s">
        <v>675</v>
      </c>
      <c r="AJ577" s="260"/>
      <c r="AK577" s="260"/>
      <c r="AL577" s="260"/>
      <c r="AM577" s="260"/>
      <c r="AN577" s="260" t="s">
        <v>676</v>
      </c>
      <c r="AO577" s="260"/>
      <c r="AP577" s="260"/>
      <c r="AQ577" s="260"/>
      <c r="AR577" s="260"/>
      <c r="AS577" s="260"/>
      <c r="AT577" s="260" t="s">
        <v>675</v>
      </c>
      <c r="AU577" s="260"/>
      <c r="AV577" s="260"/>
      <c r="AW577" s="260"/>
      <c r="AX577" s="260"/>
      <c r="AY577" s="260" t="s">
        <v>676</v>
      </c>
      <c r="AZ577" s="260"/>
      <c r="BA577" s="260"/>
      <c r="BB577" s="260"/>
      <c r="BC577" s="260"/>
      <c r="BD577" s="260"/>
      <c r="BE577" s="260" t="s">
        <v>675</v>
      </c>
      <c r="BF577" s="260"/>
      <c r="BG577" s="260"/>
      <c r="BH577" s="260"/>
      <c r="BI577" s="260"/>
      <c r="BJ577" s="260" t="s">
        <v>676</v>
      </c>
      <c r="BK577" s="260"/>
      <c r="BL577" s="260"/>
      <c r="BM577" s="260"/>
      <c r="BN577" s="260"/>
      <c r="BO577" s="260"/>
      <c r="BP577" s="260" t="s">
        <v>675</v>
      </c>
      <c r="BQ577" s="260"/>
      <c r="BR577" s="260"/>
      <c r="BS577" s="260"/>
      <c r="BT577" s="260"/>
      <c r="BU577" s="260" t="s">
        <v>676</v>
      </c>
      <c r="BV577" s="260"/>
      <c r="BW577" s="260"/>
      <c r="BX577" s="260"/>
      <c r="BY577" s="260"/>
      <c r="BZ577" s="58"/>
    </row>
    <row r="578" spans="1:78" ht="15" customHeight="1" x14ac:dyDescent="0.2">
      <c r="A578" s="58"/>
      <c r="B578" s="500">
        <v>135</v>
      </c>
      <c r="C578" s="500"/>
      <c r="D578" s="500"/>
      <c r="E578" s="500"/>
      <c r="F578" s="500"/>
      <c r="G578" s="501">
        <v>1571</v>
      </c>
      <c r="H578" s="501"/>
      <c r="I578" s="501"/>
      <c r="J578" s="501"/>
      <c r="K578" s="501"/>
      <c r="L578" s="501"/>
      <c r="M578" s="500">
        <v>45</v>
      </c>
      <c r="N578" s="500"/>
      <c r="O578" s="500"/>
      <c r="P578" s="500"/>
      <c r="Q578" s="500"/>
      <c r="R578" s="500">
        <v>219</v>
      </c>
      <c r="S578" s="500"/>
      <c r="T578" s="500"/>
      <c r="U578" s="500"/>
      <c r="V578" s="500"/>
      <c r="W578" s="500"/>
      <c r="X578" s="500">
        <v>1</v>
      </c>
      <c r="Y578" s="500"/>
      <c r="Z578" s="500"/>
      <c r="AA578" s="500"/>
      <c r="AB578" s="500"/>
      <c r="AC578" s="500">
        <v>15</v>
      </c>
      <c r="AD578" s="500"/>
      <c r="AE578" s="500"/>
      <c r="AF578" s="500"/>
      <c r="AG578" s="500"/>
      <c r="AH578" s="500"/>
      <c r="AI578" s="500">
        <v>0</v>
      </c>
      <c r="AJ578" s="500"/>
      <c r="AK578" s="500"/>
      <c r="AL578" s="500"/>
      <c r="AM578" s="500"/>
      <c r="AN578" s="500">
        <v>0</v>
      </c>
      <c r="AO578" s="500"/>
      <c r="AP578" s="500"/>
      <c r="AQ578" s="500"/>
      <c r="AR578" s="500"/>
      <c r="AS578" s="500"/>
      <c r="AT578" s="500">
        <v>75</v>
      </c>
      <c r="AU578" s="500"/>
      <c r="AV578" s="500"/>
      <c r="AW578" s="500"/>
      <c r="AX578" s="500"/>
      <c r="AY578" s="500">
        <v>999</v>
      </c>
      <c r="AZ578" s="500"/>
      <c r="BA578" s="500"/>
      <c r="BB578" s="500"/>
      <c r="BC578" s="500"/>
      <c r="BD578" s="500"/>
      <c r="BE578" s="500">
        <v>14</v>
      </c>
      <c r="BF578" s="500"/>
      <c r="BG578" s="500"/>
      <c r="BH578" s="500"/>
      <c r="BI578" s="500"/>
      <c r="BJ578" s="500">
        <v>338</v>
      </c>
      <c r="BK578" s="500"/>
      <c r="BL578" s="500"/>
      <c r="BM578" s="500"/>
      <c r="BN578" s="500"/>
      <c r="BO578" s="500"/>
      <c r="BP578" s="500">
        <v>0</v>
      </c>
      <c r="BQ578" s="500"/>
      <c r="BR578" s="500"/>
      <c r="BS578" s="500"/>
      <c r="BT578" s="500"/>
      <c r="BU578" s="500">
        <v>0</v>
      </c>
      <c r="BV578" s="500"/>
      <c r="BW578" s="500"/>
      <c r="BX578" s="500"/>
      <c r="BY578" s="500"/>
      <c r="BZ578" s="58"/>
    </row>
    <row r="579" spans="1:78" ht="15" customHeight="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>
        <v>2182.5</v>
      </c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65" t="s">
        <v>677</v>
      </c>
      <c r="BZ579" s="58"/>
    </row>
    <row r="580" spans="1:78" ht="15" customHeight="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</row>
    <row r="581" spans="1:78" ht="15" customHeight="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</row>
    <row r="582" spans="1:78" ht="15" customHeight="1" x14ac:dyDescent="0.2">
      <c r="A582" s="58" t="s">
        <v>678</v>
      </c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</row>
    <row r="583" spans="1:78" ht="15" customHeight="1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</row>
    <row r="584" spans="1:78" ht="15" customHeight="1" x14ac:dyDescent="0.2">
      <c r="A584" s="58" t="s">
        <v>679</v>
      </c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65" t="s">
        <v>680</v>
      </c>
      <c r="BZ584" s="58"/>
    </row>
    <row r="585" spans="1:78" ht="15" customHeight="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</row>
    <row r="586" spans="1:78" ht="15" customHeight="1" x14ac:dyDescent="0.2">
      <c r="A586" s="58"/>
      <c r="B586" s="289" t="s">
        <v>681</v>
      </c>
      <c r="C586" s="289"/>
      <c r="D586" s="289"/>
      <c r="E586" s="289"/>
      <c r="F586" s="289"/>
      <c r="G586" s="289"/>
      <c r="H586" s="289"/>
      <c r="I586" s="289"/>
      <c r="J586" s="289" t="s">
        <v>682</v>
      </c>
      <c r="K586" s="289"/>
      <c r="L586" s="289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  <c r="X586" s="289"/>
      <c r="Y586" s="289"/>
      <c r="Z586" s="289"/>
      <c r="AA586" s="289"/>
      <c r="AB586" s="289"/>
      <c r="AC586" s="289"/>
      <c r="AD586" s="289"/>
      <c r="AE586" s="289"/>
      <c r="AF586" s="289"/>
      <c r="AG586" s="289"/>
      <c r="AH586" s="289"/>
      <c r="AI586" s="289"/>
      <c r="AJ586" s="289"/>
      <c r="AK586" s="289"/>
      <c r="AL586" s="289"/>
      <c r="AM586" s="289"/>
      <c r="AN586" s="289"/>
      <c r="AO586" s="289"/>
      <c r="AP586" s="289"/>
      <c r="AQ586" s="260" t="s">
        <v>683</v>
      </c>
      <c r="AR586" s="260"/>
      <c r="AS586" s="260"/>
      <c r="AT586" s="260"/>
      <c r="AU586" s="260"/>
      <c r="AV586" s="260"/>
      <c r="AW586" s="260"/>
      <c r="AX586" s="260"/>
      <c r="AY586" s="260"/>
      <c r="AZ586" s="260"/>
      <c r="BA586" s="260"/>
      <c r="BB586" s="260"/>
      <c r="BC586" s="260"/>
      <c r="BD586" s="260"/>
      <c r="BE586" s="260"/>
      <c r="BF586" s="260"/>
      <c r="BG586" s="260"/>
      <c r="BH586" s="260"/>
      <c r="BI586" s="260"/>
      <c r="BJ586" s="260"/>
      <c r="BK586" s="260"/>
      <c r="BL586" s="260"/>
      <c r="BM586" s="260"/>
      <c r="BN586" s="260"/>
      <c r="BO586" s="260"/>
      <c r="BP586" s="260"/>
      <c r="BQ586" s="260"/>
      <c r="BR586" s="260"/>
      <c r="BS586" s="260"/>
      <c r="BT586" s="260"/>
      <c r="BU586" s="260"/>
      <c r="BV586" s="260"/>
      <c r="BW586" s="260"/>
      <c r="BX586" s="260"/>
      <c r="BY586" s="260"/>
      <c r="BZ586" s="58"/>
    </row>
    <row r="587" spans="1:78" ht="15" customHeight="1" x14ac:dyDescent="0.2">
      <c r="A587" s="58"/>
      <c r="B587" s="289"/>
      <c r="C587" s="289"/>
      <c r="D587" s="289"/>
      <c r="E587" s="289"/>
      <c r="F587" s="289"/>
      <c r="G587" s="289"/>
      <c r="H587" s="289"/>
      <c r="I587" s="289"/>
      <c r="J587" s="289" t="s">
        <v>684</v>
      </c>
      <c r="K587" s="289"/>
      <c r="L587" s="289"/>
      <c r="M587" s="289"/>
      <c r="N587" s="289"/>
      <c r="O587" s="289"/>
      <c r="P587" s="289" t="s">
        <v>685</v>
      </c>
      <c r="Q587" s="289"/>
      <c r="R587" s="289"/>
      <c r="S587" s="289"/>
      <c r="T587" s="289"/>
      <c r="U587" s="289"/>
      <c r="V587" s="311" t="s">
        <v>686</v>
      </c>
      <c r="W587" s="311"/>
      <c r="X587" s="311"/>
      <c r="Y587" s="311"/>
      <c r="Z587" s="311"/>
      <c r="AA587" s="311"/>
      <c r="AB587" s="311"/>
      <c r="AC587" s="289" t="s">
        <v>134</v>
      </c>
      <c r="AD587" s="289"/>
      <c r="AE587" s="289"/>
      <c r="AF587" s="289"/>
      <c r="AG587" s="289"/>
      <c r="AH587" s="289"/>
      <c r="AI587" s="499"/>
      <c r="AJ587" s="498" t="s">
        <v>687</v>
      </c>
      <c r="AK587" s="311"/>
      <c r="AL587" s="311"/>
      <c r="AM587" s="311"/>
      <c r="AN587" s="311"/>
      <c r="AO587" s="311"/>
      <c r="AP587" s="311"/>
      <c r="AQ587" s="289" t="s">
        <v>684</v>
      </c>
      <c r="AR587" s="289"/>
      <c r="AS587" s="289"/>
      <c r="AT587" s="289"/>
      <c r="AU587" s="289"/>
      <c r="AV587" s="289"/>
      <c r="AW587" s="289" t="s">
        <v>685</v>
      </c>
      <c r="AX587" s="289"/>
      <c r="AY587" s="289"/>
      <c r="AZ587" s="289"/>
      <c r="BA587" s="289"/>
      <c r="BB587" s="289"/>
      <c r="BC587" s="289" t="s">
        <v>688</v>
      </c>
      <c r="BD587" s="289"/>
      <c r="BE587" s="289"/>
      <c r="BF587" s="289"/>
      <c r="BG587" s="289"/>
      <c r="BH587" s="330" t="s">
        <v>689</v>
      </c>
      <c r="BI587" s="305"/>
      <c r="BJ587" s="305"/>
      <c r="BK587" s="305"/>
      <c r="BL587" s="305"/>
      <c r="BM587" s="289" t="s">
        <v>134</v>
      </c>
      <c r="BN587" s="289"/>
      <c r="BO587" s="289"/>
      <c r="BP587" s="289"/>
      <c r="BQ587" s="289"/>
      <c r="BR587" s="289"/>
      <c r="BS587" s="499"/>
      <c r="BT587" s="494" t="s">
        <v>690</v>
      </c>
      <c r="BU587" s="289"/>
      <c r="BV587" s="289"/>
      <c r="BW587" s="289"/>
      <c r="BX587" s="289"/>
      <c r="BY587" s="289"/>
      <c r="BZ587" s="58"/>
    </row>
    <row r="588" spans="1:78" ht="15" customHeight="1" x14ac:dyDescent="0.2">
      <c r="A588" s="58"/>
      <c r="B588" s="289"/>
      <c r="C588" s="289"/>
      <c r="D588" s="289"/>
      <c r="E588" s="289"/>
      <c r="F588" s="289"/>
      <c r="G588" s="289"/>
      <c r="H588" s="289"/>
      <c r="I588" s="289"/>
      <c r="J588" s="289"/>
      <c r="K588" s="289"/>
      <c r="L588" s="289"/>
      <c r="M588" s="289"/>
      <c r="N588" s="289"/>
      <c r="O588" s="289"/>
      <c r="P588" s="289"/>
      <c r="Q588" s="289"/>
      <c r="R588" s="289"/>
      <c r="S588" s="289"/>
      <c r="T588" s="289"/>
      <c r="U588" s="289"/>
      <c r="V588" s="311"/>
      <c r="W588" s="311"/>
      <c r="X588" s="311"/>
      <c r="Y588" s="311"/>
      <c r="Z588" s="311"/>
      <c r="AA588" s="311"/>
      <c r="AB588" s="311"/>
      <c r="AC588" s="289"/>
      <c r="AD588" s="289"/>
      <c r="AE588" s="289"/>
      <c r="AF588" s="289"/>
      <c r="AG588" s="289"/>
      <c r="AH588" s="289"/>
      <c r="AI588" s="499"/>
      <c r="AJ588" s="498"/>
      <c r="AK588" s="311"/>
      <c r="AL588" s="311"/>
      <c r="AM588" s="311"/>
      <c r="AN588" s="311"/>
      <c r="AO588" s="311"/>
      <c r="AP588" s="311"/>
      <c r="AQ588" s="289"/>
      <c r="AR588" s="289"/>
      <c r="AS588" s="289"/>
      <c r="AT588" s="289"/>
      <c r="AU588" s="289"/>
      <c r="AV588" s="289"/>
      <c r="AW588" s="289"/>
      <c r="AX588" s="289"/>
      <c r="AY588" s="289"/>
      <c r="AZ588" s="289"/>
      <c r="BA588" s="289"/>
      <c r="BB588" s="289"/>
      <c r="BC588" s="289"/>
      <c r="BD588" s="289"/>
      <c r="BE588" s="289"/>
      <c r="BF588" s="289"/>
      <c r="BG588" s="289"/>
      <c r="BH588" s="331"/>
      <c r="BI588" s="332"/>
      <c r="BJ588" s="332"/>
      <c r="BK588" s="332"/>
      <c r="BL588" s="332"/>
      <c r="BM588" s="289"/>
      <c r="BN588" s="289"/>
      <c r="BO588" s="289"/>
      <c r="BP588" s="289"/>
      <c r="BQ588" s="289"/>
      <c r="BR588" s="289"/>
      <c r="BS588" s="499"/>
      <c r="BT588" s="494"/>
      <c r="BU588" s="289"/>
      <c r="BV588" s="289"/>
      <c r="BW588" s="289"/>
      <c r="BX588" s="289"/>
      <c r="BY588" s="289"/>
      <c r="BZ588" s="58"/>
    </row>
    <row r="589" spans="1:78" ht="15" customHeight="1" x14ac:dyDescent="0.2">
      <c r="A589" s="58"/>
      <c r="B589" s="495">
        <v>10469</v>
      </c>
      <c r="C589" s="495"/>
      <c r="D589" s="495"/>
      <c r="E589" s="495"/>
      <c r="F589" s="495"/>
      <c r="G589" s="495"/>
      <c r="H589" s="495"/>
      <c r="I589" s="495"/>
      <c r="J589" s="487">
        <v>62</v>
      </c>
      <c r="K589" s="488"/>
      <c r="L589" s="488"/>
      <c r="M589" s="488"/>
      <c r="N589" s="488"/>
      <c r="O589" s="489"/>
      <c r="P589" s="495">
        <v>34</v>
      </c>
      <c r="Q589" s="495"/>
      <c r="R589" s="495"/>
      <c r="S589" s="495"/>
      <c r="T589" s="495"/>
      <c r="U589" s="495"/>
      <c r="V589" s="495">
        <v>5</v>
      </c>
      <c r="W589" s="495"/>
      <c r="X589" s="495"/>
      <c r="Y589" s="495"/>
      <c r="Z589" s="495"/>
      <c r="AA589" s="495"/>
      <c r="AB589" s="495"/>
      <c r="AC589" s="495">
        <v>101</v>
      </c>
      <c r="AD589" s="495"/>
      <c r="AE589" s="495"/>
      <c r="AF589" s="495"/>
      <c r="AG589" s="495"/>
      <c r="AH589" s="495"/>
      <c r="AI589" s="487"/>
      <c r="AJ589" s="496">
        <v>61.39</v>
      </c>
      <c r="AK589" s="497"/>
      <c r="AL589" s="497"/>
      <c r="AM589" s="497"/>
      <c r="AN589" s="497"/>
      <c r="AO589" s="497"/>
      <c r="AP589" s="497"/>
      <c r="AQ589" s="487">
        <v>6232</v>
      </c>
      <c r="AR589" s="488"/>
      <c r="AS589" s="488"/>
      <c r="AT589" s="488"/>
      <c r="AU589" s="488"/>
      <c r="AV589" s="489"/>
      <c r="AW589" s="487">
        <v>3189</v>
      </c>
      <c r="AX589" s="488"/>
      <c r="AY589" s="488"/>
      <c r="AZ589" s="488"/>
      <c r="BA589" s="488"/>
      <c r="BB589" s="489"/>
      <c r="BC589" s="487">
        <v>103</v>
      </c>
      <c r="BD589" s="488"/>
      <c r="BE589" s="488"/>
      <c r="BF589" s="488"/>
      <c r="BG589" s="489"/>
      <c r="BH589" s="487">
        <v>844</v>
      </c>
      <c r="BI589" s="488"/>
      <c r="BJ589" s="488"/>
      <c r="BK589" s="488"/>
      <c r="BL589" s="489"/>
      <c r="BM589" s="487">
        <v>10368</v>
      </c>
      <c r="BN589" s="488"/>
      <c r="BO589" s="488"/>
      <c r="BP589" s="488"/>
      <c r="BQ589" s="488"/>
      <c r="BR589" s="488"/>
      <c r="BS589" s="490"/>
      <c r="BT589" s="491">
        <v>60.11</v>
      </c>
      <c r="BU589" s="492"/>
      <c r="BV589" s="492"/>
      <c r="BW589" s="492"/>
      <c r="BX589" s="492"/>
      <c r="BY589" s="493"/>
      <c r="BZ589" s="58"/>
    </row>
    <row r="590" spans="1:78" ht="15" customHeight="1" x14ac:dyDescent="0.2">
      <c r="A590" s="58"/>
      <c r="B590" s="72" t="s">
        <v>691</v>
      </c>
      <c r="C590" s="72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65" t="s">
        <v>692</v>
      </c>
      <c r="BZ590" s="58"/>
    </row>
    <row r="592" spans="1:78" ht="15" customHeight="1" x14ac:dyDescent="0.2">
      <c r="A592" s="58" t="s">
        <v>693</v>
      </c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</row>
    <row r="593" spans="1:71" ht="15" customHeight="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</row>
    <row r="594" spans="1:71" ht="15" customHeight="1" x14ac:dyDescent="0.2">
      <c r="A594" s="58" t="s">
        <v>694</v>
      </c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65" t="s">
        <v>695</v>
      </c>
      <c r="BR594" s="58"/>
      <c r="BS594" s="58"/>
    </row>
    <row r="595" spans="1:71" ht="15" customHeight="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</row>
    <row r="596" spans="1:71" ht="15" customHeight="1" x14ac:dyDescent="0.2">
      <c r="A596" s="58"/>
      <c r="B596" s="260" t="s">
        <v>12</v>
      </c>
      <c r="C596" s="260"/>
      <c r="D596" s="260"/>
      <c r="E596" s="260"/>
      <c r="F596" s="260"/>
      <c r="G596" s="260"/>
      <c r="H596" s="260"/>
      <c r="I596" s="260"/>
      <c r="J596" s="260" t="s">
        <v>696</v>
      </c>
      <c r="K596" s="260"/>
      <c r="L596" s="260"/>
      <c r="M596" s="260"/>
      <c r="N596" s="260"/>
      <c r="O596" s="260"/>
      <c r="P596" s="260"/>
      <c r="Q596" s="260"/>
      <c r="R596" s="260" t="s">
        <v>697</v>
      </c>
      <c r="S596" s="260"/>
      <c r="T596" s="260"/>
      <c r="U596" s="260"/>
      <c r="V596" s="260"/>
      <c r="W596" s="260"/>
      <c r="X596" s="260"/>
      <c r="Y596" s="260"/>
      <c r="Z596" s="260" t="s">
        <v>698</v>
      </c>
      <c r="AA596" s="260"/>
      <c r="AB596" s="260"/>
      <c r="AC596" s="260"/>
      <c r="AD596" s="260"/>
      <c r="AE596" s="260"/>
      <c r="AF596" s="260"/>
      <c r="AG596" s="260"/>
      <c r="AH596" s="260"/>
      <c r="AI596" s="260"/>
      <c r="AJ596" s="260"/>
      <c r="AK596" s="289" t="s">
        <v>699</v>
      </c>
      <c r="AL596" s="260"/>
      <c r="AM596" s="260"/>
      <c r="AN596" s="260"/>
      <c r="AO596" s="260"/>
      <c r="AP596" s="260"/>
      <c r="AQ596" s="260"/>
      <c r="AR596" s="260"/>
      <c r="AS596" s="260"/>
      <c r="AT596" s="260"/>
      <c r="AU596" s="260"/>
      <c r="AV596" s="289" t="s">
        <v>700</v>
      </c>
      <c r="AW596" s="260"/>
      <c r="AX596" s="260"/>
      <c r="AY596" s="260"/>
      <c r="AZ596" s="260"/>
      <c r="BA596" s="260"/>
      <c r="BB596" s="260"/>
      <c r="BC596" s="260"/>
      <c r="BD596" s="260"/>
      <c r="BE596" s="260"/>
      <c r="BF596" s="260"/>
      <c r="BG596" s="311" t="s">
        <v>701</v>
      </c>
      <c r="BH596" s="249"/>
      <c r="BI596" s="249"/>
      <c r="BJ596" s="249"/>
      <c r="BK596" s="249"/>
      <c r="BL596" s="249"/>
      <c r="BM596" s="249"/>
      <c r="BN596" s="249"/>
      <c r="BO596" s="249"/>
      <c r="BP596" s="249"/>
      <c r="BQ596" s="249"/>
      <c r="BR596" s="58"/>
      <c r="BS596" s="58"/>
    </row>
    <row r="597" spans="1:71" ht="15" customHeight="1" x14ac:dyDescent="0.2">
      <c r="A597" s="58"/>
      <c r="B597" s="260"/>
      <c r="C597" s="260"/>
      <c r="D597" s="260"/>
      <c r="E597" s="260"/>
      <c r="F597" s="260"/>
      <c r="G597" s="260"/>
      <c r="H597" s="260"/>
      <c r="I597" s="260"/>
      <c r="J597" s="260"/>
      <c r="K597" s="260"/>
      <c r="L597" s="260"/>
      <c r="M597" s="260"/>
      <c r="N597" s="260"/>
      <c r="O597" s="260"/>
      <c r="P597" s="260"/>
      <c r="Q597" s="260"/>
      <c r="R597" s="260"/>
      <c r="S597" s="260"/>
      <c r="T597" s="260"/>
      <c r="U597" s="260"/>
      <c r="V597" s="260"/>
      <c r="W597" s="260"/>
      <c r="X597" s="260"/>
      <c r="Y597" s="260"/>
      <c r="Z597" s="260"/>
      <c r="AA597" s="260"/>
      <c r="AB597" s="260"/>
      <c r="AC597" s="260"/>
      <c r="AD597" s="260"/>
      <c r="AE597" s="260"/>
      <c r="AF597" s="260"/>
      <c r="AG597" s="260"/>
      <c r="AH597" s="260"/>
      <c r="AI597" s="260"/>
      <c r="AJ597" s="260"/>
      <c r="AK597" s="260"/>
      <c r="AL597" s="260"/>
      <c r="AM597" s="260"/>
      <c r="AN597" s="260"/>
      <c r="AO597" s="260"/>
      <c r="AP597" s="260"/>
      <c r="AQ597" s="260"/>
      <c r="AR597" s="260"/>
      <c r="AS597" s="260"/>
      <c r="AT597" s="260"/>
      <c r="AU597" s="260"/>
      <c r="AV597" s="260"/>
      <c r="AW597" s="260"/>
      <c r="AX597" s="260"/>
      <c r="AY597" s="260"/>
      <c r="AZ597" s="260"/>
      <c r="BA597" s="260"/>
      <c r="BB597" s="260"/>
      <c r="BC597" s="260"/>
      <c r="BD597" s="260"/>
      <c r="BE597" s="260"/>
      <c r="BF597" s="260"/>
      <c r="BG597" s="249"/>
      <c r="BH597" s="249"/>
      <c r="BI597" s="249"/>
      <c r="BJ597" s="249"/>
      <c r="BK597" s="249"/>
      <c r="BL597" s="249"/>
      <c r="BM597" s="249"/>
      <c r="BN597" s="249"/>
      <c r="BO597" s="249"/>
      <c r="BP597" s="249"/>
      <c r="BQ597" s="249"/>
      <c r="BR597" s="58"/>
      <c r="BS597" s="58"/>
    </row>
    <row r="598" spans="1:71" ht="15" customHeight="1" x14ac:dyDescent="0.2">
      <c r="A598" s="58"/>
      <c r="B598" s="399" t="s">
        <v>702</v>
      </c>
      <c r="C598" s="399"/>
      <c r="D598" s="399"/>
      <c r="E598" s="399"/>
      <c r="F598" s="399"/>
      <c r="G598" s="399"/>
      <c r="H598" s="399"/>
      <c r="I598" s="399"/>
      <c r="J598" s="485">
        <v>906</v>
      </c>
      <c r="K598" s="485"/>
      <c r="L598" s="485"/>
      <c r="M598" s="485"/>
      <c r="N598" s="485"/>
      <c r="O598" s="485"/>
      <c r="P598" s="485"/>
      <c r="Q598" s="485"/>
      <c r="R598" s="485">
        <v>5050</v>
      </c>
      <c r="S598" s="485"/>
      <c r="T598" s="485"/>
      <c r="U598" s="485"/>
      <c r="V598" s="485"/>
      <c r="W598" s="485"/>
      <c r="X598" s="485"/>
      <c r="Y598" s="485"/>
      <c r="Z598" s="485">
        <v>10885808</v>
      </c>
      <c r="AA598" s="485"/>
      <c r="AB598" s="485"/>
      <c r="AC598" s="485"/>
      <c r="AD598" s="485"/>
      <c r="AE598" s="485"/>
      <c r="AF598" s="485"/>
      <c r="AG598" s="485"/>
      <c r="AH598" s="485"/>
      <c r="AI598" s="485"/>
      <c r="AJ598" s="485"/>
      <c r="AK598" s="486">
        <v>5.6</v>
      </c>
      <c r="AL598" s="486"/>
      <c r="AM598" s="486"/>
      <c r="AN598" s="486"/>
      <c r="AO598" s="486"/>
      <c r="AP598" s="486"/>
      <c r="AQ598" s="486"/>
      <c r="AR598" s="486"/>
      <c r="AS598" s="486"/>
      <c r="AT598" s="486"/>
      <c r="AU598" s="486"/>
      <c r="AV598" s="485">
        <v>12015</v>
      </c>
      <c r="AW598" s="485"/>
      <c r="AX598" s="485"/>
      <c r="AY598" s="485"/>
      <c r="AZ598" s="485"/>
      <c r="BA598" s="485"/>
      <c r="BB598" s="485"/>
      <c r="BC598" s="485"/>
      <c r="BD598" s="485"/>
      <c r="BE598" s="485"/>
      <c r="BF598" s="485"/>
      <c r="BG598" s="485">
        <v>2156</v>
      </c>
      <c r="BH598" s="485"/>
      <c r="BI598" s="485"/>
      <c r="BJ598" s="485"/>
      <c r="BK598" s="485"/>
      <c r="BL598" s="485"/>
      <c r="BM598" s="485"/>
      <c r="BN598" s="485"/>
      <c r="BO598" s="485"/>
      <c r="BP598" s="485"/>
      <c r="BQ598" s="485"/>
      <c r="BR598" s="58"/>
      <c r="BS598" s="58"/>
    </row>
    <row r="599" spans="1:71" ht="15" customHeight="1" x14ac:dyDescent="0.2">
      <c r="A599" s="58"/>
      <c r="B599" s="395" t="s">
        <v>703</v>
      </c>
      <c r="C599" s="395"/>
      <c r="D599" s="395"/>
      <c r="E599" s="395"/>
      <c r="F599" s="395"/>
      <c r="G599" s="395"/>
      <c r="H599" s="395"/>
      <c r="I599" s="395"/>
      <c r="J599" s="481">
        <v>833</v>
      </c>
      <c r="K599" s="481"/>
      <c r="L599" s="481"/>
      <c r="M599" s="481"/>
      <c r="N599" s="481"/>
      <c r="O599" s="481"/>
      <c r="P599" s="481"/>
      <c r="Q599" s="481"/>
      <c r="R599" s="481">
        <v>4422</v>
      </c>
      <c r="S599" s="481"/>
      <c r="T599" s="481"/>
      <c r="U599" s="481"/>
      <c r="V599" s="481"/>
      <c r="W599" s="481"/>
      <c r="X599" s="481"/>
      <c r="Y599" s="481"/>
      <c r="Z599" s="481">
        <v>9462322</v>
      </c>
      <c r="AA599" s="481"/>
      <c r="AB599" s="481"/>
      <c r="AC599" s="481"/>
      <c r="AD599" s="481"/>
      <c r="AE599" s="481"/>
      <c r="AF599" s="481"/>
      <c r="AG599" s="481"/>
      <c r="AH599" s="481"/>
      <c r="AI599" s="481"/>
      <c r="AJ599" s="481"/>
      <c r="AK599" s="484">
        <v>5.3</v>
      </c>
      <c r="AL599" s="484"/>
      <c r="AM599" s="484"/>
      <c r="AN599" s="484"/>
      <c r="AO599" s="484"/>
      <c r="AP599" s="484"/>
      <c r="AQ599" s="484"/>
      <c r="AR599" s="484"/>
      <c r="AS599" s="484"/>
      <c r="AT599" s="484"/>
      <c r="AU599" s="484"/>
      <c r="AV599" s="481">
        <v>11359</v>
      </c>
      <c r="AW599" s="481"/>
      <c r="AX599" s="481"/>
      <c r="AY599" s="481"/>
      <c r="AZ599" s="481"/>
      <c r="BA599" s="481"/>
      <c r="BB599" s="481"/>
      <c r="BC599" s="481"/>
      <c r="BD599" s="481"/>
      <c r="BE599" s="481"/>
      <c r="BF599" s="481"/>
      <c r="BG599" s="481">
        <v>2140</v>
      </c>
      <c r="BH599" s="481"/>
      <c r="BI599" s="481"/>
      <c r="BJ599" s="481"/>
      <c r="BK599" s="481"/>
      <c r="BL599" s="481"/>
      <c r="BM599" s="481"/>
      <c r="BN599" s="481"/>
      <c r="BO599" s="481"/>
      <c r="BP599" s="481"/>
      <c r="BQ599" s="481"/>
      <c r="BR599" s="58"/>
      <c r="BS599" s="58"/>
    </row>
    <row r="600" spans="1:71" ht="15" customHeight="1" x14ac:dyDescent="0.2">
      <c r="A600" s="58"/>
      <c r="B600" s="395" t="s">
        <v>704</v>
      </c>
      <c r="C600" s="395"/>
      <c r="D600" s="395"/>
      <c r="E600" s="395"/>
      <c r="F600" s="395"/>
      <c r="G600" s="395"/>
      <c r="H600" s="395"/>
      <c r="I600" s="395"/>
      <c r="J600" s="481">
        <v>793</v>
      </c>
      <c r="K600" s="481"/>
      <c r="L600" s="481"/>
      <c r="M600" s="481"/>
      <c r="N600" s="481"/>
      <c r="O600" s="481"/>
      <c r="P600" s="481"/>
      <c r="Q600" s="481"/>
      <c r="R600" s="481">
        <v>4223</v>
      </c>
      <c r="S600" s="481"/>
      <c r="T600" s="481"/>
      <c r="U600" s="481"/>
      <c r="V600" s="481"/>
      <c r="W600" s="481"/>
      <c r="X600" s="481"/>
      <c r="Y600" s="481"/>
      <c r="Z600" s="481">
        <v>8968177</v>
      </c>
      <c r="AA600" s="481"/>
      <c r="AB600" s="481"/>
      <c r="AC600" s="481"/>
      <c r="AD600" s="481"/>
      <c r="AE600" s="481"/>
      <c r="AF600" s="481"/>
      <c r="AG600" s="481"/>
      <c r="AH600" s="481"/>
      <c r="AI600" s="481"/>
      <c r="AJ600" s="481"/>
      <c r="AK600" s="484">
        <v>5.3</v>
      </c>
      <c r="AL600" s="484"/>
      <c r="AM600" s="484"/>
      <c r="AN600" s="484"/>
      <c r="AO600" s="484"/>
      <c r="AP600" s="484"/>
      <c r="AQ600" s="484"/>
      <c r="AR600" s="484"/>
      <c r="AS600" s="484"/>
      <c r="AT600" s="484"/>
      <c r="AU600" s="484"/>
      <c r="AV600" s="481">
        <v>11309</v>
      </c>
      <c r="AW600" s="481"/>
      <c r="AX600" s="481"/>
      <c r="AY600" s="481"/>
      <c r="AZ600" s="481"/>
      <c r="BA600" s="481"/>
      <c r="BB600" s="481"/>
      <c r="BC600" s="481"/>
      <c r="BD600" s="481"/>
      <c r="BE600" s="481"/>
      <c r="BF600" s="481"/>
      <c r="BG600" s="481">
        <v>2124</v>
      </c>
      <c r="BH600" s="481"/>
      <c r="BI600" s="481"/>
      <c r="BJ600" s="481"/>
      <c r="BK600" s="481"/>
      <c r="BL600" s="481"/>
      <c r="BM600" s="481"/>
      <c r="BN600" s="481"/>
      <c r="BO600" s="481"/>
      <c r="BP600" s="481"/>
      <c r="BQ600" s="481"/>
      <c r="BR600" s="58"/>
      <c r="BS600" s="58"/>
    </row>
    <row r="601" spans="1:71" ht="15" customHeight="1" x14ac:dyDescent="0.2">
      <c r="A601" s="58"/>
      <c r="B601" s="391" t="s">
        <v>705</v>
      </c>
      <c r="C601" s="391"/>
      <c r="D601" s="391"/>
      <c r="E601" s="391"/>
      <c r="F601" s="391"/>
      <c r="G601" s="391"/>
      <c r="H601" s="391"/>
      <c r="I601" s="391"/>
      <c r="J601" s="482">
        <v>709</v>
      </c>
      <c r="K601" s="482"/>
      <c r="L601" s="482"/>
      <c r="M601" s="482"/>
      <c r="N601" s="482"/>
      <c r="O601" s="482"/>
      <c r="P601" s="482"/>
      <c r="Q601" s="482"/>
      <c r="R601" s="482">
        <v>3900</v>
      </c>
      <c r="S601" s="482"/>
      <c r="T601" s="482"/>
      <c r="U601" s="482"/>
      <c r="V601" s="482"/>
      <c r="W601" s="482"/>
      <c r="X601" s="482"/>
      <c r="Y601" s="482"/>
      <c r="Z601" s="482">
        <v>9179419</v>
      </c>
      <c r="AA601" s="482"/>
      <c r="AB601" s="482"/>
      <c r="AC601" s="482"/>
      <c r="AD601" s="482"/>
      <c r="AE601" s="482"/>
      <c r="AF601" s="482"/>
      <c r="AG601" s="482"/>
      <c r="AH601" s="482"/>
      <c r="AI601" s="482"/>
      <c r="AJ601" s="482"/>
      <c r="AK601" s="483">
        <v>5.5</v>
      </c>
      <c r="AL601" s="483"/>
      <c r="AM601" s="483"/>
      <c r="AN601" s="483"/>
      <c r="AO601" s="483"/>
      <c r="AP601" s="483"/>
      <c r="AQ601" s="483"/>
      <c r="AR601" s="483"/>
      <c r="AS601" s="483"/>
      <c r="AT601" s="483"/>
      <c r="AU601" s="483"/>
      <c r="AV601" s="482">
        <v>12947</v>
      </c>
      <c r="AW601" s="482"/>
      <c r="AX601" s="482"/>
      <c r="AY601" s="482"/>
      <c r="AZ601" s="482"/>
      <c r="BA601" s="482"/>
      <c r="BB601" s="482"/>
      <c r="BC601" s="482"/>
      <c r="BD601" s="482"/>
      <c r="BE601" s="482"/>
      <c r="BF601" s="482"/>
      <c r="BG601" s="482">
        <v>2354</v>
      </c>
      <c r="BH601" s="482"/>
      <c r="BI601" s="482"/>
      <c r="BJ601" s="482"/>
      <c r="BK601" s="482"/>
      <c r="BL601" s="482"/>
      <c r="BM601" s="482"/>
      <c r="BN601" s="482"/>
      <c r="BO601" s="482"/>
      <c r="BP601" s="482"/>
      <c r="BQ601" s="482"/>
      <c r="BR601" s="58"/>
      <c r="BS601" s="58"/>
    </row>
    <row r="602" spans="1:71" ht="15" customHeight="1" x14ac:dyDescent="0.2">
      <c r="A602" s="58"/>
      <c r="B602" s="476" t="s">
        <v>706</v>
      </c>
      <c r="C602" s="476"/>
      <c r="D602" s="476"/>
      <c r="E602" s="476"/>
      <c r="F602" s="476"/>
      <c r="G602" s="476"/>
      <c r="H602" s="476"/>
      <c r="I602" s="476"/>
      <c r="J602" s="476"/>
      <c r="K602" s="476"/>
      <c r="L602" s="476"/>
      <c r="M602" s="476"/>
      <c r="N602" s="476"/>
      <c r="O602" s="476"/>
      <c r="P602" s="476"/>
      <c r="Q602" s="476"/>
      <c r="R602" s="476"/>
      <c r="S602" s="476"/>
      <c r="T602" s="476"/>
      <c r="U602" s="476"/>
      <c r="V602" s="476"/>
      <c r="W602" s="476"/>
      <c r="X602" s="476"/>
      <c r="Y602" s="476"/>
      <c r="Z602" s="476"/>
      <c r="AA602" s="476"/>
      <c r="AB602" s="476"/>
      <c r="AC602" s="476"/>
      <c r="AD602" s="476"/>
      <c r="AE602" s="476"/>
      <c r="AF602" s="476"/>
      <c r="AG602" s="476"/>
      <c r="AH602" s="476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 t="s">
        <v>707</v>
      </c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</row>
    <row r="603" spans="1:71" ht="15" customHeight="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</row>
    <row r="604" spans="1:71" ht="15" customHeight="1" x14ac:dyDescent="0.2">
      <c r="A604" s="58" t="s">
        <v>708</v>
      </c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73" t="s">
        <v>709</v>
      </c>
      <c r="BR604" s="64"/>
      <c r="BS604" s="64"/>
    </row>
    <row r="605" spans="1:71" ht="15" customHeight="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</row>
    <row r="606" spans="1:71" ht="15" customHeight="1" x14ac:dyDescent="0.2">
      <c r="A606" s="58"/>
      <c r="B606" s="260" t="s">
        <v>103</v>
      </c>
      <c r="C606" s="260"/>
      <c r="D606" s="260"/>
      <c r="E606" s="260"/>
      <c r="F606" s="260"/>
      <c r="G606" s="260"/>
      <c r="H606" s="260"/>
      <c r="I606" s="260"/>
      <c r="J606" s="260"/>
      <c r="K606" s="260"/>
      <c r="L606" s="260"/>
      <c r="M606" s="260"/>
      <c r="N606" s="260"/>
      <c r="O606" s="260"/>
      <c r="P606" s="260"/>
      <c r="Q606" s="260"/>
      <c r="R606" s="260"/>
      <c r="S606" s="260"/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 t="s">
        <v>563</v>
      </c>
      <c r="AE606" s="260"/>
      <c r="AF606" s="260"/>
      <c r="AG606" s="260"/>
      <c r="AH606" s="260"/>
      <c r="AI606" s="260"/>
      <c r="AJ606" s="260"/>
      <c r="AK606" s="260"/>
      <c r="AL606" s="260"/>
      <c r="AM606" s="260"/>
      <c r="AN606" s="260"/>
      <c r="AO606" s="260"/>
      <c r="AP606" s="260" t="s">
        <v>564</v>
      </c>
      <c r="AQ606" s="260"/>
      <c r="AR606" s="260"/>
      <c r="AS606" s="260"/>
      <c r="AT606" s="260"/>
      <c r="AU606" s="260"/>
      <c r="AV606" s="260"/>
      <c r="AW606" s="260"/>
      <c r="AX606" s="260"/>
      <c r="AY606" s="260"/>
      <c r="AZ606" s="260"/>
      <c r="BA606" s="260"/>
      <c r="BB606" s="260" t="s">
        <v>710</v>
      </c>
      <c r="BC606" s="260"/>
      <c r="BD606" s="260"/>
      <c r="BE606" s="260"/>
      <c r="BF606" s="260"/>
      <c r="BG606" s="260"/>
      <c r="BH606" s="260"/>
      <c r="BI606" s="260"/>
      <c r="BJ606" s="260"/>
      <c r="BK606" s="260"/>
      <c r="BL606" s="260"/>
      <c r="BM606" s="260"/>
      <c r="BN606" s="260"/>
      <c r="BO606" s="260"/>
      <c r="BP606" s="260"/>
      <c r="BQ606" s="260"/>
      <c r="BR606" s="58"/>
      <c r="BS606" s="58"/>
    </row>
    <row r="607" spans="1:71" ht="15" customHeight="1" x14ac:dyDescent="0.2">
      <c r="A607" s="58"/>
      <c r="B607" s="479" t="s">
        <v>711</v>
      </c>
      <c r="C607" s="479"/>
      <c r="D607" s="479"/>
      <c r="E607" s="479"/>
      <c r="F607" s="479"/>
      <c r="G607" s="479"/>
      <c r="H607" s="479"/>
      <c r="I607" s="479"/>
      <c r="J607" s="479"/>
      <c r="K607" s="479"/>
      <c r="L607" s="479"/>
      <c r="M607" s="479"/>
      <c r="N607" s="479"/>
      <c r="O607" s="479"/>
      <c r="P607" s="479"/>
      <c r="Q607" s="479"/>
      <c r="R607" s="479"/>
      <c r="S607" s="479"/>
      <c r="T607" s="479"/>
      <c r="U607" s="479"/>
      <c r="V607" s="479"/>
      <c r="W607" s="479"/>
      <c r="X607" s="479"/>
      <c r="Y607" s="479"/>
      <c r="Z607" s="479"/>
      <c r="AA607" s="479"/>
      <c r="AB607" s="479"/>
      <c r="AC607" s="479"/>
      <c r="AD607" s="480">
        <v>131</v>
      </c>
      <c r="AE607" s="480"/>
      <c r="AF607" s="480"/>
      <c r="AG607" s="480"/>
      <c r="AH607" s="480"/>
      <c r="AI607" s="480"/>
      <c r="AJ607" s="480"/>
      <c r="AK607" s="480"/>
      <c r="AL607" s="480"/>
      <c r="AM607" s="480"/>
      <c r="AN607" s="480"/>
      <c r="AO607" s="480"/>
      <c r="AP607" s="480">
        <v>713</v>
      </c>
      <c r="AQ607" s="480"/>
      <c r="AR607" s="480"/>
      <c r="AS607" s="480"/>
      <c r="AT607" s="480"/>
      <c r="AU607" s="480"/>
      <c r="AV607" s="480"/>
      <c r="AW607" s="480"/>
      <c r="AX607" s="480"/>
      <c r="AY607" s="480"/>
      <c r="AZ607" s="480"/>
      <c r="BA607" s="480"/>
      <c r="BB607" s="480">
        <v>3612416</v>
      </c>
      <c r="BC607" s="480"/>
      <c r="BD607" s="480"/>
      <c r="BE607" s="480"/>
      <c r="BF607" s="480"/>
      <c r="BG607" s="480"/>
      <c r="BH607" s="480"/>
      <c r="BI607" s="480"/>
      <c r="BJ607" s="480"/>
      <c r="BK607" s="480"/>
      <c r="BL607" s="480"/>
      <c r="BM607" s="480"/>
      <c r="BN607" s="480"/>
      <c r="BO607" s="480"/>
      <c r="BP607" s="480"/>
      <c r="BQ607" s="480"/>
      <c r="BR607" s="58"/>
      <c r="BS607" s="58"/>
    </row>
    <row r="608" spans="1:71" ht="15" customHeight="1" x14ac:dyDescent="0.2">
      <c r="A608" s="58"/>
      <c r="B608" s="74"/>
      <c r="C608" s="477" t="s">
        <v>712</v>
      </c>
      <c r="D608" s="478"/>
      <c r="E608" s="478"/>
      <c r="F608" s="478"/>
      <c r="G608" s="478"/>
      <c r="H608" s="478"/>
      <c r="I608" s="478"/>
      <c r="J608" s="478"/>
      <c r="K608" s="478"/>
      <c r="L608" s="478"/>
      <c r="M608" s="478"/>
      <c r="N608" s="478"/>
      <c r="O608" s="478"/>
      <c r="P608" s="478"/>
      <c r="Q608" s="478"/>
      <c r="R608" s="478"/>
      <c r="S608" s="478"/>
      <c r="T608" s="478"/>
      <c r="U608" s="478"/>
      <c r="V608" s="478"/>
      <c r="W608" s="478"/>
      <c r="X608" s="478"/>
      <c r="Y608" s="478"/>
      <c r="Z608" s="478"/>
      <c r="AA608" s="478"/>
      <c r="AB608" s="478"/>
      <c r="AC608" s="478"/>
      <c r="AD608" s="390">
        <v>3</v>
      </c>
      <c r="AE608" s="390"/>
      <c r="AF608" s="390"/>
      <c r="AG608" s="390"/>
      <c r="AH608" s="390"/>
      <c r="AI608" s="390"/>
      <c r="AJ608" s="390"/>
      <c r="AK608" s="390"/>
      <c r="AL608" s="390"/>
      <c r="AM608" s="390"/>
      <c r="AN608" s="390"/>
      <c r="AO608" s="390"/>
      <c r="AP608" s="390">
        <v>7</v>
      </c>
      <c r="AQ608" s="390"/>
      <c r="AR608" s="390"/>
      <c r="AS608" s="390"/>
      <c r="AT608" s="390"/>
      <c r="AU608" s="390"/>
      <c r="AV608" s="390"/>
      <c r="AW608" s="390"/>
      <c r="AX608" s="390"/>
      <c r="AY608" s="390"/>
      <c r="AZ608" s="390"/>
      <c r="BA608" s="390"/>
      <c r="BB608" s="390">
        <v>3961</v>
      </c>
      <c r="BC608" s="390"/>
      <c r="BD608" s="390"/>
      <c r="BE608" s="390"/>
      <c r="BF608" s="390"/>
      <c r="BG608" s="390"/>
      <c r="BH608" s="390"/>
      <c r="BI608" s="390"/>
      <c r="BJ608" s="390"/>
      <c r="BK608" s="390"/>
      <c r="BL608" s="390"/>
      <c r="BM608" s="390"/>
      <c r="BN608" s="390"/>
      <c r="BO608" s="390"/>
      <c r="BP608" s="390"/>
      <c r="BQ608" s="390"/>
      <c r="BR608" s="58"/>
      <c r="BS608" s="58"/>
    </row>
    <row r="609" spans="1:71" ht="15" customHeight="1" x14ac:dyDescent="0.2">
      <c r="A609" s="58"/>
      <c r="B609" s="74"/>
      <c r="C609" s="477" t="s">
        <v>713</v>
      </c>
      <c r="D609" s="478"/>
      <c r="E609" s="478"/>
      <c r="F609" s="478"/>
      <c r="G609" s="478"/>
      <c r="H609" s="478"/>
      <c r="I609" s="478"/>
      <c r="J609" s="478"/>
      <c r="K609" s="478"/>
      <c r="L609" s="478"/>
      <c r="M609" s="478"/>
      <c r="N609" s="478"/>
      <c r="O609" s="478"/>
      <c r="P609" s="478"/>
      <c r="Q609" s="478"/>
      <c r="R609" s="478"/>
      <c r="S609" s="478"/>
      <c r="T609" s="478"/>
      <c r="U609" s="478"/>
      <c r="V609" s="478"/>
      <c r="W609" s="478"/>
      <c r="X609" s="478"/>
      <c r="Y609" s="478"/>
      <c r="Z609" s="478"/>
      <c r="AA609" s="478"/>
      <c r="AB609" s="478"/>
      <c r="AC609" s="478"/>
      <c r="AD609" s="390">
        <v>33</v>
      </c>
      <c r="AE609" s="390"/>
      <c r="AF609" s="390"/>
      <c r="AG609" s="390"/>
      <c r="AH609" s="390"/>
      <c r="AI609" s="390"/>
      <c r="AJ609" s="390"/>
      <c r="AK609" s="390"/>
      <c r="AL609" s="390"/>
      <c r="AM609" s="390"/>
      <c r="AN609" s="390"/>
      <c r="AO609" s="390"/>
      <c r="AP609" s="390">
        <v>181</v>
      </c>
      <c r="AQ609" s="390"/>
      <c r="AR609" s="390"/>
      <c r="AS609" s="390"/>
      <c r="AT609" s="390"/>
      <c r="AU609" s="390"/>
      <c r="AV609" s="390"/>
      <c r="AW609" s="390"/>
      <c r="AX609" s="390"/>
      <c r="AY609" s="390"/>
      <c r="AZ609" s="390"/>
      <c r="BA609" s="390"/>
      <c r="BB609" s="390">
        <v>526805</v>
      </c>
      <c r="BC609" s="390"/>
      <c r="BD609" s="390"/>
      <c r="BE609" s="390"/>
      <c r="BF609" s="390"/>
      <c r="BG609" s="390"/>
      <c r="BH609" s="390"/>
      <c r="BI609" s="390"/>
      <c r="BJ609" s="390"/>
      <c r="BK609" s="390"/>
      <c r="BL609" s="390"/>
      <c r="BM609" s="390"/>
      <c r="BN609" s="390"/>
      <c r="BO609" s="390"/>
      <c r="BP609" s="390"/>
      <c r="BQ609" s="390"/>
      <c r="BR609" s="58"/>
      <c r="BS609" s="58"/>
    </row>
    <row r="610" spans="1:71" ht="15" customHeight="1" x14ac:dyDescent="0.2">
      <c r="A610" s="58"/>
      <c r="B610" s="74"/>
      <c r="C610" s="477" t="s">
        <v>714</v>
      </c>
      <c r="D610" s="478"/>
      <c r="E610" s="478"/>
      <c r="F610" s="478"/>
      <c r="G610" s="478"/>
      <c r="H610" s="478"/>
      <c r="I610" s="478"/>
      <c r="J610" s="478"/>
      <c r="K610" s="478"/>
      <c r="L610" s="478"/>
      <c r="M610" s="478"/>
      <c r="N610" s="478"/>
      <c r="O610" s="478"/>
      <c r="P610" s="478"/>
      <c r="Q610" s="478"/>
      <c r="R610" s="478"/>
      <c r="S610" s="478"/>
      <c r="T610" s="478"/>
      <c r="U610" s="478"/>
      <c r="V610" s="478"/>
      <c r="W610" s="478"/>
      <c r="X610" s="478"/>
      <c r="Y610" s="478"/>
      <c r="Z610" s="478"/>
      <c r="AA610" s="478"/>
      <c r="AB610" s="478"/>
      <c r="AC610" s="478"/>
      <c r="AD610" s="390">
        <v>37</v>
      </c>
      <c r="AE610" s="390"/>
      <c r="AF610" s="390"/>
      <c r="AG610" s="390"/>
      <c r="AH610" s="390"/>
      <c r="AI610" s="390"/>
      <c r="AJ610" s="390"/>
      <c r="AK610" s="390"/>
      <c r="AL610" s="390"/>
      <c r="AM610" s="390"/>
      <c r="AN610" s="390"/>
      <c r="AO610" s="390"/>
      <c r="AP610" s="390">
        <v>195</v>
      </c>
      <c r="AQ610" s="390"/>
      <c r="AR610" s="390"/>
      <c r="AS610" s="390"/>
      <c r="AT610" s="390"/>
      <c r="AU610" s="390"/>
      <c r="AV610" s="390"/>
      <c r="AW610" s="390"/>
      <c r="AX610" s="390"/>
      <c r="AY610" s="390"/>
      <c r="AZ610" s="390"/>
      <c r="BA610" s="390"/>
      <c r="BB610" s="390">
        <v>677357</v>
      </c>
      <c r="BC610" s="390"/>
      <c r="BD610" s="390"/>
      <c r="BE610" s="390"/>
      <c r="BF610" s="390"/>
      <c r="BG610" s="390"/>
      <c r="BH610" s="390"/>
      <c r="BI610" s="390"/>
      <c r="BJ610" s="390"/>
      <c r="BK610" s="390"/>
      <c r="BL610" s="390"/>
      <c r="BM610" s="390"/>
      <c r="BN610" s="390"/>
      <c r="BO610" s="390"/>
      <c r="BP610" s="390"/>
      <c r="BQ610" s="390"/>
      <c r="BR610" s="58"/>
      <c r="BS610" s="58"/>
    </row>
    <row r="611" spans="1:71" ht="15" customHeight="1" x14ac:dyDescent="0.2">
      <c r="A611" s="58"/>
      <c r="B611" s="74"/>
      <c r="C611" s="477" t="s">
        <v>715</v>
      </c>
      <c r="D611" s="478"/>
      <c r="E611" s="478"/>
      <c r="F611" s="478"/>
      <c r="G611" s="478"/>
      <c r="H611" s="478"/>
      <c r="I611" s="478"/>
      <c r="J611" s="478"/>
      <c r="K611" s="478"/>
      <c r="L611" s="478"/>
      <c r="M611" s="478"/>
      <c r="N611" s="478"/>
      <c r="O611" s="478"/>
      <c r="P611" s="478"/>
      <c r="Q611" s="478"/>
      <c r="R611" s="478"/>
      <c r="S611" s="478"/>
      <c r="T611" s="478"/>
      <c r="U611" s="478"/>
      <c r="V611" s="478"/>
      <c r="W611" s="478"/>
      <c r="X611" s="478"/>
      <c r="Y611" s="478"/>
      <c r="Z611" s="478"/>
      <c r="AA611" s="478"/>
      <c r="AB611" s="478"/>
      <c r="AC611" s="478"/>
      <c r="AD611" s="390">
        <v>26</v>
      </c>
      <c r="AE611" s="390"/>
      <c r="AF611" s="390"/>
      <c r="AG611" s="390"/>
      <c r="AH611" s="390"/>
      <c r="AI611" s="390"/>
      <c r="AJ611" s="390"/>
      <c r="AK611" s="390"/>
      <c r="AL611" s="390"/>
      <c r="AM611" s="390"/>
      <c r="AN611" s="390"/>
      <c r="AO611" s="390"/>
      <c r="AP611" s="390">
        <v>129</v>
      </c>
      <c r="AQ611" s="390"/>
      <c r="AR611" s="390"/>
      <c r="AS611" s="390"/>
      <c r="AT611" s="390"/>
      <c r="AU611" s="390"/>
      <c r="AV611" s="390"/>
      <c r="AW611" s="390"/>
      <c r="AX611" s="390"/>
      <c r="AY611" s="390"/>
      <c r="AZ611" s="390"/>
      <c r="BA611" s="390"/>
      <c r="BB611" s="390">
        <v>580427</v>
      </c>
      <c r="BC611" s="390"/>
      <c r="BD611" s="390"/>
      <c r="BE611" s="390"/>
      <c r="BF611" s="390"/>
      <c r="BG611" s="390"/>
      <c r="BH611" s="390"/>
      <c r="BI611" s="390"/>
      <c r="BJ611" s="390"/>
      <c r="BK611" s="390"/>
      <c r="BL611" s="390"/>
      <c r="BM611" s="390"/>
      <c r="BN611" s="390"/>
      <c r="BO611" s="390"/>
      <c r="BP611" s="390"/>
      <c r="BQ611" s="390"/>
      <c r="BR611" s="58"/>
      <c r="BS611" s="58"/>
    </row>
    <row r="612" spans="1:71" ht="15" customHeight="1" x14ac:dyDescent="0.2">
      <c r="A612" s="58"/>
      <c r="B612" s="75"/>
      <c r="C612" s="474" t="s">
        <v>716</v>
      </c>
      <c r="D612" s="475"/>
      <c r="E612" s="475"/>
      <c r="F612" s="475"/>
      <c r="G612" s="475"/>
      <c r="H612" s="475"/>
      <c r="I612" s="475"/>
      <c r="J612" s="475"/>
      <c r="K612" s="475"/>
      <c r="L612" s="475"/>
      <c r="M612" s="475"/>
      <c r="N612" s="475"/>
      <c r="O612" s="475"/>
      <c r="P612" s="475"/>
      <c r="Q612" s="475"/>
      <c r="R612" s="475"/>
      <c r="S612" s="475"/>
      <c r="T612" s="475"/>
      <c r="U612" s="475"/>
      <c r="V612" s="475"/>
      <c r="W612" s="475"/>
      <c r="X612" s="475"/>
      <c r="Y612" s="475"/>
      <c r="Z612" s="475"/>
      <c r="AA612" s="475"/>
      <c r="AB612" s="475"/>
      <c r="AC612" s="475"/>
      <c r="AD612" s="392">
        <v>32</v>
      </c>
      <c r="AE612" s="392"/>
      <c r="AF612" s="392"/>
      <c r="AG612" s="392"/>
      <c r="AH612" s="392"/>
      <c r="AI612" s="392"/>
      <c r="AJ612" s="392"/>
      <c r="AK612" s="392"/>
      <c r="AL612" s="392"/>
      <c r="AM612" s="392"/>
      <c r="AN612" s="392"/>
      <c r="AO612" s="392"/>
      <c r="AP612" s="392">
        <v>201</v>
      </c>
      <c r="AQ612" s="392"/>
      <c r="AR612" s="392"/>
      <c r="AS612" s="392"/>
      <c r="AT612" s="392"/>
      <c r="AU612" s="392"/>
      <c r="AV612" s="392"/>
      <c r="AW612" s="392"/>
      <c r="AX612" s="392"/>
      <c r="AY612" s="392"/>
      <c r="AZ612" s="392"/>
      <c r="BA612" s="392"/>
      <c r="BB612" s="392">
        <v>1823866</v>
      </c>
      <c r="BC612" s="392"/>
      <c r="BD612" s="392"/>
      <c r="BE612" s="392"/>
      <c r="BF612" s="392"/>
      <c r="BG612" s="392"/>
      <c r="BH612" s="392"/>
      <c r="BI612" s="392"/>
      <c r="BJ612" s="392"/>
      <c r="BK612" s="392"/>
      <c r="BL612" s="392"/>
      <c r="BM612" s="392"/>
      <c r="BN612" s="392"/>
      <c r="BO612" s="392"/>
      <c r="BP612" s="392"/>
      <c r="BQ612" s="392"/>
      <c r="BR612" s="58"/>
      <c r="BS612" s="58"/>
    </row>
    <row r="613" spans="1:71" ht="15" customHeight="1" x14ac:dyDescent="0.2">
      <c r="A613" s="58"/>
      <c r="B613" s="479" t="s">
        <v>717</v>
      </c>
      <c r="C613" s="479"/>
      <c r="D613" s="479"/>
      <c r="E613" s="479"/>
      <c r="F613" s="479"/>
      <c r="G613" s="479"/>
      <c r="H613" s="479"/>
      <c r="I613" s="479"/>
      <c r="J613" s="479"/>
      <c r="K613" s="479"/>
      <c r="L613" s="479"/>
      <c r="M613" s="479"/>
      <c r="N613" s="479"/>
      <c r="O613" s="479"/>
      <c r="P613" s="479"/>
      <c r="Q613" s="479"/>
      <c r="R613" s="479"/>
      <c r="S613" s="479"/>
      <c r="T613" s="479"/>
      <c r="U613" s="479"/>
      <c r="V613" s="479"/>
      <c r="W613" s="479"/>
      <c r="X613" s="479"/>
      <c r="Y613" s="479"/>
      <c r="Z613" s="479"/>
      <c r="AA613" s="479"/>
      <c r="AB613" s="479"/>
      <c r="AC613" s="479"/>
      <c r="AD613" s="480">
        <v>578</v>
      </c>
      <c r="AE613" s="480"/>
      <c r="AF613" s="480"/>
      <c r="AG613" s="480"/>
      <c r="AH613" s="480"/>
      <c r="AI613" s="480"/>
      <c r="AJ613" s="480"/>
      <c r="AK613" s="480"/>
      <c r="AL613" s="480"/>
      <c r="AM613" s="480"/>
      <c r="AN613" s="480"/>
      <c r="AO613" s="480"/>
      <c r="AP613" s="480">
        <v>3187</v>
      </c>
      <c r="AQ613" s="480"/>
      <c r="AR613" s="480"/>
      <c r="AS613" s="480"/>
      <c r="AT613" s="480"/>
      <c r="AU613" s="480"/>
      <c r="AV613" s="480"/>
      <c r="AW613" s="480"/>
      <c r="AX613" s="480"/>
      <c r="AY613" s="480"/>
      <c r="AZ613" s="480"/>
      <c r="BA613" s="480"/>
      <c r="BB613" s="480">
        <v>5567003</v>
      </c>
      <c r="BC613" s="480"/>
      <c r="BD613" s="480"/>
      <c r="BE613" s="480"/>
      <c r="BF613" s="480"/>
      <c r="BG613" s="480"/>
      <c r="BH613" s="480"/>
      <c r="BI613" s="480"/>
      <c r="BJ613" s="480"/>
      <c r="BK613" s="480"/>
      <c r="BL613" s="480"/>
      <c r="BM613" s="480"/>
      <c r="BN613" s="480"/>
      <c r="BO613" s="480"/>
      <c r="BP613" s="480"/>
      <c r="BQ613" s="480"/>
      <c r="BR613" s="58"/>
      <c r="BS613" s="58"/>
    </row>
    <row r="614" spans="1:71" ht="15" customHeight="1" x14ac:dyDescent="0.2">
      <c r="A614" s="58"/>
      <c r="B614" s="74"/>
      <c r="C614" s="477" t="s">
        <v>718</v>
      </c>
      <c r="D614" s="478"/>
      <c r="E614" s="478"/>
      <c r="F614" s="478"/>
      <c r="G614" s="478"/>
      <c r="H614" s="478"/>
      <c r="I614" s="478"/>
      <c r="J614" s="478"/>
      <c r="K614" s="478"/>
      <c r="L614" s="478"/>
      <c r="M614" s="478"/>
      <c r="N614" s="478"/>
      <c r="O614" s="478"/>
      <c r="P614" s="478"/>
      <c r="Q614" s="478"/>
      <c r="R614" s="478"/>
      <c r="S614" s="478"/>
      <c r="T614" s="478"/>
      <c r="U614" s="478"/>
      <c r="V614" s="478"/>
      <c r="W614" s="478"/>
      <c r="X614" s="478"/>
      <c r="Y614" s="478"/>
      <c r="Z614" s="478"/>
      <c r="AA614" s="478"/>
      <c r="AB614" s="478"/>
      <c r="AC614" s="478"/>
      <c r="AD614" s="390">
        <v>80</v>
      </c>
      <c r="AE614" s="390"/>
      <c r="AF614" s="390"/>
      <c r="AG614" s="390"/>
      <c r="AH614" s="390"/>
      <c r="AI614" s="390"/>
      <c r="AJ614" s="390"/>
      <c r="AK614" s="390"/>
      <c r="AL614" s="390"/>
      <c r="AM614" s="390"/>
      <c r="AN614" s="390"/>
      <c r="AO614" s="390"/>
      <c r="AP614" s="390">
        <v>294</v>
      </c>
      <c r="AQ614" s="390"/>
      <c r="AR614" s="390"/>
      <c r="AS614" s="390"/>
      <c r="AT614" s="390"/>
      <c r="AU614" s="390"/>
      <c r="AV614" s="390"/>
      <c r="AW614" s="390"/>
      <c r="AX614" s="390"/>
      <c r="AY614" s="390"/>
      <c r="AZ614" s="390"/>
      <c r="BA614" s="390"/>
      <c r="BB614" s="390">
        <v>421243</v>
      </c>
      <c r="BC614" s="390"/>
      <c r="BD614" s="390"/>
      <c r="BE614" s="390"/>
      <c r="BF614" s="390"/>
      <c r="BG614" s="390"/>
      <c r="BH614" s="390"/>
      <c r="BI614" s="390"/>
      <c r="BJ614" s="390"/>
      <c r="BK614" s="390"/>
      <c r="BL614" s="390"/>
      <c r="BM614" s="390"/>
      <c r="BN614" s="390"/>
      <c r="BO614" s="390"/>
      <c r="BP614" s="390"/>
      <c r="BQ614" s="390"/>
      <c r="BR614" s="58"/>
      <c r="BS614" s="58"/>
    </row>
    <row r="615" spans="1:71" ht="15" customHeight="1" x14ac:dyDescent="0.2">
      <c r="A615" s="58"/>
      <c r="B615" s="74"/>
      <c r="C615" s="477" t="s">
        <v>719</v>
      </c>
      <c r="D615" s="478"/>
      <c r="E615" s="478"/>
      <c r="F615" s="478"/>
      <c r="G615" s="478"/>
      <c r="H615" s="478"/>
      <c r="I615" s="478"/>
      <c r="J615" s="478"/>
      <c r="K615" s="478"/>
      <c r="L615" s="478"/>
      <c r="M615" s="478"/>
      <c r="N615" s="478"/>
      <c r="O615" s="478"/>
      <c r="P615" s="478"/>
      <c r="Q615" s="478"/>
      <c r="R615" s="478"/>
      <c r="S615" s="478"/>
      <c r="T615" s="478"/>
      <c r="U615" s="478"/>
      <c r="V615" s="478"/>
      <c r="W615" s="478"/>
      <c r="X615" s="478"/>
      <c r="Y615" s="478"/>
      <c r="Z615" s="478"/>
      <c r="AA615" s="478"/>
      <c r="AB615" s="478"/>
      <c r="AC615" s="478"/>
      <c r="AD615" s="390">
        <v>198</v>
      </c>
      <c r="AE615" s="390"/>
      <c r="AF615" s="390"/>
      <c r="AG615" s="390"/>
      <c r="AH615" s="390"/>
      <c r="AI615" s="390"/>
      <c r="AJ615" s="390"/>
      <c r="AK615" s="390"/>
      <c r="AL615" s="390"/>
      <c r="AM615" s="390"/>
      <c r="AN615" s="390"/>
      <c r="AO615" s="390"/>
      <c r="AP615" s="390">
        <v>1129</v>
      </c>
      <c r="AQ615" s="390"/>
      <c r="AR615" s="390"/>
      <c r="AS615" s="390"/>
      <c r="AT615" s="390"/>
      <c r="AU615" s="390"/>
      <c r="AV615" s="390"/>
      <c r="AW615" s="390"/>
      <c r="AX615" s="390"/>
      <c r="AY615" s="390"/>
      <c r="AZ615" s="390"/>
      <c r="BA615" s="390"/>
      <c r="BB615" s="390">
        <v>1491275</v>
      </c>
      <c r="BC615" s="390"/>
      <c r="BD615" s="390"/>
      <c r="BE615" s="390"/>
      <c r="BF615" s="390"/>
      <c r="BG615" s="390"/>
      <c r="BH615" s="390"/>
      <c r="BI615" s="390"/>
      <c r="BJ615" s="390"/>
      <c r="BK615" s="390"/>
      <c r="BL615" s="390"/>
      <c r="BM615" s="390"/>
      <c r="BN615" s="390"/>
      <c r="BO615" s="390"/>
      <c r="BP615" s="390"/>
      <c r="BQ615" s="390"/>
      <c r="BR615" s="58"/>
      <c r="BS615" s="58"/>
    </row>
    <row r="616" spans="1:71" ht="15" customHeight="1" x14ac:dyDescent="0.2">
      <c r="A616" s="58"/>
      <c r="B616" s="74"/>
      <c r="C616" s="477" t="s">
        <v>720</v>
      </c>
      <c r="D616" s="478"/>
      <c r="E616" s="478"/>
      <c r="F616" s="478"/>
      <c r="G616" s="478"/>
      <c r="H616" s="478"/>
      <c r="I616" s="478"/>
      <c r="J616" s="478"/>
      <c r="K616" s="478"/>
      <c r="L616" s="478"/>
      <c r="M616" s="478"/>
      <c r="N616" s="478"/>
      <c r="O616" s="478"/>
      <c r="P616" s="478"/>
      <c r="Q616" s="478"/>
      <c r="R616" s="478"/>
      <c r="S616" s="478"/>
      <c r="T616" s="478"/>
      <c r="U616" s="478"/>
      <c r="V616" s="478"/>
      <c r="W616" s="478"/>
      <c r="X616" s="478"/>
      <c r="Y616" s="478"/>
      <c r="Z616" s="478"/>
      <c r="AA616" s="478"/>
      <c r="AB616" s="478"/>
      <c r="AC616" s="478"/>
      <c r="AD616" s="390">
        <v>42</v>
      </c>
      <c r="AE616" s="390"/>
      <c r="AF616" s="390"/>
      <c r="AG616" s="390"/>
      <c r="AH616" s="390"/>
      <c r="AI616" s="390"/>
      <c r="AJ616" s="390"/>
      <c r="AK616" s="390"/>
      <c r="AL616" s="390"/>
      <c r="AM616" s="390"/>
      <c r="AN616" s="390"/>
      <c r="AO616" s="390"/>
      <c r="AP616" s="390">
        <v>257</v>
      </c>
      <c r="AQ616" s="390"/>
      <c r="AR616" s="390"/>
      <c r="AS616" s="390"/>
      <c r="AT616" s="390"/>
      <c r="AU616" s="390"/>
      <c r="AV616" s="390"/>
      <c r="AW616" s="390"/>
      <c r="AX616" s="390"/>
      <c r="AY616" s="390"/>
      <c r="AZ616" s="390"/>
      <c r="BA616" s="390"/>
      <c r="BB616" s="390">
        <v>735560</v>
      </c>
      <c r="BC616" s="390"/>
      <c r="BD616" s="390"/>
      <c r="BE616" s="390"/>
      <c r="BF616" s="390"/>
      <c r="BG616" s="390"/>
      <c r="BH616" s="390"/>
      <c r="BI616" s="390"/>
      <c r="BJ616" s="390"/>
      <c r="BK616" s="390"/>
      <c r="BL616" s="390"/>
      <c r="BM616" s="390"/>
      <c r="BN616" s="390"/>
      <c r="BO616" s="390"/>
      <c r="BP616" s="390"/>
      <c r="BQ616" s="390"/>
      <c r="BR616" s="58"/>
      <c r="BS616" s="58"/>
    </row>
    <row r="617" spans="1:71" ht="15" customHeight="1" x14ac:dyDescent="0.2">
      <c r="A617" s="58"/>
      <c r="B617" s="74"/>
      <c r="C617" s="477" t="s">
        <v>721</v>
      </c>
      <c r="D617" s="478"/>
      <c r="E617" s="478"/>
      <c r="F617" s="478"/>
      <c r="G617" s="478"/>
      <c r="H617" s="478"/>
      <c r="I617" s="478"/>
      <c r="J617" s="478"/>
      <c r="K617" s="478"/>
      <c r="L617" s="478"/>
      <c r="M617" s="478"/>
      <c r="N617" s="478"/>
      <c r="O617" s="478"/>
      <c r="P617" s="478"/>
      <c r="Q617" s="478"/>
      <c r="R617" s="478"/>
      <c r="S617" s="478"/>
      <c r="T617" s="478"/>
      <c r="U617" s="478"/>
      <c r="V617" s="478"/>
      <c r="W617" s="478"/>
      <c r="X617" s="478"/>
      <c r="Y617" s="478"/>
      <c r="Z617" s="478"/>
      <c r="AA617" s="478"/>
      <c r="AB617" s="478"/>
      <c r="AC617" s="478"/>
      <c r="AD617" s="390">
        <v>61</v>
      </c>
      <c r="AE617" s="390"/>
      <c r="AF617" s="390"/>
      <c r="AG617" s="390"/>
      <c r="AH617" s="390"/>
      <c r="AI617" s="390"/>
      <c r="AJ617" s="390"/>
      <c r="AK617" s="390"/>
      <c r="AL617" s="390"/>
      <c r="AM617" s="390"/>
      <c r="AN617" s="390"/>
      <c r="AO617" s="390"/>
      <c r="AP617" s="390">
        <v>210</v>
      </c>
      <c r="AQ617" s="390"/>
      <c r="AR617" s="390"/>
      <c r="AS617" s="390"/>
      <c r="AT617" s="390"/>
      <c r="AU617" s="390"/>
      <c r="AV617" s="390"/>
      <c r="AW617" s="390"/>
      <c r="AX617" s="390"/>
      <c r="AY617" s="390"/>
      <c r="AZ617" s="390"/>
      <c r="BA617" s="390"/>
      <c r="BB617" s="390">
        <v>456647</v>
      </c>
      <c r="BC617" s="390"/>
      <c r="BD617" s="390"/>
      <c r="BE617" s="390"/>
      <c r="BF617" s="390"/>
      <c r="BG617" s="390"/>
      <c r="BH617" s="390"/>
      <c r="BI617" s="390"/>
      <c r="BJ617" s="390"/>
      <c r="BK617" s="390"/>
      <c r="BL617" s="390"/>
      <c r="BM617" s="390"/>
      <c r="BN617" s="390"/>
      <c r="BO617" s="390"/>
      <c r="BP617" s="390"/>
      <c r="BQ617" s="390"/>
      <c r="BR617" s="58"/>
      <c r="BS617" s="58"/>
    </row>
    <row r="618" spans="1:71" ht="15" customHeight="1" x14ac:dyDescent="0.2">
      <c r="A618" s="58"/>
      <c r="B618" s="75"/>
      <c r="C618" s="474" t="s">
        <v>722</v>
      </c>
      <c r="D618" s="475"/>
      <c r="E618" s="475"/>
      <c r="F618" s="475"/>
      <c r="G618" s="475"/>
      <c r="H618" s="475"/>
      <c r="I618" s="475"/>
      <c r="J618" s="475"/>
      <c r="K618" s="475"/>
      <c r="L618" s="475"/>
      <c r="M618" s="475"/>
      <c r="N618" s="475"/>
      <c r="O618" s="475"/>
      <c r="P618" s="475"/>
      <c r="Q618" s="475"/>
      <c r="R618" s="475"/>
      <c r="S618" s="475"/>
      <c r="T618" s="475"/>
      <c r="U618" s="475"/>
      <c r="V618" s="475"/>
      <c r="W618" s="475"/>
      <c r="X618" s="475"/>
      <c r="Y618" s="475"/>
      <c r="Z618" s="475"/>
      <c r="AA618" s="475"/>
      <c r="AB618" s="475"/>
      <c r="AC618" s="475"/>
      <c r="AD618" s="392">
        <v>197</v>
      </c>
      <c r="AE618" s="392"/>
      <c r="AF618" s="392"/>
      <c r="AG618" s="392"/>
      <c r="AH618" s="392"/>
      <c r="AI618" s="392"/>
      <c r="AJ618" s="392"/>
      <c r="AK618" s="392"/>
      <c r="AL618" s="392"/>
      <c r="AM618" s="392"/>
      <c r="AN618" s="392"/>
      <c r="AO618" s="392"/>
      <c r="AP618" s="392">
        <v>1297</v>
      </c>
      <c r="AQ618" s="392"/>
      <c r="AR618" s="392"/>
      <c r="AS618" s="392"/>
      <c r="AT618" s="392"/>
      <c r="AU618" s="392"/>
      <c r="AV618" s="392"/>
      <c r="AW618" s="392"/>
      <c r="AX618" s="392"/>
      <c r="AY618" s="392"/>
      <c r="AZ618" s="392"/>
      <c r="BA618" s="392"/>
      <c r="BB618" s="392">
        <v>2462278</v>
      </c>
      <c r="BC618" s="392"/>
      <c r="BD618" s="392"/>
      <c r="BE618" s="392"/>
      <c r="BF618" s="392"/>
      <c r="BG618" s="392"/>
      <c r="BH618" s="392"/>
      <c r="BI618" s="392"/>
      <c r="BJ618" s="392"/>
      <c r="BK618" s="392"/>
      <c r="BL618" s="392"/>
      <c r="BM618" s="392"/>
      <c r="BN618" s="392"/>
      <c r="BO618" s="392"/>
      <c r="BP618" s="392"/>
      <c r="BQ618" s="392"/>
      <c r="BR618" s="58"/>
      <c r="BS618" s="58"/>
    </row>
    <row r="619" spans="1:71" ht="15" customHeight="1" x14ac:dyDescent="0.2">
      <c r="A619" s="58"/>
      <c r="B619" s="476" t="s">
        <v>706</v>
      </c>
      <c r="C619" s="476"/>
      <c r="D619" s="476"/>
      <c r="E619" s="476"/>
      <c r="F619" s="476"/>
      <c r="G619" s="476"/>
      <c r="H619" s="476"/>
      <c r="I619" s="476"/>
      <c r="J619" s="476"/>
      <c r="K619" s="476"/>
      <c r="L619" s="476"/>
      <c r="M619" s="476"/>
      <c r="N619" s="476"/>
      <c r="O619" s="476"/>
      <c r="P619" s="476"/>
      <c r="Q619" s="476"/>
      <c r="R619" s="476"/>
      <c r="S619" s="476"/>
      <c r="T619" s="476"/>
      <c r="U619" s="476"/>
      <c r="V619" s="476"/>
      <c r="W619" s="476"/>
      <c r="X619" s="476"/>
      <c r="Y619" s="476"/>
      <c r="Z619" s="476"/>
      <c r="AA619" s="476"/>
      <c r="AB619" s="476"/>
      <c r="AC619" s="476"/>
      <c r="AD619" s="476"/>
      <c r="AE619" s="476"/>
      <c r="AF619" s="476"/>
      <c r="AG619" s="476"/>
      <c r="AH619" s="476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65" t="s">
        <v>707</v>
      </c>
      <c r="BR619" s="58"/>
      <c r="BS619" s="58"/>
    </row>
    <row r="620" spans="1:71" ht="15" customHeight="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</row>
    <row r="621" spans="1:71" ht="15" customHeight="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</row>
    <row r="622" spans="1:71" ht="15" customHeight="1" x14ac:dyDescent="0.2">
      <c r="A622" s="58" t="s">
        <v>723</v>
      </c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</row>
    <row r="623" spans="1:71" ht="15" customHeight="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</row>
    <row r="624" spans="1:71" ht="15" customHeight="1" x14ac:dyDescent="0.2">
      <c r="A624" s="58" t="s">
        <v>724</v>
      </c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65" t="s">
        <v>725</v>
      </c>
      <c r="BR624" s="58"/>
      <c r="BS624" s="58"/>
    </row>
    <row r="625" spans="1:71" ht="15" customHeight="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>
        <v>223.5</v>
      </c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</row>
    <row r="626" spans="1:71" ht="15" customHeight="1" x14ac:dyDescent="0.2">
      <c r="A626" s="58"/>
      <c r="B626" s="260"/>
      <c r="C626" s="260"/>
      <c r="D626" s="260"/>
      <c r="E626" s="260"/>
      <c r="F626" s="260"/>
      <c r="G626" s="260"/>
      <c r="H626" s="260"/>
      <c r="I626" s="260"/>
      <c r="J626" s="260"/>
      <c r="K626" s="260"/>
      <c r="L626" s="260"/>
      <c r="M626" s="260"/>
      <c r="N626" s="252" t="s">
        <v>66</v>
      </c>
      <c r="O626" s="260"/>
      <c r="P626" s="260"/>
      <c r="Q626" s="260"/>
      <c r="R626" s="260"/>
      <c r="S626" s="260"/>
      <c r="T626" s="260"/>
      <c r="U626" s="260"/>
      <c r="V626" s="260"/>
      <c r="W626" s="260"/>
      <c r="X626" s="260"/>
      <c r="Y626" s="260"/>
      <c r="Z626" s="260"/>
      <c r="AA626" s="260"/>
      <c r="AB626" s="260"/>
      <c r="AC626" s="260"/>
      <c r="AD626" s="260"/>
      <c r="AE626" s="260"/>
      <c r="AF626" s="260"/>
      <c r="AG626" s="260"/>
      <c r="AH626" s="260"/>
      <c r="AI626" s="260"/>
      <c r="AJ626" s="260"/>
      <c r="AK626" s="260"/>
      <c r="AL626" s="260"/>
      <c r="AM626" s="260"/>
      <c r="AN626" s="260"/>
      <c r="AO626" s="260"/>
      <c r="AP626" s="252" t="s">
        <v>67</v>
      </c>
      <c r="AQ626" s="260"/>
      <c r="AR626" s="260"/>
      <c r="AS626" s="260"/>
      <c r="AT626" s="260"/>
      <c r="AU626" s="260"/>
      <c r="AV626" s="260"/>
      <c r="AW626" s="260"/>
      <c r="AX626" s="260"/>
      <c r="AY626" s="260"/>
      <c r="AZ626" s="260"/>
      <c r="BA626" s="260"/>
      <c r="BB626" s="260"/>
      <c r="BC626" s="260"/>
      <c r="BD626" s="260"/>
      <c r="BE626" s="260"/>
      <c r="BF626" s="260"/>
      <c r="BG626" s="260"/>
      <c r="BH626" s="260"/>
      <c r="BI626" s="260"/>
      <c r="BJ626" s="260"/>
      <c r="BK626" s="260"/>
      <c r="BL626" s="260"/>
      <c r="BM626" s="260"/>
      <c r="BN626" s="260"/>
      <c r="BO626" s="260"/>
      <c r="BP626" s="260"/>
      <c r="BQ626" s="260"/>
      <c r="BR626" s="58"/>
      <c r="BS626" s="58"/>
    </row>
    <row r="627" spans="1:71" ht="15" customHeight="1" x14ac:dyDescent="0.2">
      <c r="A627" s="58"/>
      <c r="B627" s="260"/>
      <c r="C627" s="260"/>
      <c r="D627" s="260"/>
      <c r="E627" s="260"/>
      <c r="F627" s="260"/>
      <c r="G627" s="260"/>
      <c r="H627" s="260"/>
      <c r="I627" s="260"/>
      <c r="J627" s="260"/>
      <c r="K627" s="260"/>
      <c r="L627" s="260"/>
      <c r="M627" s="260"/>
      <c r="N627" s="260" t="s">
        <v>563</v>
      </c>
      <c r="O627" s="260"/>
      <c r="P627" s="260"/>
      <c r="Q627" s="260"/>
      <c r="R627" s="260"/>
      <c r="S627" s="260"/>
      <c r="T627" s="260"/>
      <c r="U627" s="260"/>
      <c r="V627" s="260" t="s">
        <v>726</v>
      </c>
      <c r="W627" s="260"/>
      <c r="X627" s="260"/>
      <c r="Y627" s="260"/>
      <c r="Z627" s="260"/>
      <c r="AA627" s="260"/>
      <c r="AB627" s="260"/>
      <c r="AC627" s="260"/>
      <c r="AD627" s="260" t="s">
        <v>727</v>
      </c>
      <c r="AE627" s="260"/>
      <c r="AF627" s="260"/>
      <c r="AG627" s="260"/>
      <c r="AH627" s="260"/>
      <c r="AI627" s="260"/>
      <c r="AJ627" s="260"/>
      <c r="AK627" s="260"/>
      <c r="AL627" s="260"/>
      <c r="AM627" s="260"/>
      <c r="AN627" s="260"/>
      <c r="AO627" s="260"/>
      <c r="AP627" s="260" t="s">
        <v>563</v>
      </c>
      <c r="AQ627" s="260"/>
      <c r="AR627" s="260"/>
      <c r="AS627" s="260"/>
      <c r="AT627" s="260"/>
      <c r="AU627" s="260"/>
      <c r="AV627" s="260"/>
      <c r="AW627" s="260"/>
      <c r="AX627" s="260" t="s">
        <v>564</v>
      </c>
      <c r="AY627" s="260"/>
      <c r="AZ627" s="260"/>
      <c r="BA627" s="260"/>
      <c r="BB627" s="260"/>
      <c r="BC627" s="260"/>
      <c r="BD627" s="260"/>
      <c r="BE627" s="260"/>
      <c r="BF627" s="260" t="s">
        <v>727</v>
      </c>
      <c r="BG627" s="260"/>
      <c r="BH627" s="260"/>
      <c r="BI627" s="260"/>
      <c r="BJ627" s="260"/>
      <c r="BK627" s="260"/>
      <c r="BL627" s="260"/>
      <c r="BM627" s="260"/>
      <c r="BN627" s="260"/>
      <c r="BO627" s="260"/>
      <c r="BP627" s="260"/>
      <c r="BQ627" s="260"/>
      <c r="BR627" s="58"/>
      <c r="BS627" s="58"/>
    </row>
    <row r="628" spans="1:71" ht="15" customHeight="1" x14ac:dyDescent="0.2">
      <c r="A628" s="58"/>
      <c r="B628" s="260" t="s">
        <v>108</v>
      </c>
      <c r="C628" s="260"/>
      <c r="D628" s="260"/>
      <c r="E628" s="260"/>
      <c r="F628" s="260"/>
      <c r="G628" s="260"/>
      <c r="H628" s="260"/>
      <c r="I628" s="260"/>
      <c r="J628" s="260"/>
      <c r="K628" s="260"/>
      <c r="L628" s="260"/>
      <c r="M628" s="260"/>
      <c r="N628" s="281">
        <v>97</v>
      </c>
      <c r="O628" s="282"/>
      <c r="P628" s="282"/>
      <c r="Q628" s="282"/>
      <c r="R628" s="282"/>
      <c r="S628" s="282"/>
      <c r="T628" s="282"/>
      <c r="U628" s="283"/>
      <c r="V628" s="281">
        <v>3190</v>
      </c>
      <c r="W628" s="282"/>
      <c r="X628" s="282"/>
      <c r="Y628" s="282"/>
      <c r="Z628" s="282"/>
      <c r="AA628" s="282"/>
      <c r="AB628" s="282"/>
      <c r="AC628" s="283"/>
      <c r="AD628" s="281">
        <v>5928813</v>
      </c>
      <c r="AE628" s="282"/>
      <c r="AF628" s="282"/>
      <c r="AG628" s="282"/>
      <c r="AH628" s="282"/>
      <c r="AI628" s="282"/>
      <c r="AJ628" s="282"/>
      <c r="AK628" s="282"/>
      <c r="AL628" s="282"/>
      <c r="AM628" s="282"/>
      <c r="AN628" s="282"/>
      <c r="AO628" s="283"/>
      <c r="AP628" s="281">
        <v>91</v>
      </c>
      <c r="AQ628" s="282"/>
      <c r="AR628" s="282"/>
      <c r="AS628" s="282"/>
      <c r="AT628" s="282"/>
      <c r="AU628" s="282"/>
      <c r="AV628" s="282"/>
      <c r="AW628" s="283"/>
      <c r="AX628" s="281">
        <v>3116</v>
      </c>
      <c r="AY628" s="282"/>
      <c r="AZ628" s="282"/>
      <c r="BA628" s="282"/>
      <c r="BB628" s="282"/>
      <c r="BC628" s="282"/>
      <c r="BD628" s="282"/>
      <c r="BE628" s="283"/>
      <c r="BF628" s="281">
        <v>7048039</v>
      </c>
      <c r="BG628" s="282"/>
      <c r="BH628" s="282"/>
      <c r="BI628" s="282"/>
      <c r="BJ628" s="282"/>
      <c r="BK628" s="282"/>
      <c r="BL628" s="282"/>
      <c r="BM628" s="282"/>
      <c r="BN628" s="282"/>
      <c r="BO628" s="282"/>
      <c r="BP628" s="282"/>
      <c r="BQ628" s="283"/>
      <c r="BR628" s="58"/>
      <c r="BS628" s="58"/>
    </row>
    <row r="629" spans="1:71" ht="15" customHeight="1" x14ac:dyDescent="0.2">
      <c r="A629" s="58"/>
      <c r="B629" s="473" t="s">
        <v>728</v>
      </c>
      <c r="C629" s="473"/>
      <c r="D629" s="473"/>
      <c r="E629" s="473"/>
      <c r="F629" s="473"/>
      <c r="G629" s="473"/>
      <c r="H629" s="473"/>
      <c r="I629" s="473"/>
      <c r="J629" s="473"/>
      <c r="K629" s="473"/>
      <c r="L629" s="473"/>
      <c r="M629" s="473"/>
      <c r="N629" s="430">
        <v>12</v>
      </c>
      <c r="O629" s="431"/>
      <c r="P629" s="431"/>
      <c r="Q629" s="431"/>
      <c r="R629" s="431"/>
      <c r="S629" s="431"/>
      <c r="T629" s="431"/>
      <c r="U629" s="401"/>
      <c r="V629" s="430">
        <v>252</v>
      </c>
      <c r="W629" s="431"/>
      <c r="X629" s="431"/>
      <c r="Y629" s="431"/>
      <c r="Z629" s="431"/>
      <c r="AA629" s="431"/>
      <c r="AB629" s="431"/>
      <c r="AC629" s="401"/>
      <c r="AD629" s="430">
        <v>446680</v>
      </c>
      <c r="AE629" s="431"/>
      <c r="AF629" s="431"/>
      <c r="AG629" s="431"/>
      <c r="AH629" s="431"/>
      <c r="AI629" s="431"/>
      <c r="AJ629" s="431"/>
      <c r="AK629" s="431"/>
      <c r="AL629" s="431"/>
      <c r="AM629" s="431"/>
      <c r="AN629" s="431"/>
      <c r="AO629" s="401"/>
      <c r="AP629" s="430">
        <v>13</v>
      </c>
      <c r="AQ629" s="431"/>
      <c r="AR629" s="431"/>
      <c r="AS629" s="431"/>
      <c r="AT629" s="431"/>
      <c r="AU629" s="431"/>
      <c r="AV629" s="431"/>
      <c r="AW629" s="401"/>
      <c r="AX629" s="430">
        <v>240</v>
      </c>
      <c r="AY629" s="431"/>
      <c r="AZ629" s="431"/>
      <c r="BA629" s="431"/>
      <c r="BB629" s="431"/>
      <c r="BC629" s="431"/>
      <c r="BD629" s="431"/>
      <c r="BE629" s="401"/>
      <c r="BF629" s="430">
        <v>382902</v>
      </c>
      <c r="BG629" s="431"/>
      <c r="BH629" s="431"/>
      <c r="BI629" s="431"/>
      <c r="BJ629" s="431"/>
      <c r="BK629" s="431"/>
      <c r="BL629" s="431"/>
      <c r="BM629" s="431"/>
      <c r="BN629" s="431"/>
      <c r="BO629" s="431"/>
      <c r="BP629" s="431"/>
      <c r="BQ629" s="401"/>
      <c r="BR629" s="58"/>
      <c r="BS629" s="58"/>
    </row>
    <row r="630" spans="1:71" ht="15" customHeight="1" x14ac:dyDescent="0.2">
      <c r="A630" s="58"/>
      <c r="B630" s="471" t="s">
        <v>729</v>
      </c>
      <c r="C630" s="471"/>
      <c r="D630" s="471"/>
      <c r="E630" s="471"/>
      <c r="F630" s="471"/>
      <c r="G630" s="471"/>
      <c r="H630" s="471"/>
      <c r="I630" s="471"/>
      <c r="J630" s="471"/>
      <c r="K630" s="471"/>
      <c r="L630" s="471"/>
      <c r="M630" s="471"/>
      <c r="N630" s="423">
        <v>1</v>
      </c>
      <c r="O630" s="424"/>
      <c r="P630" s="424"/>
      <c r="Q630" s="424"/>
      <c r="R630" s="424"/>
      <c r="S630" s="424"/>
      <c r="T630" s="424"/>
      <c r="U630" s="397"/>
      <c r="V630" s="423">
        <v>13</v>
      </c>
      <c r="W630" s="424"/>
      <c r="X630" s="424"/>
      <c r="Y630" s="424"/>
      <c r="Z630" s="424"/>
      <c r="AA630" s="424"/>
      <c r="AB630" s="424"/>
      <c r="AC630" s="397"/>
      <c r="AD630" s="423" t="s">
        <v>641</v>
      </c>
      <c r="AE630" s="424"/>
      <c r="AF630" s="424"/>
      <c r="AG630" s="424"/>
      <c r="AH630" s="424"/>
      <c r="AI630" s="424"/>
      <c r="AJ630" s="424"/>
      <c r="AK630" s="424"/>
      <c r="AL630" s="424"/>
      <c r="AM630" s="424"/>
      <c r="AN630" s="424"/>
      <c r="AO630" s="397"/>
      <c r="AP630" s="423">
        <v>1</v>
      </c>
      <c r="AQ630" s="424"/>
      <c r="AR630" s="424"/>
      <c r="AS630" s="424"/>
      <c r="AT630" s="424"/>
      <c r="AU630" s="424"/>
      <c r="AV630" s="424"/>
      <c r="AW630" s="397"/>
      <c r="AX630" s="423">
        <v>13</v>
      </c>
      <c r="AY630" s="424"/>
      <c r="AZ630" s="424"/>
      <c r="BA630" s="424"/>
      <c r="BB630" s="424"/>
      <c r="BC630" s="424"/>
      <c r="BD630" s="424"/>
      <c r="BE630" s="397"/>
      <c r="BF630" s="423" t="s">
        <v>730</v>
      </c>
      <c r="BG630" s="424"/>
      <c r="BH630" s="424"/>
      <c r="BI630" s="424"/>
      <c r="BJ630" s="424"/>
      <c r="BK630" s="424"/>
      <c r="BL630" s="424"/>
      <c r="BM630" s="424"/>
      <c r="BN630" s="424"/>
      <c r="BO630" s="424"/>
      <c r="BP630" s="424"/>
      <c r="BQ630" s="397"/>
      <c r="BR630" s="58"/>
      <c r="BS630" s="58"/>
    </row>
    <row r="631" spans="1:71" ht="15" customHeight="1" x14ac:dyDescent="0.2">
      <c r="A631" s="58"/>
      <c r="B631" s="471" t="s">
        <v>731</v>
      </c>
      <c r="C631" s="471"/>
      <c r="D631" s="471"/>
      <c r="E631" s="471"/>
      <c r="F631" s="471"/>
      <c r="G631" s="471"/>
      <c r="H631" s="471"/>
      <c r="I631" s="471"/>
      <c r="J631" s="471"/>
      <c r="K631" s="471"/>
      <c r="L631" s="471"/>
      <c r="M631" s="471"/>
      <c r="N631" s="423">
        <v>5</v>
      </c>
      <c r="O631" s="424"/>
      <c r="P631" s="424"/>
      <c r="Q631" s="424"/>
      <c r="R631" s="424"/>
      <c r="S631" s="424"/>
      <c r="T631" s="424"/>
      <c r="U631" s="397"/>
      <c r="V631" s="423">
        <v>331</v>
      </c>
      <c r="W631" s="424"/>
      <c r="X631" s="424"/>
      <c r="Y631" s="424"/>
      <c r="Z631" s="424"/>
      <c r="AA631" s="424"/>
      <c r="AB631" s="424"/>
      <c r="AC631" s="397"/>
      <c r="AD631" s="423">
        <v>173715</v>
      </c>
      <c r="AE631" s="424"/>
      <c r="AF631" s="424"/>
      <c r="AG631" s="424"/>
      <c r="AH631" s="424"/>
      <c r="AI631" s="424"/>
      <c r="AJ631" s="424"/>
      <c r="AK631" s="424"/>
      <c r="AL631" s="424"/>
      <c r="AM631" s="424"/>
      <c r="AN631" s="424"/>
      <c r="AO631" s="397"/>
      <c r="AP631" s="423">
        <v>5</v>
      </c>
      <c r="AQ631" s="424"/>
      <c r="AR631" s="424"/>
      <c r="AS631" s="424"/>
      <c r="AT631" s="424"/>
      <c r="AU631" s="424"/>
      <c r="AV631" s="424"/>
      <c r="AW631" s="397"/>
      <c r="AX631" s="423">
        <v>335</v>
      </c>
      <c r="AY631" s="424"/>
      <c r="AZ631" s="424"/>
      <c r="BA631" s="424"/>
      <c r="BB631" s="424"/>
      <c r="BC631" s="424"/>
      <c r="BD631" s="424"/>
      <c r="BE631" s="397"/>
      <c r="BF631" s="423">
        <v>167416</v>
      </c>
      <c r="BG631" s="424"/>
      <c r="BH631" s="424"/>
      <c r="BI631" s="424"/>
      <c r="BJ631" s="424"/>
      <c r="BK631" s="424"/>
      <c r="BL631" s="424"/>
      <c r="BM631" s="424"/>
      <c r="BN631" s="424"/>
      <c r="BO631" s="424"/>
      <c r="BP631" s="424"/>
      <c r="BQ631" s="397"/>
      <c r="BR631" s="58"/>
      <c r="BS631" s="58"/>
    </row>
    <row r="632" spans="1:71" ht="15" customHeight="1" x14ac:dyDescent="0.2">
      <c r="A632" s="58"/>
      <c r="B632" s="471" t="s">
        <v>732</v>
      </c>
      <c r="C632" s="471"/>
      <c r="D632" s="471"/>
      <c r="E632" s="471"/>
      <c r="F632" s="471"/>
      <c r="G632" s="471"/>
      <c r="H632" s="471"/>
      <c r="I632" s="471"/>
      <c r="J632" s="471"/>
      <c r="K632" s="471"/>
      <c r="L632" s="471"/>
      <c r="M632" s="471"/>
      <c r="N632" s="423">
        <v>3</v>
      </c>
      <c r="O632" s="424"/>
      <c r="P632" s="424"/>
      <c r="Q632" s="424"/>
      <c r="R632" s="424"/>
      <c r="S632" s="424"/>
      <c r="T632" s="424"/>
      <c r="U632" s="397"/>
      <c r="V632" s="423">
        <v>24</v>
      </c>
      <c r="W632" s="424"/>
      <c r="X632" s="424"/>
      <c r="Y632" s="424"/>
      <c r="Z632" s="424"/>
      <c r="AA632" s="424"/>
      <c r="AB632" s="424"/>
      <c r="AC632" s="397"/>
      <c r="AD632" s="423">
        <v>83129</v>
      </c>
      <c r="AE632" s="424"/>
      <c r="AF632" s="424"/>
      <c r="AG632" s="424"/>
      <c r="AH632" s="424"/>
      <c r="AI632" s="424"/>
      <c r="AJ632" s="424"/>
      <c r="AK632" s="424"/>
      <c r="AL632" s="424"/>
      <c r="AM632" s="424"/>
      <c r="AN632" s="424"/>
      <c r="AO632" s="397"/>
      <c r="AP632" s="423">
        <v>1</v>
      </c>
      <c r="AQ632" s="424"/>
      <c r="AR632" s="424"/>
      <c r="AS632" s="424"/>
      <c r="AT632" s="424"/>
      <c r="AU632" s="424"/>
      <c r="AV632" s="424"/>
      <c r="AW632" s="397"/>
      <c r="AX632" s="423">
        <v>17</v>
      </c>
      <c r="AY632" s="424"/>
      <c r="AZ632" s="424"/>
      <c r="BA632" s="424"/>
      <c r="BB632" s="424"/>
      <c r="BC632" s="424"/>
      <c r="BD632" s="424"/>
      <c r="BE632" s="397"/>
      <c r="BF632" s="423" t="s">
        <v>733</v>
      </c>
      <c r="BG632" s="424"/>
      <c r="BH632" s="424"/>
      <c r="BI632" s="424"/>
      <c r="BJ632" s="424"/>
      <c r="BK632" s="424"/>
      <c r="BL632" s="424"/>
      <c r="BM632" s="424"/>
      <c r="BN632" s="424"/>
      <c r="BO632" s="424"/>
      <c r="BP632" s="424"/>
      <c r="BQ632" s="397"/>
      <c r="BR632" s="58"/>
      <c r="BS632" s="58"/>
    </row>
    <row r="633" spans="1:71" ht="15" customHeight="1" x14ac:dyDescent="0.2">
      <c r="A633" s="58"/>
      <c r="B633" s="471" t="s">
        <v>734</v>
      </c>
      <c r="C633" s="471"/>
      <c r="D633" s="471"/>
      <c r="E633" s="471"/>
      <c r="F633" s="471"/>
      <c r="G633" s="471"/>
      <c r="H633" s="471"/>
      <c r="I633" s="471"/>
      <c r="J633" s="471"/>
      <c r="K633" s="471"/>
      <c r="L633" s="471"/>
      <c r="M633" s="471"/>
      <c r="N633" s="423">
        <v>1</v>
      </c>
      <c r="O633" s="424"/>
      <c r="P633" s="424"/>
      <c r="Q633" s="424"/>
      <c r="R633" s="424"/>
      <c r="S633" s="424"/>
      <c r="T633" s="424"/>
      <c r="U633" s="397"/>
      <c r="V633" s="423">
        <v>13</v>
      </c>
      <c r="W633" s="424"/>
      <c r="X633" s="424"/>
      <c r="Y633" s="424"/>
      <c r="Z633" s="424"/>
      <c r="AA633" s="424"/>
      <c r="AB633" s="424"/>
      <c r="AC633" s="397"/>
      <c r="AD633" s="423" t="s">
        <v>641</v>
      </c>
      <c r="AE633" s="424"/>
      <c r="AF633" s="424"/>
      <c r="AG633" s="424"/>
      <c r="AH633" s="424"/>
      <c r="AI633" s="424"/>
      <c r="AJ633" s="424"/>
      <c r="AK633" s="424"/>
      <c r="AL633" s="424"/>
      <c r="AM633" s="424"/>
      <c r="AN633" s="424"/>
      <c r="AO633" s="397"/>
      <c r="AP633" s="423">
        <v>1</v>
      </c>
      <c r="AQ633" s="424"/>
      <c r="AR633" s="424"/>
      <c r="AS633" s="424"/>
      <c r="AT633" s="424"/>
      <c r="AU633" s="424"/>
      <c r="AV633" s="424"/>
      <c r="AW633" s="397"/>
      <c r="AX633" s="423">
        <v>12</v>
      </c>
      <c r="AY633" s="424"/>
      <c r="AZ633" s="424"/>
      <c r="BA633" s="424"/>
      <c r="BB633" s="424"/>
      <c r="BC633" s="424"/>
      <c r="BD633" s="424"/>
      <c r="BE633" s="397"/>
      <c r="BF633" s="423" t="s">
        <v>733</v>
      </c>
      <c r="BG633" s="424"/>
      <c r="BH633" s="424"/>
      <c r="BI633" s="424"/>
      <c r="BJ633" s="424"/>
      <c r="BK633" s="424"/>
      <c r="BL633" s="424"/>
      <c r="BM633" s="424"/>
      <c r="BN633" s="424"/>
      <c r="BO633" s="424"/>
      <c r="BP633" s="424"/>
      <c r="BQ633" s="397"/>
      <c r="BR633" s="58"/>
      <c r="BS633" s="58"/>
    </row>
    <row r="634" spans="1:71" ht="15" customHeight="1" x14ac:dyDescent="0.2">
      <c r="A634" s="58"/>
      <c r="B634" s="471" t="s">
        <v>735</v>
      </c>
      <c r="C634" s="471"/>
      <c r="D634" s="471"/>
      <c r="E634" s="471"/>
      <c r="F634" s="471"/>
      <c r="G634" s="471"/>
      <c r="H634" s="471"/>
      <c r="I634" s="471"/>
      <c r="J634" s="471"/>
      <c r="K634" s="471"/>
      <c r="L634" s="471"/>
      <c r="M634" s="471"/>
      <c r="N634" s="423">
        <v>4</v>
      </c>
      <c r="O634" s="424"/>
      <c r="P634" s="424"/>
      <c r="Q634" s="424"/>
      <c r="R634" s="424"/>
      <c r="S634" s="424"/>
      <c r="T634" s="424"/>
      <c r="U634" s="397"/>
      <c r="V634" s="423">
        <v>44</v>
      </c>
      <c r="W634" s="424"/>
      <c r="X634" s="424"/>
      <c r="Y634" s="424"/>
      <c r="Z634" s="424"/>
      <c r="AA634" s="424"/>
      <c r="AB634" s="424"/>
      <c r="AC634" s="397"/>
      <c r="AD634" s="423">
        <v>32669</v>
      </c>
      <c r="AE634" s="424"/>
      <c r="AF634" s="424"/>
      <c r="AG634" s="424"/>
      <c r="AH634" s="424"/>
      <c r="AI634" s="424"/>
      <c r="AJ634" s="424"/>
      <c r="AK634" s="424"/>
      <c r="AL634" s="424"/>
      <c r="AM634" s="424"/>
      <c r="AN634" s="424"/>
      <c r="AO634" s="397"/>
      <c r="AP634" s="423">
        <v>4</v>
      </c>
      <c r="AQ634" s="424"/>
      <c r="AR634" s="424"/>
      <c r="AS634" s="424"/>
      <c r="AT634" s="424"/>
      <c r="AU634" s="424"/>
      <c r="AV634" s="424"/>
      <c r="AW634" s="397"/>
      <c r="AX634" s="423">
        <v>41</v>
      </c>
      <c r="AY634" s="424"/>
      <c r="AZ634" s="424"/>
      <c r="BA634" s="424"/>
      <c r="BB634" s="424"/>
      <c r="BC634" s="424"/>
      <c r="BD634" s="424"/>
      <c r="BE634" s="397"/>
      <c r="BF634" s="423">
        <v>29689</v>
      </c>
      <c r="BG634" s="424"/>
      <c r="BH634" s="424"/>
      <c r="BI634" s="424"/>
      <c r="BJ634" s="424"/>
      <c r="BK634" s="424"/>
      <c r="BL634" s="424"/>
      <c r="BM634" s="424"/>
      <c r="BN634" s="424"/>
      <c r="BO634" s="424"/>
      <c r="BP634" s="424"/>
      <c r="BQ634" s="397"/>
      <c r="BR634" s="58"/>
      <c r="BS634" s="58"/>
    </row>
    <row r="635" spans="1:71" ht="15" customHeight="1" x14ac:dyDescent="0.2">
      <c r="A635" s="58"/>
      <c r="B635" s="471" t="s">
        <v>736</v>
      </c>
      <c r="C635" s="471"/>
      <c r="D635" s="471"/>
      <c r="E635" s="471"/>
      <c r="F635" s="471"/>
      <c r="G635" s="471"/>
      <c r="H635" s="471"/>
      <c r="I635" s="471"/>
      <c r="J635" s="471"/>
      <c r="K635" s="471"/>
      <c r="L635" s="471"/>
      <c r="M635" s="471"/>
      <c r="N635" s="423">
        <v>2</v>
      </c>
      <c r="O635" s="424"/>
      <c r="P635" s="424"/>
      <c r="Q635" s="424"/>
      <c r="R635" s="424"/>
      <c r="S635" s="424"/>
      <c r="T635" s="424"/>
      <c r="U635" s="397"/>
      <c r="V635" s="423">
        <v>17</v>
      </c>
      <c r="W635" s="424"/>
      <c r="X635" s="424"/>
      <c r="Y635" s="424"/>
      <c r="Z635" s="424"/>
      <c r="AA635" s="424"/>
      <c r="AB635" s="424"/>
      <c r="AC635" s="397"/>
      <c r="AD635" s="390" t="s">
        <v>641</v>
      </c>
      <c r="AE635" s="390"/>
      <c r="AF635" s="390"/>
      <c r="AG635" s="390"/>
      <c r="AH635" s="390"/>
      <c r="AI635" s="390"/>
      <c r="AJ635" s="390"/>
      <c r="AK635" s="390"/>
      <c r="AL635" s="390"/>
      <c r="AM635" s="390"/>
      <c r="AN635" s="390"/>
      <c r="AO635" s="390"/>
      <c r="AP635" s="423">
        <v>2</v>
      </c>
      <c r="AQ635" s="424"/>
      <c r="AR635" s="424"/>
      <c r="AS635" s="424"/>
      <c r="AT635" s="424"/>
      <c r="AU635" s="424"/>
      <c r="AV635" s="424"/>
      <c r="AW635" s="397"/>
      <c r="AX635" s="423">
        <v>14</v>
      </c>
      <c r="AY635" s="424"/>
      <c r="AZ635" s="424"/>
      <c r="BA635" s="424"/>
      <c r="BB635" s="424"/>
      <c r="BC635" s="424"/>
      <c r="BD635" s="424"/>
      <c r="BE635" s="397"/>
      <c r="BF635" s="390" t="s">
        <v>737</v>
      </c>
      <c r="BG635" s="390"/>
      <c r="BH635" s="390"/>
      <c r="BI635" s="390"/>
      <c r="BJ635" s="390"/>
      <c r="BK635" s="390"/>
      <c r="BL635" s="390"/>
      <c r="BM635" s="390"/>
      <c r="BN635" s="390"/>
      <c r="BO635" s="390"/>
      <c r="BP635" s="390"/>
      <c r="BQ635" s="390"/>
      <c r="BR635" s="58"/>
      <c r="BS635" s="58"/>
    </row>
    <row r="636" spans="1:71" ht="15" customHeight="1" x14ac:dyDescent="0.2">
      <c r="A636" s="58"/>
      <c r="B636" s="471" t="s">
        <v>738</v>
      </c>
      <c r="C636" s="471"/>
      <c r="D636" s="471"/>
      <c r="E636" s="471"/>
      <c r="F636" s="471"/>
      <c r="G636" s="471"/>
      <c r="H636" s="471"/>
      <c r="I636" s="471"/>
      <c r="J636" s="471"/>
      <c r="K636" s="471"/>
      <c r="L636" s="471"/>
      <c r="M636" s="471"/>
      <c r="N636" s="423">
        <v>4</v>
      </c>
      <c r="O636" s="424"/>
      <c r="P636" s="424"/>
      <c r="Q636" s="424"/>
      <c r="R636" s="424"/>
      <c r="S636" s="424"/>
      <c r="T636" s="424"/>
      <c r="U636" s="397"/>
      <c r="V636" s="423">
        <v>235</v>
      </c>
      <c r="W636" s="424"/>
      <c r="X636" s="424"/>
      <c r="Y636" s="424"/>
      <c r="Z636" s="424"/>
      <c r="AA636" s="424"/>
      <c r="AB636" s="424"/>
      <c r="AC636" s="397"/>
      <c r="AD636" s="423">
        <v>176516</v>
      </c>
      <c r="AE636" s="424"/>
      <c r="AF636" s="424"/>
      <c r="AG636" s="424"/>
      <c r="AH636" s="424"/>
      <c r="AI636" s="424"/>
      <c r="AJ636" s="424"/>
      <c r="AK636" s="424"/>
      <c r="AL636" s="424"/>
      <c r="AM636" s="424"/>
      <c r="AN636" s="424"/>
      <c r="AO636" s="397"/>
      <c r="AP636" s="423">
        <v>4</v>
      </c>
      <c r="AQ636" s="424"/>
      <c r="AR636" s="424"/>
      <c r="AS636" s="424"/>
      <c r="AT636" s="424"/>
      <c r="AU636" s="424"/>
      <c r="AV636" s="424"/>
      <c r="AW636" s="397"/>
      <c r="AX636" s="423">
        <v>231</v>
      </c>
      <c r="AY636" s="424"/>
      <c r="AZ636" s="424"/>
      <c r="BA636" s="424"/>
      <c r="BB636" s="424"/>
      <c r="BC636" s="424"/>
      <c r="BD636" s="424"/>
      <c r="BE636" s="397"/>
      <c r="BF636" s="423">
        <v>176287</v>
      </c>
      <c r="BG636" s="424"/>
      <c r="BH636" s="424"/>
      <c r="BI636" s="424"/>
      <c r="BJ636" s="424"/>
      <c r="BK636" s="424"/>
      <c r="BL636" s="424"/>
      <c r="BM636" s="424"/>
      <c r="BN636" s="424"/>
      <c r="BO636" s="424"/>
      <c r="BP636" s="424"/>
      <c r="BQ636" s="397"/>
      <c r="BR636" s="58"/>
      <c r="BS636" s="58"/>
    </row>
    <row r="637" spans="1:71" ht="15" customHeight="1" x14ac:dyDescent="0.2">
      <c r="A637" s="58"/>
      <c r="B637" s="471" t="s">
        <v>739</v>
      </c>
      <c r="C637" s="471"/>
      <c r="D637" s="471"/>
      <c r="E637" s="471"/>
      <c r="F637" s="471"/>
      <c r="G637" s="471"/>
      <c r="H637" s="471"/>
      <c r="I637" s="471"/>
      <c r="J637" s="471"/>
      <c r="K637" s="471"/>
      <c r="L637" s="471"/>
      <c r="M637" s="471"/>
      <c r="N637" s="423">
        <v>1</v>
      </c>
      <c r="O637" s="424"/>
      <c r="P637" s="424"/>
      <c r="Q637" s="424"/>
      <c r="R637" s="424"/>
      <c r="S637" s="424"/>
      <c r="T637" s="424"/>
      <c r="U637" s="397"/>
      <c r="V637" s="423">
        <v>5</v>
      </c>
      <c r="W637" s="424"/>
      <c r="X637" s="424"/>
      <c r="Y637" s="424"/>
      <c r="Z637" s="424"/>
      <c r="AA637" s="424"/>
      <c r="AB637" s="424"/>
      <c r="AC637" s="397"/>
      <c r="AD637" s="390" t="s">
        <v>737</v>
      </c>
      <c r="AE637" s="390"/>
      <c r="AF637" s="390"/>
      <c r="AG637" s="390"/>
      <c r="AH637" s="390"/>
      <c r="AI637" s="390"/>
      <c r="AJ637" s="390"/>
      <c r="AK637" s="390"/>
      <c r="AL637" s="390"/>
      <c r="AM637" s="390"/>
      <c r="AN637" s="390"/>
      <c r="AO637" s="390"/>
      <c r="AP637" s="423">
        <v>1</v>
      </c>
      <c r="AQ637" s="424"/>
      <c r="AR637" s="424"/>
      <c r="AS637" s="424"/>
      <c r="AT637" s="424"/>
      <c r="AU637" s="424"/>
      <c r="AV637" s="424"/>
      <c r="AW637" s="397"/>
      <c r="AX637" s="423">
        <v>5</v>
      </c>
      <c r="AY637" s="424"/>
      <c r="AZ637" s="424"/>
      <c r="BA637" s="424"/>
      <c r="BB637" s="424"/>
      <c r="BC637" s="424"/>
      <c r="BD637" s="424"/>
      <c r="BE637" s="397"/>
      <c r="BF637" s="390" t="s">
        <v>737</v>
      </c>
      <c r="BG637" s="390"/>
      <c r="BH637" s="390"/>
      <c r="BI637" s="390"/>
      <c r="BJ637" s="390"/>
      <c r="BK637" s="390"/>
      <c r="BL637" s="390"/>
      <c r="BM637" s="390"/>
      <c r="BN637" s="390"/>
      <c r="BO637" s="390"/>
      <c r="BP637" s="390"/>
      <c r="BQ637" s="390"/>
      <c r="BR637" s="58"/>
      <c r="BS637" s="58"/>
    </row>
    <row r="638" spans="1:71" ht="15" customHeight="1" x14ac:dyDescent="0.2">
      <c r="A638" s="58"/>
      <c r="B638" s="471" t="s">
        <v>740</v>
      </c>
      <c r="C638" s="471"/>
      <c r="D638" s="471"/>
      <c r="E638" s="471"/>
      <c r="F638" s="471"/>
      <c r="G638" s="471"/>
      <c r="H638" s="471"/>
      <c r="I638" s="471"/>
      <c r="J638" s="471"/>
      <c r="K638" s="471"/>
      <c r="L638" s="471"/>
      <c r="M638" s="471"/>
      <c r="N638" s="423">
        <v>31</v>
      </c>
      <c r="O638" s="424"/>
      <c r="P638" s="424"/>
      <c r="Q638" s="424"/>
      <c r="R638" s="424"/>
      <c r="S638" s="424"/>
      <c r="T638" s="424"/>
      <c r="U638" s="397"/>
      <c r="V638" s="423">
        <v>501</v>
      </c>
      <c r="W638" s="424"/>
      <c r="X638" s="424"/>
      <c r="Y638" s="424"/>
      <c r="Z638" s="424"/>
      <c r="AA638" s="424"/>
      <c r="AB638" s="424"/>
      <c r="AC638" s="397"/>
      <c r="AD638" s="423">
        <v>700953</v>
      </c>
      <c r="AE638" s="424"/>
      <c r="AF638" s="424"/>
      <c r="AG638" s="424"/>
      <c r="AH638" s="424"/>
      <c r="AI638" s="424"/>
      <c r="AJ638" s="424"/>
      <c r="AK638" s="424"/>
      <c r="AL638" s="424"/>
      <c r="AM638" s="424"/>
      <c r="AN638" s="424"/>
      <c r="AO638" s="397"/>
      <c r="AP638" s="423">
        <v>30</v>
      </c>
      <c r="AQ638" s="424"/>
      <c r="AR638" s="424"/>
      <c r="AS638" s="424"/>
      <c r="AT638" s="424"/>
      <c r="AU638" s="424"/>
      <c r="AV638" s="424"/>
      <c r="AW638" s="397"/>
      <c r="AX638" s="423">
        <v>482</v>
      </c>
      <c r="AY638" s="424"/>
      <c r="AZ638" s="424"/>
      <c r="BA638" s="424"/>
      <c r="BB638" s="424"/>
      <c r="BC638" s="424"/>
      <c r="BD638" s="424"/>
      <c r="BE638" s="397"/>
      <c r="BF638" s="423">
        <v>747191</v>
      </c>
      <c r="BG638" s="424"/>
      <c r="BH638" s="424"/>
      <c r="BI638" s="424"/>
      <c r="BJ638" s="424"/>
      <c r="BK638" s="424"/>
      <c r="BL638" s="424"/>
      <c r="BM638" s="424"/>
      <c r="BN638" s="424"/>
      <c r="BO638" s="424"/>
      <c r="BP638" s="424"/>
      <c r="BQ638" s="397"/>
      <c r="BR638" s="58"/>
      <c r="BS638" s="58"/>
    </row>
    <row r="639" spans="1:71" ht="15" customHeight="1" x14ac:dyDescent="0.2">
      <c r="A639" s="58"/>
      <c r="B639" s="471" t="s">
        <v>741</v>
      </c>
      <c r="C639" s="471"/>
      <c r="D639" s="471"/>
      <c r="E639" s="471"/>
      <c r="F639" s="471"/>
      <c r="G639" s="471"/>
      <c r="H639" s="471"/>
      <c r="I639" s="471"/>
      <c r="J639" s="471"/>
      <c r="K639" s="471"/>
      <c r="L639" s="471"/>
      <c r="M639" s="471"/>
      <c r="N639" s="423">
        <v>5</v>
      </c>
      <c r="O639" s="424"/>
      <c r="P639" s="424"/>
      <c r="Q639" s="424"/>
      <c r="R639" s="424"/>
      <c r="S639" s="424"/>
      <c r="T639" s="424"/>
      <c r="U639" s="397"/>
      <c r="V639" s="423">
        <v>230</v>
      </c>
      <c r="W639" s="424"/>
      <c r="X639" s="424"/>
      <c r="Y639" s="424"/>
      <c r="Z639" s="424"/>
      <c r="AA639" s="424"/>
      <c r="AB639" s="424"/>
      <c r="AC639" s="397"/>
      <c r="AD639" s="423">
        <v>1127893</v>
      </c>
      <c r="AE639" s="424"/>
      <c r="AF639" s="424"/>
      <c r="AG639" s="424"/>
      <c r="AH639" s="424"/>
      <c r="AI639" s="424"/>
      <c r="AJ639" s="424"/>
      <c r="AK639" s="424"/>
      <c r="AL639" s="424"/>
      <c r="AM639" s="424"/>
      <c r="AN639" s="424"/>
      <c r="AO639" s="397"/>
      <c r="AP639" s="423">
        <v>4</v>
      </c>
      <c r="AQ639" s="424"/>
      <c r="AR639" s="424"/>
      <c r="AS639" s="424"/>
      <c r="AT639" s="424"/>
      <c r="AU639" s="424"/>
      <c r="AV639" s="424"/>
      <c r="AW639" s="397"/>
      <c r="AX639" s="423">
        <v>244</v>
      </c>
      <c r="AY639" s="424"/>
      <c r="AZ639" s="424"/>
      <c r="BA639" s="424"/>
      <c r="BB639" s="424"/>
      <c r="BC639" s="424"/>
      <c r="BD639" s="424"/>
      <c r="BE639" s="397"/>
      <c r="BF639" s="423">
        <v>1275354</v>
      </c>
      <c r="BG639" s="424"/>
      <c r="BH639" s="424"/>
      <c r="BI639" s="424"/>
      <c r="BJ639" s="424"/>
      <c r="BK639" s="424"/>
      <c r="BL639" s="424"/>
      <c r="BM639" s="424"/>
      <c r="BN639" s="424"/>
      <c r="BO639" s="424"/>
      <c r="BP639" s="424"/>
      <c r="BQ639" s="397"/>
      <c r="BR639" s="58"/>
      <c r="BS639" s="58"/>
    </row>
    <row r="640" spans="1:71" ht="15" customHeight="1" x14ac:dyDescent="0.2">
      <c r="A640" s="58"/>
      <c r="B640" s="471" t="s">
        <v>742</v>
      </c>
      <c r="C640" s="471"/>
      <c r="D640" s="471"/>
      <c r="E640" s="471"/>
      <c r="F640" s="471"/>
      <c r="G640" s="471"/>
      <c r="H640" s="471"/>
      <c r="I640" s="471"/>
      <c r="J640" s="471"/>
      <c r="K640" s="471"/>
      <c r="L640" s="471"/>
      <c r="M640" s="471"/>
      <c r="N640" s="423" t="s">
        <v>538</v>
      </c>
      <c r="O640" s="424"/>
      <c r="P640" s="424"/>
      <c r="Q640" s="424"/>
      <c r="R640" s="424"/>
      <c r="S640" s="424"/>
      <c r="T640" s="424"/>
      <c r="U640" s="397"/>
      <c r="V640" s="423" t="s">
        <v>743</v>
      </c>
      <c r="W640" s="424"/>
      <c r="X640" s="424"/>
      <c r="Y640" s="424"/>
      <c r="Z640" s="424"/>
      <c r="AA640" s="424"/>
      <c r="AB640" s="424"/>
      <c r="AC640" s="397"/>
      <c r="AD640" s="390" t="s">
        <v>641</v>
      </c>
      <c r="AE640" s="390"/>
      <c r="AF640" s="390"/>
      <c r="AG640" s="390"/>
      <c r="AH640" s="390"/>
      <c r="AI640" s="390"/>
      <c r="AJ640" s="390"/>
      <c r="AK640" s="390"/>
      <c r="AL640" s="390"/>
      <c r="AM640" s="390"/>
      <c r="AN640" s="390"/>
      <c r="AO640" s="390"/>
      <c r="AP640" s="423" t="s">
        <v>743</v>
      </c>
      <c r="AQ640" s="424"/>
      <c r="AR640" s="424"/>
      <c r="AS640" s="424"/>
      <c r="AT640" s="424"/>
      <c r="AU640" s="424"/>
      <c r="AV640" s="424"/>
      <c r="AW640" s="397"/>
      <c r="AX640" s="423" t="s">
        <v>743</v>
      </c>
      <c r="AY640" s="424"/>
      <c r="AZ640" s="424"/>
      <c r="BA640" s="424"/>
      <c r="BB640" s="424"/>
      <c r="BC640" s="424"/>
      <c r="BD640" s="424"/>
      <c r="BE640" s="397"/>
      <c r="BF640" s="390" t="s">
        <v>737</v>
      </c>
      <c r="BG640" s="390"/>
      <c r="BH640" s="390"/>
      <c r="BI640" s="390"/>
      <c r="BJ640" s="390"/>
      <c r="BK640" s="390"/>
      <c r="BL640" s="390"/>
      <c r="BM640" s="390"/>
      <c r="BN640" s="390"/>
      <c r="BO640" s="390"/>
      <c r="BP640" s="390"/>
      <c r="BQ640" s="390"/>
      <c r="BR640" s="58"/>
      <c r="BS640" s="58"/>
    </row>
    <row r="641" spans="1:71" ht="15" customHeight="1" x14ac:dyDescent="0.2">
      <c r="A641" s="58"/>
      <c r="B641" s="471" t="s">
        <v>744</v>
      </c>
      <c r="C641" s="471"/>
      <c r="D641" s="471"/>
      <c r="E641" s="471"/>
      <c r="F641" s="471"/>
      <c r="G641" s="471"/>
      <c r="H641" s="471"/>
      <c r="I641" s="471"/>
      <c r="J641" s="471"/>
      <c r="K641" s="471"/>
      <c r="L641" s="471"/>
      <c r="M641" s="471"/>
      <c r="N641" s="423">
        <v>8</v>
      </c>
      <c r="O641" s="424"/>
      <c r="P641" s="424"/>
      <c r="Q641" s="424"/>
      <c r="R641" s="424"/>
      <c r="S641" s="424"/>
      <c r="T641" s="424"/>
      <c r="U641" s="397"/>
      <c r="V641" s="423">
        <v>231</v>
      </c>
      <c r="W641" s="424"/>
      <c r="X641" s="424"/>
      <c r="Y641" s="424"/>
      <c r="Z641" s="424"/>
      <c r="AA641" s="424"/>
      <c r="AB641" s="424"/>
      <c r="AC641" s="397"/>
      <c r="AD641" s="423">
        <v>497044</v>
      </c>
      <c r="AE641" s="424"/>
      <c r="AF641" s="424"/>
      <c r="AG641" s="424"/>
      <c r="AH641" s="424"/>
      <c r="AI641" s="424"/>
      <c r="AJ641" s="424"/>
      <c r="AK641" s="424"/>
      <c r="AL641" s="424"/>
      <c r="AM641" s="424"/>
      <c r="AN641" s="424"/>
      <c r="AO641" s="397"/>
      <c r="AP641" s="423">
        <v>7</v>
      </c>
      <c r="AQ641" s="424"/>
      <c r="AR641" s="424"/>
      <c r="AS641" s="424"/>
      <c r="AT641" s="424"/>
      <c r="AU641" s="424"/>
      <c r="AV641" s="424"/>
      <c r="AW641" s="397"/>
      <c r="AX641" s="423">
        <v>250</v>
      </c>
      <c r="AY641" s="424"/>
      <c r="AZ641" s="424"/>
      <c r="BA641" s="424"/>
      <c r="BB641" s="424"/>
      <c r="BC641" s="424"/>
      <c r="BD641" s="424"/>
      <c r="BE641" s="397"/>
      <c r="BF641" s="423">
        <v>572881</v>
      </c>
      <c r="BG641" s="424"/>
      <c r="BH641" s="424"/>
      <c r="BI641" s="424"/>
      <c r="BJ641" s="424"/>
      <c r="BK641" s="424"/>
      <c r="BL641" s="424"/>
      <c r="BM641" s="424"/>
      <c r="BN641" s="424"/>
      <c r="BO641" s="424"/>
      <c r="BP641" s="424"/>
      <c r="BQ641" s="397"/>
      <c r="BR641" s="58"/>
      <c r="BS641" s="58"/>
    </row>
    <row r="642" spans="1:71" ht="15" customHeight="1" x14ac:dyDescent="0.2">
      <c r="A642" s="58"/>
      <c r="B642" s="472" t="s">
        <v>745</v>
      </c>
      <c r="C642" s="472"/>
      <c r="D642" s="472"/>
      <c r="E642" s="472"/>
      <c r="F642" s="472"/>
      <c r="G642" s="472"/>
      <c r="H642" s="472"/>
      <c r="I642" s="472"/>
      <c r="J642" s="472"/>
      <c r="K642" s="472"/>
      <c r="L642" s="472"/>
      <c r="M642" s="472"/>
      <c r="N642" s="423">
        <v>2</v>
      </c>
      <c r="O642" s="424"/>
      <c r="P642" s="424"/>
      <c r="Q642" s="424"/>
      <c r="R642" s="424"/>
      <c r="S642" s="424"/>
      <c r="T642" s="424"/>
      <c r="U642" s="397"/>
      <c r="V642" s="423">
        <v>77</v>
      </c>
      <c r="W642" s="424"/>
      <c r="X642" s="424"/>
      <c r="Y642" s="424"/>
      <c r="Z642" s="424"/>
      <c r="AA642" s="424"/>
      <c r="AB642" s="424"/>
      <c r="AC642" s="397"/>
      <c r="AD642" s="423" t="s">
        <v>641</v>
      </c>
      <c r="AE642" s="424"/>
      <c r="AF642" s="424"/>
      <c r="AG642" s="424"/>
      <c r="AH642" s="424"/>
      <c r="AI642" s="424"/>
      <c r="AJ642" s="424"/>
      <c r="AK642" s="424"/>
      <c r="AL642" s="424"/>
      <c r="AM642" s="424"/>
      <c r="AN642" s="424"/>
      <c r="AO642" s="397"/>
      <c r="AP642" s="423">
        <v>2</v>
      </c>
      <c r="AQ642" s="424"/>
      <c r="AR642" s="424"/>
      <c r="AS642" s="424"/>
      <c r="AT642" s="424"/>
      <c r="AU642" s="424"/>
      <c r="AV642" s="424"/>
      <c r="AW642" s="397"/>
      <c r="AX642" s="423">
        <v>87</v>
      </c>
      <c r="AY642" s="424"/>
      <c r="AZ642" s="424"/>
      <c r="BA642" s="424"/>
      <c r="BB642" s="424"/>
      <c r="BC642" s="424"/>
      <c r="BD642" s="424"/>
      <c r="BE642" s="397"/>
      <c r="BF642" s="423" t="s">
        <v>737</v>
      </c>
      <c r="BG642" s="424"/>
      <c r="BH642" s="424"/>
      <c r="BI642" s="424"/>
      <c r="BJ642" s="424"/>
      <c r="BK642" s="424"/>
      <c r="BL642" s="424"/>
      <c r="BM642" s="424"/>
      <c r="BN642" s="424"/>
      <c r="BO642" s="424"/>
      <c r="BP642" s="424"/>
      <c r="BQ642" s="397"/>
      <c r="BR642" s="58"/>
      <c r="BS642" s="58"/>
    </row>
    <row r="643" spans="1:71" ht="15" customHeight="1" x14ac:dyDescent="0.2">
      <c r="A643" s="58"/>
      <c r="B643" s="472" t="s">
        <v>746</v>
      </c>
      <c r="C643" s="472"/>
      <c r="D643" s="472"/>
      <c r="E643" s="472"/>
      <c r="F643" s="472"/>
      <c r="G643" s="472"/>
      <c r="H643" s="472"/>
      <c r="I643" s="472"/>
      <c r="J643" s="472"/>
      <c r="K643" s="472"/>
      <c r="L643" s="472"/>
      <c r="M643" s="472"/>
      <c r="N643" s="423">
        <v>6</v>
      </c>
      <c r="O643" s="424"/>
      <c r="P643" s="424"/>
      <c r="Q643" s="424"/>
      <c r="R643" s="424"/>
      <c r="S643" s="424"/>
      <c r="T643" s="424"/>
      <c r="U643" s="397"/>
      <c r="V643" s="423">
        <v>229</v>
      </c>
      <c r="W643" s="424"/>
      <c r="X643" s="424"/>
      <c r="Y643" s="424"/>
      <c r="Z643" s="424"/>
      <c r="AA643" s="424"/>
      <c r="AB643" s="424"/>
      <c r="AC643" s="397"/>
      <c r="AD643" s="423">
        <v>505918</v>
      </c>
      <c r="AE643" s="424"/>
      <c r="AF643" s="424"/>
      <c r="AG643" s="424"/>
      <c r="AH643" s="424"/>
      <c r="AI643" s="424"/>
      <c r="AJ643" s="424"/>
      <c r="AK643" s="424"/>
      <c r="AL643" s="424"/>
      <c r="AM643" s="424"/>
      <c r="AN643" s="424"/>
      <c r="AO643" s="397"/>
      <c r="AP643" s="423">
        <v>5</v>
      </c>
      <c r="AQ643" s="424"/>
      <c r="AR643" s="424"/>
      <c r="AS643" s="424"/>
      <c r="AT643" s="424"/>
      <c r="AU643" s="424"/>
      <c r="AV643" s="424"/>
      <c r="AW643" s="397"/>
      <c r="AX643" s="423">
        <v>220</v>
      </c>
      <c r="AY643" s="424"/>
      <c r="AZ643" s="424"/>
      <c r="BA643" s="424"/>
      <c r="BB643" s="424"/>
      <c r="BC643" s="424"/>
      <c r="BD643" s="424"/>
      <c r="BE643" s="397"/>
      <c r="BF643" s="423">
        <v>593417</v>
      </c>
      <c r="BG643" s="424"/>
      <c r="BH643" s="424"/>
      <c r="BI643" s="424"/>
      <c r="BJ643" s="424"/>
      <c r="BK643" s="424"/>
      <c r="BL643" s="424"/>
      <c r="BM643" s="424"/>
      <c r="BN643" s="424"/>
      <c r="BO643" s="424"/>
      <c r="BP643" s="424"/>
      <c r="BQ643" s="397"/>
      <c r="BR643" s="58"/>
      <c r="BS643" s="58"/>
    </row>
    <row r="644" spans="1:71" ht="15" customHeight="1" x14ac:dyDescent="0.2">
      <c r="A644" s="58"/>
      <c r="B644" s="471" t="s">
        <v>747</v>
      </c>
      <c r="C644" s="471"/>
      <c r="D644" s="471"/>
      <c r="E644" s="471"/>
      <c r="F644" s="471"/>
      <c r="G644" s="471"/>
      <c r="H644" s="471"/>
      <c r="I644" s="471"/>
      <c r="J644" s="471"/>
      <c r="K644" s="471"/>
      <c r="L644" s="471"/>
      <c r="M644" s="471"/>
      <c r="N644" s="423">
        <v>5</v>
      </c>
      <c r="O644" s="424"/>
      <c r="P644" s="424"/>
      <c r="Q644" s="424"/>
      <c r="R644" s="424"/>
      <c r="S644" s="424"/>
      <c r="T644" s="424"/>
      <c r="U644" s="397"/>
      <c r="V644" s="423">
        <v>571</v>
      </c>
      <c r="W644" s="424"/>
      <c r="X644" s="424"/>
      <c r="Y644" s="424"/>
      <c r="Z644" s="424"/>
      <c r="AA644" s="424"/>
      <c r="AB644" s="424"/>
      <c r="AC644" s="397"/>
      <c r="AD644" s="423">
        <v>1487460</v>
      </c>
      <c r="AE644" s="424"/>
      <c r="AF644" s="424"/>
      <c r="AG644" s="424"/>
      <c r="AH644" s="424"/>
      <c r="AI644" s="424"/>
      <c r="AJ644" s="424"/>
      <c r="AK644" s="424"/>
      <c r="AL644" s="424"/>
      <c r="AM644" s="424"/>
      <c r="AN644" s="424"/>
      <c r="AO644" s="397"/>
      <c r="AP644" s="423">
        <v>4</v>
      </c>
      <c r="AQ644" s="424"/>
      <c r="AR644" s="424"/>
      <c r="AS644" s="424"/>
      <c r="AT644" s="424"/>
      <c r="AU644" s="424"/>
      <c r="AV644" s="424"/>
      <c r="AW644" s="397"/>
      <c r="AX644" s="423">
        <v>523</v>
      </c>
      <c r="AY644" s="424"/>
      <c r="AZ644" s="424"/>
      <c r="BA644" s="424"/>
      <c r="BB644" s="424"/>
      <c r="BC644" s="424"/>
      <c r="BD644" s="424"/>
      <c r="BE644" s="397"/>
      <c r="BF644" s="423">
        <v>1669043</v>
      </c>
      <c r="BG644" s="424"/>
      <c r="BH644" s="424"/>
      <c r="BI644" s="424"/>
      <c r="BJ644" s="424"/>
      <c r="BK644" s="424"/>
      <c r="BL644" s="424"/>
      <c r="BM644" s="424"/>
      <c r="BN644" s="424"/>
      <c r="BO644" s="424"/>
      <c r="BP644" s="424"/>
      <c r="BQ644" s="397"/>
      <c r="BR644" s="58"/>
      <c r="BS644" s="58"/>
    </row>
    <row r="645" spans="1:71" ht="15" customHeight="1" x14ac:dyDescent="0.2">
      <c r="A645" s="58"/>
      <c r="B645" s="471" t="s">
        <v>748</v>
      </c>
      <c r="C645" s="471"/>
      <c r="D645" s="471"/>
      <c r="E645" s="471"/>
      <c r="F645" s="471"/>
      <c r="G645" s="471"/>
      <c r="H645" s="471"/>
      <c r="I645" s="471"/>
      <c r="J645" s="471"/>
      <c r="K645" s="471"/>
      <c r="L645" s="471"/>
      <c r="M645" s="471"/>
      <c r="N645" s="423">
        <v>1</v>
      </c>
      <c r="O645" s="424"/>
      <c r="P645" s="424"/>
      <c r="Q645" s="424"/>
      <c r="R645" s="424"/>
      <c r="S645" s="424"/>
      <c r="T645" s="424"/>
      <c r="U645" s="397"/>
      <c r="V645" s="423">
        <v>93</v>
      </c>
      <c r="W645" s="424"/>
      <c r="X645" s="424"/>
      <c r="Y645" s="424"/>
      <c r="Z645" s="424"/>
      <c r="AA645" s="424"/>
      <c r="AB645" s="424"/>
      <c r="AC645" s="397"/>
      <c r="AD645" s="390" t="s">
        <v>641</v>
      </c>
      <c r="AE645" s="390"/>
      <c r="AF645" s="390"/>
      <c r="AG645" s="390"/>
      <c r="AH645" s="390"/>
      <c r="AI645" s="390"/>
      <c r="AJ645" s="390"/>
      <c r="AK645" s="390"/>
      <c r="AL645" s="390"/>
      <c r="AM645" s="390"/>
      <c r="AN645" s="390"/>
      <c r="AO645" s="390"/>
      <c r="AP645" s="423">
        <v>1</v>
      </c>
      <c r="AQ645" s="424"/>
      <c r="AR645" s="424"/>
      <c r="AS645" s="424"/>
      <c r="AT645" s="424"/>
      <c r="AU645" s="424"/>
      <c r="AV645" s="424"/>
      <c r="AW645" s="397"/>
      <c r="AX645" s="423">
        <v>94</v>
      </c>
      <c r="AY645" s="424"/>
      <c r="AZ645" s="424"/>
      <c r="BA645" s="424"/>
      <c r="BB645" s="424"/>
      <c r="BC645" s="424"/>
      <c r="BD645" s="424"/>
      <c r="BE645" s="397"/>
      <c r="BF645" s="390" t="s">
        <v>737</v>
      </c>
      <c r="BG645" s="390"/>
      <c r="BH645" s="390"/>
      <c r="BI645" s="390"/>
      <c r="BJ645" s="390"/>
      <c r="BK645" s="390"/>
      <c r="BL645" s="390"/>
      <c r="BM645" s="390"/>
      <c r="BN645" s="390"/>
      <c r="BO645" s="390"/>
      <c r="BP645" s="390"/>
      <c r="BQ645" s="390"/>
      <c r="BR645" s="58"/>
      <c r="BS645" s="58"/>
    </row>
    <row r="646" spans="1:71" ht="15" customHeight="1" x14ac:dyDescent="0.2">
      <c r="A646" s="58"/>
      <c r="B646" s="471" t="s">
        <v>749</v>
      </c>
      <c r="C646" s="471"/>
      <c r="D646" s="471"/>
      <c r="E646" s="471"/>
      <c r="F646" s="471"/>
      <c r="G646" s="471"/>
      <c r="H646" s="471"/>
      <c r="I646" s="471"/>
      <c r="J646" s="471"/>
      <c r="K646" s="471"/>
      <c r="L646" s="471"/>
      <c r="M646" s="471"/>
      <c r="N646" s="423">
        <v>4</v>
      </c>
      <c r="O646" s="424"/>
      <c r="P646" s="424"/>
      <c r="Q646" s="424"/>
      <c r="R646" s="424"/>
      <c r="S646" s="424"/>
      <c r="T646" s="424"/>
      <c r="U646" s="397"/>
      <c r="V646" s="423">
        <v>288</v>
      </c>
      <c r="W646" s="424"/>
      <c r="X646" s="424"/>
      <c r="Y646" s="424"/>
      <c r="Z646" s="424"/>
      <c r="AA646" s="424"/>
      <c r="AB646" s="424"/>
      <c r="AC646" s="397"/>
      <c r="AD646" s="390">
        <v>64649</v>
      </c>
      <c r="AE646" s="390"/>
      <c r="AF646" s="390"/>
      <c r="AG646" s="390"/>
      <c r="AH646" s="390"/>
      <c r="AI646" s="390"/>
      <c r="AJ646" s="390"/>
      <c r="AK646" s="390"/>
      <c r="AL646" s="390"/>
      <c r="AM646" s="390"/>
      <c r="AN646" s="390"/>
      <c r="AO646" s="390"/>
      <c r="AP646" s="423">
        <v>4</v>
      </c>
      <c r="AQ646" s="424"/>
      <c r="AR646" s="424"/>
      <c r="AS646" s="424"/>
      <c r="AT646" s="424"/>
      <c r="AU646" s="424"/>
      <c r="AV646" s="424"/>
      <c r="AW646" s="397"/>
      <c r="AX646" s="423">
        <v>276</v>
      </c>
      <c r="AY646" s="424"/>
      <c r="AZ646" s="424"/>
      <c r="BA646" s="424"/>
      <c r="BB646" s="424"/>
      <c r="BC646" s="424"/>
      <c r="BD646" s="424"/>
      <c r="BE646" s="397"/>
      <c r="BF646" s="390">
        <v>637496</v>
      </c>
      <c r="BG646" s="390"/>
      <c r="BH646" s="390"/>
      <c r="BI646" s="390"/>
      <c r="BJ646" s="390"/>
      <c r="BK646" s="390"/>
      <c r="BL646" s="390"/>
      <c r="BM646" s="390"/>
      <c r="BN646" s="390"/>
      <c r="BO646" s="390"/>
      <c r="BP646" s="390"/>
      <c r="BQ646" s="390"/>
      <c r="BR646" s="58"/>
      <c r="BS646" s="58"/>
    </row>
    <row r="647" spans="1:71" ht="15" customHeight="1" x14ac:dyDescent="0.2">
      <c r="A647" s="58"/>
      <c r="B647" s="471" t="s">
        <v>750</v>
      </c>
      <c r="C647" s="471"/>
      <c r="D647" s="471"/>
      <c r="E647" s="471"/>
      <c r="F647" s="471"/>
      <c r="G647" s="471"/>
      <c r="H647" s="471"/>
      <c r="I647" s="471"/>
      <c r="J647" s="471"/>
      <c r="K647" s="471"/>
      <c r="L647" s="471"/>
      <c r="M647" s="471"/>
      <c r="N647" s="423">
        <v>1</v>
      </c>
      <c r="O647" s="424"/>
      <c r="P647" s="424"/>
      <c r="Q647" s="424"/>
      <c r="R647" s="424"/>
      <c r="S647" s="424"/>
      <c r="T647" s="424"/>
      <c r="U647" s="397"/>
      <c r="V647" s="423">
        <v>29</v>
      </c>
      <c r="W647" s="424"/>
      <c r="X647" s="424"/>
      <c r="Y647" s="424"/>
      <c r="Z647" s="424"/>
      <c r="AA647" s="424"/>
      <c r="AB647" s="424"/>
      <c r="AC647" s="397"/>
      <c r="AD647" s="423" t="s">
        <v>641</v>
      </c>
      <c r="AE647" s="424"/>
      <c r="AF647" s="424"/>
      <c r="AG647" s="424"/>
      <c r="AH647" s="424"/>
      <c r="AI647" s="424"/>
      <c r="AJ647" s="424"/>
      <c r="AK647" s="424"/>
      <c r="AL647" s="424"/>
      <c r="AM647" s="424"/>
      <c r="AN647" s="424"/>
      <c r="AO647" s="397"/>
      <c r="AP647" s="423">
        <v>1</v>
      </c>
      <c r="AQ647" s="424"/>
      <c r="AR647" s="424"/>
      <c r="AS647" s="424"/>
      <c r="AT647" s="424"/>
      <c r="AU647" s="424"/>
      <c r="AV647" s="424"/>
      <c r="AW647" s="397"/>
      <c r="AX647" s="423">
        <v>27</v>
      </c>
      <c r="AY647" s="424"/>
      <c r="AZ647" s="424"/>
      <c r="BA647" s="424"/>
      <c r="BB647" s="424"/>
      <c r="BC647" s="424"/>
      <c r="BD647" s="424"/>
      <c r="BE647" s="397"/>
      <c r="BF647" s="423" t="s">
        <v>737</v>
      </c>
      <c r="BG647" s="424"/>
      <c r="BH647" s="424"/>
      <c r="BI647" s="424"/>
      <c r="BJ647" s="424"/>
      <c r="BK647" s="424"/>
      <c r="BL647" s="424"/>
      <c r="BM647" s="424"/>
      <c r="BN647" s="424"/>
      <c r="BO647" s="424"/>
      <c r="BP647" s="424"/>
      <c r="BQ647" s="397"/>
      <c r="BR647" s="58"/>
      <c r="BS647" s="58"/>
    </row>
    <row r="648" spans="1:71" ht="15" customHeight="1" x14ac:dyDescent="0.2">
      <c r="A648" s="58"/>
      <c r="B648" s="470" t="s">
        <v>751</v>
      </c>
      <c r="C648" s="470"/>
      <c r="D648" s="470"/>
      <c r="E648" s="470"/>
      <c r="F648" s="470"/>
      <c r="G648" s="470"/>
      <c r="H648" s="470"/>
      <c r="I648" s="470"/>
      <c r="J648" s="470"/>
      <c r="K648" s="470"/>
      <c r="L648" s="470"/>
      <c r="M648" s="470"/>
      <c r="N648" s="437">
        <v>1</v>
      </c>
      <c r="O648" s="438"/>
      <c r="P648" s="438"/>
      <c r="Q648" s="438"/>
      <c r="R648" s="438"/>
      <c r="S648" s="438"/>
      <c r="T648" s="438"/>
      <c r="U648" s="394"/>
      <c r="V648" s="437">
        <v>7</v>
      </c>
      <c r="W648" s="438"/>
      <c r="X648" s="438"/>
      <c r="Y648" s="438"/>
      <c r="Z648" s="438"/>
      <c r="AA648" s="438"/>
      <c r="AB648" s="438"/>
      <c r="AC648" s="394"/>
      <c r="AD648" s="437" t="s">
        <v>641</v>
      </c>
      <c r="AE648" s="438"/>
      <c r="AF648" s="438"/>
      <c r="AG648" s="438"/>
      <c r="AH648" s="438"/>
      <c r="AI648" s="438"/>
      <c r="AJ648" s="438"/>
      <c r="AK648" s="438"/>
      <c r="AL648" s="438"/>
      <c r="AM648" s="438"/>
      <c r="AN648" s="438"/>
      <c r="AO648" s="394"/>
      <c r="AP648" s="437">
        <v>1</v>
      </c>
      <c r="AQ648" s="438"/>
      <c r="AR648" s="438"/>
      <c r="AS648" s="438"/>
      <c r="AT648" s="438"/>
      <c r="AU648" s="438"/>
      <c r="AV648" s="438"/>
      <c r="AW648" s="394"/>
      <c r="AX648" s="437">
        <v>5</v>
      </c>
      <c r="AY648" s="438"/>
      <c r="AZ648" s="438"/>
      <c r="BA648" s="438"/>
      <c r="BB648" s="438"/>
      <c r="BC648" s="438"/>
      <c r="BD648" s="438"/>
      <c r="BE648" s="394"/>
      <c r="BF648" s="437" t="s">
        <v>737</v>
      </c>
      <c r="BG648" s="438"/>
      <c r="BH648" s="438"/>
      <c r="BI648" s="438"/>
      <c r="BJ648" s="438"/>
      <c r="BK648" s="438"/>
      <c r="BL648" s="438"/>
      <c r="BM648" s="438"/>
      <c r="BN648" s="438"/>
      <c r="BO648" s="438"/>
      <c r="BP648" s="438"/>
      <c r="BQ648" s="394"/>
      <c r="BR648" s="58"/>
      <c r="BS648" s="58"/>
    </row>
    <row r="649" spans="1:71" ht="15" customHeight="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65" t="s">
        <v>752</v>
      </c>
      <c r="BR649" s="58"/>
      <c r="BS649" s="58"/>
    </row>
    <row r="650" spans="1:71" ht="15" customHeight="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</row>
    <row r="651" spans="1:71" ht="15" customHeight="1" x14ac:dyDescent="0.2">
      <c r="A651" s="58" t="s">
        <v>753</v>
      </c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</row>
    <row r="652" spans="1:71" ht="15" customHeight="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</row>
    <row r="653" spans="1:71" ht="15" customHeight="1" x14ac:dyDescent="0.2">
      <c r="A653" s="58" t="s">
        <v>754</v>
      </c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65" t="s">
        <v>755</v>
      </c>
    </row>
    <row r="654" spans="1:71" ht="15" customHeight="1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</row>
    <row r="655" spans="1:71" ht="15" customHeight="1" x14ac:dyDescent="0.2">
      <c r="A655" s="58"/>
      <c r="B655" s="260" t="s">
        <v>12</v>
      </c>
      <c r="C655" s="260"/>
      <c r="D655" s="260"/>
      <c r="E655" s="260"/>
      <c r="F655" s="260"/>
      <c r="G655" s="260"/>
      <c r="H655" s="260"/>
      <c r="I655" s="469" t="s">
        <v>756</v>
      </c>
      <c r="J655" s="469"/>
      <c r="K655" s="469"/>
      <c r="L655" s="469"/>
      <c r="M655" s="469"/>
      <c r="N655" s="469"/>
      <c r="O655" s="469"/>
      <c r="P655" s="260" t="s">
        <v>757</v>
      </c>
      <c r="Q655" s="260"/>
      <c r="R655" s="260"/>
      <c r="S655" s="260"/>
      <c r="T655" s="260"/>
      <c r="U655" s="260"/>
      <c r="V655" s="260"/>
      <c r="W655" s="260"/>
      <c r="X655" s="260"/>
      <c r="Y655" s="260"/>
      <c r="Z655" s="260"/>
      <c r="AA655" s="260"/>
      <c r="AB655" s="260"/>
      <c r="AC655" s="260" t="s">
        <v>758</v>
      </c>
      <c r="AD655" s="260"/>
      <c r="AE655" s="260"/>
      <c r="AF655" s="260"/>
      <c r="AG655" s="260"/>
      <c r="AH655" s="260"/>
      <c r="AI655" s="260"/>
      <c r="AJ655" s="260"/>
      <c r="AK655" s="260"/>
      <c r="AL655" s="260"/>
      <c r="AM655" s="260"/>
      <c r="AN655" s="260"/>
      <c r="AO655" s="260"/>
      <c r="AP655" s="260"/>
      <c r="AQ655" s="260"/>
      <c r="AR655" s="260"/>
      <c r="AS655" s="260"/>
      <c r="AT655" s="260"/>
      <c r="AU655" s="260"/>
      <c r="AV655" s="260"/>
      <c r="AW655" s="260"/>
      <c r="AX655" s="260"/>
      <c r="AY655" s="260"/>
      <c r="AZ655" s="260" t="s">
        <v>759</v>
      </c>
      <c r="BA655" s="260"/>
      <c r="BB655" s="260"/>
      <c r="BC655" s="260"/>
      <c r="BD655" s="260"/>
      <c r="BE655" s="260"/>
      <c r="BF655" s="260"/>
      <c r="BG655" s="260"/>
      <c r="BH655" s="260"/>
      <c r="BI655" s="260"/>
      <c r="BJ655" s="260"/>
      <c r="BK655" s="260"/>
      <c r="BL655" s="260"/>
      <c r="BM655" s="260"/>
      <c r="BN655" s="260"/>
      <c r="BO655" s="260"/>
      <c r="BP655" s="260"/>
      <c r="BQ655" s="260"/>
    </row>
    <row r="656" spans="1:71" ht="15" customHeight="1" x14ac:dyDescent="0.2">
      <c r="A656" s="58"/>
      <c r="B656" s="260"/>
      <c r="C656" s="260"/>
      <c r="D656" s="260"/>
      <c r="E656" s="260"/>
      <c r="F656" s="260"/>
      <c r="G656" s="260"/>
      <c r="H656" s="260"/>
      <c r="I656" s="469"/>
      <c r="J656" s="469"/>
      <c r="K656" s="469"/>
      <c r="L656" s="469"/>
      <c r="M656" s="469"/>
      <c r="N656" s="469"/>
      <c r="O656" s="469"/>
      <c r="P656" s="467" t="s">
        <v>760</v>
      </c>
      <c r="Q656" s="467"/>
      <c r="R656" s="467"/>
      <c r="S656" s="467"/>
      <c r="T656" s="467"/>
      <c r="U656" s="467"/>
      <c r="V656" s="467"/>
      <c r="W656" s="467" t="s">
        <v>761</v>
      </c>
      <c r="X656" s="467"/>
      <c r="Y656" s="467"/>
      <c r="Z656" s="467"/>
      <c r="AA656" s="467"/>
      <c r="AB656" s="467"/>
      <c r="AC656" s="467" t="s">
        <v>762</v>
      </c>
      <c r="AD656" s="467"/>
      <c r="AE656" s="467"/>
      <c r="AF656" s="467"/>
      <c r="AG656" s="467"/>
      <c r="AH656" s="467" t="s">
        <v>763</v>
      </c>
      <c r="AI656" s="467"/>
      <c r="AJ656" s="467"/>
      <c r="AK656" s="467"/>
      <c r="AL656" s="467"/>
      <c r="AM656" s="466" t="s">
        <v>764</v>
      </c>
      <c r="AN656" s="466"/>
      <c r="AO656" s="466"/>
      <c r="AP656" s="466"/>
      <c r="AQ656" s="466"/>
      <c r="AR656" s="466"/>
      <c r="AS656" s="466"/>
      <c r="AT656" s="467" t="s">
        <v>31</v>
      </c>
      <c r="AU656" s="467"/>
      <c r="AV656" s="467"/>
      <c r="AW656" s="467"/>
      <c r="AX656" s="467"/>
      <c r="AY656" s="467"/>
      <c r="AZ656" s="467" t="s">
        <v>765</v>
      </c>
      <c r="BA656" s="467"/>
      <c r="BB656" s="467"/>
      <c r="BC656" s="467"/>
      <c r="BD656" s="467"/>
      <c r="BE656" s="467"/>
      <c r="BF656" s="467"/>
      <c r="BG656" s="468" t="s">
        <v>766</v>
      </c>
      <c r="BH656" s="468"/>
      <c r="BI656" s="468"/>
      <c r="BJ656" s="468"/>
      <c r="BK656" s="468"/>
      <c r="BL656" s="468"/>
      <c r="BM656" s="467" t="s">
        <v>31</v>
      </c>
      <c r="BN656" s="467"/>
      <c r="BO656" s="467"/>
      <c r="BP656" s="467"/>
      <c r="BQ656" s="467"/>
    </row>
    <row r="657" spans="1:69" ht="15" customHeight="1" x14ac:dyDescent="0.2">
      <c r="A657" s="58"/>
      <c r="B657" s="260"/>
      <c r="C657" s="260"/>
      <c r="D657" s="260"/>
      <c r="E657" s="260"/>
      <c r="F657" s="260"/>
      <c r="G657" s="260"/>
      <c r="H657" s="260"/>
      <c r="I657" s="469"/>
      <c r="J657" s="469"/>
      <c r="K657" s="469"/>
      <c r="L657" s="469"/>
      <c r="M657" s="469"/>
      <c r="N657" s="469"/>
      <c r="O657" s="469"/>
      <c r="P657" s="467"/>
      <c r="Q657" s="467"/>
      <c r="R657" s="467"/>
      <c r="S657" s="467"/>
      <c r="T657" s="467"/>
      <c r="U657" s="467"/>
      <c r="V657" s="467"/>
      <c r="W657" s="467"/>
      <c r="X657" s="467"/>
      <c r="Y657" s="467"/>
      <c r="Z657" s="467"/>
      <c r="AA657" s="467"/>
      <c r="AB657" s="467"/>
      <c r="AC657" s="467"/>
      <c r="AD657" s="467"/>
      <c r="AE657" s="467"/>
      <c r="AF657" s="467"/>
      <c r="AG657" s="467"/>
      <c r="AH657" s="467"/>
      <c r="AI657" s="467"/>
      <c r="AJ657" s="467"/>
      <c r="AK657" s="467"/>
      <c r="AL657" s="467"/>
      <c r="AM657" s="466"/>
      <c r="AN657" s="466"/>
      <c r="AO657" s="466"/>
      <c r="AP657" s="466"/>
      <c r="AQ657" s="466"/>
      <c r="AR657" s="466"/>
      <c r="AS657" s="466"/>
      <c r="AT657" s="467"/>
      <c r="AU657" s="467"/>
      <c r="AV657" s="467"/>
      <c r="AW657" s="467"/>
      <c r="AX657" s="467"/>
      <c r="AY657" s="467"/>
      <c r="AZ657" s="467"/>
      <c r="BA657" s="467"/>
      <c r="BB657" s="467"/>
      <c r="BC657" s="467"/>
      <c r="BD657" s="467"/>
      <c r="BE657" s="467"/>
      <c r="BF657" s="467"/>
      <c r="BG657" s="468"/>
      <c r="BH657" s="468"/>
      <c r="BI657" s="468"/>
      <c r="BJ657" s="468"/>
      <c r="BK657" s="468"/>
      <c r="BL657" s="468"/>
      <c r="BM657" s="467"/>
      <c r="BN657" s="467"/>
      <c r="BO657" s="467"/>
      <c r="BP657" s="467"/>
      <c r="BQ657" s="467"/>
    </row>
    <row r="658" spans="1:69" ht="15" customHeight="1" x14ac:dyDescent="0.2">
      <c r="A658" s="58"/>
      <c r="B658" s="399" t="s">
        <v>88</v>
      </c>
      <c r="C658" s="399"/>
      <c r="D658" s="399"/>
      <c r="E658" s="399"/>
      <c r="F658" s="399"/>
      <c r="G658" s="399"/>
      <c r="H658" s="399"/>
      <c r="I658" s="465">
        <v>1574</v>
      </c>
      <c r="J658" s="465"/>
      <c r="K658" s="465"/>
      <c r="L658" s="465"/>
      <c r="M658" s="465"/>
      <c r="N658" s="465"/>
      <c r="O658" s="465"/>
      <c r="P658" s="465">
        <v>1348</v>
      </c>
      <c r="Q658" s="465"/>
      <c r="R658" s="465"/>
      <c r="S658" s="465"/>
      <c r="T658" s="465"/>
      <c r="U658" s="465"/>
      <c r="V658" s="465"/>
      <c r="W658" s="465">
        <v>226</v>
      </c>
      <c r="X658" s="465"/>
      <c r="Y658" s="465"/>
      <c r="Z658" s="465"/>
      <c r="AA658" s="465"/>
      <c r="AB658" s="465"/>
      <c r="AC658" s="465">
        <v>78</v>
      </c>
      <c r="AD658" s="465"/>
      <c r="AE658" s="465"/>
      <c r="AF658" s="465"/>
      <c r="AG658" s="465"/>
      <c r="AH658" s="465">
        <v>224</v>
      </c>
      <c r="AI658" s="465"/>
      <c r="AJ658" s="465"/>
      <c r="AK658" s="465"/>
      <c r="AL658" s="465"/>
      <c r="AM658" s="465">
        <f>1182+17</f>
        <v>1199</v>
      </c>
      <c r="AN658" s="465"/>
      <c r="AO658" s="465"/>
      <c r="AP658" s="465"/>
      <c r="AQ658" s="465"/>
      <c r="AR658" s="465"/>
      <c r="AS658" s="465"/>
      <c r="AT658" s="465">
        <v>73</v>
      </c>
      <c r="AU658" s="465"/>
      <c r="AV658" s="465"/>
      <c r="AW658" s="465"/>
      <c r="AX658" s="465"/>
      <c r="AY658" s="465"/>
      <c r="AZ658" s="465">
        <v>745</v>
      </c>
      <c r="BA658" s="465"/>
      <c r="BB658" s="465"/>
      <c r="BC658" s="465"/>
      <c r="BD658" s="465"/>
      <c r="BE658" s="465"/>
      <c r="BF658" s="465"/>
      <c r="BG658" s="465">
        <v>687</v>
      </c>
      <c r="BH658" s="465"/>
      <c r="BI658" s="465"/>
      <c r="BJ658" s="465"/>
      <c r="BK658" s="465"/>
      <c r="BL658" s="465"/>
      <c r="BM658" s="465">
        <v>142</v>
      </c>
      <c r="BN658" s="465"/>
      <c r="BO658" s="465"/>
      <c r="BP658" s="465"/>
      <c r="BQ658" s="465"/>
    </row>
    <row r="659" spans="1:69" ht="15" customHeight="1" x14ac:dyDescent="0.2">
      <c r="A659" s="58"/>
      <c r="B659" s="395" t="s">
        <v>64</v>
      </c>
      <c r="C659" s="395"/>
      <c r="D659" s="395"/>
      <c r="E659" s="395"/>
      <c r="F659" s="395"/>
      <c r="G659" s="395"/>
      <c r="H659" s="395"/>
      <c r="I659" s="464">
        <v>1683</v>
      </c>
      <c r="J659" s="464"/>
      <c r="K659" s="464"/>
      <c r="L659" s="464"/>
      <c r="M659" s="464"/>
      <c r="N659" s="464"/>
      <c r="O659" s="464"/>
      <c r="P659" s="464">
        <v>1434</v>
      </c>
      <c r="Q659" s="464"/>
      <c r="R659" s="464"/>
      <c r="S659" s="464"/>
      <c r="T659" s="464"/>
      <c r="U659" s="464"/>
      <c r="V659" s="464"/>
      <c r="W659" s="464">
        <v>249</v>
      </c>
      <c r="X659" s="464"/>
      <c r="Y659" s="464"/>
      <c r="Z659" s="464"/>
      <c r="AA659" s="464"/>
      <c r="AB659" s="464"/>
      <c r="AC659" s="464">
        <v>96</v>
      </c>
      <c r="AD659" s="464"/>
      <c r="AE659" s="464"/>
      <c r="AF659" s="464"/>
      <c r="AG659" s="464"/>
      <c r="AH659" s="464">
        <v>187</v>
      </c>
      <c r="AI659" s="464"/>
      <c r="AJ659" s="464"/>
      <c r="AK659" s="464"/>
      <c r="AL659" s="464"/>
      <c r="AM659" s="464">
        <v>1341</v>
      </c>
      <c r="AN659" s="464"/>
      <c r="AO659" s="464"/>
      <c r="AP659" s="464"/>
      <c r="AQ659" s="464"/>
      <c r="AR659" s="464"/>
      <c r="AS659" s="464"/>
      <c r="AT659" s="464">
        <v>59</v>
      </c>
      <c r="AU659" s="464"/>
      <c r="AV659" s="464"/>
      <c r="AW659" s="464"/>
      <c r="AX659" s="464"/>
      <c r="AY659" s="464"/>
      <c r="AZ659" s="464">
        <v>647</v>
      </c>
      <c r="BA659" s="464"/>
      <c r="BB659" s="464"/>
      <c r="BC659" s="464"/>
      <c r="BD659" s="464"/>
      <c r="BE659" s="464"/>
      <c r="BF659" s="464"/>
      <c r="BG659" s="464">
        <v>640</v>
      </c>
      <c r="BH659" s="464"/>
      <c r="BI659" s="464"/>
      <c r="BJ659" s="464"/>
      <c r="BK659" s="464"/>
      <c r="BL659" s="464"/>
      <c r="BM659" s="464">
        <v>147</v>
      </c>
      <c r="BN659" s="464"/>
      <c r="BO659" s="464"/>
      <c r="BP659" s="464"/>
      <c r="BQ659" s="464"/>
    </row>
    <row r="660" spans="1:69" ht="15" customHeight="1" x14ac:dyDescent="0.2">
      <c r="A660" s="58"/>
      <c r="B660" s="395" t="s">
        <v>65</v>
      </c>
      <c r="C660" s="395"/>
      <c r="D660" s="395"/>
      <c r="E660" s="395"/>
      <c r="F660" s="395"/>
      <c r="G660" s="395"/>
      <c r="H660" s="395"/>
      <c r="I660" s="464">
        <v>1980</v>
      </c>
      <c r="J660" s="464"/>
      <c r="K660" s="464"/>
      <c r="L660" s="464"/>
      <c r="M660" s="464"/>
      <c r="N660" s="464"/>
      <c r="O660" s="464"/>
      <c r="P660" s="464">
        <v>1501</v>
      </c>
      <c r="Q660" s="464"/>
      <c r="R660" s="464"/>
      <c r="S660" s="464"/>
      <c r="T660" s="464"/>
      <c r="U660" s="464"/>
      <c r="V660" s="464"/>
      <c r="W660" s="464">
        <v>479.5</v>
      </c>
      <c r="X660" s="464"/>
      <c r="Y660" s="464"/>
      <c r="Z660" s="464"/>
      <c r="AA660" s="464"/>
      <c r="AB660" s="464"/>
      <c r="AC660" s="464">
        <v>112.9</v>
      </c>
      <c r="AD660" s="464"/>
      <c r="AE660" s="464"/>
      <c r="AF660" s="464"/>
      <c r="AG660" s="464"/>
      <c r="AH660" s="464">
        <v>219.8</v>
      </c>
      <c r="AI660" s="464"/>
      <c r="AJ660" s="464"/>
      <c r="AK660" s="464"/>
      <c r="AL660" s="464"/>
      <c r="AM660" s="464">
        <v>1578.5</v>
      </c>
      <c r="AN660" s="464"/>
      <c r="AO660" s="464"/>
      <c r="AP660" s="464"/>
      <c r="AQ660" s="464"/>
      <c r="AR660" s="464"/>
      <c r="AS660" s="464"/>
      <c r="AT660" s="464">
        <v>69.3</v>
      </c>
      <c r="AU660" s="464"/>
      <c r="AV660" s="464"/>
      <c r="AW660" s="464"/>
      <c r="AX660" s="464"/>
      <c r="AY660" s="464"/>
      <c r="AZ660" s="464">
        <v>707</v>
      </c>
      <c r="BA660" s="464"/>
      <c r="BB660" s="464"/>
      <c r="BC660" s="464"/>
      <c r="BD660" s="464"/>
      <c r="BE660" s="464"/>
      <c r="BF660" s="464"/>
      <c r="BG660" s="464">
        <v>463.8</v>
      </c>
      <c r="BH660" s="464"/>
      <c r="BI660" s="464"/>
      <c r="BJ660" s="464"/>
      <c r="BK660" s="464"/>
      <c r="BL660" s="464"/>
      <c r="BM660" s="464">
        <v>330.2</v>
      </c>
      <c r="BN660" s="464"/>
      <c r="BO660" s="464"/>
      <c r="BP660" s="464"/>
      <c r="BQ660" s="464"/>
    </row>
    <row r="661" spans="1:69" ht="15" customHeight="1" x14ac:dyDescent="0.2">
      <c r="A661" s="58"/>
      <c r="B661" s="395" t="s">
        <v>66</v>
      </c>
      <c r="C661" s="395"/>
      <c r="D661" s="395"/>
      <c r="E661" s="395"/>
      <c r="F661" s="395"/>
      <c r="G661" s="395"/>
      <c r="H661" s="395"/>
      <c r="I661" s="464">
        <v>1695.3</v>
      </c>
      <c r="J661" s="464"/>
      <c r="K661" s="464"/>
      <c r="L661" s="464"/>
      <c r="M661" s="464"/>
      <c r="N661" s="464"/>
      <c r="O661" s="464"/>
      <c r="P661" s="464">
        <v>1541</v>
      </c>
      <c r="Q661" s="464"/>
      <c r="R661" s="464"/>
      <c r="S661" s="464"/>
      <c r="T661" s="464"/>
      <c r="U661" s="464"/>
      <c r="V661" s="464"/>
      <c r="W661" s="464">
        <v>154.30000000000001</v>
      </c>
      <c r="X661" s="464"/>
      <c r="Y661" s="464"/>
      <c r="Z661" s="464"/>
      <c r="AA661" s="464"/>
      <c r="AB661" s="464"/>
      <c r="AC661" s="464">
        <v>96.6</v>
      </c>
      <c r="AD661" s="464"/>
      <c r="AE661" s="464"/>
      <c r="AF661" s="464"/>
      <c r="AG661" s="464"/>
      <c r="AH661" s="464">
        <v>188.2</v>
      </c>
      <c r="AI661" s="464"/>
      <c r="AJ661" s="464"/>
      <c r="AK661" s="464"/>
      <c r="AL661" s="464"/>
      <c r="AM661" s="464">
        <v>1351.2</v>
      </c>
      <c r="AN661" s="464"/>
      <c r="AO661" s="464"/>
      <c r="AP661" s="464"/>
      <c r="AQ661" s="464"/>
      <c r="AR661" s="464"/>
      <c r="AS661" s="464"/>
      <c r="AT661" s="464">
        <v>59.3</v>
      </c>
      <c r="AU661" s="464"/>
      <c r="AV661" s="464"/>
      <c r="AW661" s="464"/>
      <c r="AX661" s="464"/>
      <c r="AY661" s="464"/>
      <c r="AZ661" s="464">
        <v>725.7</v>
      </c>
      <c r="BA661" s="464"/>
      <c r="BB661" s="464"/>
      <c r="BC661" s="464"/>
      <c r="BD661" s="464"/>
      <c r="BE661" s="464"/>
      <c r="BF661" s="464"/>
      <c r="BG661" s="464">
        <v>476.1</v>
      </c>
      <c r="BH661" s="464"/>
      <c r="BI661" s="464"/>
      <c r="BJ661" s="464"/>
      <c r="BK661" s="464"/>
      <c r="BL661" s="464"/>
      <c r="BM661" s="464">
        <v>339.2</v>
      </c>
      <c r="BN661" s="464"/>
      <c r="BO661" s="464"/>
      <c r="BP661" s="464"/>
      <c r="BQ661" s="464"/>
    </row>
    <row r="662" spans="1:69" ht="15" customHeight="1" x14ac:dyDescent="0.2">
      <c r="A662" s="58"/>
      <c r="B662" s="391" t="s">
        <v>67</v>
      </c>
      <c r="C662" s="391"/>
      <c r="D662" s="391"/>
      <c r="E662" s="391"/>
      <c r="F662" s="391"/>
      <c r="G662" s="391"/>
      <c r="H662" s="391"/>
      <c r="I662" s="463">
        <v>1781.3</v>
      </c>
      <c r="J662" s="463"/>
      <c r="K662" s="463"/>
      <c r="L662" s="463"/>
      <c r="M662" s="463"/>
      <c r="N662" s="463"/>
      <c r="O662" s="463"/>
      <c r="P662" s="463">
        <v>1538</v>
      </c>
      <c r="Q662" s="463"/>
      <c r="R662" s="463"/>
      <c r="S662" s="463"/>
      <c r="T662" s="463"/>
      <c r="U662" s="463"/>
      <c r="V662" s="463"/>
      <c r="W662" s="463">
        <v>243.3</v>
      </c>
      <c r="X662" s="463"/>
      <c r="Y662" s="463"/>
      <c r="Z662" s="463"/>
      <c r="AA662" s="463"/>
      <c r="AB662" s="463"/>
      <c r="AC662" s="463">
        <v>58.8</v>
      </c>
      <c r="AD662" s="463"/>
      <c r="AE662" s="463"/>
      <c r="AF662" s="463"/>
      <c r="AG662" s="463"/>
      <c r="AH662" s="463">
        <v>411.5</v>
      </c>
      <c r="AI662" s="463"/>
      <c r="AJ662" s="463"/>
      <c r="AK662" s="463"/>
      <c r="AL662" s="463"/>
      <c r="AM662" s="463">
        <v>1284.3</v>
      </c>
      <c r="AN662" s="463"/>
      <c r="AO662" s="463"/>
      <c r="AP662" s="463"/>
      <c r="AQ662" s="463"/>
      <c r="AR662" s="463"/>
      <c r="AS662" s="463"/>
      <c r="AT662" s="463">
        <v>26.7</v>
      </c>
      <c r="AU662" s="463"/>
      <c r="AV662" s="463"/>
      <c r="AW662" s="463"/>
      <c r="AX662" s="463"/>
      <c r="AY662" s="463"/>
      <c r="AZ662" s="463">
        <v>592.5</v>
      </c>
      <c r="BA662" s="463"/>
      <c r="BB662" s="463"/>
      <c r="BC662" s="463"/>
      <c r="BD662" s="463"/>
      <c r="BE662" s="463"/>
      <c r="BF662" s="463"/>
      <c r="BG662" s="463">
        <v>630.9</v>
      </c>
      <c r="BH662" s="463"/>
      <c r="BI662" s="463"/>
      <c r="BJ662" s="463"/>
      <c r="BK662" s="463"/>
      <c r="BL662" s="463"/>
      <c r="BM662" s="463">
        <v>314.60000000000002</v>
      </c>
      <c r="BN662" s="463"/>
      <c r="BO662" s="463"/>
      <c r="BP662" s="463"/>
      <c r="BQ662" s="463"/>
    </row>
    <row r="663" spans="1:69" ht="15" customHeight="1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65" t="s">
        <v>767</v>
      </c>
    </row>
    <row r="664" spans="1:69" ht="15" customHeight="1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</row>
    <row r="665" spans="1:69" ht="15" customHeight="1" x14ac:dyDescent="0.2">
      <c r="A665" s="58" t="s">
        <v>768</v>
      </c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</row>
    <row r="666" spans="1:69" ht="15" customHeight="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</row>
    <row r="667" spans="1:69" ht="15" customHeight="1" x14ac:dyDescent="0.2">
      <c r="A667" s="58" t="s">
        <v>769</v>
      </c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65" t="s">
        <v>770</v>
      </c>
    </row>
    <row r="668" spans="1:69" ht="15" customHeight="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</row>
    <row r="669" spans="1:69" ht="15" customHeight="1" x14ac:dyDescent="0.2">
      <c r="A669" s="58"/>
      <c r="B669" s="250" t="s">
        <v>103</v>
      </c>
      <c r="C669" s="339"/>
      <c r="D669" s="339"/>
      <c r="E669" s="339"/>
      <c r="F669" s="339"/>
      <c r="G669" s="339"/>
      <c r="H669" s="339"/>
      <c r="I669" s="339"/>
      <c r="J669" s="339"/>
      <c r="K669" s="339"/>
      <c r="L669" s="339"/>
      <c r="M669" s="339"/>
      <c r="N669" s="339"/>
      <c r="O669" s="339"/>
      <c r="P669" s="339"/>
      <c r="Q669" s="339"/>
      <c r="R669" s="339"/>
      <c r="S669" s="339"/>
      <c r="T669" s="340"/>
      <c r="U669" s="369" t="s">
        <v>771</v>
      </c>
      <c r="V669" s="251"/>
      <c r="W669" s="251"/>
      <c r="X669" s="251"/>
      <c r="Y669" s="251"/>
      <c r="Z669" s="251"/>
      <c r="AA669" s="251"/>
      <c r="AB669" s="251"/>
      <c r="AC669" s="251"/>
      <c r="AD669" s="251"/>
      <c r="AE669" s="251"/>
      <c r="AF669" s="251"/>
      <c r="AG669" s="251"/>
      <c r="AH669" s="251"/>
      <c r="AI669" s="251"/>
      <c r="AJ669" s="251"/>
      <c r="AK669" s="251"/>
      <c r="AL669" s="251"/>
      <c r="AM669" s="251"/>
      <c r="AN669" s="252"/>
      <c r="AO669" s="250" t="s">
        <v>772</v>
      </c>
      <c r="AP669" s="339"/>
      <c r="AQ669" s="339"/>
      <c r="AR669" s="339"/>
      <c r="AS669" s="339"/>
      <c r="AT669" s="339"/>
      <c r="AU669" s="339"/>
      <c r="AV669" s="339"/>
      <c r="AW669" s="340"/>
      <c r="AX669" s="369" t="s">
        <v>773</v>
      </c>
      <c r="AY669" s="251"/>
      <c r="AZ669" s="251"/>
      <c r="BA669" s="251"/>
      <c r="BB669" s="251"/>
      <c r="BC669" s="251"/>
      <c r="BD669" s="251"/>
      <c r="BE669" s="251"/>
      <c r="BF669" s="251"/>
      <c r="BG669" s="251"/>
      <c r="BH669" s="251"/>
      <c r="BI669" s="251"/>
      <c r="BJ669" s="251"/>
      <c r="BK669" s="251"/>
      <c r="BL669" s="251"/>
      <c r="BM669" s="251"/>
      <c r="BN669" s="251"/>
      <c r="BO669" s="251"/>
      <c r="BP669" s="251"/>
      <c r="BQ669" s="252"/>
    </row>
    <row r="670" spans="1:69" ht="15" customHeight="1" thickBot="1" x14ac:dyDescent="0.25">
      <c r="A670" s="58"/>
      <c r="B670" s="341"/>
      <c r="C670" s="231"/>
      <c r="D670" s="231"/>
      <c r="E670" s="231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2"/>
      <c r="U670" s="369" t="s">
        <v>96</v>
      </c>
      <c r="V670" s="251"/>
      <c r="W670" s="251"/>
      <c r="X670" s="251"/>
      <c r="Y670" s="251"/>
      <c r="Z670" s="251"/>
      <c r="AA670" s="251"/>
      <c r="AB670" s="251"/>
      <c r="AC670" s="251"/>
      <c r="AD670" s="252"/>
      <c r="AE670" s="369" t="s">
        <v>774</v>
      </c>
      <c r="AF670" s="251"/>
      <c r="AG670" s="251"/>
      <c r="AH670" s="251"/>
      <c r="AI670" s="251"/>
      <c r="AJ670" s="251"/>
      <c r="AK670" s="251"/>
      <c r="AL670" s="251"/>
      <c r="AM670" s="251"/>
      <c r="AN670" s="252"/>
      <c r="AO670" s="341"/>
      <c r="AP670" s="231"/>
      <c r="AQ670" s="231"/>
      <c r="AR670" s="231"/>
      <c r="AS670" s="231"/>
      <c r="AT670" s="231"/>
      <c r="AU670" s="231"/>
      <c r="AV670" s="231"/>
      <c r="AW670" s="232"/>
      <c r="AX670" s="460" t="s">
        <v>771</v>
      </c>
      <c r="AY670" s="461"/>
      <c r="AZ670" s="461"/>
      <c r="BA670" s="461"/>
      <c r="BB670" s="461"/>
      <c r="BC670" s="461"/>
      <c r="BD670" s="461"/>
      <c r="BE670" s="461"/>
      <c r="BF670" s="461"/>
      <c r="BG670" s="462"/>
      <c r="BH670" s="460" t="s">
        <v>772</v>
      </c>
      <c r="BI670" s="461"/>
      <c r="BJ670" s="461"/>
      <c r="BK670" s="461"/>
      <c r="BL670" s="461"/>
      <c r="BM670" s="461"/>
      <c r="BN670" s="461"/>
      <c r="BO670" s="461"/>
      <c r="BP670" s="461"/>
      <c r="BQ670" s="462"/>
    </row>
    <row r="671" spans="1:69" ht="15" customHeight="1" thickTop="1" x14ac:dyDescent="0.2">
      <c r="A671" s="58"/>
      <c r="B671" s="442" t="s">
        <v>775</v>
      </c>
      <c r="C671" s="443"/>
      <c r="D671" s="443"/>
      <c r="E671" s="443"/>
      <c r="F671" s="443"/>
      <c r="G671" s="443"/>
      <c r="H671" s="443"/>
      <c r="I671" s="444"/>
      <c r="J671" s="448" t="s">
        <v>776</v>
      </c>
      <c r="K671" s="449"/>
      <c r="L671" s="449"/>
      <c r="M671" s="449"/>
      <c r="N671" s="449"/>
      <c r="O671" s="449"/>
      <c r="P671" s="449"/>
      <c r="Q671" s="449"/>
      <c r="R671" s="449"/>
      <c r="S671" s="449"/>
      <c r="T671" s="450"/>
      <c r="U671" s="439">
        <v>38348</v>
      </c>
      <c r="V671" s="440"/>
      <c r="W671" s="440"/>
      <c r="X671" s="440"/>
      <c r="Y671" s="440"/>
      <c r="Z671" s="440"/>
      <c r="AA671" s="440"/>
      <c r="AB671" s="440"/>
      <c r="AC671" s="440"/>
      <c r="AD671" s="441"/>
      <c r="AE671" s="439">
        <v>36849</v>
      </c>
      <c r="AF671" s="440"/>
      <c r="AG671" s="440"/>
      <c r="AH671" s="440"/>
      <c r="AI671" s="440"/>
      <c r="AJ671" s="440"/>
      <c r="AK671" s="440"/>
      <c r="AL671" s="440"/>
      <c r="AM671" s="440"/>
      <c r="AN671" s="441"/>
      <c r="AO671" s="439">
        <v>39806</v>
      </c>
      <c r="AP671" s="440"/>
      <c r="AQ671" s="440"/>
      <c r="AR671" s="440"/>
      <c r="AS671" s="440"/>
      <c r="AT671" s="440"/>
      <c r="AU671" s="440"/>
      <c r="AV671" s="440"/>
      <c r="AW671" s="441"/>
      <c r="AX671" s="439">
        <v>105.06301369863014</v>
      </c>
      <c r="AY671" s="440"/>
      <c r="AZ671" s="440"/>
      <c r="BA671" s="440"/>
      <c r="BB671" s="440"/>
      <c r="BC671" s="440"/>
      <c r="BD671" s="440"/>
      <c r="BE671" s="440"/>
      <c r="BF671" s="440"/>
      <c r="BG671" s="441"/>
      <c r="BH671" s="439">
        <v>109.05753424657534</v>
      </c>
      <c r="BI671" s="440"/>
      <c r="BJ671" s="440"/>
      <c r="BK671" s="440"/>
      <c r="BL671" s="440"/>
      <c r="BM671" s="440"/>
      <c r="BN671" s="440"/>
      <c r="BO671" s="440"/>
      <c r="BP671" s="440"/>
      <c r="BQ671" s="441"/>
    </row>
    <row r="672" spans="1:69" ht="15" customHeight="1" x14ac:dyDescent="0.2">
      <c r="A672" s="58"/>
      <c r="B672" s="445"/>
      <c r="C672" s="446"/>
      <c r="D672" s="446"/>
      <c r="E672" s="446"/>
      <c r="F672" s="446"/>
      <c r="G672" s="446"/>
      <c r="H672" s="446"/>
      <c r="I672" s="447"/>
      <c r="J672" s="427" t="s">
        <v>777</v>
      </c>
      <c r="K672" s="428"/>
      <c r="L672" s="428"/>
      <c r="M672" s="428"/>
      <c r="N672" s="428"/>
      <c r="O672" s="428"/>
      <c r="P672" s="428"/>
      <c r="Q672" s="428"/>
      <c r="R672" s="428"/>
      <c r="S672" s="428"/>
      <c r="T672" s="429"/>
      <c r="U672" s="423">
        <v>57160</v>
      </c>
      <c r="V672" s="424"/>
      <c r="W672" s="424"/>
      <c r="X672" s="424"/>
      <c r="Y672" s="424"/>
      <c r="Z672" s="424"/>
      <c r="AA672" s="424"/>
      <c r="AB672" s="424"/>
      <c r="AC672" s="424"/>
      <c r="AD672" s="397"/>
      <c r="AE672" s="423">
        <v>44311</v>
      </c>
      <c r="AF672" s="424"/>
      <c r="AG672" s="424"/>
      <c r="AH672" s="424"/>
      <c r="AI672" s="424"/>
      <c r="AJ672" s="424"/>
      <c r="AK672" s="424"/>
      <c r="AL672" s="424"/>
      <c r="AM672" s="424"/>
      <c r="AN672" s="397"/>
      <c r="AO672" s="423">
        <v>56759</v>
      </c>
      <c r="AP672" s="424"/>
      <c r="AQ672" s="424"/>
      <c r="AR672" s="424"/>
      <c r="AS672" s="424"/>
      <c r="AT672" s="424"/>
      <c r="AU672" s="424"/>
      <c r="AV672" s="424"/>
      <c r="AW672" s="397"/>
      <c r="AX672" s="423">
        <v>156.60273972602741</v>
      </c>
      <c r="AY672" s="424"/>
      <c r="AZ672" s="424"/>
      <c r="BA672" s="424"/>
      <c r="BB672" s="424"/>
      <c r="BC672" s="424"/>
      <c r="BD672" s="424"/>
      <c r="BE672" s="424"/>
      <c r="BF672" s="424"/>
      <c r="BG672" s="397"/>
      <c r="BH672" s="423">
        <v>155.50410958904109</v>
      </c>
      <c r="BI672" s="424"/>
      <c r="BJ672" s="424"/>
      <c r="BK672" s="424"/>
      <c r="BL672" s="424"/>
      <c r="BM672" s="424"/>
      <c r="BN672" s="424"/>
      <c r="BO672" s="424"/>
      <c r="BP672" s="424"/>
      <c r="BQ672" s="397"/>
    </row>
    <row r="673" spans="1:69" ht="15" customHeight="1" x14ac:dyDescent="0.2">
      <c r="A673" s="58"/>
      <c r="B673" s="445"/>
      <c r="C673" s="446"/>
      <c r="D673" s="446"/>
      <c r="E673" s="446"/>
      <c r="F673" s="446"/>
      <c r="G673" s="446"/>
      <c r="H673" s="446"/>
      <c r="I673" s="447"/>
      <c r="J673" s="427" t="s">
        <v>778</v>
      </c>
      <c r="K673" s="428"/>
      <c r="L673" s="428"/>
      <c r="M673" s="428"/>
      <c r="N673" s="428"/>
      <c r="O673" s="428"/>
      <c r="P673" s="428"/>
      <c r="Q673" s="428"/>
      <c r="R673" s="428"/>
      <c r="S673" s="428"/>
      <c r="T673" s="429"/>
      <c r="U673" s="423">
        <v>592072</v>
      </c>
      <c r="V673" s="424"/>
      <c r="W673" s="424"/>
      <c r="X673" s="424"/>
      <c r="Y673" s="424"/>
      <c r="Z673" s="424"/>
      <c r="AA673" s="424"/>
      <c r="AB673" s="424"/>
      <c r="AC673" s="424"/>
      <c r="AD673" s="397"/>
      <c r="AE673" s="423">
        <v>409682</v>
      </c>
      <c r="AF673" s="424"/>
      <c r="AG673" s="424"/>
      <c r="AH673" s="424"/>
      <c r="AI673" s="424"/>
      <c r="AJ673" s="424"/>
      <c r="AK673" s="424"/>
      <c r="AL673" s="424"/>
      <c r="AM673" s="424"/>
      <c r="AN673" s="397"/>
      <c r="AO673" s="423">
        <v>596602</v>
      </c>
      <c r="AP673" s="424"/>
      <c r="AQ673" s="424"/>
      <c r="AR673" s="424"/>
      <c r="AS673" s="424"/>
      <c r="AT673" s="424"/>
      <c r="AU673" s="424"/>
      <c r="AV673" s="424"/>
      <c r="AW673" s="397"/>
      <c r="AX673" s="423">
        <v>1622.1150684931506</v>
      </c>
      <c r="AY673" s="424"/>
      <c r="AZ673" s="424"/>
      <c r="BA673" s="424"/>
      <c r="BB673" s="424"/>
      <c r="BC673" s="424"/>
      <c r="BD673" s="424"/>
      <c r="BE673" s="424"/>
      <c r="BF673" s="424"/>
      <c r="BG673" s="397"/>
      <c r="BH673" s="423">
        <v>1634.5260273972603</v>
      </c>
      <c r="BI673" s="424"/>
      <c r="BJ673" s="424"/>
      <c r="BK673" s="424"/>
      <c r="BL673" s="424"/>
      <c r="BM673" s="424"/>
      <c r="BN673" s="424"/>
      <c r="BO673" s="424"/>
      <c r="BP673" s="424"/>
      <c r="BQ673" s="397"/>
    </row>
    <row r="674" spans="1:69" ht="15" customHeight="1" x14ac:dyDescent="0.2">
      <c r="A674" s="58"/>
      <c r="B674" s="445"/>
      <c r="C674" s="446"/>
      <c r="D674" s="446"/>
      <c r="E674" s="446"/>
      <c r="F674" s="446"/>
      <c r="G674" s="446"/>
      <c r="H674" s="446"/>
      <c r="I674" s="447"/>
      <c r="J674" s="427" t="s">
        <v>779</v>
      </c>
      <c r="K674" s="428"/>
      <c r="L674" s="428"/>
      <c r="M674" s="428"/>
      <c r="N674" s="428"/>
      <c r="O674" s="428"/>
      <c r="P674" s="428"/>
      <c r="Q674" s="428"/>
      <c r="R674" s="428"/>
      <c r="S674" s="428"/>
      <c r="T674" s="429"/>
      <c r="U674" s="423">
        <v>22864</v>
      </c>
      <c r="V674" s="424"/>
      <c r="W674" s="424"/>
      <c r="X674" s="424"/>
      <c r="Y674" s="424"/>
      <c r="Z674" s="424"/>
      <c r="AA674" s="424"/>
      <c r="AB674" s="424"/>
      <c r="AC674" s="424"/>
      <c r="AD674" s="397"/>
      <c r="AE674" s="423">
        <v>20641</v>
      </c>
      <c r="AF674" s="424"/>
      <c r="AG674" s="424"/>
      <c r="AH674" s="424"/>
      <c r="AI674" s="424"/>
      <c r="AJ674" s="424"/>
      <c r="AK674" s="424"/>
      <c r="AL674" s="424"/>
      <c r="AM674" s="424"/>
      <c r="AN674" s="397"/>
      <c r="AO674" s="423">
        <v>24489</v>
      </c>
      <c r="AP674" s="424"/>
      <c r="AQ674" s="424"/>
      <c r="AR674" s="424"/>
      <c r="AS674" s="424"/>
      <c r="AT674" s="424"/>
      <c r="AU674" s="424"/>
      <c r="AV674" s="424"/>
      <c r="AW674" s="397"/>
      <c r="AX674" s="423">
        <v>62.641095890410959</v>
      </c>
      <c r="AY674" s="424"/>
      <c r="AZ674" s="424"/>
      <c r="BA674" s="424"/>
      <c r="BB674" s="424"/>
      <c r="BC674" s="424"/>
      <c r="BD674" s="424"/>
      <c r="BE674" s="424"/>
      <c r="BF674" s="424"/>
      <c r="BG674" s="397"/>
      <c r="BH674" s="423">
        <v>67.093150684931501</v>
      </c>
      <c r="BI674" s="424"/>
      <c r="BJ674" s="424"/>
      <c r="BK674" s="424"/>
      <c r="BL674" s="424"/>
      <c r="BM674" s="424"/>
      <c r="BN674" s="424"/>
      <c r="BO674" s="424"/>
      <c r="BP674" s="424"/>
      <c r="BQ674" s="397"/>
    </row>
    <row r="675" spans="1:69" ht="15" customHeight="1" thickBot="1" x14ac:dyDescent="0.25">
      <c r="A675" s="58"/>
      <c r="B675" s="457"/>
      <c r="C675" s="458"/>
      <c r="D675" s="458"/>
      <c r="E675" s="458"/>
      <c r="F675" s="458"/>
      <c r="G675" s="458"/>
      <c r="H675" s="458"/>
      <c r="I675" s="459"/>
      <c r="J675" s="451" t="s">
        <v>780</v>
      </c>
      <c r="K675" s="452"/>
      <c r="L675" s="452"/>
      <c r="M675" s="452"/>
      <c r="N675" s="452"/>
      <c r="O675" s="452"/>
      <c r="P675" s="452"/>
      <c r="Q675" s="452"/>
      <c r="R675" s="452"/>
      <c r="S675" s="452"/>
      <c r="T675" s="453"/>
      <c r="U675" s="454">
        <v>116724</v>
      </c>
      <c r="V675" s="455"/>
      <c r="W675" s="455"/>
      <c r="X675" s="455"/>
      <c r="Y675" s="455"/>
      <c r="Z675" s="455"/>
      <c r="AA675" s="455"/>
      <c r="AB675" s="455"/>
      <c r="AC675" s="455"/>
      <c r="AD675" s="456"/>
      <c r="AE675" s="454">
        <v>96712</v>
      </c>
      <c r="AF675" s="455"/>
      <c r="AG675" s="455"/>
      <c r="AH675" s="455"/>
      <c r="AI675" s="455"/>
      <c r="AJ675" s="455"/>
      <c r="AK675" s="455"/>
      <c r="AL675" s="455"/>
      <c r="AM675" s="455"/>
      <c r="AN675" s="456"/>
      <c r="AO675" s="454">
        <v>121155</v>
      </c>
      <c r="AP675" s="455"/>
      <c r="AQ675" s="455"/>
      <c r="AR675" s="455"/>
      <c r="AS675" s="455"/>
      <c r="AT675" s="455"/>
      <c r="AU675" s="455"/>
      <c r="AV675" s="455"/>
      <c r="AW675" s="456"/>
      <c r="AX675" s="454">
        <v>319.79178082191783</v>
      </c>
      <c r="AY675" s="455"/>
      <c r="AZ675" s="455"/>
      <c r="BA675" s="455"/>
      <c r="BB675" s="455"/>
      <c r="BC675" s="455"/>
      <c r="BD675" s="455"/>
      <c r="BE675" s="455"/>
      <c r="BF675" s="455"/>
      <c r="BG675" s="456"/>
      <c r="BH675" s="454">
        <v>331.93150684931504</v>
      </c>
      <c r="BI675" s="455"/>
      <c r="BJ675" s="455"/>
      <c r="BK675" s="455"/>
      <c r="BL675" s="455"/>
      <c r="BM675" s="455"/>
      <c r="BN675" s="455"/>
      <c r="BO675" s="455"/>
      <c r="BP675" s="455"/>
      <c r="BQ675" s="456"/>
    </row>
    <row r="676" spans="1:69" ht="15" customHeight="1" thickTop="1" x14ac:dyDescent="0.2">
      <c r="A676" s="58"/>
      <c r="B676" s="442" t="s">
        <v>781</v>
      </c>
      <c r="C676" s="443"/>
      <c r="D676" s="443"/>
      <c r="E676" s="443"/>
      <c r="F676" s="443"/>
      <c r="G676" s="443"/>
      <c r="H676" s="443"/>
      <c r="I676" s="444"/>
      <c r="J676" s="448" t="s">
        <v>776</v>
      </c>
      <c r="K676" s="449"/>
      <c r="L676" s="449"/>
      <c r="M676" s="449"/>
      <c r="N676" s="449"/>
      <c r="O676" s="449"/>
      <c r="P676" s="449"/>
      <c r="Q676" s="449"/>
      <c r="R676" s="449"/>
      <c r="S676" s="449"/>
      <c r="T676" s="450"/>
      <c r="U676" s="439">
        <v>43595</v>
      </c>
      <c r="V676" s="440"/>
      <c r="W676" s="440"/>
      <c r="X676" s="440"/>
      <c r="Y676" s="440"/>
      <c r="Z676" s="440"/>
      <c r="AA676" s="440"/>
      <c r="AB676" s="440"/>
      <c r="AC676" s="440"/>
      <c r="AD676" s="441"/>
      <c r="AE676" s="439">
        <v>41639</v>
      </c>
      <c r="AF676" s="440"/>
      <c r="AG676" s="440"/>
      <c r="AH676" s="440"/>
      <c r="AI676" s="440"/>
      <c r="AJ676" s="440"/>
      <c r="AK676" s="440"/>
      <c r="AL676" s="440"/>
      <c r="AM676" s="440"/>
      <c r="AN676" s="441"/>
      <c r="AO676" s="439">
        <v>44968</v>
      </c>
      <c r="AP676" s="440"/>
      <c r="AQ676" s="440"/>
      <c r="AR676" s="440"/>
      <c r="AS676" s="440"/>
      <c r="AT676" s="440"/>
      <c r="AU676" s="440"/>
      <c r="AV676" s="440"/>
      <c r="AW676" s="441"/>
      <c r="AX676" s="439">
        <v>119</v>
      </c>
      <c r="AY676" s="440"/>
      <c r="AZ676" s="440"/>
      <c r="BA676" s="440"/>
      <c r="BB676" s="440"/>
      <c r="BC676" s="440"/>
      <c r="BD676" s="440"/>
      <c r="BE676" s="440"/>
      <c r="BF676" s="440"/>
      <c r="BG676" s="441"/>
      <c r="BH676" s="439">
        <v>123</v>
      </c>
      <c r="BI676" s="440"/>
      <c r="BJ676" s="440"/>
      <c r="BK676" s="440"/>
      <c r="BL676" s="440"/>
      <c r="BM676" s="440"/>
      <c r="BN676" s="440"/>
      <c r="BO676" s="440"/>
      <c r="BP676" s="440"/>
      <c r="BQ676" s="441"/>
    </row>
    <row r="677" spans="1:69" ht="15" customHeight="1" x14ac:dyDescent="0.2">
      <c r="A677" s="58"/>
      <c r="B677" s="445"/>
      <c r="C677" s="446"/>
      <c r="D677" s="446"/>
      <c r="E677" s="446"/>
      <c r="F677" s="446"/>
      <c r="G677" s="446"/>
      <c r="H677" s="446"/>
      <c r="I677" s="447"/>
      <c r="J677" s="427" t="s">
        <v>777</v>
      </c>
      <c r="K677" s="428"/>
      <c r="L677" s="428"/>
      <c r="M677" s="428"/>
      <c r="N677" s="428"/>
      <c r="O677" s="428"/>
      <c r="P677" s="428"/>
      <c r="Q677" s="428"/>
      <c r="R677" s="428"/>
      <c r="S677" s="428"/>
      <c r="T677" s="429"/>
      <c r="U677" s="423">
        <v>53471</v>
      </c>
      <c r="V677" s="424"/>
      <c r="W677" s="424"/>
      <c r="X677" s="424"/>
      <c r="Y677" s="424"/>
      <c r="Z677" s="424"/>
      <c r="AA677" s="424"/>
      <c r="AB677" s="424"/>
      <c r="AC677" s="424"/>
      <c r="AD677" s="397"/>
      <c r="AE677" s="423">
        <v>40980</v>
      </c>
      <c r="AF677" s="424"/>
      <c r="AG677" s="424"/>
      <c r="AH677" s="424"/>
      <c r="AI677" s="424"/>
      <c r="AJ677" s="424"/>
      <c r="AK677" s="424"/>
      <c r="AL677" s="424"/>
      <c r="AM677" s="424"/>
      <c r="AN677" s="397"/>
      <c r="AO677" s="423">
        <v>52937</v>
      </c>
      <c r="AP677" s="424"/>
      <c r="AQ677" s="424"/>
      <c r="AR677" s="424"/>
      <c r="AS677" s="424"/>
      <c r="AT677" s="424"/>
      <c r="AU677" s="424"/>
      <c r="AV677" s="424"/>
      <c r="AW677" s="397"/>
      <c r="AX677" s="423">
        <v>146</v>
      </c>
      <c r="AY677" s="424"/>
      <c r="AZ677" s="424"/>
      <c r="BA677" s="424"/>
      <c r="BB677" s="424"/>
      <c r="BC677" s="424"/>
      <c r="BD677" s="424"/>
      <c r="BE677" s="424"/>
      <c r="BF677" s="424"/>
      <c r="BG677" s="397"/>
      <c r="BH677" s="423">
        <v>145</v>
      </c>
      <c r="BI677" s="424"/>
      <c r="BJ677" s="424"/>
      <c r="BK677" s="424"/>
      <c r="BL677" s="424"/>
      <c r="BM677" s="424"/>
      <c r="BN677" s="424"/>
      <c r="BO677" s="424"/>
      <c r="BP677" s="424"/>
      <c r="BQ677" s="397"/>
    </row>
    <row r="678" spans="1:69" ht="15" customHeight="1" x14ac:dyDescent="0.2">
      <c r="A678" s="58"/>
      <c r="B678" s="445"/>
      <c r="C678" s="446"/>
      <c r="D678" s="446"/>
      <c r="E678" s="446"/>
      <c r="F678" s="446"/>
      <c r="G678" s="446"/>
      <c r="H678" s="446"/>
      <c r="I678" s="447"/>
      <c r="J678" s="427" t="s">
        <v>782</v>
      </c>
      <c r="K678" s="428"/>
      <c r="L678" s="428"/>
      <c r="M678" s="428"/>
      <c r="N678" s="428"/>
      <c r="O678" s="428"/>
      <c r="P678" s="428"/>
      <c r="Q678" s="428"/>
      <c r="R678" s="428"/>
      <c r="S678" s="428"/>
      <c r="T678" s="429"/>
      <c r="U678" s="423">
        <v>606892</v>
      </c>
      <c r="V678" s="424"/>
      <c r="W678" s="424"/>
      <c r="X678" s="424"/>
      <c r="Y678" s="424"/>
      <c r="Z678" s="424"/>
      <c r="AA678" s="424"/>
      <c r="AB678" s="424"/>
      <c r="AC678" s="424"/>
      <c r="AD678" s="397"/>
      <c r="AE678" s="423">
        <v>418096</v>
      </c>
      <c r="AF678" s="424"/>
      <c r="AG678" s="424"/>
      <c r="AH678" s="424"/>
      <c r="AI678" s="424"/>
      <c r="AJ678" s="424"/>
      <c r="AK678" s="424"/>
      <c r="AL678" s="424"/>
      <c r="AM678" s="424"/>
      <c r="AN678" s="397"/>
      <c r="AO678" s="423">
        <v>612306</v>
      </c>
      <c r="AP678" s="424"/>
      <c r="AQ678" s="424"/>
      <c r="AR678" s="424"/>
      <c r="AS678" s="424"/>
      <c r="AT678" s="424"/>
      <c r="AU678" s="424"/>
      <c r="AV678" s="424"/>
      <c r="AW678" s="397"/>
      <c r="AX678" s="423">
        <v>1662</v>
      </c>
      <c r="AY678" s="424"/>
      <c r="AZ678" s="424"/>
      <c r="BA678" s="424"/>
      <c r="BB678" s="424"/>
      <c r="BC678" s="424"/>
      <c r="BD678" s="424"/>
      <c r="BE678" s="424"/>
      <c r="BF678" s="424"/>
      <c r="BG678" s="397"/>
      <c r="BH678" s="423">
        <v>1678</v>
      </c>
      <c r="BI678" s="424"/>
      <c r="BJ678" s="424"/>
      <c r="BK678" s="424"/>
      <c r="BL678" s="424"/>
      <c r="BM678" s="424"/>
      <c r="BN678" s="424"/>
      <c r="BO678" s="424"/>
      <c r="BP678" s="424"/>
      <c r="BQ678" s="397"/>
    </row>
    <row r="679" spans="1:69" ht="15" customHeight="1" x14ac:dyDescent="0.2">
      <c r="A679" s="58"/>
      <c r="B679" s="445"/>
      <c r="C679" s="446"/>
      <c r="D679" s="446"/>
      <c r="E679" s="446"/>
      <c r="F679" s="446"/>
      <c r="G679" s="446"/>
      <c r="H679" s="446"/>
      <c r="I679" s="447"/>
      <c r="J679" s="427" t="s">
        <v>783</v>
      </c>
      <c r="K679" s="428"/>
      <c r="L679" s="428"/>
      <c r="M679" s="428"/>
      <c r="N679" s="428"/>
      <c r="O679" s="428"/>
      <c r="P679" s="428"/>
      <c r="Q679" s="428"/>
      <c r="R679" s="428"/>
      <c r="S679" s="428"/>
      <c r="T679" s="429"/>
      <c r="U679" s="423">
        <v>19671</v>
      </c>
      <c r="V679" s="424"/>
      <c r="W679" s="424"/>
      <c r="X679" s="424"/>
      <c r="Y679" s="424"/>
      <c r="Z679" s="424"/>
      <c r="AA679" s="424"/>
      <c r="AB679" s="424"/>
      <c r="AC679" s="424"/>
      <c r="AD679" s="397"/>
      <c r="AE679" s="423">
        <v>17204</v>
      </c>
      <c r="AF679" s="424"/>
      <c r="AG679" s="424"/>
      <c r="AH679" s="424"/>
      <c r="AI679" s="424"/>
      <c r="AJ679" s="424"/>
      <c r="AK679" s="424"/>
      <c r="AL679" s="424"/>
      <c r="AM679" s="424"/>
      <c r="AN679" s="397"/>
      <c r="AO679" s="423">
        <v>20899</v>
      </c>
      <c r="AP679" s="424"/>
      <c r="AQ679" s="424"/>
      <c r="AR679" s="424"/>
      <c r="AS679" s="424"/>
      <c r="AT679" s="424"/>
      <c r="AU679" s="424"/>
      <c r="AV679" s="424"/>
      <c r="AW679" s="397"/>
      <c r="AX679" s="423">
        <v>54</v>
      </c>
      <c r="AY679" s="424"/>
      <c r="AZ679" s="424"/>
      <c r="BA679" s="424"/>
      <c r="BB679" s="424"/>
      <c r="BC679" s="424"/>
      <c r="BD679" s="424"/>
      <c r="BE679" s="424"/>
      <c r="BF679" s="424"/>
      <c r="BG679" s="397"/>
      <c r="BH679" s="423">
        <v>57</v>
      </c>
      <c r="BI679" s="424"/>
      <c r="BJ679" s="424"/>
      <c r="BK679" s="424"/>
      <c r="BL679" s="424"/>
      <c r="BM679" s="424"/>
      <c r="BN679" s="424"/>
      <c r="BO679" s="424"/>
      <c r="BP679" s="424"/>
      <c r="BQ679" s="397"/>
    </row>
    <row r="680" spans="1:69" ht="15" customHeight="1" thickBot="1" x14ac:dyDescent="0.25">
      <c r="A680" s="58"/>
      <c r="B680" s="457"/>
      <c r="C680" s="458"/>
      <c r="D680" s="458"/>
      <c r="E680" s="458"/>
      <c r="F680" s="458"/>
      <c r="G680" s="458"/>
      <c r="H680" s="458"/>
      <c r="I680" s="459"/>
      <c r="J680" s="451" t="s">
        <v>780</v>
      </c>
      <c r="K680" s="452"/>
      <c r="L680" s="452"/>
      <c r="M680" s="452"/>
      <c r="N680" s="452"/>
      <c r="O680" s="452"/>
      <c r="P680" s="452"/>
      <c r="Q680" s="452"/>
      <c r="R680" s="452"/>
      <c r="S680" s="452"/>
      <c r="T680" s="453"/>
      <c r="U680" s="454">
        <v>118108</v>
      </c>
      <c r="V680" s="455"/>
      <c r="W680" s="455"/>
      <c r="X680" s="455"/>
      <c r="Y680" s="455"/>
      <c r="Z680" s="455"/>
      <c r="AA680" s="455"/>
      <c r="AB680" s="455"/>
      <c r="AC680" s="455"/>
      <c r="AD680" s="456"/>
      <c r="AE680" s="454">
        <v>99320</v>
      </c>
      <c r="AF680" s="455"/>
      <c r="AG680" s="455"/>
      <c r="AH680" s="455"/>
      <c r="AI680" s="455"/>
      <c r="AJ680" s="455"/>
      <c r="AK680" s="455"/>
      <c r="AL680" s="455"/>
      <c r="AM680" s="455"/>
      <c r="AN680" s="456"/>
      <c r="AO680" s="454">
        <v>121736</v>
      </c>
      <c r="AP680" s="455"/>
      <c r="AQ680" s="455"/>
      <c r="AR680" s="455"/>
      <c r="AS680" s="455"/>
      <c r="AT680" s="455"/>
      <c r="AU680" s="455"/>
      <c r="AV680" s="455"/>
      <c r="AW680" s="456"/>
      <c r="AX680" s="454">
        <v>323</v>
      </c>
      <c r="AY680" s="455"/>
      <c r="AZ680" s="455"/>
      <c r="BA680" s="455"/>
      <c r="BB680" s="455"/>
      <c r="BC680" s="455"/>
      <c r="BD680" s="455"/>
      <c r="BE680" s="455"/>
      <c r="BF680" s="455"/>
      <c r="BG680" s="456"/>
      <c r="BH680" s="454">
        <v>333</v>
      </c>
      <c r="BI680" s="455"/>
      <c r="BJ680" s="455"/>
      <c r="BK680" s="455"/>
      <c r="BL680" s="455"/>
      <c r="BM680" s="455"/>
      <c r="BN680" s="455"/>
      <c r="BO680" s="455"/>
      <c r="BP680" s="455"/>
      <c r="BQ680" s="456"/>
    </row>
    <row r="681" spans="1:69" ht="15" customHeight="1" thickTop="1" x14ac:dyDescent="0.2">
      <c r="A681" s="58"/>
      <c r="B681" s="442" t="s">
        <v>784</v>
      </c>
      <c r="C681" s="443"/>
      <c r="D681" s="443"/>
      <c r="E681" s="443"/>
      <c r="F681" s="443"/>
      <c r="G681" s="443"/>
      <c r="H681" s="443"/>
      <c r="I681" s="444"/>
      <c r="J681" s="448" t="s">
        <v>776</v>
      </c>
      <c r="K681" s="449"/>
      <c r="L681" s="449"/>
      <c r="M681" s="449"/>
      <c r="N681" s="449"/>
      <c r="O681" s="449"/>
      <c r="P681" s="449"/>
      <c r="Q681" s="449"/>
      <c r="R681" s="449"/>
      <c r="S681" s="449"/>
      <c r="T681" s="450"/>
      <c r="U681" s="439">
        <v>37390</v>
      </c>
      <c r="V681" s="440"/>
      <c r="W681" s="440"/>
      <c r="X681" s="440"/>
      <c r="Y681" s="440"/>
      <c r="Z681" s="440"/>
      <c r="AA681" s="440"/>
      <c r="AB681" s="440"/>
      <c r="AC681" s="440"/>
      <c r="AD681" s="441"/>
      <c r="AE681" s="439">
        <v>35661</v>
      </c>
      <c r="AF681" s="440"/>
      <c r="AG681" s="440"/>
      <c r="AH681" s="440"/>
      <c r="AI681" s="440"/>
      <c r="AJ681" s="440"/>
      <c r="AK681" s="440"/>
      <c r="AL681" s="440"/>
      <c r="AM681" s="440"/>
      <c r="AN681" s="441"/>
      <c r="AO681" s="439">
        <v>39089</v>
      </c>
      <c r="AP681" s="440"/>
      <c r="AQ681" s="440"/>
      <c r="AR681" s="440"/>
      <c r="AS681" s="440"/>
      <c r="AT681" s="440"/>
      <c r="AU681" s="440"/>
      <c r="AV681" s="440"/>
      <c r="AW681" s="441"/>
      <c r="AX681" s="439">
        <v>102</v>
      </c>
      <c r="AY681" s="440"/>
      <c r="AZ681" s="440"/>
      <c r="BA681" s="440"/>
      <c r="BB681" s="440"/>
      <c r="BC681" s="440"/>
      <c r="BD681" s="440"/>
      <c r="BE681" s="440"/>
      <c r="BF681" s="440"/>
      <c r="BG681" s="441"/>
      <c r="BH681" s="439">
        <v>107</v>
      </c>
      <c r="BI681" s="440"/>
      <c r="BJ681" s="440"/>
      <c r="BK681" s="440"/>
      <c r="BL681" s="440"/>
      <c r="BM681" s="440"/>
      <c r="BN681" s="440"/>
      <c r="BO681" s="440"/>
      <c r="BP681" s="440"/>
      <c r="BQ681" s="441"/>
    </row>
    <row r="682" spans="1:69" ht="15" customHeight="1" x14ac:dyDescent="0.2">
      <c r="A682" s="58"/>
      <c r="B682" s="445"/>
      <c r="C682" s="446"/>
      <c r="D682" s="446"/>
      <c r="E682" s="446"/>
      <c r="F682" s="446"/>
      <c r="G682" s="446"/>
      <c r="H682" s="446"/>
      <c r="I682" s="447"/>
      <c r="J682" s="427" t="s">
        <v>777</v>
      </c>
      <c r="K682" s="428"/>
      <c r="L682" s="428"/>
      <c r="M682" s="428"/>
      <c r="N682" s="428"/>
      <c r="O682" s="428"/>
      <c r="P682" s="428"/>
      <c r="Q682" s="428"/>
      <c r="R682" s="428"/>
      <c r="S682" s="428"/>
      <c r="T682" s="429"/>
      <c r="U682" s="423">
        <v>51785</v>
      </c>
      <c r="V682" s="424"/>
      <c r="W682" s="424"/>
      <c r="X682" s="424"/>
      <c r="Y682" s="424"/>
      <c r="Z682" s="424"/>
      <c r="AA682" s="424"/>
      <c r="AB682" s="424"/>
      <c r="AC682" s="424"/>
      <c r="AD682" s="397"/>
      <c r="AE682" s="423">
        <v>39003</v>
      </c>
      <c r="AF682" s="424"/>
      <c r="AG682" s="424"/>
      <c r="AH682" s="424"/>
      <c r="AI682" s="424"/>
      <c r="AJ682" s="424"/>
      <c r="AK682" s="424"/>
      <c r="AL682" s="424"/>
      <c r="AM682" s="424"/>
      <c r="AN682" s="397"/>
      <c r="AO682" s="423">
        <v>50384</v>
      </c>
      <c r="AP682" s="424"/>
      <c r="AQ682" s="424"/>
      <c r="AR682" s="424"/>
      <c r="AS682" s="424"/>
      <c r="AT682" s="424"/>
      <c r="AU682" s="424"/>
      <c r="AV682" s="424"/>
      <c r="AW682" s="397"/>
      <c r="AX682" s="423">
        <v>142</v>
      </c>
      <c r="AY682" s="424"/>
      <c r="AZ682" s="424"/>
      <c r="BA682" s="424"/>
      <c r="BB682" s="424"/>
      <c r="BC682" s="424"/>
      <c r="BD682" s="424"/>
      <c r="BE682" s="424"/>
      <c r="BF682" s="424"/>
      <c r="BG682" s="397"/>
      <c r="BH682" s="423">
        <v>138</v>
      </c>
      <c r="BI682" s="424"/>
      <c r="BJ682" s="424"/>
      <c r="BK682" s="424"/>
      <c r="BL682" s="424"/>
      <c r="BM682" s="424"/>
      <c r="BN682" s="424"/>
      <c r="BO682" s="424"/>
      <c r="BP682" s="424"/>
      <c r="BQ682" s="397"/>
    </row>
    <row r="683" spans="1:69" ht="15" customHeight="1" x14ac:dyDescent="0.2">
      <c r="A683" s="58"/>
      <c r="B683" s="445"/>
      <c r="C683" s="446"/>
      <c r="D683" s="446"/>
      <c r="E683" s="446"/>
      <c r="F683" s="446"/>
      <c r="G683" s="446"/>
      <c r="H683" s="446"/>
      <c r="I683" s="447"/>
      <c r="J683" s="427" t="s">
        <v>778</v>
      </c>
      <c r="K683" s="428"/>
      <c r="L683" s="428"/>
      <c r="M683" s="428"/>
      <c r="N683" s="428"/>
      <c r="O683" s="428"/>
      <c r="P683" s="428"/>
      <c r="Q683" s="428"/>
      <c r="R683" s="428"/>
      <c r="S683" s="428"/>
      <c r="T683" s="429"/>
      <c r="U683" s="423">
        <v>606171</v>
      </c>
      <c r="V683" s="424"/>
      <c r="W683" s="424"/>
      <c r="X683" s="424"/>
      <c r="Y683" s="424"/>
      <c r="Z683" s="424"/>
      <c r="AA683" s="424"/>
      <c r="AB683" s="424"/>
      <c r="AC683" s="424"/>
      <c r="AD683" s="397"/>
      <c r="AE683" s="423">
        <v>415368</v>
      </c>
      <c r="AF683" s="424"/>
      <c r="AG683" s="424"/>
      <c r="AH683" s="424"/>
      <c r="AI683" s="424"/>
      <c r="AJ683" s="424"/>
      <c r="AK683" s="424"/>
      <c r="AL683" s="424"/>
      <c r="AM683" s="424"/>
      <c r="AN683" s="397"/>
      <c r="AO683" s="423">
        <v>612700</v>
      </c>
      <c r="AP683" s="424"/>
      <c r="AQ683" s="424"/>
      <c r="AR683" s="424"/>
      <c r="AS683" s="424"/>
      <c r="AT683" s="424"/>
      <c r="AU683" s="424"/>
      <c r="AV683" s="424"/>
      <c r="AW683" s="397"/>
      <c r="AX683" s="423">
        <v>1661</v>
      </c>
      <c r="AY683" s="424"/>
      <c r="AZ683" s="424"/>
      <c r="BA683" s="424"/>
      <c r="BB683" s="424"/>
      <c r="BC683" s="424"/>
      <c r="BD683" s="424"/>
      <c r="BE683" s="424"/>
      <c r="BF683" s="424"/>
      <c r="BG683" s="397"/>
      <c r="BH683" s="423">
        <v>1679</v>
      </c>
      <c r="BI683" s="424"/>
      <c r="BJ683" s="424"/>
      <c r="BK683" s="424"/>
      <c r="BL683" s="424"/>
      <c r="BM683" s="424"/>
      <c r="BN683" s="424"/>
      <c r="BO683" s="424"/>
      <c r="BP683" s="424"/>
      <c r="BQ683" s="397"/>
    </row>
    <row r="684" spans="1:69" ht="15" customHeight="1" x14ac:dyDescent="0.2">
      <c r="A684" s="58"/>
      <c r="B684" s="445"/>
      <c r="C684" s="446"/>
      <c r="D684" s="446"/>
      <c r="E684" s="446"/>
      <c r="F684" s="446"/>
      <c r="G684" s="446"/>
      <c r="H684" s="446"/>
      <c r="I684" s="447"/>
      <c r="J684" s="427" t="s">
        <v>779</v>
      </c>
      <c r="K684" s="428"/>
      <c r="L684" s="428"/>
      <c r="M684" s="428"/>
      <c r="N684" s="428"/>
      <c r="O684" s="428"/>
      <c r="P684" s="428"/>
      <c r="Q684" s="428"/>
      <c r="R684" s="428"/>
      <c r="S684" s="428"/>
      <c r="T684" s="429"/>
      <c r="U684" s="423">
        <v>19008</v>
      </c>
      <c r="V684" s="424"/>
      <c r="W684" s="424"/>
      <c r="X684" s="424"/>
      <c r="Y684" s="424"/>
      <c r="Z684" s="424"/>
      <c r="AA684" s="424"/>
      <c r="AB684" s="424"/>
      <c r="AC684" s="424"/>
      <c r="AD684" s="397"/>
      <c r="AE684" s="423">
        <v>16574</v>
      </c>
      <c r="AF684" s="424"/>
      <c r="AG684" s="424"/>
      <c r="AH684" s="424"/>
      <c r="AI684" s="424"/>
      <c r="AJ684" s="424"/>
      <c r="AK684" s="424"/>
      <c r="AL684" s="424"/>
      <c r="AM684" s="424"/>
      <c r="AN684" s="397"/>
      <c r="AO684" s="423">
        <v>20236</v>
      </c>
      <c r="AP684" s="424"/>
      <c r="AQ684" s="424"/>
      <c r="AR684" s="424"/>
      <c r="AS684" s="424"/>
      <c r="AT684" s="424"/>
      <c r="AU684" s="424"/>
      <c r="AV684" s="424"/>
      <c r="AW684" s="397"/>
      <c r="AX684" s="423">
        <v>52</v>
      </c>
      <c r="AY684" s="424"/>
      <c r="AZ684" s="424"/>
      <c r="BA684" s="424"/>
      <c r="BB684" s="424"/>
      <c r="BC684" s="424"/>
      <c r="BD684" s="424"/>
      <c r="BE684" s="424"/>
      <c r="BF684" s="424"/>
      <c r="BG684" s="397"/>
      <c r="BH684" s="423">
        <v>55</v>
      </c>
      <c r="BI684" s="424"/>
      <c r="BJ684" s="424"/>
      <c r="BK684" s="424"/>
      <c r="BL684" s="424"/>
      <c r="BM684" s="424"/>
      <c r="BN684" s="424"/>
      <c r="BO684" s="424"/>
      <c r="BP684" s="424"/>
      <c r="BQ684" s="397"/>
    </row>
    <row r="685" spans="1:69" ht="15" customHeight="1" thickBot="1" x14ac:dyDescent="0.25">
      <c r="A685" s="58"/>
      <c r="B685" s="331"/>
      <c r="C685" s="332"/>
      <c r="D685" s="332"/>
      <c r="E685" s="332"/>
      <c r="F685" s="332"/>
      <c r="G685" s="332"/>
      <c r="H685" s="332"/>
      <c r="I685" s="333"/>
      <c r="J685" s="341" t="s">
        <v>780</v>
      </c>
      <c r="K685" s="231"/>
      <c r="L685" s="231"/>
      <c r="M685" s="231"/>
      <c r="N685" s="231"/>
      <c r="O685" s="231"/>
      <c r="P685" s="231"/>
      <c r="Q685" s="231"/>
      <c r="R685" s="231"/>
      <c r="S685" s="231"/>
      <c r="T685" s="232"/>
      <c r="U685" s="437">
        <v>119424</v>
      </c>
      <c r="V685" s="438"/>
      <c r="W685" s="438"/>
      <c r="X685" s="438"/>
      <c r="Y685" s="438"/>
      <c r="Z685" s="438"/>
      <c r="AA685" s="438"/>
      <c r="AB685" s="438"/>
      <c r="AC685" s="438"/>
      <c r="AD685" s="394"/>
      <c r="AE685" s="437">
        <v>100635</v>
      </c>
      <c r="AF685" s="438"/>
      <c r="AG685" s="438"/>
      <c r="AH685" s="438"/>
      <c r="AI685" s="438"/>
      <c r="AJ685" s="438"/>
      <c r="AK685" s="438"/>
      <c r="AL685" s="438"/>
      <c r="AM685" s="438"/>
      <c r="AN685" s="394"/>
      <c r="AO685" s="437">
        <v>123238</v>
      </c>
      <c r="AP685" s="438"/>
      <c r="AQ685" s="438"/>
      <c r="AR685" s="438"/>
      <c r="AS685" s="438"/>
      <c r="AT685" s="438"/>
      <c r="AU685" s="438"/>
      <c r="AV685" s="438"/>
      <c r="AW685" s="394"/>
      <c r="AX685" s="437">
        <v>327</v>
      </c>
      <c r="AY685" s="438"/>
      <c r="AZ685" s="438"/>
      <c r="BA685" s="438"/>
      <c r="BB685" s="438"/>
      <c r="BC685" s="438"/>
      <c r="BD685" s="438"/>
      <c r="BE685" s="438"/>
      <c r="BF685" s="438"/>
      <c r="BG685" s="394"/>
      <c r="BH685" s="437">
        <v>338</v>
      </c>
      <c r="BI685" s="438"/>
      <c r="BJ685" s="438"/>
      <c r="BK685" s="438"/>
      <c r="BL685" s="438"/>
      <c r="BM685" s="438"/>
      <c r="BN685" s="438"/>
      <c r="BO685" s="438"/>
      <c r="BP685" s="438"/>
      <c r="BQ685" s="394"/>
    </row>
    <row r="686" spans="1:69" ht="15" customHeight="1" thickTop="1" x14ac:dyDescent="0.2">
      <c r="A686" s="58"/>
      <c r="B686" s="442" t="s">
        <v>785</v>
      </c>
      <c r="C686" s="443"/>
      <c r="D686" s="443"/>
      <c r="E686" s="443"/>
      <c r="F686" s="443"/>
      <c r="G686" s="443"/>
      <c r="H686" s="443"/>
      <c r="I686" s="444"/>
      <c r="J686" s="448" t="s">
        <v>776</v>
      </c>
      <c r="K686" s="449"/>
      <c r="L686" s="449"/>
      <c r="M686" s="449"/>
      <c r="N686" s="449"/>
      <c r="O686" s="449"/>
      <c r="P686" s="449"/>
      <c r="Q686" s="449"/>
      <c r="R686" s="449"/>
      <c r="S686" s="449"/>
      <c r="T686" s="450"/>
      <c r="U686" s="439">
        <v>42241</v>
      </c>
      <c r="V686" s="440"/>
      <c r="W686" s="440"/>
      <c r="X686" s="440"/>
      <c r="Y686" s="440"/>
      <c r="Z686" s="440"/>
      <c r="AA686" s="440"/>
      <c r="AB686" s="440"/>
      <c r="AC686" s="440"/>
      <c r="AD686" s="441"/>
      <c r="AE686" s="439">
        <v>40610</v>
      </c>
      <c r="AF686" s="440"/>
      <c r="AG686" s="440"/>
      <c r="AH686" s="440"/>
      <c r="AI686" s="440"/>
      <c r="AJ686" s="440"/>
      <c r="AK686" s="440"/>
      <c r="AL686" s="440"/>
      <c r="AM686" s="440"/>
      <c r="AN686" s="441"/>
      <c r="AO686" s="439">
        <v>43754</v>
      </c>
      <c r="AP686" s="440"/>
      <c r="AQ686" s="440"/>
      <c r="AR686" s="440"/>
      <c r="AS686" s="440"/>
      <c r="AT686" s="440"/>
      <c r="AU686" s="440"/>
      <c r="AV686" s="440"/>
      <c r="AW686" s="441"/>
      <c r="AX686" s="439">
        <v>116</v>
      </c>
      <c r="AY686" s="440"/>
      <c r="AZ686" s="440"/>
      <c r="BA686" s="440"/>
      <c r="BB686" s="440"/>
      <c r="BC686" s="440"/>
      <c r="BD686" s="440"/>
      <c r="BE686" s="440"/>
      <c r="BF686" s="440"/>
      <c r="BG686" s="441"/>
      <c r="BH686" s="439">
        <v>120</v>
      </c>
      <c r="BI686" s="440"/>
      <c r="BJ686" s="440"/>
      <c r="BK686" s="440"/>
      <c r="BL686" s="440"/>
      <c r="BM686" s="440"/>
      <c r="BN686" s="440"/>
      <c r="BO686" s="440"/>
      <c r="BP686" s="440"/>
      <c r="BQ686" s="441"/>
    </row>
    <row r="687" spans="1:69" ht="15" customHeight="1" x14ac:dyDescent="0.2">
      <c r="A687" s="58"/>
      <c r="B687" s="445"/>
      <c r="C687" s="446"/>
      <c r="D687" s="446"/>
      <c r="E687" s="446"/>
      <c r="F687" s="446"/>
      <c r="G687" s="446"/>
      <c r="H687" s="446"/>
      <c r="I687" s="447"/>
      <c r="J687" s="427" t="s">
        <v>777</v>
      </c>
      <c r="K687" s="428"/>
      <c r="L687" s="428"/>
      <c r="M687" s="428"/>
      <c r="N687" s="428"/>
      <c r="O687" s="428"/>
      <c r="P687" s="428"/>
      <c r="Q687" s="428"/>
      <c r="R687" s="428"/>
      <c r="S687" s="428"/>
      <c r="T687" s="429"/>
      <c r="U687" s="423">
        <v>49827</v>
      </c>
      <c r="V687" s="424"/>
      <c r="W687" s="424"/>
      <c r="X687" s="424"/>
      <c r="Y687" s="424"/>
      <c r="Z687" s="424"/>
      <c r="AA687" s="424"/>
      <c r="AB687" s="424"/>
      <c r="AC687" s="424"/>
      <c r="AD687" s="397"/>
      <c r="AE687" s="423">
        <v>37969</v>
      </c>
      <c r="AF687" s="424"/>
      <c r="AG687" s="424"/>
      <c r="AH687" s="424"/>
      <c r="AI687" s="424"/>
      <c r="AJ687" s="424"/>
      <c r="AK687" s="424"/>
      <c r="AL687" s="424"/>
      <c r="AM687" s="424"/>
      <c r="AN687" s="397"/>
      <c r="AO687" s="423">
        <v>49260</v>
      </c>
      <c r="AP687" s="424"/>
      <c r="AQ687" s="424"/>
      <c r="AR687" s="424"/>
      <c r="AS687" s="424"/>
      <c r="AT687" s="424"/>
      <c r="AU687" s="424"/>
      <c r="AV687" s="424"/>
      <c r="AW687" s="397"/>
      <c r="AX687" s="423">
        <v>137</v>
      </c>
      <c r="AY687" s="424"/>
      <c r="AZ687" s="424"/>
      <c r="BA687" s="424"/>
      <c r="BB687" s="424"/>
      <c r="BC687" s="424"/>
      <c r="BD687" s="424"/>
      <c r="BE687" s="424"/>
      <c r="BF687" s="424"/>
      <c r="BG687" s="397"/>
      <c r="BH687" s="423">
        <v>135</v>
      </c>
      <c r="BI687" s="424"/>
      <c r="BJ687" s="424"/>
      <c r="BK687" s="424"/>
      <c r="BL687" s="424"/>
      <c r="BM687" s="424"/>
      <c r="BN687" s="424"/>
      <c r="BO687" s="424"/>
      <c r="BP687" s="424"/>
      <c r="BQ687" s="397"/>
    </row>
    <row r="688" spans="1:69" ht="15" customHeight="1" x14ac:dyDescent="0.2">
      <c r="A688" s="58"/>
      <c r="B688" s="445"/>
      <c r="C688" s="446"/>
      <c r="D688" s="446"/>
      <c r="E688" s="446"/>
      <c r="F688" s="446"/>
      <c r="G688" s="446"/>
      <c r="H688" s="446"/>
      <c r="I688" s="447"/>
      <c r="J688" s="427" t="s">
        <v>778</v>
      </c>
      <c r="K688" s="428"/>
      <c r="L688" s="428"/>
      <c r="M688" s="428"/>
      <c r="N688" s="428"/>
      <c r="O688" s="428"/>
      <c r="P688" s="428"/>
      <c r="Q688" s="428"/>
      <c r="R688" s="428"/>
      <c r="S688" s="428"/>
      <c r="T688" s="429"/>
      <c r="U688" s="423">
        <v>644956</v>
      </c>
      <c r="V688" s="424"/>
      <c r="W688" s="424"/>
      <c r="X688" s="424"/>
      <c r="Y688" s="424"/>
      <c r="Z688" s="424"/>
      <c r="AA688" s="424"/>
      <c r="AB688" s="424"/>
      <c r="AC688" s="424"/>
      <c r="AD688" s="397"/>
      <c r="AE688" s="423">
        <v>446295</v>
      </c>
      <c r="AF688" s="424"/>
      <c r="AG688" s="424"/>
      <c r="AH688" s="424"/>
      <c r="AI688" s="424"/>
      <c r="AJ688" s="424"/>
      <c r="AK688" s="424"/>
      <c r="AL688" s="424"/>
      <c r="AM688" s="424"/>
      <c r="AN688" s="397"/>
      <c r="AO688" s="423">
        <v>650850</v>
      </c>
      <c r="AP688" s="424"/>
      <c r="AQ688" s="424"/>
      <c r="AR688" s="424"/>
      <c r="AS688" s="424"/>
      <c r="AT688" s="424"/>
      <c r="AU688" s="424"/>
      <c r="AV688" s="424"/>
      <c r="AW688" s="397"/>
      <c r="AX688" s="423">
        <v>1767</v>
      </c>
      <c r="AY688" s="424"/>
      <c r="AZ688" s="424"/>
      <c r="BA688" s="424"/>
      <c r="BB688" s="424"/>
      <c r="BC688" s="424"/>
      <c r="BD688" s="424"/>
      <c r="BE688" s="424"/>
      <c r="BF688" s="424"/>
      <c r="BG688" s="397"/>
      <c r="BH688" s="423">
        <v>1783</v>
      </c>
      <c r="BI688" s="424"/>
      <c r="BJ688" s="424"/>
      <c r="BK688" s="424"/>
      <c r="BL688" s="424"/>
      <c r="BM688" s="424"/>
      <c r="BN688" s="424"/>
      <c r="BO688" s="424"/>
      <c r="BP688" s="424"/>
      <c r="BQ688" s="397"/>
    </row>
    <row r="689" spans="1:69" ht="15" customHeight="1" x14ac:dyDescent="0.2">
      <c r="A689" s="58"/>
      <c r="B689" s="445"/>
      <c r="C689" s="446"/>
      <c r="D689" s="446"/>
      <c r="E689" s="446"/>
      <c r="F689" s="446"/>
      <c r="G689" s="446"/>
      <c r="H689" s="446"/>
      <c r="I689" s="447"/>
      <c r="J689" s="427" t="s">
        <v>779</v>
      </c>
      <c r="K689" s="428"/>
      <c r="L689" s="428"/>
      <c r="M689" s="428"/>
      <c r="N689" s="428"/>
      <c r="O689" s="428"/>
      <c r="P689" s="428"/>
      <c r="Q689" s="428"/>
      <c r="R689" s="428"/>
      <c r="S689" s="428"/>
      <c r="T689" s="429"/>
      <c r="U689" s="423">
        <v>20835</v>
      </c>
      <c r="V689" s="424"/>
      <c r="W689" s="424"/>
      <c r="X689" s="424"/>
      <c r="Y689" s="424"/>
      <c r="Z689" s="424"/>
      <c r="AA689" s="424"/>
      <c r="AB689" s="424"/>
      <c r="AC689" s="424"/>
      <c r="AD689" s="397"/>
      <c r="AE689" s="423">
        <v>18113</v>
      </c>
      <c r="AF689" s="424"/>
      <c r="AG689" s="424"/>
      <c r="AH689" s="424"/>
      <c r="AI689" s="424"/>
      <c r="AJ689" s="424"/>
      <c r="AK689" s="424"/>
      <c r="AL689" s="424"/>
      <c r="AM689" s="424"/>
      <c r="AN689" s="397"/>
      <c r="AO689" s="423">
        <v>21308</v>
      </c>
      <c r="AP689" s="424"/>
      <c r="AQ689" s="424"/>
      <c r="AR689" s="424"/>
      <c r="AS689" s="424"/>
      <c r="AT689" s="424"/>
      <c r="AU689" s="424"/>
      <c r="AV689" s="424"/>
      <c r="AW689" s="397"/>
      <c r="AX689" s="423">
        <v>57</v>
      </c>
      <c r="AY689" s="424"/>
      <c r="AZ689" s="424"/>
      <c r="BA689" s="424"/>
      <c r="BB689" s="424"/>
      <c r="BC689" s="424"/>
      <c r="BD689" s="424"/>
      <c r="BE689" s="424"/>
      <c r="BF689" s="424"/>
      <c r="BG689" s="397"/>
      <c r="BH689" s="423">
        <v>58</v>
      </c>
      <c r="BI689" s="424"/>
      <c r="BJ689" s="424"/>
      <c r="BK689" s="424"/>
      <c r="BL689" s="424"/>
      <c r="BM689" s="424"/>
      <c r="BN689" s="424"/>
      <c r="BO689" s="424"/>
      <c r="BP689" s="424"/>
      <c r="BQ689" s="397"/>
    </row>
    <row r="690" spans="1:69" ht="15" customHeight="1" x14ac:dyDescent="0.2">
      <c r="A690" s="58"/>
      <c r="B690" s="331"/>
      <c r="C690" s="332"/>
      <c r="D690" s="332"/>
      <c r="E690" s="332"/>
      <c r="F690" s="332"/>
      <c r="G690" s="332"/>
      <c r="H690" s="332"/>
      <c r="I690" s="333"/>
      <c r="J690" s="341" t="s">
        <v>780</v>
      </c>
      <c r="K690" s="231"/>
      <c r="L690" s="231"/>
      <c r="M690" s="231"/>
      <c r="N690" s="231"/>
      <c r="O690" s="231"/>
      <c r="P690" s="231"/>
      <c r="Q690" s="231"/>
      <c r="R690" s="231"/>
      <c r="S690" s="231"/>
      <c r="T690" s="232"/>
      <c r="U690" s="437">
        <v>129609</v>
      </c>
      <c r="V690" s="438"/>
      <c r="W690" s="438"/>
      <c r="X690" s="438"/>
      <c r="Y690" s="438"/>
      <c r="Z690" s="438"/>
      <c r="AA690" s="438"/>
      <c r="AB690" s="438"/>
      <c r="AC690" s="438"/>
      <c r="AD690" s="394"/>
      <c r="AE690" s="437">
        <v>110225</v>
      </c>
      <c r="AF690" s="438"/>
      <c r="AG690" s="438"/>
      <c r="AH690" s="438"/>
      <c r="AI690" s="438"/>
      <c r="AJ690" s="438"/>
      <c r="AK690" s="438"/>
      <c r="AL690" s="438"/>
      <c r="AM690" s="438"/>
      <c r="AN690" s="394"/>
      <c r="AO690" s="437">
        <v>131919</v>
      </c>
      <c r="AP690" s="438"/>
      <c r="AQ690" s="438"/>
      <c r="AR690" s="438"/>
      <c r="AS690" s="438"/>
      <c r="AT690" s="438"/>
      <c r="AU690" s="438"/>
      <c r="AV690" s="438"/>
      <c r="AW690" s="394"/>
      <c r="AX690" s="437">
        <v>355</v>
      </c>
      <c r="AY690" s="438"/>
      <c r="AZ690" s="438"/>
      <c r="BA690" s="438"/>
      <c r="BB690" s="438"/>
      <c r="BC690" s="438"/>
      <c r="BD690" s="438"/>
      <c r="BE690" s="438"/>
      <c r="BF690" s="438"/>
      <c r="BG690" s="394"/>
      <c r="BH690" s="437">
        <v>361</v>
      </c>
      <c r="BI690" s="438"/>
      <c r="BJ690" s="438"/>
      <c r="BK690" s="438"/>
      <c r="BL690" s="438"/>
      <c r="BM690" s="438"/>
      <c r="BN690" s="438"/>
      <c r="BO690" s="438"/>
      <c r="BP690" s="438"/>
      <c r="BQ690" s="394"/>
    </row>
    <row r="691" spans="1:69" ht="15" customHeight="1" x14ac:dyDescent="0.2">
      <c r="A691" s="58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58"/>
      <c r="AT691" s="71"/>
      <c r="AU691" s="71"/>
      <c r="AV691" s="71"/>
      <c r="AW691" s="58"/>
      <c r="AX691" s="58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6" t="s">
        <v>786</v>
      </c>
    </row>
    <row r="692" spans="1:69" ht="15" customHeight="1" x14ac:dyDescent="0.2">
      <c r="A692" s="58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</row>
    <row r="693" spans="1:69" ht="15" customHeight="1" x14ac:dyDescent="0.2">
      <c r="A693" s="58" t="s">
        <v>787</v>
      </c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58"/>
      <c r="BD693" s="71"/>
      <c r="BE693" s="71"/>
      <c r="BF693" s="71"/>
      <c r="BG693" s="58"/>
      <c r="BH693" s="71"/>
      <c r="BI693" s="71"/>
      <c r="BJ693" s="71"/>
      <c r="BK693" s="71"/>
      <c r="BL693" s="71"/>
      <c r="BM693" s="71"/>
      <c r="BN693" s="71"/>
      <c r="BO693" s="71"/>
      <c r="BP693" s="71"/>
      <c r="BQ693" s="76" t="s">
        <v>788</v>
      </c>
    </row>
    <row r="694" spans="1:69" ht="15" customHeight="1" x14ac:dyDescent="0.2">
      <c r="A694" s="58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  <c r="BN694" s="71"/>
      <c r="BO694" s="71"/>
      <c r="BP694" s="71"/>
      <c r="BQ694" s="71"/>
    </row>
    <row r="695" spans="1:69" ht="15" customHeight="1" x14ac:dyDescent="0.2">
      <c r="A695" s="58"/>
      <c r="B695" s="250" t="s">
        <v>12</v>
      </c>
      <c r="C695" s="339"/>
      <c r="D695" s="339"/>
      <c r="E695" s="339"/>
      <c r="F695" s="339"/>
      <c r="G695" s="339"/>
      <c r="H695" s="339"/>
      <c r="I695" s="340"/>
      <c r="J695" s="289" t="s">
        <v>789</v>
      </c>
      <c r="K695" s="289"/>
      <c r="L695" s="289"/>
      <c r="M695" s="289"/>
      <c r="N695" s="289"/>
      <c r="O695" s="289"/>
      <c r="P695" s="289" t="s">
        <v>790</v>
      </c>
      <c r="Q695" s="289"/>
      <c r="R695" s="289"/>
      <c r="S695" s="289"/>
      <c r="T695" s="289"/>
      <c r="U695" s="289"/>
      <c r="V695" s="289"/>
      <c r="W695" s="289"/>
      <c r="X695" s="289"/>
      <c r="Y695" s="289"/>
      <c r="Z695" s="289"/>
      <c r="AA695" s="289"/>
      <c r="AB695" s="289"/>
      <c r="AC695" s="289"/>
      <c r="AD695" s="289" t="s">
        <v>791</v>
      </c>
      <c r="AE695" s="289"/>
      <c r="AF695" s="289"/>
      <c r="AG695" s="289"/>
      <c r="AH695" s="289"/>
      <c r="AI695" s="289"/>
      <c r="AJ695" s="289"/>
      <c r="AK695" s="289"/>
      <c r="AL695" s="289"/>
      <c r="AM695" s="289"/>
      <c r="AN695" s="289"/>
      <c r="AO695" s="289"/>
      <c r="AP695" s="289"/>
      <c r="AQ695" s="289"/>
      <c r="AR695" s="289" t="s">
        <v>792</v>
      </c>
      <c r="AS695" s="289"/>
      <c r="AT695" s="289"/>
      <c r="AU695" s="289"/>
      <c r="AV695" s="289"/>
      <c r="AW695" s="289"/>
      <c r="AX695" s="289" t="s">
        <v>793</v>
      </c>
      <c r="AY695" s="289"/>
      <c r="AZ695" s="289"/>
      <c r="BA695" s="289"/>
      <c r="BB695" s="289"/>
      <c r="BC695" s="289"/>
      <c r="BD695" s="289" t="s">
        <v>96</v>
      </c>
      <c r="BE695" s="289"/>
      <c r="BF695" s="289"/>
      <c r="BG695" s="289"/>
      <c r="BH695" s="289"/>
      <c r="BI695" s="289"/>
      <c r="BJ695" s="342"/>
      <c r="BK695" s="414" t="s">
        <v>794</v>
      </c>
      <c r="BL695" s="289"/>
      <c r="BM695" s="289"/>
      <c r="BN695" s="289"/>
      <c r="BO695" s="289"/>
      <c r="BP695" s="289"/>
      <c r="BQ695" s="289"/>
    </row>
    <row r="696" spans="1:69" ht="15" customHeight="1" x14ac:dyDescent="0.2">
      <c r="A696" s="58"/>
      <c r="B696" s="341"/>
      <c r="C696" s="231"/>
      <c r="D696" s="231"/>
      <c r="E696" s="231"/>
      <c r="F696" s="231"/>
      <c r="G696" s="231"/>
      <c r="H696" s="231"/>
      <c r="I696" s="232"/>
      <c r="J696" s="289"/>
      <c r="K696" s="289"/>
      <c r="L696" s="289"/>
      <c r="M696" s="289"/>
      <c r="N696" s="289"/>
      <c r="O696" s="289"/>
      <c r="P696" s="289" t="s">
        <v>795</v>
      </c>
      <c r="Q696" s="289"/>
      <c r="R696" s="289"/>
      <c r="S696" s="289"/>
      <c r="T696" s="289"/>
      <c r="U696" s="289"/>
      <c r="V696" s="289"/>
      <c r="W696" s="289" t="s">
        <v>796</v>
      </c>
      <c r="X696" s="289"/>
      <c r="Y696" s="289"/>
      <c r="Z696" s="289"/>
      <c r="AA696" s="289"/>
      <c r="AB696" s="289"/>
      <c r="AC696" s="289"/>
      <c r="AD696" s="289" t="s">
        <v>795</v>
      </c>
      <c r="AE696" s="289"/>
      <c r="AF696" s="289"/>
      <c r="AG696" s="289"/>
      <c r="AH696" s="289"/>
      <c r="AI696" s="289"/>
      <c r="AJ696" s="289"/>
      <c r="AK696" s="289" t="s">
        <v>796</v>
      </c>
      <c r="AL696" s="289"/>
      <c r="AM696" s="289"/>
      <c r="AN696" s="289"/>
      <c r="AO696" s="289"/>
      <c r="AP696" s="289"/>
      <c r="AQ696" s="289"/>
      <c r="AR696" s="289"/>
      <c r="AS696" s="289"/>
      <c r="AT696" s="289"/>
      <c r="AU696" s="289"/>
      <c r="AV696" s="289"/>
      <c r="AW696" s="289"/>
      <c r="AX696" s="289"/>
      <c r="AY696" s="289"/>
      <c r="AZ696" s="289"/>
      <c r="BA696" s="289"/>
      <c r="BB696" s="289"/>
      <c r="BC696" s="289"/>
      <c r="BD696" s="289"/>
      <c r="BE696" s="289"/>
      <c r="BF696" s="289"/>
      <c r="BG696" s="289"/>
      <c r="BH696" s="289"/>
      <c r="BI696" s="289"/>
      <c r="BJ696" s="342"/>
      <c r="BK696" s="414"/>
      <c r="BL696" s="289"/>
      <c r="BM696" s="289"/>
      <c r="BN696" s="289"/>
      <c r="BO696" s="289"/>
      <c r="BP696" s="289"/>
      <c r="BQ696" s="289"/>
    </row>
    <row r="697" spans="1:69" ht="15" customHeight="1" x14ac:dyDescent="0.2">
      <c r="A697" s="58"/>
      <c r="B697" s="434" t="s">
        <v>705</v>
      </c>
      <c r="C697" s="435"/>
      <c r="D697" s="435"/>
      <c r="E697" s="435"/>
      <c r="F697" s="435"/>
      <c r="G697" s="435"/>
      <c r="H697" s="435"/>
      <c r="I697" s="436"/>
      <c r="J697" s="430">
        <v>102</v>
      </c>
      <c r="K697" s="431"/>
      <c r="L697" s="431"/>
      <c r="M697" s="431"/>
      <c r="N697" s="431"/>
      <c r="O697" s="401"/>
      <c r="P697" s="430">
        <v>15747</v>
      </c>
      <c r="Q697" s="431"/>
      <c r="R697" s="431"/>
      <c r="S697" s="431"/>
      <c r="T697" s="431"/>
      <c r="U697" s="431"/>
      <c r="V697" s="401"/>
      <c r="W697" s="430">
        <v>2896</v>
      </c>
      <c r="X697" s="431"/>
      <c r="Y697" s="431"/>
      <c r="Z697" s="431"/>
      <c r="AA697" s="431"/>
      <c r="AB697" s="431"/>
      <c r="AC697" s="401"/>
      <c r="AD697" s="430">
        <v>12401</v>
      </c>
      <c r="AE697" s="431"/>
      <c r="AF697" s="431"/>
      <c r="AG697" s="431"/>
      <c r="AH697" s="431"/>
      <c r="AI697" s="431"/>
      <c r="AJ697" s="401"/>
      <c r="AK697" s="430">
        <v>7387</v>
      </c>
      <c r="AL697" s="431"/>
      <c r="AM697" s="431"/>
      <c r="AN697" s="431"/>
      <c r="AO697" s="431"/>
      <c r="AP697" s="431"/>
      <c r="AQ697" s="401"/>
      <c r="AR697" s="430">
        <v>734</v>
      </c>
      <c r="AS697" s="431"/>
      <c r="AT697" s="431"/>
      <c r="AU697" s="431"/>
      <c r="AV697" s="431"/>
      <c r="AW697" s="401"/>
      <c r="AX697" s="430">
        <v>683</v>
      </c>
      <c r="AY697" s="431"/>
      <c r="AZ697" s="431"/>
      <c r="BA697" s="431"/>
      <c r="BB697" s="431"/>
      <c r="BC697" s="401"/>
      <c r="BD697" s="430">
        <v>39950</v>
      </c>
      <c r="BE697" s="431"/>
      <c r="BF697" s="431"/>
      <c r="BG697" s="431"/>
      <c r="BH697" s="431"/>
      <c r="BI697" s="431"/>
      <c r="BJ697" s="432"/>
      <c r="BK697" s="433">
        <v>3113</v>
      </c>
      <c r="BL697" s="431"/>
      <c r="BM697" s="431"/>
      <c r="BN697" s="431"/>
      <c r="BO697" s="431"/>
      <c r="BP697" s="431"/>
      <c r="BQ697" s="401"/>
    </row>
    <row r="698" spans="1:69" ht="15" customHeight="1" x14ac:dyDescent="0.2">
      <c r="A698" s="58"/>
      <c r="B698" s="395" t="s">
        <v>797</v>
      </c>
      <c r="C698" s="395"/>
      <c r="D698" s="395"/>
      <c r="E698" s="395"/>
      <c r="F698" s="395"/>
      <c r="G698" s="395"/>
      <c r="H698" s="395"/>
      <c r="I698" s="395"/>
      <c r="J698" s="423">
        <v>97</v>
      </c>
      <c r="K698" s="424"/>
      <c r="L698" s="424"/>
      <c r="M698" s="424"/>
      <c r="N698" s="424"/>
      <c r="O698" s="397"/>
      <c r="P698" s="390">
        <v>15471</v>
      </c>
      <c r="Q698" s="390"/>
      <c r="R698" s="390"/>
      <c r="S698" s="390"/>
      <c r="T698" s="390"/>
      <c r="U698" s="390"/>
      <c r="V698" s="390"/>
      <c r="W698" s="390">
        <v>2867</v>
      </c>
      <c r="X698" s="390"/>
      <c r="Y698" s="390"/>
      <c r="Z698" s="390"/>
      <c r="AA698" s="390"/>
      <c r="AB698" s="390"/>
      <c r="AC698" s="390"/>
      <c r="AD698" s="390">
        <v>12947</v>
      </c>
      <c r="AE698" s="390"/>
      <c r="AF698" s="390"/>
      <c r="AG698" s="390"/>
      <c r="AH698" s="390"/>
      <c r="AI698" s="390"/>
      <c r="AJ698" s="390"/>
      <c r="AK698" s="390">
        <v>7298</v>
      </c>
      <c r="AL698" s="390"/>
      <c r="AM698" s="390"/>
      <c r="AN698" s="390"/>
      <c r="AO698" s="390"/>
      <c r="AP698" s="390"/>
      <c r="AQ698" s="390"/>
      <c r="AR698" s="390">
        <v>684</v>
      </c>
      <c r="AS698" s="390"/>
      <c r="AT698" s="390"/>
      <c r="AU698" s="390"/>
      <c r="AV698" s="390"/>
      <c r="AW698" s="390"/>
      <c r="AX698" s="390">
        <v>712</v>
      </c>
      <c r="AY698" s="390"/>
      <c r="AZ698" s="390"/>
      <c r="BA698" s="390"/>
      <c r="BB698" s="390"/>
      <c r="BC698" s="390"/>
      <c r="BD698" s="390">
        <f>SUM(J698:BC698)</f>
        <v>40076</v>
      </c>
      <c r="BE698" s="390"/>
      <c r="BF698" s="390"/>
      <c r="BG698" s="390"/>
      <c r="BH698" s="390"/>
      <c r="BI698" s="390"/>
      <c r="BJ698" s="396"/>
      <c r="BK698" s="397">
        <v>3026</v>
      </c>
      <c r="BL698" s="390"/>
      <c r="BM698" s="390"/>
      <c r="BN698" s="390"/>
      <c r="BO698" s="390"/>
      <c r="BP698" s="390"/>
      <c r="BQ698" s="390"/>
    </row>
    <row r="699" spans="1:69" ht="15" customHeight="1" x14ac:dyDescent="0.2">
      <c r="A699" s="58"/>
      <c r="B699" s="395" t="s">
        <v>798</v>
      </c>
      <c r="C699" s="395"/>
      <c r="D699" s="395"/>
      <c r="E699" s="395"/>
      <c r="F699" s="395"/>
      <c r="G699" s="395"/>
      <c r="H699" s="395"/>
      <c r="I699" s="395"/>
      <c r="J699" s="390">
        <v>97</v>
      </c>
      <c r="K699" s="390"/>
      <c r="L699" s="390"/>
      <c r="M699" s="390"/>
      <c r="N699" s="390"/>
      <c r="O699" s="390"/>
      <c r="P699" s="390">
        <v>15321</v>
      </c>
      <c r="Q699" s="390"/>
      <c r="R699" s="390"/>
      <c r="S699" s="390"/>
      <c r="T699" s="390"/>
      <c r="U699" s="390"/>
      <c r="V699" s="390"/>
      <c r="W699" s="390">
        <v>2778</v>
      </c>
      <c r="X699" s="390"/>
      <c r="Y699" s="390"/>
      <c r="Z699" s="390"/>
      <c r="AA699" s="390"/>
      <c r="AB699" s="390"/>
      <c r="AC699" s="390"/>
      <c r="AD699" s="390">
        <v>13381</v>
      </c>
      <c r="AE699" s="390"/>
      <c r="AF699" s="390"/>
      <c r="AG699" s="390"/>
      <c r="AH699" s="390"/>
      <c r="AI699" s="390"/>
      <c r="AJ699" s="390"/>
      <c r="AK699" s="390">
        <v>7194</v>
      </c>
      <c r="AL699" s="390"/>
      <c r="AM699" s="390"/>
      <c r="AN699" s="390"/>
      <c r="AO699" s="390"/>
      <c r="AP699" s="390"/>
      <c r="AQ699" s="390"/>
      <c r="AR699" s="390">
        <v>688</v>
      </c>
      <c r="AS699" s="390"/>
      <c r="AT699" s="390"/>
      <c r="AU699" s="390"/>
      <c r="AV699" s="390"/>
      <c r="AW699" s="390"/>
      <c r="AX699" s="390">
        <v>773</v>
      </c>
      <c r="AY699" s="390"/>
      <c r="AZ699" s="390"/>
      <c r="BA699" s="390"/>
      <c r="BB699" s="390"/>
      <c r="BC699" s="390"/>
      <c r="BD699" s="390">
        <f>SUM(J699:BC699)</f>
        <v>40232</v>
      </c>
      <c r="BE699" s="390"/>
      <c r="BF699" s="390"/>
      <c r="BG699" s="390"/>
      <c r="BH699" s="390"/>
      <c r="BI699" s="390"/>
      <c r="BJ699" s="396"/>
      <c r="BK699" s="397">
        <v>2944</v>
      </c>
      <c r="BL699" s="390"/>
      <c r="BM699" s="390"/>
      <c r="BN699" s="390"/>
      <c r="BO699" s="390"/>
      <c r="BP699" s="390"/>
      <c r="BQ699" s="390"/>
    </row>
    <row r="700" spans="1:69" ht="15" customHeight="1" x14ac:dyDescent="0.2">
      <c r="A700" s="58"/>
      <c r="B700" s="395" t="s">
        <v>88</v>
      </c>
      <c r="C700" s="395"/>
      <c r="D700" s="395"/>
      <c r="E700" s="395"/>
      <c r="F700" s="395"/>
      <c r="G700" s="395"/>
      <c r="H700" s="395"/>
      <c r="I700" s="395"/>
      <c r="J700" s="390">
        <v>96</v>
      </c>
      <c r="K700" s="390"/>
      <c r="L700" s="390"/>
      <c r="M700" s="390"/>
      <c r="N700" s="390"/>
      <c r="O700" s="390"/>
      <c r="P700" s="390">
        <f>5764+9526</f>
        <v>15290</v>
      </c>
      <c r="Q700" s="390"/>
      <c r="R700" s="390"/>
      <c r="S700" s="390"/>
      <c r="T700" s="390"/>
      <c r="U700" s="390"/>
      <c r="V700" s="390"/>
      <c r="W700" s="390">
        <f>1677+978</f>
        <v>2655</v>
      </c>
      <c r="X700" s="390"/>
      <c r="Y700" s="390"/>
      <c r="Z700" s="390"/>
      <c r="AA700" s="390"/>
      <c r="AB700" s="390"/>
      <c r="AC700" s="390"/>
      <c r="AD700" s="390">
        <v>13875</v>
      </c>
      <c r="AE700" s="390"/>
      <c r="AF700" s="390"/>
      <c r="AG700" s="390"/>
      <c r="AH700" s="390"/>
      <c r="AI700" s="390"/>
      <c r="AJ700" s="390"/>
      <c r="AK700" s="390">
        <v>7075</v>
      </c>
      <c r="AL700" s="390"/>
      <c r="AM700" s="390"/>
      <c r="AN700" s="390"/>
      <c r="AO700" s="390"/>
      <c r="AP700" s="390"/>
      <c r="AQ700" s="390"/>
      <c r="AR700" s="390">
        <v>568</v>
      </c>
      <c r="AS700" s="390"/>
      <c r="AT700" s="390"/>
      <c r="AU700" s="390"/>
      <c r="AV700" s="390"/>
      <c r="AW700" s="390"/>
      <c r="AX700" s="423">
        <v>809</v>
      </c>
      <c r="AY700" s="424"/>
      <c r="AZ700" s="424"/>
      <c r="BA700" s="424"/>
      <c r="BB700" s="424"/>
      <c r="BC700" s="397"/>
      <c r="BD700" s="390">
        <f>SUM(J700:BC700)</f>
        <v>40368</v>
      </c>
      <c r="BE700" s="390"/>
      <c r="BF700" s="390"/>
      <c r="BG700" s="390"/>
      <c r="BH700" s="390"/>
      <c r="BI700" s="390"/>
      <c r="BJ700" s="396"/>
      <c r="BK700" s="397">
        <f>2357+553</f>
        <v>2910</v>
      </c>
      <c r="BL700" s="390"/>
      <c r="BM700" s="390"/>
      <c r="BN700" s="390"/>
      <c r="BO700" s="390"/>
      <c r="BP700" s="390"/>
      <c r="BQ700" s="390"/>
    </row>
    <row r="701" spans="1:69" ht="15" customHeight="1" x14ac:dyDescent="0.2">
      <c r="A701" s="58"/>
      <c r="B701" s="395" t="s">
        <v>64</v>
      </c>
      <c r="C701" s="395"/>
      <c r="D701" s="395"/>
      <c r="E701" s="395"/>
      <c r="F701" s="395"/>
      <c r="G701" s="395"/>
      <c r="H701" s="395"/>
      <c r="I701" s="395"/>
      <c r="J701" s="390">
        <v>97</v>
      </c>
      <c r="K701" s="390"/>
      <c r="L701" s="390"/>
      <c r="M701" s="390"/>
      <c r="N701" s="390"/>
      <c r="O701" s="390"/>
      <c r="P701" s="390">
        <v>15307</v>
      </c>
      <c r="Q701" s="390"/>
      <c r="R701" s="390"/>
      <c r="S701" s="390"/>
      <c r="T701" s="390"/>
      <c r="U701" s="390"/>
      <c r="V701" s="390"/>
      <c r="W701" s="390">
        <v>2637</v>
      </c>
      <c r="X701" s="390"/>
      <c r="Y701" s="390"/>
      <c r="Z701" s="390"/>
      <c r="AA701" s="390"/>
      <c r="AB701" s="390"/>
      <c r="AC701" s="390"/>
      <c r="AD701" s="390">
        <v>14088</v>
      </c>
      <c r="AE701" s="390"/>
      <c r="AF701" s="390"/>
      <c r="AG701" s="390"/>
      <c r="AH701" s="390"/>
      <c r="AI701" s="390"/>
      <c r="AJ701" s="390"/>
      <c r="AK701" s="390">
        <v>7047</v>
      </c>
      <c r="AL701" s="390"/>
      <c r="AM701" s="390"/>
      <c r="AN701" s="390"/>
      <c r="AO701" s="390"/>
      <c r="AP701" s="390"/>
      <c r="AQ701" s="390"/>
      <c r="AR701" s="390">
        <v>669</v>
      </c>
      <c r="AS701" s="390"/>
      <c r="AT701" s="390"/>
      <c r="AU701" s="390"/>
      <c r="AV701" s="390"/>
      <c r="AW701" s="390"/>
      <c r="AX701" s="390">
        <v>809</v>
      </c>
      <c r="AY701" s="390"/>
      <c r="AZ701" s="390"/>
      <c r="BA701" s="390"/>
      <c r="BB701" s="390"/>
      <c r="BC701" s="390"/>
      <c r="BD701" s="390">
        <v>40654</v>
      </c>
      <c r="BE701" s="390"/>
      <c r="BF701" s="390"/>
      <c r="BG701" s="390"/>
      <c r="BH701" s="390"/>
      <c r="BI701" s="390"/>
      <c r="BJ701" s="396"/>
      <c r="BK701" s="397">
        <v>2789</v>
      </c>
      <c r="BL701" s="390"/>
      <c r="BM701" s="390"/>
      <c r="BN701" s="390"/>
      <c r="BO701" s="390"/>
      <c r="BP701" s="390"/>
      <c r="BQ701" s="390"/>
    </row>
    <row r="702" spans="1:69" ht="15" customHeight="1" x14ac:dyDescent="0.2">
      <c r="A702" s="58"/>
      <c r="B702" s="427" t="s">
        <v>65</v>
      </c>
      <c r="C702" s="428"/>
      <c r="D702" s="428"/>
      <c r="E702" s="428"/>
      <c r="F702" s="428"/>
      <c r="G702" s="428"/>
      <c r="H702" s="428"/>
      <c r="I702" s="429"/>
      <c r="J702" s="423">
        <v>96</v>
      </c>
      <c r="K702" s="424"/>
      <c r="L702" s="424"/>
      <c r="M702" s="424"/>
      <c r="N702" s="424"/>
      <c r="O702" s="397"/>
      <c r="P702" s="423">
        <v>15327</v>
      </c>
      <c r="Q702" s="424"/>
      <c r="R702" s="424"/>
      <c r="S702" s="424"/>
      <c r="T702" s="424"/>
      <c r="U702" s="424"/>
      <c r="V702" s="397"/>
      <c r="W702" s="423">
        <v>2609</v>
      </c>
      <c r="X702" s="424"/>
      <c r="Y702" s="424"/>
      <c r="Z702" s="424"/>
      <c r="AA702" s="424"/>
      <c r="AB702" s="424"/>
      <c r="AC702" s="397"/>
      <c r="AD702" s="423">
        <v>14447</v>
      </c>
      <c r="AE702" s="424"/>
      <c r="AF702" s="424"/>
      <c r="AG702" s="424"/>
      <c r="AH702" s="424"/>
      <c r="AI702" s="424"/>
      <c r="AJ702" s="397"/>
      <c r="AK702" s="423">
        <v>6978</v>
      </c>
      <c r="AL702" s="424"/>
      <c r="AM702" s="424"/>
      <c r="AN702" s="424"/>
      <c r="AO702" s="424"/>
      <c r="AP702" s="424"/>
      <c r="AQ702" s="397"/>
      <c r="AR702" s="423">
        <v>879</v>
      </c>
      <c r="AS702" s="424"/>
      <c r="AT702" s="424"/>
      <c r="AU702" s="424"/>
      <c r="AV702" s="424"/>
      <c r="AW702" s="397"/>
      <c r="AX702" s="423">
        <v>811</v>
      </c>
      <c r="AY702" s="424"/>
      <c r="AZ702" s="424"/>
      <c r="BA702" s="424"/>
      <c r="BB702" s="424"/>
      <c r="BC702" s="397"/>
      <c r="BD702" s="423">
        <v>41147</v>
      </c>
      <c r="BE702" s="424"/>
      <c r="BF702" s="424"/>
      <c r="BG702" s="424"/>
      <c r="BH702" s="424"/>
      <c r="BI702" s="424"/>
      <c r="BJ702" s="425"/>
      <c r="BK702" s="426">
        <v>2658</v>
      </c>
      <c r="BL702" s="424"/>
      <c r="BM702" s="424"/>
      <c r="BN702" s="424"/>
      <c r="BO702" s="424"/>
      <c r="BP702" s="424"/>
      <c r="BQ702" s="397"/>
    </row>
    <row r="703" spans="1:69" ht="15" customHeight="1" x14ac:dyDescent="0.2">
      <c r="A703" s="58"/>
      <c r="B703" s="427" t="s">
        <v>66</v>
      </c>
      <c r="C703" s="428"/>
      <c r="D703" s="428"/>
      <c r="E703" s="428"/>
      <c r="F703" s="428"/>
      <c r="G703" s="428"/>
      <c r="H703" s="428"/>
      <c r="I703" s="429"/>
      <c r="J703" s="423">
        <v>98</v>
      </c>
      <c r="K703" s="424"/>
      <c r="L703" s="424"/>
      <c r="M703" s="424"/>
      <c r="N703" s="424"/>
      <c r="O703" s="397"/>
      <c r="P703" s="423">
        <v>15262</v>
      </c>
      <c r="Q703" s="424"/>
      <c r="R703" s="424"/>
      <c r="S703" s="424"/>
      <c r="T703" s="424"/>
      <c r="U703" s="424"/>
      <c r="V703" s="397"/>
      <c r="W703" s="423">
        <v>2573</v>
      </c>
      <c r="X703" s="424"/>
      <c r="Y703" s="424"/>
      <c r="Z703" s="424"/>
      <c r="AA703" s="424"/>
      <c r="AB703" s="424"/>
      <c r="AC703" s="397"/>
      <c r="AD703" s="423">
        <v>15157</v>
      </c>
      <c r="AE703" s="424"/>
      <c r="AF703" s="424"/>
      <c r="AG703" s="424"/>
      <c r="AH703" s="424"/>
      <c r="AI703" s="424"/>
      <c r="AJ703" s="397"/>
      <c r="AK703" s="423">
        <v>6884</v>
      </c>
      <c r="AL703" s="424"/>
      <c r="AM703" s="424"/>
      <c r="AN703" s="424"/>
      <c r="AO703" s="424"/>
      <c r="AP703" s="424"/>
      <c r="AQ703" s="397"/>
      <c r="AR703" s="423">
        <v>679</v>
      </c>
      <c r="AS703" s="424"/>
      <c r="AT703" s="424"/>
      <c r="AU703" s="424"/>
      <c r="AV703" s="424"/>
      <c r="AW703" s="397"/>
      <c r="AX703" s="423">
        <v>807</v>
      </c>
      <c r="AY703" s="424"/>
      <c r="AZ703" s="424"/>
      <c r="BA703" s="424"/>
      <c r="BB703" s="424"/>
      <c r="BC703" s="397"/>
      <c r="BD703" s="423">
        <v>41460</v>
      </c>
      <c r="BE703" s="424"/>
      <c r="BF703" s="424"/>
      <c r="BG703" s="424"/>
      <c r="BH703" s="424"/>
      <c r="BI703" s="424"/>
      <c r="BJ703" s="425"/>
      <c r="BK703" s="426">
        <v>2594</v>
      </c>
      <c r="BL703" s="424"/>
      <c r="BM703" s="424"/>
      <c r="BN703" s="424"/>
      <c r="BO703" s="424"/>
      <c r="BP703" s="424"/>
      <c r="BQ703" s="397"/>
    </row>
    <row r="704" spans="1:69" ht="15" customHeight="1" x14ac:dyDescent="0.2">
      <c r="A704" s="58"/>
      <c r="B704" s="391" t="s">
        <v>67</v>
      </c>
      <c r="C704" s="391"/>
      <c r="D704" s="391"/>
      <c r="E704" s="391"/>
      <c r="F704" s="391"/>
      <c r="G704" s="391"/>
      <c r="H704" s="391"/>
      <c r="I704" s="391"/>
      <c r="J704" s="392">
        <v>94</v>
      </c>
      <c r="K704" s="392"/>
      <c r="L704" s="392"/>
      <c r="M704" s="392"/>
      <c r="N704" s="392"/>
      <c r="O704" s="392"/>
      <c r="P704" s="392">
        <v>15137</v>
      </c>
      <c r="Q704" s="392"/>
      <c r="R704" s="392"/>
      <c r="S704" s="392"/>
      <c r="T704" s="392"/>
      <c r="U704" s="392"/>
      <c r="V704" s="392"/>
      <c r="W704" s="392">
        <v>2631</v>
      </c>
      <c r="X704" s="392"/>
      <c r="Y704" s="392"/>
      <c r="Z704" s="392"/>
      <c r="AA704" s="392"/>
      <c r="AB704" s="392"/>
      <c r="AC704" s="392"/>
      <c r="AD704" s="392">
        <v>15932</v>
      </c>
      <c r="AE704" s="392"/>
      <c r="AF704" s="392"/>
      <c r="AG704" s="392"/>
      <c r="AH704" s="392"/>
      <c r="AI704" s="392"/>
      <c r="AJ704" s="392"/>
      <c r="AK704" s="392">
        <v>6887</v>
      </c>
      <c r="AL704" s="392"/>
      <c r="AM704" s="392"/>
      <c r="AN704" s="392"/>
      <c r="AO704" s="392"/>
      <c r="AP704" s="392"/>
      <c r="AQ704" s="392"/>
      <c r="AR704" s="392">
        <v>670</v>
      </c>
      <c r="AS704" s="392"/>
      <c r="AT704" s="392"/>
      <c r="AU704" s="392"/>
      <c r="AV704" s="392"/>
      <c r="AW704" s="392"/>
      <c r="AX704" s="392">
        <v>854</v>
      </c>
      <c r="AY704" s="392"/>
      <c r="AZ704" s="392"/>
      <c r="BA704" s="392"/>
      <c r="BB704" s="392"/>
      <c r="BC704" s="392"/>
      <c r="BD704" s="392">
        <v>42205</v>
      </c>
      <c r="BE704" s="392"/>
      <c r="BF704" s="392"/>
      <c r="BG704" s="392"/>
      <c r="BH704" s="392"/>
      <c r="BI704" s="392"/>
      <c r="BJ704" s="393"/>
      <c r="BK704" s="394">
        <v>2528</v>
      </c>
      <c r="BL704" s="392"/>
      <c r="BM704" s="392"/>
      <c r="BN704" s="392"/>
      <c r="BO704" s="392"/>
      <c r="BP704" s="392"/>
      <c r="BQ704" s="392"/>
    </row>
    <row r="705" spans="1:77" ht="15" customHeight="1" x14ac:dyDescent="0.2">
      <c r="A705" s="58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58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  <c r="BN705" s="71"/>
      <c r="BO705" s="71"/>
      <c r="BP705" s="71"/>
      <c r="BQ705" s="76" t="s">
        <v>786</v>
      </c>
    </row>
    <row r="707" spans="1:77" ht="15" customHeight="1" x14ac:dyDescent="0.2">
      <c r="A707" s="58" t="s">
        <v>799</v>
      </c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58"/>
      <c r="BD707" s="71"/>
      <c r="BE707" s="71"/>
      <c r="BF707" s="71"/>
      <c r="BG707" s="58"/>
      <c r="BH707" s="71"/>
      <c r="BI707" s="71"/>
      <c r="BJ707" s="71"/>
      <c r="BK707" s="71"/>
      <c r="BL707" s="71"/>
      <c r="BM707" s="58"/>
      <c r="BN707" s="71"/>
      <c r="BO707" s="71"/>
      <c r="BP707" s="71"/>
      <c r="BQ707" s="71"/>
      <c r="BR707" s="58"/>
      <c r="BS707" s="58"/>
      <c r="BT707" s="58"/>
      <c r="BU707" s="58"/>
      <c r="BV707" s="58"/>
      <c r="BW707" s="58"/>
      <c r="BX707" s="58"/>
      <c r="BY707" s="76" t="s">
        <v>788</v>
      </c>
    </row>
    <row r="708" spans="1:77" ht="15" customHeight="1" x14ac:dyDescent="0.2">
      <c r="A708" s="58" t="s">
        <v>800</v>
      </c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</row>
    <row r="709" spans="1:77" ht="15" customHeight="1" x14ac:dyDescent="0.2">
      <c r="A709" s="58"/>
      <c r="B709" s="260" t="s">
        <v>12</v>
      </c>
      <c r="C709" s="260"/>
      <c r="D709" s="260"/>
      <c r="E709" s="260"/>
      <c r="F709" s="260"/>
      <c r="G709" s="260"/>
      <c r="H709" s="260"/>
      <c r="I709" s="260"/>
      <c r="J709" s="260"/>
      <c r="K709" s="260"/>
      <c r="L709" s="260" t="s">
        <v>791</v>
      </c>
      <c r="M709" s="260"/>
      <c r="N709" s="260"/>
      <c r="O709" s="260"/>
      <c r="P709" s="260"/>
      <c r="Q709" s="260"/>
      <c r="R709" s="260"/>
      <c r="S709" s="260"/>
      <c r="T709" s="260"/>
      <c r="U709" s="260"/>
      <c r="V709" s="260"/>
      <c r="W709" s="260" t="s">
        <v>801</v>
      </c>
      <c r="X709" s="260"/>
      <c r="Y709" s="260"/>
      <c r="Z709" s="260"/>
      <c r="AA709" s="260"/>
      <c r="AB709" s="260"/>
      <c r="AC709" s="260"/>
      <c r="AD709" s="260"/>
      <c r="AE709" s="260"/>
      <c r="AF709" s="260"/>
      <c r="AG709" s="260"/>
      <c r="AH709" s="260" t="s">
        <v>802</v>
      </c>
      <c r="AI709" s="260"/>
      <c r="AJ709" s="260"/>
      <c r="AK709" s="260"/>
      <c r="AL709" s="260"/>
      <c r="AM709" s="260"/>
      <c r="AN709" s="260"/>
      <c r="AO709" s="260"/>
      <c r="AP709" s="260"/>
      <c r="AQ709" s="260"/>
      <c r="AR709" s="260"/>
      <c r="AS709" s="260" t="s">
        <v>803</v>
      </c>
      <c r="AT709" s="260"/>
      <c r="AU709" s="260"/>
      <c r="AV709" s="260"/>
      <c r="AW709" s="260"/>
      <c r="AX709" s="260"/>
      <c r="AY709" s="260"/>
      <c r="AZ709" s="260"/>
      <c r="BA709" s="260"/>
      <c r="BB709" s="260"/>
      <c r="BC709" s="260"/>
      <c r="BD709" s="260" t="s">
        <v>804</v>
      </c>
      <c r="BE709" s="260"/>
      <c r="BF709" s="260"/>
      <c r="BG709" s="260"/>
      <c r="BH709" s="260"/>
      <c r="BI709" s="260"/>
      <c r="BJ709" s="260"/>
      <c r="BK709" s="260"/>
      <c r="BL709" s="260"/>
      <c r="BM709" s="260"/>
      <c r="BN709" s="260"/>
      <c r="BO709" s="260" t="s">
        <v>134</v>
      </c>
      <c r="BP709" s="260"/>
      <c r="BQ709" s="260"/>
      <c r="BR709" s="260"/>
      <c r="BS709" s="260"/>
      <c r="BT709" s="260"/>
      <c r="BU709" s="260"/>
      <c r="BV709" s="260"/>
      <c r="BW709" s="260"/>
      <c r="BX709" s="260"/>
      <c r="BY709" s="260"/>
    </row>
    <row r="710" spans="1:77" ht="15" customHeight="1" x14ac:dyDescent="0.2">
      <c r="A710" s="58"/>
      <c r="B710" s="399" t="s">
        <v>805</v>
      </c>
      <c r="C710" s="399"/>
      <c r="D710" s="399"/>
      <c r="E710" s="399"/>
      <c r="F710" s="399"/>
      <c r="G710" s="399"/>
      <c r="H710" s="399"/>
      <c r="I710" s="399"/>
      <c r="J710" s="399"/>
      <c r="K710" s="399"/>
      <c r="L710" s="422">
        <v>172690</v>
      </c>
      <c r="M710" s="422"/>
      <c r="N710" s="422"/>
      <c r="O710" s="422"/>
      <c r="P710" s="422"/>
      <c r="Q710" s="422"/>
      <c r="R710" s="422"/>
      <c r="S710" s="422"/>
      <c r="T710" s="422"/>
      <c r="U710" s="422"/>
      <c r="V710" s="422"/>
      <c r="W710" s="422">
        <v>962820</v>
      </c>
      <c r="X710" s="422"/>
      <c r="Y710" s="422"/>
      <c r="Z710" s="422"/>
      <c r="AA710" s="422"/>
      <c r="AB710" s="422"/>
      <c r="AC710" s="422"/>
      <c r="AD710" s="422"/>
      <c r="AE710" s="422"/>
      <c r="AF710" s="422"/>
      <c r="AG710" s="422"/>
      <c r="AH710" s="422">
        <v>127049</v>
      </c>
      <c r="AI710" s="422"/>
      <c r="AJ710" s="422"/>
      <c r="AK710" s="422"/>
      <c r="AL710" s="422"/>
      <c r="AM710" s="422"/>
      <c r="AN710" s="422"/>
      <c r="AO710" s="422"/>
      <c r="AP710" s="422"/>
      <c r="AQ710" s="422"/>
      <c r="AR710" s="422"/>
      <c r="AS710" s="422">
        <v>126276</v>
      </c>
      <c r="AT710" s="422"/>
      <c r="AU710" s="422"/>
      <c r="AV710" s="422"/>
      <c r="AW710" s="422"/>
      <c r="AX710" s="422"/>
      <c r="AY710" s="422"/>
      <c r="AZ710" s="422"/>
      <c r="BA710" s="422"/>
      <c r="BB710" s="422"/>
      <c r="BC710" s="422"/>
      <c r="BD710" s="422">
        <v>17337</v>
      </c>
      <c r="BE710" s="422"/>
      <c r="BF710" s="422"/>
      <c r="BG710" s="422"/>
      <c r="BH710" s="422"/>
      <c r="BI710" s="422"/>
      <c r="BJ710" s="422"/>
      <c r="BK710" s="422"/>
      <c r="BL710" s="422"/>
      <c r="BM710" s="422"/>
      <c r="BN710" s="422"/>
      <c r="BO710" s="422">
        <f>L710+W710+AH710+AS710+BD710</f>
        <v>1406172</v>
      </c>
      <c r="BP710" s="422"/>
      <c r="BQ710" s="422"/>
      <c r="BR710" s="422"/>
      <c r="BS710" s="422"/>
      <c r="BT710" s="422"/>
      <c r="BU710" s="422"/>
      <c r="BV710" s="422"/>
      <c r="BW710" s="422"/>
      <c r="BX710" s="422"/>
      <c r="BY710" s="422"/>
    </row>
    <row r="711" spans="1:77" ht="15" customHeight="1" x14ac:dyDescent="0.2">
      <c r="A711" s="58"/>
      <c r="B711" s="395" t="s">
        <v>806</v>
      </c>
      <c r="C711" s="395"/>
      <c r="D711" s="395"/>
      <c r="E711" s="395"/>
      <c r="F711" s="395"/>
      <c r="G711" s="395"/>
      <c r="H711" s="395"/>
      <c r="I711" s="395"/>
      <c r="J711" s="395"/>
      <c r="K711" s="395"/>
      <c r="L711" s="420">
        <v>183258</v>
      </c>
      <c r="M711" s="420"/>
      <c r="N711" s="420"/>
      <c r="O711" s="420"/>
      <c r="P711" s="420"/>
      <c r="Q711" s="420"/>
      <c r="R711" s="420"/>
      <c r="S711" s="420"/>
      <c r="T711" s="420"/>
      <c r="U711" s="420"/>
      <c r="V711" s="420"/>
      <c r="W711" s="420">
        <v>999690</v>
      </c>
      <c r="X711" s="420"/>
      <c r="Y711" s="420"/>
      <c r="Z711" s="420"/>
      <c r="AA711" s="420"/>
      <c r="AB711" s="420"/>
      <c r="AC711" s="420"/>
      <c r="AD711" s="420"/>
      <c r="AE711" s="420"/>
      <c r="AF711" s="420"/>
      <c r="AG711" s="420"/>
      <c r="AH711" s="420">
        <v>130210</v>
      </c>
      <c r="AI711" s="420"/>
      <c r="AJ711" s="420"/>
      <c r="AK711" s="420"/>
      <c r="AL711" s="420"/>
      <c r="AM711" s="420"/>
      <c r="AN711" s="420"/>
      <c r="AO711" s="420"/>
      <c r="AP711" s="420"/>
      <c r="AQ711" s="420"/>
      <c r="AR711" s="420"/>
      <c r="AS711" s="420">
        <v>121610</v>
      </c>
      <c r="AT711" s="420"/>
      <c r="AU711" s="420"/>
      <c r="AV711" s="420"/>
      <c r="AW711" s="420"/>
      <c r="AX711" s="420"/>
      <c r="AY711" s="420"/>
      <c r="AZ711" s="420"/>
      <c r="BA711" s="420"/>
      <c r="BB711" s="420"/>
      <c r="BC711" s="420"/>
      <c r="BD711" s="420">
        <v>16845</v>
      </c>
      <c r="BE711" s="420"/>
      <c r="BF711" s="420"/>
      <c r="BG711" s="420"/>
      <c r="BH711" s="420"/>
      <c r="BI711" s="420"/>
      <c r="BJ711" s="420"/>
      <c r="BK711" s="420"/>
      <c r="BL711" s="420"/>
      <c r="BM711" s="420"/>
      <c r="BN711" s="420"/>
      <c r="BO711" s="420">
        <f>L711+W711+AH711+AS711+BD711</f>
        <v>1451613</v>
      </c>
      <c r="BP711" s="420"/>
      <c r="BQ711" s="420"/>
      <c r="BR711" s="420"/>
      <c r="BS711" s="420"/>
      <c r="BT711" s="420"/>
      <c r="BU711" s="420"/>
      <c r="BV711" s="420"/>
      <c r="BW711" s="420"/>
      <c r="BX711" s="420"/>
      <c r="BY711" s="420"/>
    </row>
    <row r="712" spans="1:77" ht="15" customHeight="1" x14ac:dyDescent="0.2">
      <c r="A712" s="58"/>
      <c r="B712" s="395" t="s">
        <v>807</v>
      </c>
      <c r="C712" s="395"/>
      <c r="D712" s="395"/>
      <c r="E712" s="395"/>
      <c r="F712" s="395"/>
      <c r="G712" s="395"/>
      <c r="H712" s="395"/>
      <c r="I712" s="395"/>
      <c r="J712" s="395"/>
      <c r="K712" s="395"/>
      <c r="L712" s="420">
        <v>195101</v>
      </c>
      <c r="M712" s="420"/>
      <c r="N712" s="420"/>
      <c r="O712" s="420"/>
      <c r="P712" s="420"/>
      <c r="Q712" s="420"/>
      <c r="R712" s="420"/>
      <c r="S712" s="420"/>
      <c r="T712" s="420"/>
      <c r="U712" s="420"/>
      <c r="V712" s="420"/>
      <c r="W712" s="420">
        <v>999447</v>
      </c>
      <c r="X712" s="420"/>
      <c r="Y712" s="420"/>
      <c r="Z712" s="420"/>
      <c r="AA712" s="420"/>
      <c r="AB712" s="420"/>
      <c r="AC712" s="420"/>
      <c r="AD712" s="420"/>
      <c r="AE712" s="420"/>
      <c r="AF712" s="420"/>
      <c r="AG712" s="420"/>
      <c r="AH712" s="420">
        <v>129152</v>
      </c>
      <c r="AI712" s="420"/>
      <c r="AJ712" s="420"/>
      <c r="AK712" s="420"/>
      <c r="AL712" s="420"/>
      <c r="AM712" s="420"/>
      <c r="AN712" s="420"/>
      <c r="AO712" s="420"/>
      <c r="AP712" s="420"/>
      <c r="AQ712" s="420"/>
      <c r="AR712" s="420"/>
      <c r="AS712" s="420">
        <v>113945</v>
      </c>
      <c r="AT712" s="420"/>
      <c r="AU712" s="420"/>
      <c r="AV712" s="420"/>
      <c r="AW712" s="420"/>
      <c r="AX712" s="420"/>
      <c r="AY712" s="420"/>
      <c r="AZ712" s="420"/>
      <c r="BA712" s="420"/>
      <c r="BB712" s="420"/>
      <c r="BC712" s="420"/>
      <c r="BD712" s="420">
        <v>17275</v>
      </c>
      <c r="BE712" s="420"/>
      <c r="BF712" s="420"/>
      <c r="BG712" s="420"/>
      <c r="BH712" s="420"/>
      <c r="BI712" s="420"/>
      <c r="BJ712" s="420"/>
      <c r="BK712" s="420"/>
      <c r="BL712" s="420"/>
      <c r="BM712" s="420"/>
      <c r="BN712" s="420"/>
      <c r="BO712" s="420">
        <v>1454920</v>
      </c>
      <c r="BP712" s="420"/>
      <c r="BQ712" s="420"/>
      <c r="BR712" s="420"/>
      <c r="BS712" s="420"/>
      <c r="BT712" s="420"/>
      <c r="BU712" s="420"/>
      <c r="BV712" s="420"/>
      <c r="BW712" s="420"/>
      <c r="BX712" s="420"/>
      <c r="BY712" s="420"/>
    </row>
    <row r="713" spans="1:77" ht="15" customHeight="1" x14ac:dyDescent="0.2">
      <c r="A713" s="58"/>
      <c r="B713" s="395" t="s">
        <v>808</v>
      </c>
      <c r="C713" s="395"/>
      <c r="D713" s="395"/>
      <c r="E713" s="395"/>
      <c r="F713" s="395"/>
      <c r="G713" s="395"/>
      <c r="H713" s="395"/>
      <c r="I713" s="395"/>
      <c r="J713" s="395"/>
      <c r="K713" s="395"/>
      <c r="L713" s="420">
        <v>200944</v>
      </c>
      <c r="M713" s="420"/>
      <c r="N713" s="420"/>
      <c r="O713" s="420"/>
      <c r="P713" s="420"/>
      <c r="Q713" s="420"/>
      <c r="R713" s="420"/>
      <c r="S713" s="420"/>
      <c r="T713" s="420"/>
      <c r="U713" s="420"/>
      <c r="V713" s="420"/>
      <c r="W713" s="420">
        <v>986140</v>
      </c>
      <c r="X713" s="420"/>
      <c r="Y713" s="420"/>
      <c r="Z713" s="420"/>
      <c r="AA713" s="420"/>
      <c r="AB713" s="420"/>
      <c r="AC713" s="420"/>
      <c r="AD713" s="420"/>
      <c r="AE713" s="420"/>
      <c r="AF713" s="420"/>
      <c r="AG713" s="420"/>
      <c r="AH713" s="420">
        <v>130493</v>
      </c>
      <c r="AI713" s="420"/>
      <c r="AJ713" s="420"/>
      <c r="AK713" s="420"/>
      <c r="AL713" s="420"/>
      <c r="AM713" s="420"/>
      <c r="AN713" s="420"/>
      <c r="AO713" s="420"/>
      <c r="AP713" s="420"/>
      <c r="AQ713" s="420"/>
      <c r="AR713" s="420"/>
      <c r="AS713" s="420">
        <v>117321</v>
      </c>
      <c r="AT713" s="420"/>
      <c r="AU713" s="420"/>
      <c r="AV713" s="420"/>
      <c r="AW713" s="420"/>
      <c r="AX713" s="420"/>
      <c r="AY713" s="420"/>
      <c r="AZ713" s="420"/>
      <c r="BA713" s="420"/>
      <c r="BB713" s="420"/>
      <c r="BC713" s="420"/>
      <c r="BD713" s="420">
        <v>17867</v>
      </c>
      <c r="BE713" s="420"/>
      <c r="BF713" s="420"/>
      <c r="BG713" s="420"/>
      <c r="BH713" s="420"/>
      <c r="BI713" s="420"/>
      <c r="BJ713" s="420"/>
      <c r="BK713" s="420"/>
      <c r="BL713" s="420"/>
      <c r="BM713" s="420"/>
      <c r="BN713" s="420"/>
      <c r="BO713" s="420">
        <v>1452765</v>
      </c>
      <c r="BP713" s="420"/>
      <c r="BQ713" s="420"/>
      <c r="BR713" s="420"/>
      <c r="BS713" s="420"/>
      <c r="BT713" s="420"/>
      <c r="BU713" s="420"/>
      <c r="BV713" s="420"/>
      <c r="BW713" s="420"/>
      <c r="BX713" s="420"/>
      <c r="BY713" s="420"/>
    </row>
    <row r="714" spans="1:77" ht="15" customHeight="1" x14ac:dyDescent="0.2">
      <c r="A714" s="58"/>
      <c r="B714" s="391" t="s">
        <v>809</v>
      </c>
      <c r="C714" s="391"/>
      <c r="D714" s="391"/>
      <c r="E714" s="391"/>
      <c r="F714" s="391"/>
      <c r="G714" s="391"/>
      <c r="H714" s="391"/>
      <c r="I714" s="391"/>
      <c r="J714" s="391"/>
      <c r="K714" s="391"/>
      <c r="L714" s="421">
        <v>212072</v>
      </c>
      <c r="M714" s="421"/>
      <c r="N714" s="421"/>
      <c r="O714" s="421"/>
      <c r="P714" s="421"/>
      <c r="Q714" s="421"/>
      <c r="R714" s="421"/>
      <c r="S714" s="421"/>
      <c r="T714" s="421"/>
      <c r="U714" s="421"/>
      <c r="V714" s="421"/>
      <c r="W714" s="421">
        <v>994100</v>
      </c>
      <c r="X714" s="421"/>
      <c r="Y714" s="421"/>
      <c r="Z714" s="421"/>
      <c r="AA714" s="421"/>
      <c r="AB714" s="421"/>
      <c r="AC714" s="421"/>
      <c r="AD714" s="421"/>
      <c r="AE714" s="421"/>
      <c r="AF714" s="421"/>
      <c r="AG714" s="421"/>
      <c r="AH714" s="421">
        <v>131985</v>
      </c>
      <c r="AI714" s="421"/>
      <c r="AJ714" s="421"/>
      <c r="AK714" s="421"/>
      <c r="AL714" s="421"/>
      <c r="AM714" s="421"/>
      <c r="AN714" s="421"/>
      <c r="AO714" s="421"/>
      <c r="AP714" s="421"/>
      <c r="AQ714" s="421"/>
      <c r="AR714" s="421"/>
      <c r="AS714" s="421">
        <v>120554</v>
      </c>
      <c r="AT714" s="421"/>
      <c r="AU714" s="421"/>
      <c r="AV714" s="421"/>
      <c r="AW714" s="421"/>
      <c r="AX714" s="421"/>
      <c r="AY714" s="421"/>
      <c r="AZ714" s="421"/>
      <c r="BA714" s="421"/>
      <c r="BB714" s="421"/>
      <c r="BC714" s="421"/>
      <c r="BD714" s="421">
        <v>18476</v>
      </c>
      <c r="BE714" s="421"/>
      <c r="BF714" s="421"/>
      <c r="BG714" s="421"/>
      <c r="BH714" s="421"/>
      <c r="BI714" s="421"/>
      <c r="BJ714" s="421"/>
      <c r="BK714" s="421"/>
      <c r="BL714" s="421"/>
      <c r="BM714" s="421"/>
      <c r="BN714" s="421"/>
      <c r="BO714" s="421">
        <f>L714+W714+AH714+AS714+BD714</f>
        <v>1477187</v>
      </c>
      <c r="BP714" s="421"/>
      <c r="BQ714" s="421"/>
      <c r="BR714" s="421"/>
      <c r="BS714" s="421"/>
      <c r="BT714" s="421"/>
      <c r="BU714" s="421"/>
      <c r="BV714" s="421"/>
      <c r="BW714" s="421"/>
      <c r="BX714" s="421"/>
      <c r="BY714" s="421"/>
    </row>
    <row r="715" spans="1:77" ht="15" customHeight="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8"/>
      <c r="BS715" s="58"/>
      <c r="BT715" s="58"/>
      <c r="BU715" s="58"/>
      <c r="BV715" s="58"/>
      <c r="BW715" s="58"/>
      <c r="BX715" s="58"/>
      <c r="BY715" s="58"/>
    </row>
    <row r="716" spans="1:77" ht="15" customHeight="1" x14ac:dyDescent="0.2">
      <c r="A716" s="58" t="s">
        <v>810</v>
      </c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</row>
    <row r="717" spans="1:77" ht="15" customHeight="1" x14ac:dyDescent="0.2">
      <c r="A717" s="58"/>
      <c r="B717" s="260" t="s">
        <v>12</v>
      </c>
      <c r="C717" s="260"/>
      <c r="D717" s="260"/>
      <c r="E717" s="260"/>
      <c r="F717" s="260"/>
      <c r="G717" s="260"/>
      <c r="H717" s="260"/>
      <c r="I717" s="260"/>
      <c r="J717" s="260"/>
      <c r="K717" s="260"/>
      <c r="L717" s="260" t="s">
        <v>791</v>
      </c>
      <c r="M717" s="260"/>
      <c r="N717" s="260"/>
      <c r="O717" s="260"/>
      <c r="P717" s="260"/>
      <c r="Q717" s="260"/>
      <c r="R717" s="260"/>
      <c r="S717" s="260"/>
      <c r="T717" s="260"/>
      <c r="U717" s="260"/>
      <c r="V717" s="260"/>
      <c r="W717" s="260" t="s">
        <v>801</v>
      </c>
      <c r="X717" s="260"/>
      <c r="Y717" s="260"/>
      <c r="Z717" s="260"/>
      <c r="AA717" s="260"/>
      <c r="AB717" s="260"/>
      <c r="AC717" s="260"/>
      <c r="AD717" s="260"/>
      <c r="AE717" s="260"/>
      <c r="AF717" s="260"/>
      <c r="AG717" s="260"/>
      <c r="AH717" s="260" t="s">
        <v>802</v>
      </c>
      <c r="AI717" s="260"/>
      <c r="AJ717" s="260"/>
      <c r="AK717" s="260"/>
      <c r="AL717" s="260"/>
      <c r="AM717" s="260"/>
      <c r="AN717" s="260"/>
      <c r="AO717" s="260"/>
      <c r="AP717" s="260"/>
      <c r="AQ717" s="260"/>
      <c r="AR717" s="260"/>
      <c r="AS717" s="260" t="s">
        <v>803</v>
      </c>
      <c r="AT717" s="260"/>
      <c r="AU717" s="260"/>
      <c r="AV717" s="260"/>
      <c r="AW717" s="260"/>
      <c r="AX717" s="260"/>
      <c r="AY717" s="260"/>
      <c r="AZ717" s="260"/>
      <c r="BA717" s="260"/>
      <c r="BB717" s="260"/>
      <c r="BC717" s="260"/>
      <c r="BD717" s="260" t="s">
        <v>804</v>
      </c>
      <c r="BE717" s="260"/>
      <c r="BF717" s="260"/>
      <c r="BG717" s="260"/>
      <c r="BH717" s="260"/>
      <c r="BI717" s="260"/>
      <c r="BJ717" s="260"/>
      <c r="BK717" s="260"/>
      <c r="BL717" s="260"/>
      <c r="BM717" s="260"/>
      <c r="BN717" s="260"/>
      <c r="BO717" s="260" t="s">
        <v>134</v>
      </c>
      <c r="BP717" s="260"/>
      <c r="BQ717" s="260"/>
      <c r="BR717" s="260"/>
      <c r="BS717" s="260"/>
      <c r="BT717" s="260"/>
      <c r="BU717" s="260"/>
      <c r="BV717" s="260"/>
      <c r="BW717" s="260"/>
      <c r="BX717" s="260"/>
      <c r="BY717" s="260"/>
    </row>
    <row r="718" spans="1:77" ht="15" customHeight="1" x14ac:dyDescent="0.2">
      <c r="A718" s="58"/>
      <c r="B718" s="399" t="s">
        <v>805</v>
      </c>
      <c r="C718" s="399"/>
      <c r="D718" s="399"/>
      <c r="E718" s="399"/>
      <c r="F718" s="399"/>
      <c r="G718" s="399"/>
      <c r="H718" s="399"/>
      <c r="I718" s="399"/>
      <c r="J718" s="399"/>
      <c r="K718" s="399"/>
      <c r="L718" s="422">
        <v>156713</v>
      </c>
      <c r="M718" s="422"/>
      <c r="N718" s="422"/>
      <c r="O718" s="422"/>
      <c r="P718" s="422"/>
      <c r="Q718" s="422"/>
      <c r="R718" s="422"/>
      <c r="S718" s="422"/>
      <c r="T718" s="422"/>
      <c r="U718" s="422"/>
      <c r="V718" s="422"/>
      <c r="W718" s="422">
        <v>926136</v>
      </c>
      <c r="X718" s="422"/>
      <c r="Y718" s="422"/>
      <c r="Z718" s="422"/>
      <c r="AA718" s="422"/>
      <c r="AB718" s="422"/>
      <c r="AC718" s="422"/>
      <c r="AD718" s="422"/>
      <c r="AE718" s="422"/>
      <c r="AF718" s="422"/>
      <c r="AG718" s="422"/>
      <c r="AH718" s="422">
        <v>115348</v>
      </c>
      <c r="AI718" s="422"/>
      <c r="AJ718" s="422"/>
      <c r="AK718" s="422"/>
      <c r="AL718" s="422"/>
      <c r="AM718" s="422"/>
      <c r="AN718" s="422"/>
      <c r="AO718" s="422"/>
      <c r="AP718" s="422"/>
      <c r="AQ718" s="422"/>
      <c r="AR718" s="422"/>
      <c r="AS718" s="422">
        <v>111504</v>
      </c>
      <c r="AT718" s="422"/>
      <c r="AU718" s="422"/>
      <c r="AV718" s="422"/>
      <c r="AW718" s="422"/>
      <c r="AX718" s="422"/>
      <c r="AY718" s="422"/>
      <c r="AZ718" s="422"/>
      <c r="BA718" s="422"/>
      <c r="BB718" s="422"/>
      <c r="BC718" s="422"/>
      <c r="BD718" s="422">
        <v>14516</v>
      </c>
      <c r="BE718" s="422"/>
      <c r="BF718" s="422"/>
      <c r="BG718" s="422"/>
      <c r="BH718" s="422"/>
      <c r="BI718" s="422"/>
      <c r="BJ718" s="422"/>
      <c r="BK718" s="422"/>
      <c r="BL718" s="422"/>
      <c r="BM718" s="422"/>
      <c r="BN718" s="422"/>
      <c r="BO718" s="422">
        <f>BD718+AS718+AH718+W718+L718</f>
        <v>1324217</v>
      </c>
      <c r="BP718" s="422"/>
      <c r="BQ718" s="422"/>
      <c r="BR718" s="422"/>
      <c r="BS718" s="422"/>
      <c r="BT718" s="422"/>
      <c r="BU718" s="422"/>
      <c r="BV718" s="422"/>
      <c r="BW718" s="422"/>
      <c r="BX718" s="422"/>
      <c r="BY718" s="422"/>
    </row>
    <row r="719" spans="1:77" ht="15" customHeight="1" x14ac:dyDescent="0.2">
      <c r="A719" s="58"/>
      <c r="B719" s="395" t="s">
        <v>806</v>
      </c>
      <c r="C719" s="395"/>
      <c r="D719" s="395"/>
      <c r="E719" s="395"/>
      <c r="F719" s="395"/>
      <c r="G719" s="395"/>
      <c r="H719" s="395"/>
      <c r="I719" s="395"/>
      <c r="J719" s="395"/>
      <c r="K719" s="395"/>
      <c r="L719" s="420">
        <v>169183</v>
      </c>
      <c r="M719" s="420"/>
      <c r="N719" s="420"/>
      <c r="O719" s="420"/>
      <c r="P719" s="420"/>
      <c r="Q719" s="420"/>
      <c r="R719" s="420"/>
      <c r="S719" s="420"/>
      <c r="T719" s="420"/>
      <c r="U719" s="420"/>
      <c r="V719" s="420"/>
      <c r="W719" s="420">
        <v>959095</v>
      </c>
      <c r="X719" s="420"/>
      <c r="Y719" s="420"/>
      <c r="Z719" s="420"/>
      <c r="AA719" s="420"/>
      <c r="AB719" s="420"/>
      <c r="AC719" s="420"/>
      <c r="AD719" s="420"/>
      <c r="AE719" s="420"/>
      <c r="AF719" s="420"/>
      <c r="AG719" s="420"/>
      <c r="AH719" s="420">
        <v>114816</v>
      </c>
      <c r="AI719" s="420"/>
      <c r="AJ719" s="420"/>
      <c r="AK719" s="420"/>
      <c r="AL719" s="420"/>
      <c r="AM719" s="420"/>
      <c r="AN719" s="420"/>
      <c r="AO719" s="420"/>
      <c r="AP719" s="420"/>
      <c r="AQ719" s="420"/>
      <c r="AR719" s="420"/>
      <c r="AS719" s="420">
        <v>106951</v>
      </c>
      <c r="AT719" s="420"/>
      <c r="AU719" s="420"/>
      <c r="AV719" s="420"/>
      <c r="AW719" s="420"/>
      <c r="AX719" s="420"/>
      <c r="AY719" s="420"/>
      <c r="AZ719" s="420"/>
      <c r="BA719" s="420"/>
      <c r="BB719" s="420"/>
      <c r="BC719" s="420"/>
      <c r="BD719" s="420">
        <v>13404</v>
      </c>
      <c r="BE719" s="420"/>
      <c r="BF719" s="420"/>
      <c r="BG719" s="420"/>
      <c r="BH719" s="420"/>
      <c r="BI719" s="420"/>
      <c r="BJ719" s="420"/>
      <c r="BK719" s="420"/>
      <c r="BL719" s="420"/>
      <c r="BM719" s="420"/>
      <c r="BN719" s="420"/>
      <c r="BO719" s="420">
        <f>BD719+AS719+AH719+W719+L719</f>
        <v>1363449</v>
      </c>
      <c r="BP719" s="420"/>
      <c r="BQ719" s="420"/>
      <c r="BR719" s="420"/>
      <c r="BS719" s="420"/>
      <c r="BT719" s="420"/>
      <c r="BU719" s="420"/>
      <c r="BV719" s="420"/>
      <c r="BW719" s="420"/>
      <c r="BX719" s="420"/>
      <c r="BY719" s="420"/>
    </row>
    <row r="720" spans="1:77" ht="15" customHeight="1" x14ac:dyDescent="0.2">
      <c r="A720" s="58"/>
      <c r="B720" s="395" t="s">
        <v>807</v>
      </c>
      <c r="C720" s="395"/>
      <c r="D720" s="395"/>
      <c r="E720" s="395"/>
      <c r="F720" s="395"/>
      <c r="G720" s="395"/>
      <c r="H720" s="395"/>
      <c r="I720" s="395"/>
      <c r="J720" s="395"/>
      <c r="K720" s="395"/>
      <c r="L720" s="420">
        <v>184365</v>
      </c>
      <c r="M720" s="420"/>
      <c r="N720" s="420"/>
      <c r="O720" s="420"/>
      <c r="P720" s="420"/>
      <c r="Q720" s="420"/>
      <c r="R720" s="420"/>
      <c r="S720" s="420"/>
      <c r="T720" s="420"/>
      <c r="U720" s="420"/>
      <c r="V720" s="420"/>
      <c r="W720" s="420">
        <v>969487</v>
      </c>
      <c r="X720" s="420"/>
      <c r="Y720" s="420"/>
      <c r="Z720" s="420"/>
      <c r="AA720" s="420"/>
      <c r="AB720" s="420"/>
      <c r="AC720" s="420"/>
      <c r="AD720" s="420"/>
      <c r="AE720" s="420"/>
      <c r="AF720" s="420"/>
      <c r="AG720" s="420"/>
      <c r="AH720" s="420">
        <v>114161</v>
      </c>
      <c r="AI720" s="420"/>
      <c r="AJ720" s="420"/>
      <c r="AK720" s="420"/>
      <c r="AL720" s="420"/>
      <c r="AM720" s="420"/>
      <c r="AN720" s="420"/>
      <c r="AO720" s="420"/>
      <c r="AP720" s="420"/>
      <c r="AQ720" s="420"/>
      <c r="AR720" s="420"/>
      <c r="AS720" s="420">
        <v>99884</v>
      </c>
      <c r="AT720" s="420"/>
      <c r="AU720" s="420"/>
      <c r="AV720" s="420"/>
      <c r="AW720" s="420"/>
      <c r="AX720" s="420"/>
      <c r="AY720" s="420"/>
      <c r="AZ720" s="420"/>
      <c r="BA720" s="420"/>
      <c r="BB720" s="420"/>
      <c r="BC720" s="420"/>
      <c r="BD720" s="420">
        <v>14537</v>
      </c>
      <c r="BE720" s="420"/>
      <c r="BF720" s="420"/>
      <c r="BG720" s="420"/>
      <c r="BH720" s="420"/>
      <c r="BI720" s="420"/>
      <c r="BJ720" s="420"/>
      <c r="BK720" s="420"/>
      <c r="BL720" s="420"/>
      <c r="BM720" s="420"/>
      <c r="BN720" s="420"/>
      <c r="BO720" s="420">
        <v>1382434</v>
      </c>
      <c r="BP720" s="420"/>
      <c r="BQ720" s="420"/>
      <c r="BR720" s="420"/>
      <c r="BS720" s="420"/>
      <c r="BT720" s="420"/>
      <c r="BU720" s="420"/>
      <c r="BV720" s="420"/>
      <c r="BW720" s="420"/>
      <c r="BX720" s="420"/>
      <c r="BY720" s="420"/>
    </row>
    <row r="721" spans="1:77" ht="15" customHeight="1" x14ac:dyDescent="0.2">
      <c r="A721" s="58"/>
      <c r="B721" s="395" t="s">
        <v>808</v>
      </c>
      <c r="C721" s="395"/>
      <c r="D721" s="395"/>
      <c r="E721" s="395"/>
      <c r="F721" s="395"/>
      <c r="G721" s="395"/>
      <c r="H721" s="395"/>
      <c r="I721" s="395"/>
      <c r="J721" s="395"/>
      <c r="K721" s="395"/>
      <c r="L721" s="420">
        <v>188745</v>
      </c>
      <c r="M721" s="420"/>
      <c r="N721" s="420"/>
      <c r="O721" s="420"/>
      <c r="P721" s="420"/>
      <c r="Q721" s="420"/>
      <c r="R721" s="420"/>
      <c r="S721" s="420"/>
      <c r="T721" s="420"/>
      <c r="U721" s="420"/>
      <c r="V721" s="420"/>
      <c r="W721" s="420">
        <v>957446</v>
      </c>
      <c r="X721" s="420"/>
      <c r="Y721" s="420"/>
      <c r="Z721" s="420"/>
      <c r="AA721" s="420"/>
      <c r="AB721" s="420"/>
      <c r="AC721" s="420"/>
      <c r="AD721" s="420"/>
      <c r="AE721" s="420"/>
      <c r="AF721" s="420"/>
      <c r="AG721" s="420"/>
      <c r="AH721" s="420">
        <v>114987</v>
      </c>
      <c r="AI721" s="420"/>
      <c r="AJ721" s="420"/>
      <c r="AK721" s="420"/>
      <c r="AL721" s="420"/>
      <c r="AM721" s="420"/>
      <c r="AN721" s="420"/>
      <c r="AO721" s="420"/>
      <c r="AP721" s="420"/>
      <c r="AQ721" s="420"/>
      <c r="AR721" s="420"/>
      <c r="AS721" s="420">
        <v>106391</v>
      </c>
      <c r="AT721" s="420"/>
      <c r="AU721" s="420"/>
      <c r="AV721" s="420"/>
      <c r="AW721" s="420"/>
      <c r="AX721" s="420"/>
      <c r="AY721" s="420"/>
      <c r="AZ721" s="420"/>
      <c r="BA721" s="420"/>
      <c r="BB721" s="420"/>
      <c r="BC721" s="420"/>
      <c r="BD721" s="420">
        <v>15021</v>
      </c>
      <c r="BE721" s="420"/>
      <c r="BF721" s="420"/>
      <c r="BG721" s="420"/>
      <c r="BH721" s="420"/>
      <c r="BI721" s="420"/>
      <c r="BJ721" s="420"/>
      <c r="BK721" s="420"/>
      <c r="BL721" s="420"/>
      <c r="BM721" s="420"/>
      <c r="BN721" s="420"/>
      <c r="BO721" s="420">
        <v>1382590</v>
      </c>
      <c r="BP721" s="420"/>
      <c r="BQ721" s="420"/>
      <c r="BR721" s="420"/>
      <c r="BS721" s="420"/>
      <c r="BT721" s="420"/>
      <c r="BU721" s="420"/>
      <c r="BV721" s="420"/>
      <c r="BW721" s="420"/>
      <c r="BX721" s="420"/>
      <c r="BY721" s="420"/>
    </row>
    <row r="722" spans="1:77" ht="15" customHeight="1" x14ac:dyDescent="0.2">
      <c r="A722" s="58"/>
      <c r="B722" s="391" t="s">
        <v>809</v>
      </c>
      <c r="C722" s="391"/>
      <c r="D722" s="391"/>
      <c r="E722" s="391"/>
      <c r="F722" s="391"/>
      <c r="G722" s="391"/>
      <c r="H722" s="391"/>
      <c r="I722" s="391"/>
      <c r="J722" s="391"/>
      <c r="K722" s="391"/>
      <c r="L722" s="421">
        <v>200599</v>
      </c>
      <c r="M722" s="421"/>
      <c r="N722" s="421"/>
      <c r="O722" s="421"/>
      <c r="P722" s="421"/>
      <c r="Q722" s="421"/>
      <c r="R722" s="421"/>
      <c r="S722" s="421"/>
      <c r="T722" s="421"/>
      <c r="U722" s="421"/>
      <c r="V722" s="421"/>
      <c r="W722" s="421">
        <v>969697</v>
      </c>
      <c r="X722" s="421"/>
      <c r="Y722" s="421"/>
      <c r="Z722" s="421"/>
      <c r="AA722" s="421"/>
      <c r="AB722" s="421"/>
      <c r="AC722" s="421"/>
      <c r="AD722" s="421"/>
      <c r="AE722" s="421"/>
      <c r="AF722" s="421"/>
      <c r="AG722" s="421"/>
      <c r="AH722" s="421">
        <v>115755</v>
      </c>
      <c r="AI722" s="421"/>
      <c r="AJ722" s="421"/>
      <c r="AK722" s="421"/>
      <c r="AL722" s="421"/>
      <c r="AM722" s="421"/>
      <c r="AN722" s="421"/>
      <c r="AO722" s="421"/>
      <c r="AP722" s="421"/>
      <c r="AQ722" s="421"/>
      <c r="AR722" s="421"/>
      <c r="AS722" s="421">
        <v>107499</v>
      </c>
      <c r="AT722" s="421"/>
      <c r="AU722" s="421"/>
      <c r="AV722" s="421"/>
      <c r="AW722" s="421"/>
      <c r="AX722" s="421"/>
      <c r="AY722" s="421"/>
      <c r="AZ722" s="421"/>
      <c r="BA722" s="421"/>
      <c r="BB722" s="421"/>
      <c r="BC722" s="421"/>
      <c r="BD722" s="421">
        <v>15498</v>
      </c>
      <c r="BE722" s="421"/>
      <c r="BF722" s="421"/>
      <c r="BG722" s="421"/>
      <c r="BH722" s="421"/>
      <c r="BI722" s="421"/>
      <c r="BJ722" s="421"/>
      <c r="BK722" s="421"/>
      <c r="BL722" s="421"/>
      <c r="BM722" s="421"/>
      <c r="BN722" s="421"/>
      <c r="BO722" s="421">
        <f>BD722+AS722+AH722+W722+L722</f>
        <v>1409048</v>
      </c>
      <c r="BP722" s="421"/>
      <c r="BQ722" s="421"/>
      <c r="BR722" s="421"/>
      <c r="BS722" s="421"/>
      <c r="BT722" s="421"/>
      <c r="BU722" s="421"/>
      <c r="BV722" s="421"/>
      <c r="BW722" s="421"/>
      <c r="BX722" s="421"/>
      <c r="BY722" s="421"/>
    </row>
    <row r="723" spans="1:77" ht="15" customHeight="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8"/>
      <c r="BQ723" s="58"/>
      <c r="BR723" s="58"/>
      <c r="BS723" s="58"/>
      <c r="BT723" s="58"/>
      <c r="BU723" s="58"/>
      <c r="BV723" s="58"/>
      <c r="BW723" s="58"/>
      <c r="BX723" s="58"/>
      <c r="BY723" s="65" t="s">
        <v>811</v>
      </c>
    </row>
    <row r="724" spans="1:77" ht="15" customHeight="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8"/>
      <c r="BQ724" s="58"/>
      <c r="BR724" s="58"/>
      <c r="BS724" s="58"/>
      <c r="BT724" s="58"/>
      <c r="BU724" s="58"/>
      <c r="BV724" s="58"/>
      <c r="BW724" s="58"/>
      <c r="BX724" s="58"/>
      <c r="BY724" s="58"/>
    </row>
    <row r="725" spans="1:77" ht="15" customHeight="1" x14ac:dyDescent="0.2">
      <c r="A725" s="77" t="s">
        <v>812</v>
      </c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</row>
    <row r="726" spans="1:77" ht="15" customHeight="1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>
        <v>85.64</v>
      </c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8"/>
      <c r="BQ726" s="58"/>
      <c r="BR726" s="58"/>
      <c r="BS726" s="58"/>
      <c r="BT726" s="58"/>
      <c r="BU726" s="58"/>
      <c r="BV726" s="58"/>
      <c r="BW726" s="58"/>
      <c r="BX726" s="58"/>
      <c r="BY726" s="58"/>
    </row>
    <row r="727" spans="1:77" ht="15" customHeight="1" x14ac:dyDescent="0.2">
      <c r="A727" s="58" t="s">
        <v>813</v>
      </c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8"/>
      <c r="BQ727" s="58"/>
      <c r="BR727" s="58"/>
      <c r="BS727" s="58"/>
      <c r="BT727" s="58"/>
      <c r="BU727" s="58"/>
      <c r="BV727" s="58"/>
      <c r="BW727" s="58"/>
      <c r="BX727" s="58"/>
      <c r="BY727" s="65" t="s">
        <v>814</v>
      </c>
    </row>
    <row r="728" spans="1:77" ht="15" customHeight="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8"/>
      <c r="BQ728" s="58"/>
      <c r="BR728" s="58"/>
      <c r="BS728" s="58"/>
      <c r="BT728" s="58"/>
      <c r="BU728" s="58"/>
      <c r="BV728" s="58"/>
      <c r="BW728" s="58"/>
      <c r="BX728" s="58"/>
      <c r="BY728" s="58"/>
    </row>
    <row r="729" spans="1:77" ht="15" customHeight="1" x14ac:dyDescent="0.2">
      <c r="A729" s="58"/>
      <c r="B729" s="260" t="s">
        <v>12</v>
      </c>
      <c r="C729" s="260"/>
      <c r="D729" s="260"/>
      <c r="E729" s="260"/>
      <c r="F729" s="260"/>
      <c r="G729" s="260"/>
      <c r="H729" s="260"/>
      <c r="I729" s="260"/>
      <c r="J729" s="260"/>
      <c r="K729" s="260" t="s">
        <v>815</v>
      </c>
      <c r="L729" s="260"/>
      <c r="M729" s="260"/>
      <c r="N729" s="260"/>
      <c r="O729" s="260"/>
      <c r="P729" s="260"/>
      <c r="Q729" s="260"/>
      <c r="R729" s="260"/>
      <c r="S729" s="260"/>
      <c r="T729" s="260"/>
      <c r="U729" s="260"/>
      <c r="V729" s="260"/>
      <c r="W729" s="260"/>
      <c r="X729" s="260"/>
      <c r="Y729" s="260"/>
      <c r="Z729" s="260" t="s">
        <v>816</v>
      </c>
      <c r="AA729" s="260"/>
      <c r="AB729" s="260"/>
      <c r="AC729" s="260"/>
      <c r="AD729" s="260"/>
      <c r="AE729" s="260"/>
      <c r="AF729" s="260"/>
      <c r="AG729" s="260"/>
      <c r="AH729" s="260"/>
      <c r="AI729" s="260"/>
      <c r="AJ729" s="260" t="s">
        <v>817</v>
      </c>
      <c r="AK729" s="260"/>
      <c r="AL729" s="260"/>
      <c r="AM729" s="260"/>
      <c r="AN729" s="260"/>
      <c r="AO729" s="260"/>
      <c r="AP729" s="260"/>
      <c r="AQ729" s="260"/>
      <c r="AR729" s="260"/>
      <c r="AS729" s="260"/>
      <c r="AT729" s="260"/>
      <c r="AU729" s="260"/>
      <c r="AV729" s="260"/>
      <c r="AW729" s="260"/>
      <c r="AX729" s="260"/>
      <c r="AY729" s="260"/>
      <c r="AZ729" s="260"/>
      <c r="BA729" s="260"/>
      <c r="BB729" s="260"/>
      <c r="BC729" s="260"/>
      <c r="BD729" s="260"/>
      <c r="BE729" s="260"/>
      <c r="BF729" s="260"/>
      <c r="BG729" s="260"/>
      <c r="BH729" s="260"/>
      <c r="BI729" s="260"/>
      <c r="BJ729" s="260"/>
      <c r="BK729" s="260"/>
      <c r="BL729" s="260"/>
      <c r="BM729" s="260"/>
      <c r="BN729" s="260"/>
      <c r="BO729" s="260"/>
      <c r="BP729" s="260"/>
      <c r="BQ729" s="260"/>
      <c r="BR729" s="260"/>
      <c r="BS729" s="260"/>
      <c r="BT729" s="260"/>
      <c r="BU729" s="260"/>
      <c r="BV729" s="260"/>
      <c r="BW729" s="260"/>
      <c r="BX729" s="260"/>
      <c r="BY729" s="260"/>
    </row>
    <row r="730" spans="1:77" ht="15" customHeight="1" x14ac:dyDescent="0.2">
      <c r="A730" s="58"/>
      <c r="B730" s="260"/>
      <c r="C730" s="260"/>
      <c r="D730" s="260"/>
      <c r="E730" s="260"/>
      <c r="F730" s="260"/>
      <c r="G730" s="260"/>
      <c r="H730" s="260"/>
      <c r="I730" s="260"/>
      <c r="J730" s="260"/>
      <c r="K730" s="260"/>
      <c r="L730" s="260"/>
      <c r="M730" s="260"/>
      <c r="N730" s="260"/>
      <c r="O730" s="260"/>
      <c r="P730" s="260"/>
      <c r="Q730" s="260"/>
      <c r="R730" s="260"/>
      <c r="S730" s="260"/>
      <c r="T730" s="260"/>
      <c r="U730" s="260"/>
      <c r="V730" s="260"/>
      <c r="W730" s="260"/>
      <c r="X730" s="260"/>
      <c r="Y730" s="260"/>
      <c r="Z730" s="260"/>
      <c r="AA730" s="260"/>
      <c r="AB730" s="260"/>
      <c r="AC730" s="260"/>
      <c r="AD730" s="260"/>
      <c r="AE730" s="260"/>
      <c r="AF730" s="260"/>
      <c r="AG730" s="260"/>
      <c r="AH730" s="260"/>
      <c r="AI730" s="260"/>
      <c r="AJ730" s="260" t="s">
        <v>818</v>
      </c>
      <c r="AK730" s="260"/>
      <c r="AL730" s="260"/>
      <c r="AM730" s="260"/>
      <c r="AN730" s="260"/>
      <c r="AO730" s="260"/>
      <c r="AP730" s="260"/>
      <c r="AQ730" s="260"/>
      <c r="AR730" s="260"/>
      <c r="AS730" s="260"/>
      <c r="AT730" s="260"/>
      <c r="AU730" s="260"/>
      <c r="AV730" s="260"/>
      <c r="AW730" s="260"/>
      <c r="AX730" s="260"/>
      <c r="AY730" s="260"/>
      <c r="AZ730" s="260"/>
      <c r="BA730" s="260"/>
      <c r="BB730" s="260"/>
      <c r="BC730" s="260" t="s">
        <v>819</v>
      </c>
      <c r="BD730" s="260"/>
      <c r="BE730" s="260"/>
      <c r="BF730" s="260"/>
      <c r="BG730" s="260"/>
      <c r="BH730" s="260"/>
      <c r="BI730" s="260"/>
      <c r="BJ730" s="260"/>
      <c r="BK730" s="260"/>
      <c r="BL730" s="260"/>
      <c r="BM730" s="260"/>
      <c r="BN730" s="260"/>
      <c r="BO730" s="289" t="s">
        <v>820</v>
      </c>
      <c r="BP730" s="289"/>
      <c r="BQ730" s="289"/>
      <c r="BR730" s="289"/>
      <c r="BS730" s="289"/>
      <c r="BT730" s="289"/>
      <c r="BU730" s="289"/>
      <c r="BV730" s="289"/>
      <c r="BW730" s="289"/>
      <c r="BX730" s="289"/>
      <c r="BY730" s="289"/>
    </row>
    <row r="731" spans="1:77" ht="15" customHeight="1" x14ac:dyDescent="0.2">
      <c r="A731" s="58"/>
      <c r="B731" s="260"/>
      <c r="C731" s="260"/>
      <c r="D731" s="260"/>
      <c r="E731" s="260"/>
      <c r="F731" s="260"/>
      <c r="G731" s="260"/>
      <c r="H731" s="260"/>
      <c r="I731" s="260"/>
      <c r="J731" s="260"/>
      <c r="K731" s="260" t="s">
        <v>821</v>
      </c>
      <c r="L731" s="260"/>
      <c r="M731" s="260"/>
      <c r="N731" s="260"/>
      <c r="O731" s="260"/>
      <c r="P731" s="260"/>
      <c r="Q731" s="260"/>
      <c r="R731" s="260" t="s">
        <v>822</v>
      </c>
      <c r="S731" s="260"/>
      <c r="T731" s="260"/>
      <c r="U731" s="260"/>
      <c r="V731" s="260"/>
      <c r="W731" s="260"/>
      <c r="X731" s="260"/>
      <c r="Y731" s="260"/>
      <c r="Z731" s="260"/>
      <c r="AA731" s="260"/>
      <c r="AB731" s="260"/>
      <c r="AC731" s="260"/>
      <c r="AD731" s="260"/>
      <c r="AE731" s="260"/>
      <c r="AF731" s="260"/>
      <c r="AG731" s="260"/>
      <c r="AH731" s="260"/>
      <c r="AI731" s="260"/>
      <c r="AJ731" s="260" t="s">
        <v>675</v>
      </c>
      <c r="AK731" s="260"/>
      <c r="AL731" s="260"/>
      <c r="AM731" s="260"/>
      <c r="AN731" s="260"/>
      <c r="AO731" s="260"/>
      <c r="AP731" s="260"/>
      <c r="AQ731" s="260"/>
      <c r="AR731" s="260"/>
      <c r="AS731" s="419" t="s">
        <v>823</v>
      </c>
      <c r="AT731" s="419"/>
      <c r="AU731" s="419"/>
      <c r="AV731" s="419"/>
      <c r="AW731" s="419"/>
      <c r="AX731" s="419"/>
      <c r="AY731" s="419"/>
      <c r="AZ731" s="419"/>
      <c r="BA731" s="419"/>
      <c r="BB731" s="419"/>
      <c r="BC731" s="419" t="s">
        <v>675</v>
      </c>
      <c r="BD731" s="419"/>
      <c r="BE731" s="419"/>
      <c r="BF731" s="419"/>
      <c r="BG731" s="260" t="s">
        <v>823</v>
      </c>
      <c r="BH731" s="260"/>
      <c r="BI731" s="260"/>
      <c r="BJ731" s="260"/>
      <c r="BK731" s="260"/>
      <c r="BL731" s="260"/>
      <c r="BM731" s="260"/>
      <c r="BN731" s="260"/>
      <c r="BO731" s="289" t="s">
        <v>675</v>
      </c>
      <c r="BP731" s="289"/>
      <c r="BQ731" s="289"/>
      <c r="BR731" s="289"/>
      <c r="BS731" s="289"/>
      <c r="BT731" s="260" t="s">
        <v>823</v>
      </c>
      <c r="BU731" s="260"/>
      <c r="BV731" s="260"/>
      <c r="BW731" s="260"/>
      <c r="BX731" s="260"/>
      <c r="BY731" s="260"/>
    </row>
    <row r="732" spans="1:77" ht="15" customHeight="1" x14ac:dyDescent="0.2">
      <c r="A732" s="58"/>
      <c r="B732" s="279" t="s">
        <v>824</v>
      </c>
      <c r="C732" s="279"/>
      <c r="D732" s="279"/>
      <c r="E732" s="279"/>
      <c r="F732" s="279"/>
      <c r="G732" s="279"/>
      <c r="H732" s="279"/>
      <c r="I732" s="279"/>
      <c r="J732" s="279"/>
      <c r="K732" s="418">
        <v>7247</v>
      </c>
      <c r="L732" s="418"/>
      <c r="M732" s="418"/>
      <c r="N732" s="418"/>
      <c r="O732" s="418"/>
      <c r="P732" s="418"/>
      <c r="Q732" s="418"/>
      <c r="R732" s="418">
        <v>13488</v>
      </c>
      <c r="S732" s="418"/>
      <c r="T732" s="418"/>
      <c r="U732" s="418"/>
      <c r="V732" s="418"/>
      <c r="W732" s="418"/>
      <c r="X732" s="418"/>
      <c r="Y732" s="418"/>
      <c r="Z732" s="418">
        <v>1110433</v>
      </c>
      <c r="AA732" s="418"/>
      <c r="AB732" s="418"/>
      <c r="AC732" s="418"/>
      <c r="AD732" s="418"/>
      <c r="AE732" s="418"/>
      <c r="AF732" s="418"/>
      <c r="AG732" s="418"/>
      <c r="AH732" s="418"/>
      <c r="AI732" s="418"/>
      <c r="AJ732" s="418">
        <v>238393</v>
      </c>
      <c r="AK732" s="418"/>
      <c r="AL732" s="418"/>
      <c r="AM732" s="418"/>
      <c r="AN732" s="418"/>
      <c r="AO732" s="418"/>
      <c r="AP732" s="418"/>
      <c r="AQ732" s="418"/>
      <c r="AR732" s="418"/>
      <c r="AS732" s="418">
        <v>4193039</v>
      </c>
      <c r="AT732" s="418"/>
      <c r="AU732" s="418"/>
      <c r="AV732" s="418"/>
      <c r="AW732" s="418"/>
      <c r="AX732" s="418"/>
      <c r="AY732" s="418"/>
      <c r="AZ732" s="418"/>
      <c r="BA732" s="418"/>
      <c r="BB732" s="418"/>
      <c r="BC732" s="418">
        <v>73</v>
      </c>
      <c r="BD732" s="418"/>
      <c r="BE732" s="418"/>
      <c r="BF732" s="418"/>
      <c r="BG732" s="418">
        <v>30927</v>
      </c>
      <c r="BH732" s="418"/>
      <c r="BI732" s="418"/>
      <c r="BJ732" s="418"/>
      <c r="BK732" s="418"/>
      <c r="BL732" s="418"/>
      <c r="BM732" s="418"/>
      <c r="BN732" s="418"/>
      <c r="BO732" s="418">
        <v>81</v>
      </c>
      <c r="BP732" s="418"/>
      <c r="BQ732" s="418"/>
      <c r="BR732" s="418"/>
      <c r="BS732" s="418"/>
      <c r="BT732" s="418">
        <v>2025</v>
      </c>
      <c r="BU732" s="418"/>
      <c r="BV732" s="418"/>
      <c r="BW732" s="418"/>
      <c r="BX732" s="418"/>
      <c r="BY732" s="418"/>
    </row>
    <row r="733" spans="1:77" ht="15" customHeight="1" x14ac:dyDescent="0.2">
      <c r="A733" s="58"/>
      <c r="B733" s="276" t="s">
        <v>825</v>
      </c>
      <c r="C733" s="276"/>
      <c r="D733" s="276"/>
      <c r="E733" s="276"/>
      <c r="F733" s="276"/>
      <c r="G733" s="276"/>
      <c r="H733" s="276"/>
      <c r="I733" s="276"/>
      <c r="J733" s="276"/>
      <c r="K733" s="417">
        <v>7203</v>
      </c>
      <c r="L733" s="417"/>
      <c r="M733" s="417"/>
      <c r="N733" s="417"/>
      <c r="O733" s="417"/>
      <c r="P733" s="417"/>
      <c r="Q733" s="417"/>
      <c r="R733" s="417">
        <v>13343</v>
      </c>
      <c r="S733" s="417"/>
      <c r="T733" s="417"/>
      <c r="U733" s="417"/>
      <c r="V733" s="417"/>
      <c r="W733" s="417"/>
      <c r="X733" s="417"/>
      <c r="Y733" s="417"/>
      <c r="Z733" s="417">
        <v>1145177</v>
      </c>
      <c r="AA733" s="417"/>
      <c r="AB733" s="417"/>
      <c r="AC733" s="417"/>
      <c r="AD733" s="417"/>
      <c r="AE733" s="417"/>
      <c r="AF733" s="417"/>
      <c r="AG733" s="417"/>
      <c r="AH733" s="417"/>
      <c r="AI733" s="417"/>
      <c r="AJ733" s="417">
        <v>235222</v>
      </c>
      <c r="AK733" s="417"/>
      <c r="AL733" s="417"/>
      <c r="AM733" s="417"/>
      <c r="AN733" s="417"/>
      <c r="AO733" s="417"/>
      <c r="AP733" s="417"/>
      <c r="AQ733" s="417"/>
      <c r="AR733" s="417"/>
      <c r="AS733" s="417">
        <v>4305659</v>
      </c>
      <c r="AT733" s="417"/>
      <c r="AU733" s="417"/>
      <c r="AV733" s="417"/>
      <c r="AW733" s="417"/>
      <c r="AX733" s="417"/>
      <c r="AY733" s="417"/>
      <c r="AZ733" s="417"/>
      <c r="BA733" s="417"/>
      <c r="BB733" s="417"/>
      <c r="BC733" s="417">
        <v>72</v>
      </c>
      <c r="BD733" s="417"/>
      <c r="BE733" s="417"/>
      <c r="BF733" s="417"/>
      <c r="BG733" s="417">
        <v>29837</v>
      </c>
      <c r="BH733" s="417"/>
      <c r="BI733" s="417"/>
      <c r="BJ733" s="417"/>
      <c r="BK733" s="417"/>
      <c r="BL733" s="417"/>
      <c r="BM733" s="417"/>
      <c r="BN733" s="417"/>
      <c r="BO733" s="417">
        <v>101</v>
      </c>
      <c r="BP733" s="417"/>
      <c r="BQ733" s="417"/>
      <c r="BR733" s="417"/>
      <c r="BS733" s="417"/>
      <c r="BT733" s="417">
        <v>2525</v>
      </c>
      <c r="BU733" s="417"/>
      <c r="BV733" s="417"/>
      <c r="BW733" s="417"/>
      <c r="BX733" s="417"/>
      <c r="BY733" s="417"/>
    </row>
    <row r="734" spans="1:77" ht="15" customHeight="1" x14ac:dyDescent="0.2">
      <c r="A734" s="58"/>
      <c r="B734" s="276" t="s">
        <v>809</v>
      </c>
      <c r="C734" s="276"/>
      <c r="D734" s="276"/>
      <c r="E734" s="276"/>
      <c r="F734" s="276"/>
      <c r="G734" s="276"/>
      <c r="H734" s="276"/>
      <c r="I734" s="276"/>
      <c r="J734" s="276"/>
      <c r="K734" s="417">
        <v>7222</v>
      </c>
      <c r="L734" s="417"/>
      <c r="M734" s="417"/>
      <c r="N734" s="417"/>
      <c r="O734" s="417"/>
      <c r="P734" s="417"/>
      <c r="Q734" s="417"/>
      <c r="R734" s="417">
        <v>13259</v>
      </c>
      <c r="S734" s="417"/>
      <c r="T734" s="417"/>
      <c r="U734" s="417"/>
      <c r="V734" s="417"/>
      <c r="W734" s="417"/>
      <c r="X734" s="417"/>
      <c r="Y734" s="417"/>
      <c r="Z734" s="417">
        <v>1161039</v>
      </c>
      <c r="AA734" s="417"/>
      <c r="AB734" s="417"/>
      <c r="AC734" s="417"/>
      <c r="AD734" s="417"/>
      <c r="AE734" s="417"/>
      <c r="AF734" s="417"/>
      <c r="AG734" s="417"/>
      <c r="AH734" s="417"/>
      <c r="AI734" s="417"/>
      <c r="AJ734" s="417">
        <v>215499</v>
      </c>
      <c r="AK734" s="417"/>
      <c r="AL734" s="417"/>
      <c r="AM734" s="417"/>
      <c r="AN734" s="417"/>
      <c r="AO734" s="417"/>
      <c r="AP734" s="417"/>
      <c r="AQ734" s="417"/>
      <c r="AR734" s="417"/>
      <c r="AS734" s="417">
        <v>3789384</v>
      </c>
      <c r="AT734" s="417"/>
      <c r="AU734" s="417"/>
      <c r="AV734" s="417"/>
      <c r="AW734" s="417"/>
      <c r="AX734" s="417"/>
      <c r="AY734" s="417"/>
      <c r="AZ734" s="417"/>
      <c r="BA734" s="417"/>
      <c r="BB734" s="417"/>
      <c r="BC734" s="417">
        <v>69</v>
      </c>
      <c r="BD734" s="417"/>
      <c r="BE734" s="417"/>
      <c r="BF734" s="417"/>
      <c r="BG734" s="417">
        <v>28920</v>
      </c>
      <c r="BH734" s="417"/>
      <c r="BI734" s="417"/>
      <c r="BJ734" s="417"/>
      <c r="BK734" s="417"/>
      <c r="BL734" s="417"/>
      <c r="BM734" s="417"/>
      <c r="BN734" s="417"/>
      <c r="BO734" s="417">
        <v>73</v>
      </c>
      <c r="BP734" s="417"/>
      <c r="BQ734" s="417"/>
      <c r="BR734" s="417"/>
      <c r="BS734" s="417"/>
      <c r="BT734" s="417">
        <v>1825</v>
      </c>
      <c r="BU734" s="417"/>
      <c r="BV734" s="417"/>
      <c r="BW734" s="417"/>
      <c r="BX734" s="417"/>
      <c r="BY734" s="417"/>
    </row>
    <row r="735" spans="1:77" ht="15" customHeight="1" x14ac:dyDescent="0.2">
      <c r="A735" s="58"/>
      <c r="B735" s="276" t="s">
        <v>826</v>
      </c>
      <c r="C735" s="276"/>
      <c r="D735" s="276"/>
      <c r="E735" s="276"/>
      <c r="F735" s="276"/>
      <c r="G735" s="276"/>
      <c r="H735" s="276"/>
      <c r="I735" s="276"/>
      <c r="J735" s="276"/>
      <c r="K735" s="417">
        <v>7037</v>
      </c>
      <c r="L735" s="417"/>
      <c r="M735" s="417"/>
      <c r="N735" s="417"/>
      <c r="O735" s="417"/>
      <c r="P735" s="417"/>
      <c r="Q735" s="417"/>
      <c r="R735" s="417">
        <v>12749</v>
      </c>
      <c r="S735" s="417"/>
      <c r="T735" s="417"/>
      <c r="U735" s="417"/>
      <c r="V735" s="417"/>
      <c r="W735" s="417"/>
      <c r="X735" s="417"/>
      <c r="Y735" s="417"/>
      <c r="Z735" s="417">
        <v>1277515</v>
      </c>
      <c r="AA735" s="417"/>
      <c r="AB735" s="417"/>
      <c r="AC735" s="417"/>
      <c r="AD735" s="417"/>
      <c r="AE735" s="417"/>
      <c r="AF735" s="417"/>
      <c r="AG735" s="417"/>
      <c r="AH735" s="417"/>
      <c r="AI735" s="417"/>
      <c r="AJ735" s="417">
        <v>245264</v>
      </c>
      <c r="AK735" s="417"/>
      <c r="AL735" s="417"/>
      <c r="AM735" s="417"/>
      <c r="AN735" s="417"/>
      <c r="AO735" s="417"/>
      <c r="AP735" s="417"/>
      <c r="AQ735" s="417"/>
      <c r="AR735" s="417"/>
      <c r="AS735" s="417">
        <v>4457280</v>
      </c>
      <c r="AT735" s="417"/>
      <c r="AU735" s="417"/>
      <c r="AV735" s="417"/>
      <c r="AW735" s="417"/>
      <c r="AX735" s="417"/>
      <c r="AY735" s="417"/>
      <c r="AZ735" s="417"/>
      <c r="BA735" s="417"/>
      <c r="BB735" s="417"/>
      <c r="BC735" s="417">
        <v>48</v>
      </c>
      <c r="BD735" s="417"/>
      <c r="BE735" s="417"/>
      <c r="BF735" s="417"/>
      <c r="BG735" s="417">
        <v>19966</v>
      </c>
      <c r="BH735" s="417"/>
      <c r="BI735" s="417"/>
      <c r="BJ735" s="417"/>
      <c r="BK735" s="417"/>
      <c r="BL735" s="417"/>
      <c r="BM735" s="417"/>
      <c r="BN735" s="417"/>
      <c r="BO735" s="417">
        <v>80</v>
      </c>
      <c r="BP735" s="417"/>
      <c r="BQ735" s="417"/>
      <c r="BR735" s="417"/>
      <c r="BS735" s="417"/>
      <c r="BT735" s="417">
        <v>2000</v>
      </c>
      <c r="BU735" s="417"/>
      <c r="BV735" s="417"/>
      <c r="BW735" s="417"/>
      <c r="BX735" s="417"/>
      <c r="BY735" s="417"/>
    </row>
    <row r="736" spans="1:77" ht="15" customHeight="1" x14ac:dyDescent="0.2">
      <c r="A736" s="58"/>
      <c r="B736" s="274" t="s">
        <v>827</v>
      </c>
      <c r="C736" s="274"/>
      <c r="D736" s="274"/>
      <c r="E736" s="274"/>
      <c r="F736" s="274"/>
      <c r="G736" s="274"/>
      <c r="H736" s="274"/>
      <c r="I736" s="274"/>
      <c r="J736" s="274"/>
      <c r="K736" s="416">
        <v>6890</v>
      </c>
      <c r="L736" s="416"/>
      <c r="M736" s="416"/>
      <c r="N736" s="416"/>
      <c r="O736" s="416"/>
      <c r="P736" s="416"/>
      <c r="Q736" s="416"/>
      <c r="R736" s="416">
        <v>12273</v>
      </c>
      <c r="S736" s="416"/>
      <c r="T736" s="416"/>
      <c r="U736" s="416"/>
      <c r="V736" s="416"/>
      <c r="W736" s="416"/>
      <c r="X736" s="416"/>
      <c r="Y736" s="416"/>
      <c r="Z736" s="416">
        <v>1249745</v>
      </c>
      <c r="AA736" s="416"/>
      <c r="AB736" s="416"/>
      <c r="AC736" s="416"/>
      <c r="AD736" s="416"/>
      <c r="AE736" s="416"/>
      <c r="AF736" s="416"/>
      <c r="AG736" s="416"/>
      <c r="AH736" s="416"/>
      <c r="AI736" s="416"/>
      <c r="AJ736" s="416">
        <v>246815</v>
      </c>
      <c r="AK736" s="416"/>
      <c r="AL736" s="416"/>
      <c r="AM736" s="416"/>
      <c r="AN736" s="416"/>
      <c r="AO736" s="416"/>
      <c r="AP736" s="416"/>
      <c r="AQ736" s="416"/>
      <c r="AR736" s="416"/>
      <c r="AS736" s="416">
        <v>4430309</v>
      </c>
      <c r="AT736" s="416"/>
      <c r="AU736" s="416"/>
      <c r="AV736" s="416"/>
      <c r="AW736" s="416"/>
      <c r="AX736" s="416"/>
      <c r="AY736" s="416"/>
      <c r="AZ736" s="416"/>
      <c r="BA736" s="416"/>
      <c r="BB736" s="416"/>
      <c r="BC736" s="416">
        <v>43</v>
      </c>
      <c r="BD736" s="416"/>
      <c r="BE736" s="416"/>
      <c r="BF736" s="416"/>
      <c r="BG736" s="416">
        <v>17970</v>
      </c>
      <c r="BH736" s="416"/>
      <c r="BI736" s="416"/>
      <c r="BJ736" s="416"/>
      <c r="BK736" s="416"/>
      <c r="BL736" s="416"/>
      <c r="BM736" s="416"/>
      <c r="BN736" s="416"/>
      <c r="BO736" s="416">
        <v>79</v>
      </c>
      <c r="BP736" s="416"/>
      <c r="BQ736" s="416"/>
      <c r="BR736" s="416"/>
      <c r="BS736" s="416"/>
      <c r="BT736" s="416">
        <v>1975</v>
      </c>
      <c r="BU736" s="416"/>
      <c r="BV736" s="416"/>
      <c r="BW736" s="416"/>
      <c r="BX736" s="416"/>
      <c r="BY736" s="416"/>
    </row>
    <row r="737" spans="1:77" ht="15" customHeight="1" x14ac:dyDescent="0.2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>
        <v>27.4</v>
      </c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8"/>
      <c r="BQ737" s="58"/>
      <c r="BR737" s="58"/>
      <c r="BS737" s="58"/>
      <c r="BT737" s="58"/>
      <c r="BU737" s="58"/>
      <c r="BV737" s="58"/>
      <c r="BW737" s="58"/>
      <c r="BX737" s="58"/>
      <c r="BY737" s="65" t="s">
        <v>828</v>
      </c>
    </row>
    <row r="738" spans="1:77" ht="15" customHeight="1" x14ac:dyDescent="0.2">
      <c r="A738" s="71"/>
      <c r="B738" s="78"/>
      <c r="C738" s="78"/>
      <c r="D738" s="78"/>
      <c r="E738" s="78"/>
      <c r="F738" s="78"/>
      <c r="G738" s="78"/>
      <c r="H738" s="78"/>
      <c r="I738" s="78"/>
      <c r="J738" s="71"/>
      <c r="K738" s="71"/>
      <c r="L738" s="71"/>
      <c r="M738" s="71">
        <v>31.4</v>
      </c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  <c r="BN738" s="71"/>
      <c r="BO738" s="71"/>
      <c r="BP738" s="71"/>
      <c r="BQ738" s="71"/>
      <c r="BR738" s="58"/>
      <c r="BS738" s="58"/>
      <c r="BT738" s="58"/>
      <c r="BU738" s="58"/>
      <c r="BV738" s="58"/>
      <c r="BW738" s="58"/>
      <c r="BX738" s="58"/>
      <c r="BY738" s="58"/>
    </row>
    <row r="739" spans="1:77" ht="15" customHeight="1" x14ac:dyDescent="0.2">
      <c r="A739" s="58" t="s">
        <v>829</v>
      </c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58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  <c r="BN739" s="71"/>
      <c r="BO739" s="71"/>
      <c r="BP739" s="71"/>
      <c r="BQ739" s="58"/>
      <c r="BR739" s="58"/>
      <c r="BS739" s="58"/>
      <c r="BT739" s="58"/>
      <c r="BU739" s="58"/>
      <c r="BV739" s="58"/>
      <c r="BW739" s="58"/>
      <c r="BX739" s="76"/>
      <c r="BY739" s="76" t="s">
        <v>830</v>
      </c>
    </row>
    <row r="740" spans="1:77" ht="15" customHeight="1" x14ac:dyDescent="0.2">
      <c r="A740" s="58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>
        <v>34.9</v>
      </c>
      <c r="N740" s="71"/>
      <c r="O740" s="71"/>
      <c r="P740" s="71"/>
      <c r="Q740" s="71"/>
      <c r="R740" s="71"/>
      <c r="S740" s="71"/>
      <c r="T740" s="71"/>
      <c r="U740" s="71"/>
      <c r="V740" s="71">
        <v>17.5</v>
      </c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  <c r="BN740" s="71"/>
      <c r="BO740" s="71"/>
      <c r="BP740" s="71"/>
      <c r="BQ740" s="71"/>
      <c r="BR740" s="58"/>
      <c r="BS740" s="58"/>
      <c r="BT740" s="58"/>
      <c r="BU740" s="58"/>
      <c r="BV740" s="58"/>
      <c r="BW740" s="58"/>
      <c r="BX740" s="58"/>
      <c r="BY740" s="58"/>
    </row>
    <row r="741" spans="1:77" ht="15" customHeight="1" x14ac:dyDescent="0.2">
      <c r="A741" s="58"/>
      <c r="B741" s="260" t="s">
        <v>12</v>
      </c>
      <c r="C741" s="260"/>
      <c r="D741" s="260"/>
      <c r="E741" s="260"/>
      <c r="F741" s="260"/>
      <c r="G741" s="260"/>
      <c r="H741" s="260"/>
      <c r="I741" s="260"/>
      <c r="J741" s="260"/>
      <c r="K741" s="260"/>
      <c r="L741" s="260"/>
      <c r="M741" s="260" t="s">
        <v>831</v>
      </c>
      <c r="N741" s="260"/>
      <c r="O741" s="260"/>
      <c r="P741" s="260"/>
      <c r="Q741" s="260"/>
      <c r="R741" s="260"/>
      <c r="S741" s="260"/>
      <c r="T741" s="260"/>
      <c r="U741" s="260"/>
      <c r="V741" s="260"/>
      <c r="W741" s="260"/>
      <c r="X741" s="260"/>
      <c r="Y741" s="260"/>
      <c r="Z741" s="260"/>
      <c r="AA741" s="260"/>
      <c r="AB741" s="260"/>
      <c r="AC741" s="260"/>
      <c r="AD741" s="260"/>
      <c r="AE741" s="260" t="s">
        <v>832</v>
      </c>
      <c r="AF741" s="260"/>
      <c r="AG741" s="260"/>
      <c r="AH741" s="260"/>
      <c r="AI741" s="260"/>
      <c r="AJ741" s="260"/>
      <c r="AK741" s="260"/>
      <c r="AL741" s="260"/>
      <c r="AM741" s="260"/>
      <c r="AN741" s="260"/>
      <c r="AO741" s="260"/>
      <c r="AP741" s="260"/>
      <c r="AQ741" s="260"/>
      <c r="AR741" s="260"/>
      <c r="AS741" s="260"/>
      <c r="AT741" s="260"/>
      <c r="AU741" s="260"/>
      <c r="AV741" s="260"/>
      <c r="AW741" s="260" t="s">
        <v>108</v>
      </c>
      <c r="AX741" s="260"/>
      <c r="AY741" s="260"/>
      <c r="AZ741" s="260"/>
      <c r="BA741" s="260"/>
      <c r="BB741" s="260"/>
      <c r="BC741" s="260"/>
      <c r="BD741" s="260"/>
      <c r="BE741" s="260"/>
      <c r="BF741" s="260"/>
      <c r="BG741" s="260"/>
      <c r="BH741" s="260"/>
      <c r="BI741" s="260"/>
      <c r="BJ741" s="260"/>
      <c r="BK741" s="260"/>
      <c r="BL741" s="260"/>
      <c r="BM741" s="260"/>
      <c r="BN741" s="260"/>
      <c r="BO741" s="260" t="s">
        <v>833</v>
      </c>
      <c r="BP741" s="260"/>
      <c r="BQ741" s="260"/>
      <c r="BR741" s="260"/>
      <c r="BS741" s="260"/>
      <c r="BT741" s="260"/>
      <c r="BU741" s="260"/>
      <c r="BV741" s="260"/>
      <c r="BW741" s="260"/>
      <c r="BX741" s="260"/>
      <c r="BY741" s="260"/>
    </row>
    <row r="742" spans="1:77" ht="15" customHeight="1" x14ac:dyDescent="0.2">
      <c r="A742" s="58"/>
      <c r="B742" s="260"/>
      <c r="C742" s="260"/>
      <c r="D742" s="260"/>
      <c r="E742" s="260"/>
      <c r="F742" s="260"/>
      <c r="G742" s="260"/>
      <c r="H742" s="260"/>
      <c r="I742" s="260"/>
      <c r="J742" s="260"/>
      <c r="K742" s="260"/>
      <c r="L742" s="260"/>
      <c r="M742" s="260" t="s">
        <v>834</v>
      </c>
      <c r="N742" s="260"/>
      <c r="O742" s="260"/>
      <c r="P742" s="260"/>
      <c r="Q742" s="260"/>
      <c r="R742" s="260"/>
      <c r="S742" s="260"/>
      <c r="T742" s="260"/>
      <c r="U742" s="260"/>
      <c r="V742" s="260" t="s">
        <v>835</v>
      </c>
      <c r="W742" s="260"/>
      <c r="X742" s="260"/>
      <c r="Y742" s="260"/>
      <c r="Z742" s="260"/>
      <c r="AA742" s="260"/>
      <c r="AB742" s="260"/>
      <c r="AC742" s="260"/>
      <c r="AD742" s="260"/>
      <c r="AE742" s="415" t="s">
        <v>834</v>
      </c>
      <c r="AF742" s="415"/>
      <c r="AG742" s="415"/>
      <c r="AH742" s="415"/>
      <c r="AI742" s="415"/>
      <c r="AJ742" s="415"/>
      <c r="AK742" s="415"/>
      <c r="AL742" s="415"/>
      <c r="AM742" s="415"/>
      <c r="AN742" s="260" t="s">
        <v>835</v>
      </c>
      <c r="AO742" s="260"/>
      <c r="AP742" s="260"/>
      <c r="AQ742" s="260"/>
      <c r="AR742" s="260"/>
      <c r="AS742" s="260"/>
      <c r="AT742" s="260"/>
      <c r="AU742" s="260"/>
      <c r="AV742" s="260"/>
      <c r="AW742" s="260" t="s">
        <v>834</v>
      </c>
      <c r="AX742" s="260"/>
      <c r="AY742" s="260"/>
      <c r="AZ742" s="260"/>
      <c r="BA742" s="260"/>
      <c r="BB742" s="260"/>
      <c r="BC742" s="260"/>
      <c r="BD742" s="260"/>
      <c r="BE742" s="260"/>
      <c r="BF742" s="260" t="s">
        <v>836</v>
      </c>
      <c r="BG742" s="260"/>
      <c r="BH742" s="260"/>
      <c r="BI742" s="260"/>
      <c r="BJ742" s="260"/>
      <c r="BK742" s="260"/>
      <c r="BL742" s="260"/>
      <c r="BM742" s="260"/>
      <c r="BN742" s="260"/>
      <c r="BO742" s="260"/>
      <c r="BP742" s="260"/>
      <c r="BQ742" s="260"/>
      <c r="BR742" s="260"/>
      <c r="BS742" s="260"/>
      <c r="BT742" s="260"/>
      <c r="BU742" s="260"/>
      <c r="BV742" s="260"/>
      <c r="BW742" s="260"/>
      <c r="BX742" s="260"/>
      <c r="BY742" s="260"/>
    </row>
    <row r="743" spans="1:77" ht="15" customHeight="1" x14ac:dyDescent="0.2">
      <c r="A743" s="58"/>
      <c r="B743" s="260" t="s">
        <v>378</v>
      </c>
      <c r="C743" s="260"/>
      <c r="D743" s="260"/>
      <c r="E743" s="260"/>
      <c r="F743" s="260"/>
      <c r="G743" s="260"/>
      <c r="H743" s="260"/>
      <c r="I743" s="260"/>
      <c r="J743" s="260"/>
      <c r="K743" s="260"/>
      <c r="L743" s="260"/>
      <c r="M743" s="389">
        <v>5</v>
      </c>
      <c r="N743" s="389"/>
      <c r="O743" s="389"/>
      <c r="P743" s="389"/>
      <c r="Q743" s="389"/>
      <c r="R743" s="389"/>
      <c r="S743" s="389"/>
      <c r="T743" s="389"/>
      <c r="U743" s="389"/>
      <c r="V743" s="389">
        <v>641</v>
      </c>
      <c r="W743" s="389"/>
      <c r="X743" s="389"/>
      <c r="Y743" s="389"/>
      <c r="Z743" s="389"/>
      <c r="AA743" s="389"/>
      <c r="AB743" s="389"/>
      <c r="AC743" s="389"/>
      <c r="AD743" s="389"/>
      <c r="AE743" s="389">
        <v>47</v>
      </c>
      <c r="AF743" s="389"/>
      <c r="AG743" s="389"/>
      <c r="AH743" s="389"/>
      <c r="AI743" s="389"/>
      <c r="AJ743" s="389"/>
      <c r="AK743" s="389"/>
      <c r="AL743" s="389"/>
      <c r="AM743" s="389"/>
      <c r="AN743" s="389">
        <v>224</v>
      </c>
      <c r="AO743" s="389"/>
      <c r="AP743" s="389"/>
      <c r="AQ743" s="389"/>
      <c r="AR743" s="389"/>
      <c r="AS743" s="389"/>
      <c r="AT743" s="389"/>
      <c r="AU743" s="389"/>
      <c r="AV743" s="389"/>
      <c r="AW743" s="389">
        <v>52</v>
      </c>
      <c r="AX743" s="389"/>
      <c r="AY743" s="389"/>
      <c r="AZ743" s="389"/>
      <c r="BA743" s="389"/>
      <c r="BB743" s="389"/>
      <c r="BC743" s="389"/>
      <c r="BD743" s="389"/>
      <c r="BE743" s="389"/>
      <c r="BF743" s="389">
        <v>865</v>
      </c>
      <c r="BG743" s="389"/>
      <c r="BH743" s="389"/>
      <c r="BI743" s="389"/>
      <c r="BJ743" s="389"/>
      <c r="BK743" s="389"/>
      <c r="BL743" s="389"/>
      <c r="BM743" s="389"/>
      <c r="BN743" s="389"/>
      <c r="BO743" s="389">
        <v>24</v>
      </c>
      <c r="BP743" s="389"/>
      <c r="BQ743" s="389"/>
      <c r="BR743" s="389"/>
      <c r="BS743" s="389"/>
      <c r="BT743" s="389"/>
      <c r="BU743" s="389"/>
      <c r="BV743" s="389"/>
      <c r="BW743" s="389"/>
      <c r="BX743" s="389"/>
      <c r="BY743" s="389"/>
    </row>
    <row r="744" spans="1:77" ht="15" customHeight="1" x14ac:dyDescent="0.2">
      <c r="A744" s="58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58"/>
      <c r="W744" s="58"/>
      <c r="X744" s="58"/>
      <c r="Y744" s="58"/>
      <c r="Z744" s="58"/>
      <c r="AA744" s="58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58"/>
      <c r="AX744" s="58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58"/>
      <c r="BL744" s="71"/>
      <c r="BM744" s="58"/>
      <c r="BN744" s="71"/>
      <c r="BO744" s="71"/>
      <c r="BP744" s="71"/>
      <c r="BQ744" s="71"/>
      <c r="BR744" s="58"/>
      <c r="BS744" s="58"/>
      <c r="BT744" s="58"/>
      <c r="BU744" s="58"/>
      <c r="BV744" s="58"/>
      <c r="BW744" s="58"/>
      <c r="BX744" s="58"/>
      <c r="BY744" s="76" t="s">
        <v>837</v>
      </c>
    </row>
    <row r="745" spans="1:77" ht="15" customHeight="1" x14ac:dyDescent="0.2">
      <c r="A745" s="58"/>
      <c r="B745" s="59"/>
      <c r="C745" s="59"/>
      <c r="D745" s="59"/>
      <c r="E745" s="59"/>
      <c r="F745" s="59"/>
      <c r="G745" s="59"/>
      <c r="H745" s="59"/>
      <c r="I745" s="79"/>
      <c r="J745" s="79"/>
      <c r="K745" s="79"/>
      <c r="L745" s="79"/>
      <c r="M745" s="79"/>
      <c r="N745" s="79"/>
      <c r="O745" s="79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58"/>
      <c r="BS745" s="58"/>
      <c r="BT745" s="58"/>
      <c r="BU745" s="58"/>
      <c r="BV745" s="58"/>
      <c r="BW745" s="58"/>
      <c r="BX745" s="58"/>
      <c r="BY745" s="58"/>
    </row>
    <row r="746" spans="1:77" ht="15" customHeight="1" x14ac:dyDescent="0.2">
      <c r="A746" s="58" t="s">
        <v>838</v>
      </c>
      <c r="B746" s="59"/>
      <c r="C746" s="59"/>
      <c r="D746" s="59"/>
      <c r="E746" s="59"/>
      <c r="F746" s="59"/>
      <c r="G746" s="59"/>
      <c r="H746" s="59"/>
      <c r="I746" s="59"/>
      <c r="J746" s="59"/>
      <c r="K746" s="79"/>
      <c r="L746" s="79"/>
      <c r="M746" s="79"/>
      <c r="N746" s="79"/>
      <c r="O746" s="79"/>
      <c r="P746" s="79"/>
      <c r="Q746" s="59"/>
      <c r="R746" s="59"/>
      <c r="S746" s="59"/>
      <c r="T746" s="59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59"/>
      <c r="AJ746" s="59"/>
      <c r="AK746" s="59"/>
      <c r="AL746" s="59"/>
      <c r="AM746" s="59"/>
      <c r="AN746" s="59"/>
      <c r="AO746" s="59"/>
      <c r="AP746" s="80"/>
      <c r="AQ746" s="80"/>
      <c r="AR746" s="80"/>
      <c r="AS746" s="58"/>
      <c r="AT746" s="80"/>
      <c r="AU746" s="58"/>
      <c r="AV746" s="80"/>
      <c r="AW746" s="80"/>
      <c r="AX746" s="80"/>
      <c r="AY746" s="58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58"/>
      <c r="BS746" s="58"/>
      <c r="BT746" s="58"/>
      <c r="BU746" s="58"/>
      <c r="BV746" s="58"/>
      <c r="BW746" s="58"/>
      <c r="BX746" s="58"/>
      <c r="BY746" s="82" t="s">
        <v>839</v>
      </c>
    </row>
    <row r="747" spans="1:77" ht="15" customHeight="1" x14ac:dyDescent="0.2">
      <c r="A747" s="58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58"/>
      <c r="BS747" s="58"/>
      <c r="BT747" s="58"/>
      <c r="BU747" s="58"/>
      <c r="BV747" s="58"/>
      <c r="BW747" s="58"/>
      <c r="BX747" s="58"/>
      <c r="BY747" s="58"/>
    </row>
    <row r="748" spans="1:77" ht="15" customHeight="1" x14ac:dyDescent="0.2">
      <c r="A748" s="83"/>
      <c r="B748" s="289" t="s">
        <v>840</v>
      </c>
      <c r="C748" s="289"/>
      <c r="D748" s="289"/>
      <c r="E748" s="289"/>
      <c r="F748" s="289" t="s">
        <v>61</v>
      </c>
      <c r="G748" s="289"/>
      <c r="H748" s="289"/>
      <c r="I748" s="289"/>
      <c r="J748" s="289"/>
      <c r="K748" s="342"/>
      <c r="L748" s="414" t="s">
        <v>841</v>
      </c>
      <c r="M748" s="289"/>
      <c r="N748" s="289"/>
      <c r="O748" s="289"/>
      <c r="P748" s="289"/>
      <c r="Q748" s="289"/>
      <c r="R748" s="289" t="s">
        <v>842</v>
      </c>
      <c r="S748" s="289"/>
      <c r="T748" s="289"/>
      <c r="U748" s="289"/>
      <c r="V748" s="289"/>
      <c r="W748" s="289"/>
      <c r="X748" s="289" t="s">
        <v>843</v>
      </c>
      <c r="Y748" s="289"/>
      <c r="Z748" s="289"/>
      <c r="AA748" s="289"/>
      <c r="AB748" s="289"/>
      <c r="AC748" s="289"/>
      <c r="AD748" s="289" t="s">
        <v>844</v>
      </c>
      <c r="AE748" s="289"/>
      <c r="AF748" s="289"/>
      <c r="AG748" s="289"/>
      <c r="AH748" s="289"/>
      <c r="AI748" s="289"/>
      <c r="AJ748" s="287" t="s">
        <v>845</v>
      </c>
      <c r="AK748" s="287"/>
      <c r="AL748" s="287"/>
      <c r="AM748" s="287"/>
      <c r="AN748" s="287"/>
      <c r="AO748" s="287"/>
      <c r="AP748" s="289" t="s">
        <v>846</v>
      </c>
      <c r="AQ748" s="289"/>
      <c r="AR748" s="289"/>
      <c r="AS748" s="289"/>
      <c r="AT748" s="289"/>
      <c r="AU748" s="289"/>
      <c r="AV748" s="289" t="s">
        <v>847</v>
      </c>
      <c r="AW748" s="289"/>
      <c r="AX748" s="289"/>
      <c r="AY748" s="289"/>
      <c r="AZ748" s="289"/>
      <c r="BA748" s="289"/>
      <c r="BB748" s="289" t="s">
        <v>848</v>
      </c>
      <c r="BC748" s="289"/>
      <c r="BD748" s="289"/>
      <c r="BE748" s="289"/>
      <c r="BF748" s="289"/>
      <c r="BG748" s="289"/>
      <c r="BH748" s="289" t="s">
        <v>849</v>
      </c>
      <c r="BI748" s="289"/>
      <c r="BJ748" s="289"/>
      <c r="BK748" s="289"/>
      <c r="BL748" s="289"/>
      <c r="BM748" s="289"/>
      <c r="BN748" s="289" t="s">
        <v>850</v>
      </c>
      <c r="BO748" s="289"/>
      <c r="BP748" s="289"/>
      <c r="BQ748" s="289"/>
      <c r="BR748" s="289"/>
      <c r="BS748" s="289"/>
      <c r="BT748" s="289" t="s">
        <v>31</v>
      </c>
      <c r="BU748" s="289"/>
      <c r="BV748" s="289"/>
      <c r="BW748" s="289"/>
      <c r="BX748" s="289"/>
      <c r="BY748" s="289"/>
    </row>
    <row r="749" spans="1:77" ht="15" customHeight="1" x14ac:dyDescent="0.2">
      <c r="A749" s="83"/>
      <c r="B749" s="289"/>
      <c r="C749" s="289"/>
      <c r="D749" s="289"/>
      <c r="E749" s="289"/>
      <c r="F749" s="289"/>
      <c r="G749" s="289"/>
      <c r="H749" s="289"/>
      <c r="I749" s="289"/>
      <c r="J749" s="289"/>
      <c r="K749" s="342"/>
      <c r="L749" s="414"/>
      <c r="M749" s="289"/>
      <c r="N749" s="289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  <c r="AA749" s="289"/>
      <c r="AB749" s="289"/>
      <c r="AC749" s="289"/>
      <c r="AD749" s="289"/>
      <c r="AE749" s="289"/>
      <c r="AF749" s="289"/>
      <c r="AG749" s="289"/>
      <c r="AH749" s="289"/>
      <c r="AI749" s="289"/>
      <c r="AJ749" s="287"/>
      <c r="AK749" s="287"/>
      <c r="AL749" s="287"/>
      <c r="AM749" s="287"/>
      <c r="AN749" s="287"/>
      <c r="AO749" s="287"/>
      <c r="AP749" s="289"/>
      <c r="AQ749" s="289"/>
      <c r="AR749" s="289"/>
      <c r="AS749" s="289"/>
      <c r="AT749" s="289"/>
      <c r="AU749" s="289"/>
      <c r="AV749" s="289"/>
      <c r="AW749" s="289"/>
      <c r="AX749" s="289"/>
      <c r="AY749" s="289"/>
      <c r="AZ749" s="289"/>
      <c r="BA749" s="289"/>
      <c r="BB749" s="289"/>
      <c r="BC749" s="289"/>
      <c r="BD749" s="289"/>
      <c r="BE749" s="289"/>
      <c r="BF749" s="289"/>
      <c r="BG749" s="289"/>
      <c r="BH749" s="289"/>
      <c r="BI749" s="289"/>
      <c r="BJ749" s="289"/>
      <c r="BK749" s="289"/>
      <c r="BL749" s="289"/>
      <c r="BM749" s="289"/>
      <c r="BN749" s="289"/>
      <c r="BO749" s="289"/>
      <c r="BP749" s="289"/>
      <c r="BQ749" s="289"/>
      <c r="BR749" s="289"/>
      <c r="BS749" s="289"/>
      <c r="BT749" s="289"/>
      <c r="BU749" s="289"/>
      <c r="BV749" s="289"/>
      <c r="BW749" s="289"/>
      <c r="BX749" s="289"/>
      <c r="BY749" s="289"/>
    </row>
    <row r="750" spans="1:77" ht="15" customHeight="1" x14ac:dyDescent="0.2">
      <c r="A750" s="58"/>
      <c r="B750" s="399" t="s">
        <v>62</v>
      </c>
      <c r="C750" s="399"/>
      <c r="D750" s="399"/>
      <c r="E750" s="399"/>
      <c r="F750" s="408">
        <f>SUM(L750:BY750)</f>
        <v>288</v>
      </c>
      <c r="G750" s="408"/>
      <c r="H750" s="408"/>
      <c r="I750" s="408"/>
      <c r="J750" s="408"/>
      <c r="K750" s="412"/>
      <c r="L750" s="413">
        <v>29</v>
      </c>
      <c r="M750" s="408"/>
      <c r="N750" s="408"/>
      <c r="O750" s="408"/>
      <c r="P750" s="408"/>
      <c r="Q750" s="408"/>
      <c r="R750" s="408">
        <v>83</v>
      </c>
      <c r="S750" s="408"/>
      <c r="T750" s="408"/>
      <c r="U750" s="408"/>
      <c r="V750" s="408"/>
      <c r="W750" s="408"/>
      <c r="X750" s="408">
        <v>32</v>
      </c>
      <c r="Y750" s="408"/>
      <c r="Z750" s="408"/>
      <c r="AA750" s="408"/>
      <c r="AB750" s="408"/>
      <c r="AC750" s="408"/>
      <c r="AD750" s="408">
        <v>12</v>
      </c>
      <c r="AE750" s="408"/>
      <c r="AF750" s="408"/>
      <c r="AG750" s="408"/>
      <c r="AH750" s="408"/>
      <c r="AI750" s="408"/>
      <c r="AJ750" s="408">
        <v>47</v>
      </c>
      <c r="AK750" s="408"/>
      <c r="AL750" s="408"/>
      <c r="AM750" s="408"/>
      <c r="AN750" s="408"/>
      <c r="AO750" s="408"/>
      <c r="AP750" s="408">
        <v>7</v>
      </c>
      <c r="AQ750" s="408"/>
      <c r="AR750" s="408"/>
      <c r="AS750" s="408"/>
      <c r="AT750" s="408"/>
      <c r="AU750" s="408"/>
      <c r="AV750" s="408">
        <v>0</v>
      </c>
      <c r="AW750" s="408"/>
      <c r="AX750" s="408"/>
      <c r="AY750" s="408"/>
      <c r="AZ750" s="408"/>
      <c r="BA750" s="408"/>
      <c r="BB750" s="408">
        <v>0</v>
      </c>
      <c r="BC750" s="408"/>
      <c r="BD750" s="408"/>
      <c r="BE750" s="408"/>
      <c r="BF750" s="408"/>
      <c r="BG750" s="408"/>
      <c r="BH750" s="408">
        <v>2</v>
      </c>
      <c r="BI750" s="408"/>
      <c r="BJ750" s="408"/>
      <c r="BK750" s="408"/>
      <c r="BL750" s="408"/>
      <c r="BM750" s="408"/>
      <c r="BN750" s="408">
        <v>7</v>
      </c>
      <c r="BO750" s="408"/>
      <c r="BP750" s="408"/>
      <c r="BQ750" s="408"/>
      <c r="BR750" s="408"/>
      <c r="BS750" s="408"/>
      <c r="BT750" s="408">
        <v>69</v>
      </c>
      <c r="BU750" s="408"/>
      <c r="BV750" s="408"/>
      <c r="BW750" s="408"/>
      <c r="BX750" s="408"/>
      <c r="BY750" s="408"/>
    </row>
    <row r="751" spans="1:77" ht="15" customHeight="1" x14ac:dyDescent="0.2">
      <c r="A751" s="58"/>
      <c r="B751" s="409" t="s">
        <v>63</v>
      </c>
      <c r="C751" s="409"/>
      <c r="D751" s="409"/>
      <c r="E751" s="409"/>
      <c r="F751" s="405">
        <f>SUM(L751:BY751)</f>
        <v>318</v>
      </c>
      <c r="G751" s="405"/>
      <c r="H751" s="405"/>
      <c r="I751" s="405"/>
      <c r="J751" s="405"/>
      <c r="K751" s="410"/>
      <c r="L751" s="411">
        <v>33</v>
      </c>
      <c r="M751" s="405"/>
      <c r="N751" s="405"/>
      <c r="O751" s="405"/>
      <c r="P751" s="405"/>
      <c r="Q751" s="405"/>
      <c r="R751" s="405">
        <v>78</v>
      </c>
      <c r="S751" s="405"/>
      <c r="T751" s="405"/>
      <c r="U751" s="405"/>
      <c r="V751" s="405"/>
      <c r="W751" s="405"/>
      <c r="X751" s="405">
        <v>62</v>
      </c>
      <c r="Y751" s="405"/>
      <c r="Z751" s="405"/>
      <c r="AA751" s="405"/>
      <c r="AB751" s="405"/>
      <c r="AC751" s="405"/>
      <c r="AD751" s="405">
        <v>15</v>
      </c>
      <c r="AE751" s="405"/>
      <c r="AF751" s="405"/>
      <c r="AG751" s="405"/>
      <c r="AH751" s="405"/>
      <c r="AI751" s="405"/>
      <c r="AJ751" s="405">
        <v>43</v>
      </c>
      <c r="AK751" s="405"/>
      <c r="AL751" s="405"/>
      <c r="AM751" s="405"/>
      <c r="AN751" s="405"/>
      <c r="AO751" s="405"/>
      <c r="AP751" s="405">
        <v>2</v>
      </c>
      <c r="AQ751" s="405"/>
      <c r="AR751" s="405"/>
      <c r="AS751" s="405"/>
      <c r="AT751" s="405"/>
      <c r="AU751" s="405"/>
      <c r="AV751" s="405">
        <v>4</v>
      </c>
      <c r="AW751" s="405"/>
      <c r="AX751" s="405"/>
      <c r="AY751" s="405"/>
      <c r="AZ751" s="405"/>
      <c r="BA751" s="405"/>
      <c r="BB751" s="405">
        <v>0</v>
      </c>
      <c r="BC751" s="405"/>
      <c r="BD751" s="405"/>
      <c r="BE751" s="405"/>
      <c r="BF751" s="405"/>
      <c r="BG751" s="405"/>
      <c r="BH751" s="405">
        <v>0</v>
      </c>
      <c r="BI751" s="405"/>
      <c r="BJ751" s="405"/>
      <c r="BK751" s="405"/>
      <c r="BL751" s="405"/>
      <c r="BM751" s="405"/>
      <c r="BN751" s="405">
        <v>2</v>
      </c>
      <c r="BO751" s="405"/>
      <c r="BP751" s="405"/>
      <c r="BQ751" s="405"/>
      <c r="BR751" s="405"/>
      <c r="BS751" s="405"/>
      <c r="BT751" s="405">
        <v>79</v>
      </c>
      <c r="BU751" s="405"/>
      <c r="BV751" s="405"/>
      <c r="BW751" s="405"/>
      <c r="BX751" s="405"/>
      <c r="BY751" s="405"/>
    </row>
    <row r="752" spans="1:77" ht="15" customHeight="1" x14ac:dyDescent="0.2">
      <c r="A752" s="58"/>
      <c r="B752" s="406" t="s">
        <v>134</v>
      </c>
      <c r="C752" s="406"/>
      <c r="D752" s="406"/>
      <c r="E752" s="406"/>
      <c r="F752" s="403">
        <f>SUM(L752:BY752)</f>
        <v>606</v>
      </c>
      <c r="G752" s="403"/>
      <c r="H752" s="403"/>
      <c r="I752" s="403"/>
      <c r="J752" s="403"/>
      <c r="K752" s="407"/>
      <c r="L752" s="402">
        <f>SUM(L750:Q751)</f>
        <v>62</v>
      </c>
      <c r="M752" s="403"/>
      <c r="N752" s="403"/>
      <c r="O752" s="403"/>
      <c r="P752" s="403"/>
      <c r="Q752" s="403"/>
      <c r="R752" s="402">
        <f>SUM(R750:W751)</f>
        <v>161</v>
      </c>
      <c r="S752" s="403"/>
      <c r="T752" s="403"/>
      <c r="U752" s="403"/>
      <c r="V752" s="403"/>
      <c r="W752" s="403"/>
      <c r="X752" s="402">
        <f>SUM(X750:AC751)</f>
        <v>94</v>
      </c>
      <c r="Y752" s="403"/>
      <c r="Z752" s="403"/>
      <c r="AA752" s="403"/>
      <c r="AB752" s="403"/>
      <c r="AC752" s="403"/>
      <c r="AD752" s="402">
        <f>SUM(AD750:AI751)</f>
        <v>27</v>
      </c>
      <c r="AE752" s="403"/>
      <c r="AF752" s="403"/>
      <c r="AG752" s="403"/>
      <c r="AH752" s="403"/>
      <c r="AI752" s="403"/>
      <c r="AJ752" s="402">
        <f>SUM(AJ750:AO751)</f>
        <v>90</v>
      </c>
      <c r="AK752" s="403"/>
      <c r="AL752" s="403"/>
      <c r="AM752" s="403"/>
      <c r="AN752" s="403"/>
      <c r="AO752" s="403"/>
      <c r="AP752" s="402">
        <f>SUM(AP750:AU751)</f>
        <v>9</v>
      </c>
      <c r="AQ752" s="403"/>
      <c r="AR752" s="403"/>
      <c r="AS752" s="403"/>
      <c r="AT752" s="403"/>
      <c r="AU752" s="403"/>
      <c r="AV752" s="402">
        <f>SUM(AV750:BA751)</f>
        <v>4</v>
      </c>
      <c r="AW752" s="403"/>
      <c r="AX752" s="403"/>
      <c r="AY752" s="403"/>
      <c r="AZ752" s="403"/>
      <c r="BA752" s="403"/>
      <c r="BB752" s="402">
        <f>SUM(BB750:BG751)</f>
        <v>0</v>
      </c>
      <c r="BC752" s="403"/>
      <c r="BD752" s="403"/>
      <c r="BE752" s="403"/>
      <c r="BF752" s="403"/>
      <c r="BG752" s="403"/>
      <c r="BH752" s="402">
        <f>SUM(BH750:BM751)</f>
        <v>2</v>
      </c>
      <c r="BI752" s="403"/>
      <c r="BJ752" s="403"/>
      <c r="BK752" s="403"/>
      <c r="BL752" s="403"/>
      <c r="BM752" s="403"/>
      <c r="BN752" s="402">
        <f>SUM(BN750:BS751)</f>
        <v>9</v>
      </c>
      <c r="BO752" s="403"/>
      <c r="BP752" s="403"/>
      <c r="BQ752" s="403"/>
      <c r="BR752" s="403"/>
      <c r="BS752" s="403"/>
      <c r="BT752" s="402">
        <f>SUM(BT750:BY751)</f>
        <v>148</v>
      </c>
      <c r="BU752" s="403"/>
      <c r="BV752" s="403"/>
      <c r="BW752" s="403"/>
      <c r="BX752" s="403"/>
      <c r="BY752" s="403"/>
    </row>
    <row r="753" spans="1:77" ht="15" customHeight="1" x14ac:dyDescent="0.2">
      <c r="A753" s="58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58"/>
      <c r="AQ753" s="71"/>
      <c r="AR753" s="71"/>
      <c r="AS753" s="71"/>
      <c r="AT753" s="71"/>
      <c r="AU753" s="71"/>
      <c r="AV753" s="71"/>
      <c r="AW753" s="71"/>
      <c r="AX753" s="71"/>
      <c r="AY753" s="58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58"/>
      <c r="BL753" s="71"/>
      <c r="BM753" s="71"/>
      <c r="BN753" s="71"/>
      <c r="BO753" s="71"/>
      <c r="BP753" s="71"/>
      <c r="BQ753" s="71"/>
      <c r="BR753" s="58"/>
      <c r="BS753" s="58"/>
      <c r="BT753" s="58"/>
      <c r="BU753" s="58"/>
      <c r="BV753" s="58"/>
      <c r="BW753" s="58"/>
      <c r="BX753" s="58"/>
      <c r="BY753" s="76" t="s">
        <v>837</v>
      </c>
    </row>
    <row r="754" spans="1:77" ht="15" customHeight="1" x14ac:dyDescent="0.2">
      <c r="A754" s="58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58"/>
      <c r="BS754" s="58"/>
      <c r="BT754" s="58"/>
      <c r="BU754" s="58"/>
      <c r="BV754" s="58"/>
      <c r="BW754" s="58"/>
      <c r="BX754" s="58"/>
      <c r="BY754" s="58"/>
    </row>
    <row r="755" spans="1:77" ht="15" customHeight="1" x14ac:dyDescent="0.2">
      <c r="A755" s="58" t="s">
        <v>851</v>
      </c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58"/>
      <c r="AU755" s="71"/>
      <c r="AV755" s="71"/>
      <c r="AW755" s="58"/>
      <c r="AX755" s="71"/>
      <c r="AY755" s="71"/>
      <c r="AZ755" s="58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  <c r="BN755" s="71"/>
      <c r="BO755" s="71"/>
      <c r="BP755" s="71"/>
      <c r="BQ755" s="71"/>
      <c r="BR755" s="58"/>
      <c r="BS755" s="58"/>
      <c r="BT755" s="58"/>
      <c r="BU755" s="58"/>
      <c r="BV755" s="58"/>
      <c r="BW755" s="58"/>
      <c r="BX755" s="58"/>
      <c r="BY755" s="76" t="s">
        <v>852</v>
      </c>
    </row>
    <row r="756" spans="1:77" ht="15" customHeight="1" x14ac:dyDescent="0.2">
      <c r="A756" s="58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  <c r="BM756" s="71"/>
      <c r="BN756" s="71"/>
      <c r="BO756" s="71"/>
      <c r="BP756" s="71"/>
      <c r="BQ756" s="71"/>
      <c r="BR756" s="58"/>
      <c r="BS756" s="58"/>
      <c r="BT756" s="58"/>
      <c r="BU756" s="58"/>
      <c r="BV756" s="58"/>
      <c r="BW756" s="58"/>
      <c r="BX756" s="58"/>
      <c r="BY756" s="58"/>
    </row>
    <row r="757" spans="1:77" ht="15" customHeight="1" x14ac:dyDescent="0.2">
      <c r="A757" s="58"/>
      <c r="B757" s="260" t="s">
        <v>12</v>
      </c>
      <c r="C757" s="260"/>
      <c r="D757" s="260"/>
      <c r="E757" s="260"/>
      <c r="F757" s="260"/>
      <c r="G757" s="260"/>
      <c r="H757" s="260"/>
      <c r="I757" s="260"/>
      <c r="J757" s="260"/>
      <c r="K757" s="260"/>
      <c r="L757" s="260" t="s">
        <v>96</v>
      </c>
      <c r="M757" s="260"/>
      <c r="N757" s="260"/>
      <c r="O757" s="260"/>
      <c r="P757" s="260"/>
      <c r="Q757" s="260"/>
      <c r="R757" s="260"/>
      <c r="S757" s="260"/>
      <c r="T757" s="260"/>
      <c r="U757" s="260"/>
      <c r="V757" s="404"/>
      <c r="W757" s="252" t="s">
        <v>853</v>
      </c>
      <c r="X757" s="260"/>
      <c r="Y757" s="260"/>
      <c r="Z757" s="260"/>
      <c r="AA757" s="260"/>
      <c r="AB757" s="260"/>
      <c r="AC757" s="260"/>
      <c r="AD757" s="260"/>
      <c r="AE757" s="260"/>
      <c r="AF757" s="260"/>
      <c r="AG757" s="260"/>
      <c r="AH757" s="260" t="s">
        <v>854</v>
      </c>
      <c r="AI757" s="260"/>
      <c r="AJ757" s="260"/>
      <c r="AK757" s="260"/>
      <c r="AL757" s="260"/>
      <c r="AM757" s="260"/>
      <c r="AN757" s="260"/>
      <c r="AO757" s="260"/>
      <c r="AP757" s="260"/>
      <c r="AQ757" s="260"/>
      <c r="AR757" s="260"/>
      <c r="AS757" s="260" t="s">
        <v>855</v>
      </c>
      <c r="AT757" s="260"/>
      <c r="AU757" s="260"/>
      <c r="AV757" s="260"/>
      <c r="AW757" s="260"/>
      <c r="AX757" s="260"/>
      <c r="AY757" s="260"/>
      <c r="AZ757" s="260"/>
      <c r="BA757" s="260"/>
      <c r="BB757" s="260"/>
      <c r="BC757" s="260"/>
      <c r="BD757" s="260" t="s">
        <v>856</v>
      </c>
      <c r="BE757" s="260"/>
      <c r="BF757" s="260"/>
      <c r="BG757" s="260"/>
      <c r="BH757" s="260"/>
      <c r="BI757" s="260"/>
      <c r="BJ757" s="260"/>
      <c r="BK757" s="260"/>
      <c r="BL757" s="260"/>
      <c r="BM757" s="260"/>
      <c r="BN757" s="260"/>
      <c r="BO757" s="260" t="s">
        <v>857</v>
      </c>
      <c r="BP757" s="260"/>
      <c r="BQ757" s="260"/>
      <c r="BR757" s="260"/>
      <c r="BS757" s="260"/>
      <c r="BT757" s="260"/>
      <c r="BU757" s="260"/>
      <c r="BV757" s="260"/>
      <c r="BW757" s="260"/>
      <c r="BX757" s="260"/>
      <c r="BY757" s="260"/>
    </row>
    <row r="758" spans="1:77" ht="15" customHeight="1" x14ac:dyDescent="0.2">
      <c r="A758" s="58"/>
      <c r="B758" s="399" t="s">
        <v>858</v>
      </c>
      <c r="C758" s="399"/>
      <c r="D758" s="399"/>
      <c r="E758" s="399"/>
      <c r="F758" s="399"/>
      <c r="G758" s="399"/>
      <c r="H758" s="399"/>
      <c r="I758" s="399"/>
      <c r="J758" s="399"/>
      <c r="K758" s="399"/>
      <c r="L758" s="398">
        <v>15147</v>
      </c>
      <c r="M758" s="398"/>
      <c r="N758" s="398"/>
      <c r="O758" s="398"/>
      <c r="P758" s="398"/>
      <c r="Q758" s="398"/>
      <c r="R758" s="398"/>
      <c r="S758" s="398"/>
      <c r="T758" s="398"/>
      <c r="U758" s="398"/>
      <c r="V758" s="400"/>
      <c r="W758" s="401">
        <v>11916</v>
      </c>
      <c r="X758" s="398"/>
      <c r="Y758" s="398"/>
      <c r="Z758" s="398"/>
      <c r="AA758" s="398"/>
      <c r="AB758" s="398"/>
      <c r="AC758" s="398"/>
      <c r="AD758" s="398"/>
      <c r="AE758" s="398"/>
      <c r="AF758" s="398"/>
      <c r="AG758" s="398"/>
      <c r="AH758" s="398">
        <v>1000</v>
      </c>
      <c r="AI758" s="398"/>
      <c r="AJ758" s="398"/>
      <c r="AK758" s="398"/>
      <c r="AL758" s="398"/>
      <c r="AM758" s="398"/>
      <c r="AN758" s="398"/>
      <c r="AO758" s="398"/>
      <c r="AP758" s="398"/>
      <c r="AQ758" s="398"/>
      <c r="AR758" s="398"/>
      <c r="AS758" s="398">
        <v>1734</v>
      </c>
      <c r="AT758" s="398"/>
      <c r="AU758" s="398"/>
      <c r="AV758" s="398"/>
      <c r="AW758" s="398"/>
      <c r="AX758" s="398"/>
      <c r="AY758" s="398"/>
      <c r="AZ758" s="398"/>
      <c r="BA758" s="398"/>
      <c r="BB758" s="398"/>
      <c r="BC758" s="398"/>
      <c r="BD758" s="398">
        <v>432</v>
      </c>
      <c r="BE758" s="398"/>
      <c r="BF758" s="398"/>
      <c r="BG758" s="398"/>
      <c r="BH758" s="398"/>
      <c r="BI758" s="398"/>
      <c r="BJ758" s="398"/>
      <c r="BK758" s="398"/>
      <c r="BL758" s="398"/>
      <c r="BM758" s="398"/>
      <c r="BN758" s="398"/>
      <c r="BO758" s="398">
        <v>65</v>
      </c>
      <c r="BP758" s="398"/>
      <c r="BQ758" s="398"/>
      <c r="BR758" s="398"/>
      <c r="BS758" s="398"/>
      <c r="BT758" s="398"/>
      <c r="BU758" s="398"/>
      <c r="BV758" s="398"/>
      <c r="BW758" s="398"/>
      <c r="BX758" s="398"/>
      <c r="BY758" s="398"/>
    </row>
    <row r="759" spans="1:77" ht="15" customHeight="1" x14ac:dyDescent="0.2">
      <c r="A759" s="58"/>
      <c r="B759" s="395" t="s">
        <v>86</v>
      </c>
      <c r="C759" s="395"/>
      <c r="D759" s="395"/>
      <c r="E759" s="395"/>
      <c r="F759" s="395"/>
      <c r="G759" s="395"/>
      <c r="H759" s="395"/>
      <c r="I759" s="395"/>
      <c r="J759" s="395"/>
      <c r="K759" s="395"/>
      <c r="L759" s="390">
        <v>15628</v>
      </c>
      <c r="M759" s="390"/>
      <c r="N759" s="390"/>
      <c r="O759" s="390"/>
      <c r="P759" s="390"/>
      <c r="Q759" s="390"/>
      <c r="R759" s="390"/>
      <c r="S759" s="390"/>
      <c r="T759" s="390"/>
      <c r="U759" s="390"/>
      <c r="V759" s="396"/>
      <c r="W759" s="397">
        <v>12154</v>
      </c>
      <c r="X759" s="390"/>
      <c r="Y759" s="390"/>
      <c r="Z759" s="390"/>
      <c r="AA759" s="390"/>
      <c r="AB759" s="390"/>
      <c r="AC759" s="390"/>
      <c r="AD759" s="390"/>
      <c r="AE759" s="390"/>
      <c r="AF759" s="390"/>
      <c r="AG759" s="390"/>
      <c r="AH759" s="390">
        <v>1039</v>
      </c>
      <c r="AI759" s="390"/>
      <c r="AJ759" s="390"/>
      <c r="AK759" s="390"/>
      <c r="AL759" s="390"/>
      <c r="AM759" s="390"/>
      <c r="AN759" s="390"/>
      <c r="AO759" s="390"/>
      <c r="AP759" s="390"/>
      <c r="AQ759" s="390"/>
      <c r="AR759" s="390"/>
      <c r="AS759" s="390">
        <v>1961</v>
      </c>
      <c r="AT759" s="390"/>
      <c r="AU759" s="390"/>
      <c r="AV759" s="390"/>
      <c r="AW759" s="390"/>
      <c r="AX759" s="390"/>
      <c r="AY759" s="390"/>
      <c r="AZ759" s="390"/>
      <c r="BA759" s="390"/>
      <c r="BB759" s="390"/>
      <c r="BC759" s="390"/>
      <c r="BD759" s="390">
        <v>356</v>
      </c>
      <c r="BE759" s="390"/>
      <c r="BF759" s="390"/>
      <c r="BG759" s="390"/>
      <c r="BH759" s="390"/>
      <c r="BI759" s="390"/>
      <c r="BJ759" s="390"/>
      <c r="BK759" s="390"/>
      <c r="BL759" s="390"/>
      <c r="BM759" s="390"/>
      <c r="BN759" s="390"/>
      <c r="BO759" s="390">
        <v>118</v>
      </c>
      <c r="BP759" s="390"/>
      <c r="BQ759" s="390"/>
      <c r="BR759" s="390"/>
      <c r="BS759" s="390"/>
      <c r="BT759" s="390"/>
      <c r="BU759" s="390"/>
      <c r="BV759" s="390"/>
      <c r="BW759" s="390"/>
      <c r="BX759" s="390"/>
      <c r="BY759" s="390"/>
    </row>
    <row r="760" spans="1:77" ht="15" customHeight="1" x14ac:dyDescent="0.2">
      <c r="A760" s="58"/>
      <c r="B760" s="395" t="s">
        <v>87</v>
      </c>
      <c r="C760" s="395"/>
      <c r="D760" s="395"/>
      <c r="E760" s="395"/>
      <c r="F760" s="395"/>
      <c r="G760" s="395"/>
      <c r="H760" s="395"/>
      <c r="I760" s="395"/>
      <c r="J760" s="395"/>
      <c r="K760" s="395"/>
      <c r="L760" s="390">
        <v>15815</v>
      </c>
      <c r="M760" s="390"/>
      <c r="N760" s="390"/>
      <c r="O760" s="390"/>
      <c r="P760" s="390"/>
      <c r="Q760" s="390"/>
      <c r="R760" s="390"/>
      <c r="S760" s="390"/>
      <c r="T760" s="390"/>
      <c r="U760" s="390"/>
      <c r="V760" s="396"/>
      <c r="W760" s="397">
        <v>12180</v>
      </c>
      <c r="X760" s="390"/>
      <c r="Y760" s="390"/>
      <c r="Z760" s="390"/>
      <c r="AA760" s="390"/>
      <c r="AB760" s="390"/>
      <c r="AC760" s="390"/>
      <c r="AD760" s="390"/>
      <c r="AE760" s="390"/>
      <c r="AF760" s="390"/>
      <c r="AG760" s="390"/>
      <c r="AH760" s="390">
        <v>1047</v>
      </c>
      <c r="AI760" s="390"/>
      <c r="AJ760" s="390"/>
      <c r="AK760" s="390"/>
      <c r="AL760" s="390"/>
      <c r="AM760" s="390"/>
      <c r="AN760" s="390"/>
      <c r="AO760" s="390"/>
      <c r="AP760" s="390"/>
      <c r="AQ760" s="390"/>
      <c r="AR760" s="390"/>
      <c r="AS760" s="390">
        <v>2228</v>
      </c>
      <c r="AT760" s="390"/>
      <c r="AU760" s="390"/>
      <c r="AV760" s="390"/>
      <c r="AW760" s="390"/>
      <c r="AX760" s="390"/>
      <c r="AY760" s="390"/>
      <c r="AZ760" s="390"/>
      <c r="BA760" s="390"/>
      <c r="BB760" s="390"/>
      <c r="BC760" s="390"/>
      <c r="BD760" s="390">
        <v>290</v>
      </c>
      <c r="BE760" s="390"/>
      <c r="BF760" s="390"/>
      <c r="BG760" s="390"/>
      <c r="BH760" s="390"/>
      <c r="BI760" s="390"/>
      <c r="BJ760" s="390"/>
      <c r="BK760" s="390"/>
      <c r="BL760" s="390"/>
      <c r="BM760" s="390"/>
      <c r="BN760" s="390"/>
      <c r="BO760" s="390">
        <v>70</v>
      </c>
      <c r="BP760" s="390"/>
      <c r="BQ760" s="390"/>
      <c r="BR760" s="390"/>
      <c r="BS760" s="390"/>
      <c r="BT760" s="390"/>
      <c r="BU760" s="390"/>
      <c r="BV760" s="390"/>
      <c r="BW760" s="390"/>
      <c r="BX760" s="390"/>
      <c r="BY760" s="390"/>
    </row>
    <row r="761" spans="1:77" ht="15" customHeight="1" x14ac:dyDescent="0.2">
      <c r="A761" s="58"/>
      <c r="B761" s="391" t="s">
        <v>88</v>
      </c>
      <c r="C761" s="391"/>
      <c r="D761" s="391"/>
      <c r="E761" s="391"/>
      <c r="F761" s="391"/>
      <c r="G761" s="391"/>
      <c r="H761" s="391"/>
      <c r="I761" s="391"/>
      <c r="J761" s="391"/>
      <c r="K761" s="391"/>
      <c r="L761" s="392">
        <v>16633</v>
      </c>
      <c r="M761" s="392"/>
      <c r="N761" s="392"/>
      <c r="O761" s="392"/>
      <c r="P761" s="392"/>
      <c r="Q761" s="392"/>
      <c r="R761" s="392"/>
      <c r="S761" s="392"/>
      <c r="T761" s="392"/>
      <c r="U761" s="392"/>
      <c r="V761" s="393"/>
      <c r="W761" s="394">
        <v>12263</v>
      </c>
      <c r="X761" s="392"/>
      <c r="Y761" s="392"/>
      <c r="Z761" s="392"/>
      <c r="AA761" s="392"/>
      <c r="AB761" s="392"/>
      <c r="AC761" s="392"/>
      <c r="AD761" s="392"/>
      <c r="AE761" s="392"/>
      <c r="AF761" s="392"/>
      <c r="AG761" s="392"/>
      <c r="AH761" s="392">
        <v>1031</v>
      </c>
      <c r="AI761" s="392"/>
      <c r="AJ761" s="392"/>
      <c r="AK761" s="392"/>
      <c r="AL761" s="392"/>
      <c r="AM761" s="392"/>
      <c r="AN761" s="392"/>
      <c r="AO761" s="392"/>
      <c r="AP761" s="392"/>
      <c r="AQ761" s="392"/>
      <c r="AR761" s="392"/>
      <c r="AS761" s="392">
        <v>2572</v>
      </c>
      <c r="AT761" s="392"/>
      <c r="AU761" s="392"/>
      <c r="AV761" s="392"/>
      <c r="AW761" s="392"/>
      <c r="AX761" s="392"/>
      <c r="AY761" s="392"/>
      <c r="AZ761" s="392"/>
      <c r="BA761" s="392"/>
      <c r="BB761" s="392"/>
      <c r="BC761" s="392"/>
      <c r="BD761" s="392">
        <v>336</v>
      </c>
      <c r="BE761" s="392"/>
      <c r="BF761" s="392"/>
      <c r="BG761" s="392"/>
      <c r="BH761" s="392"/>
      <c r="BI761" s="392"/>
      <c r="BJ761" s="392"/>
      <c r="BK761" s="392"/>
      <c r="BL761" s="392"/>
      <c r="BM761" s="392"/>
      <c r="BN761" s="392"/>
      <c r="BO761" s="392">
        <v>84</v>
      </c>
      <c r="BP761" s="392"/>
      <c r="BQ761" s="392"/>
      <c r="BR761" s="392"/>
      <c r="BS761" s="392"/>
      <c r="BT761" s="392"/>
      <c r="BU761" s="392"/>
      <c r="BV761" s="392"/>
      <c r="BW761" s="392"/>
      <c r="BX761" s="392"/>
      <c r="BY761" s="392"/>
    </row>
    <row r="762" spans="1:77" ht="15" customHeight="1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65" t="s">
        <v>128</v>
      </c>
    </row>
    <row r="764" spans="1:77" ht="15" customHeight="1" x14ac:dyDescent="0.2">
      <c r="A764" s="58" t="s">
        <v>859</v>
      </c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8"/>
      <c r="BS764" s="58"/>
      <c r="BT764" s="58"/>
      <c r="BU764" s="58"/>
      <c r="BV764" s="58"/>
      <c r="BW764" s="58"/>
      <c r="BX764" s="58"/>
      <c r="BY764" s="65" t="s">
        <v>860</v>
      </c>
    </row>
    <row r="765" spans="1:77" ht="15" customHeight="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8"/>
      <c r="BS765" s="58"/>
      <c r="BT765" s="58"/>
      <c r="BU765" s="58"/>
      <c r="BV765" s="58"/>
      <c r="BW765" s="58"/>
      <c r="BX765" s="58"/>
      <c r="BY765" s="58"/>
    </row>
    <row r="766" spans="1:77" ht="15" customHeight="1" x14ac:dyDescent="0.2">
      <c r="A766" s="83"/>
      <c r="B766" s="289" t="s">
        <v>61</v>
      </c>
      <c r="C766" s="289"/>
      <c r="D766" s="289"/>
      <c r="E766" s="289"/>
      <c r="F766" s="289"/>
      <c r="G766" s="289"/>
      <c r="H766" s="289"/>
      <c r="I766" s="289"/>
      <c r="J766" s="289"/>
      <c r="K766" s="289" t="s">
        <v>861</v>
      </c>
      <c r="L766" s="289"/>
      <c r="M766" s="289"/>
      <c r="N766" s="289"/>
      <c r="O766" s="289"/>
      <c r="P766" s="289"/>
      <c r="Q766" s="289"/>
      <c r="R766" s="289"/>
      <c r="S766" s="289"/>
      <c r="T766" s="289" t="s">
        <v>862</v>
      </c>
      <c r="U766" s="289"/>
      <c r="V766" s="289"/>
      <c r="W766" s="289"/>
      <c r="X766" s="289"/>
      <c r="Y766" s="289"/>
      <c r="Z766" s="289"/>
      <c r="AA766" s="289"/>
      <c r="AB766" s="289"/>
      <c r="AC766" s="289" t="s">
        <v>863</v>
      </c>
      <c r="AD766" s="289"/>
      <c r="AE766" s="289"/>
      <c r="AF766" s="289"/>
      <c r="AG766" s="289"/>
      <c r="AH766" s="289"/>
      <c r="AI766" s="289"/>
      <c r="AJ766" s="289"/>
      <c r="AK766" s="289"/>
      <c r="AL766" s="289" t="s">
        <v>864</v>
      </c>
      <c r="AM766" s="289"/>
      <c r="AN766" s="289"/>
      <c r="AO766" s="289"/>
      <c r="AP766" s="289"/>
      <c r="AQ766" s="289"/>
      <c r="AR766" s="289"/>
      <c r="AS766" s="289"/>
      <c r="AT766" s="289"/>
      <c r="AU766" s="289"/>
      <c r="AV766" s="289" t="s">
        <v>865</v>
      </c>
      <c r="AW766" s="289"/>
      <c r="AX766" s="289"/>
      <c r="AY766" s="289"/>
      <c r="AZ766" s="289"/>
      <c r="BA766" s="289"/>
      <c r="BB766" s="289"/>
      <c r="BC766" s="289"/>
      <c r="BD766" s="289"/>
      <c r="BE766" s="289"/>
      <c r="BF766" s="289" t="s">
        <v>866</v>
      </c>
      <c r="BG766" s="289"/>
      <c r="BH766" s="289"/>
      <c r="BI766" s="289"/>
      <c r="BJ766" s="289"/>
      <c r="BK766" s="289"/>
      <c r="BL766" s="289"/>
      <c r="BM766" s="289"/>
      <c r="BN766" s="289"/>
      <c r="BO766" s="289"/>
      <c r="BP766" s="289" t="s">
        <v>867</v>
      </c>
      <c r="BQ766" s="289"/>
      <c r="BR766" s="289"/>
      <c r="BS766" s="289"/>
      <c r="BT766" s="289"/>
      <c r="BU766" s="289"/>
      <c r="BV766" s="289"/>
      <c r="BW766" s="289"/>
      <c r="BX766" s="289"/>
      <c r="BY766" s="289"/>
    </row>
    <row r="767" spans="1:77" ht="15" customHeight="1" x14ac:dyDescent="0.2">
      <c r="A767" s="83"/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  <c r="AA767" s="289"/>
      <c r="AB767" s="289"/>
      <c r="AC767" s="289"/>
      <c r="AD767" s="289"/>
      <c r="AE767" s="289"/>
      <c r="AF767" s="289"/>
      <c r="AG767" s="289"/>
      <c r="AH767" s="289"/>
      <c r="AI767" s="289"/>
      <c r="AJ767" s="289"/>
      <c r="AK767" s="289"/>
      <c r="AL767" s="289"/>
      <c r="AM767" s="289"/>
      <c r="AN767" s="289"/>
      <c r="AO767" s="289"/>
      <c r="AP767" s="289"/>
      <c r="AQ767" s="289"/>
      <c r="AR767" s="289"/>
      <c r="AS767" s="289"/>
      <c r="AT767" s="289"/>
      <c r="AU767" s="289"/>
      <c r="AV767" s="289"/>
      <c r="AW767" s="289"/>
      <c r="AX767" s="289"/>
      <c r="AY767" s="289"/>
      <c r="AZ767" s="289"/>
      <c r="BA767" s="289"/>
      <c r="BB767" s="289"/>
      <c r="BC767" s="289"/>
      <c r="BD767" s="289"/>
      <c r="BE767" s="289"/>
      <c r="BF767" s="289"/>
      <c r="BG767" s="289"/>
      <c r="BH767" s="289"/>
      <c r="BI767" s="289"/>
      <c r="BJ767" s="289"/>
      <c r="BK767" s="289"/>
      <c r="BL767" s="289"/>
      <c r="BM767" s="289"/>
      <c r="BN767" s="289"/>
      <c r="BO767" s="289"/>
      <c r="BP767" s="289"/>
      <c r="BQ767" s="289"/>
      <c r="BR767" s="289"/>
      <c r="BS767" s="289"/>
      <c r="BT767" s="289"/>
      <c r="BU767" s="289"/>
      <c r="BV767" s="289"/>
      <c r="BW767" s="289"/>
      <c r="BX767" s="289"/>
      <c r="BY767" s="289"/>
    </row>
    <row r="768" spans="1:77" ht="15" customHeight="1" x14ac:dyDescent="0.2">
      <c r="A768" s="58"/>
      <c r="B768" s="389">
        <v>877</v>
      </c>
      <c r="C768" s="389"/>
      <c r="D768" s="389"/>
      <c r="E768" s="389"/>
      <c r="F768" s="389"/>
      <c r="G768" s="389"/>
      <c r="H768" s="389"/>
      <c r="I768" s="389"/>
      <c r="J768" s="389"/>
      <c r="K768" s="389">
        <v>28</v>
      </c>
      <c r="L768" s="389"/>
      <c r="M768" s="389"/>
      <c r="N768" s="389"/>
      <c r="O768" s="389"/>
      <c r="P768" s="389"/>
      <c r="Q768" s="389"/>
      <c r="R768" s="389"/>
      <c r="S768" s="389"/>
      <c r="T768" s="389">
        <v>82</v>
      </c>
      <c r="U768" s="389"/>
      <c r="V768" s="389"/>
      <c r="W768" s="389"/>
      <c r="X768" s="389"/>
      <c r="Y768" s="389"/>
      <c r="Z768" s="389"/>
      <c r="AA768" s="389"/>
      <c r="AB768" s="389"/>
      <c r="AC768" s="389">
        <v>32</v>
      </c>
      <c r="AD768" s="389"/>
      <c r="AE768" s="389"/>
      <c r="AF768" s="389"/>
      <c r="AG768" s="389"/>
      <c r="AH768" s="389"/>
      <c r="AI768" s="389"/>
      <c r="AJ768" s="389"/>
      <c r="AK768" s="389"/>
      <c r="AL768" s="389">
        <v>163</v>
      </c>
      <c r="AM768" s="389"/>
      <c r="AN768" s="389"/>
      <c r="AO768" s="389"/>
      <c r="AP768" s="389"/>
      <c r="AQ768" s="389"/>
      <c r="AR768" s="389"/>
      <c r="AS768" s="389"/>
      <c r="AT768" s="389"/>
      <c r="AU768" s="389"/>
      <c r="AV768" s="389">
        <v>242</v>
      </c>
      <c r="AW768" s="389"/>
      <c r="AX768" s="389"/>
      <c r="AY768" s="389"/>
      <c r="AZ768" s="389"/>
      <c r="BA768" s="389"/>
      <c r="BB768" s="389"/>
      <c r="BC768" s="389"/>
      <c r="BD768" s="389"/>
      <c r="BE768" s="389"/>
      <c r="BF768" s="389">
        <v>102</v>
      </c>
      <c r="BG768" s="389"/>
      <c r="BH768" s="389"/>
      <c r="BI768" s="389"/>
      <c r="BJ768" s="389"/>
      <c r="BK768" s="389"/>
      <c r="BL768" s="389"/>
      <c r="BM768" s="389"/>
      <c r="BN768" s="389"/>
      <c r="BO768" s="389"/>
      <c r="BP768" s="389">
        <v>228</v>
      </c>
      <c r="BQ768" s="389"/>
      <c r="BR768" s="389"/>
      <c r="BS768" s="389"/>
      <c r="BT768" s="389"/>
      <c r="BU768" s="389"/>
      <c r="BV768" s="389"/>
      <c r="BW768" s="389"/>
      <c r="BX768" s="389"/>
      <c r="BY768" s="389"/>
    </row>
    <row r="769" spans="1:77" ht="15" customHeight="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8"/>
      <c r="BS769" s="58"/>
      <c r="BT769" s="58"/>
      <c r="BU769" s="58"/>
      <c r="BV769" s="58"/>
      <c r="BW769" s="58"/>
      <c r="BX769" s="58"/>
      <c r="BY769" s="65" t="s">
        <v>868</v>
      </c>
    </row>
    <row r="770" spans="1:77" ht="15" customHeight="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8"/>
      <c r="BS770" s="58"/>
      <c r="BT770" s="58"/>
      <c r="BU770" s="58"/>
      <c r="BV770" s="58"/>
      <c r="BW770" s="58"/>
      <c r="BX770" s="58"/>
      <c r="BY770" s="58"/>
    </row>
    <row r="771" spans="1:77" ht="15" customHeight="1" x14ac:dyDescent="0.2">
      <c r="A771" s="58" t="s">
        <v>869</v>
      </c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65" t="s">
        <v>870</v>
      </c>
    </row>
    <row r="772" spans="1:77" ht="15" customHeight="1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8"/>
      <c r="BQ772" s="58"/>
      <c r="BR772" s="58"/>
      <c r="BS772" s="58"/>
      <c r="BT772" s="58"/>
      <c r="BU772" s="58"/>
      <c r="BV772" s="58"/>
      <c r="BW772" s="58"/>
      <c r="BX772" s="58"/>
      <c r="BY772" s="58"/>
    </row>
    <row r="773" spans="1:77" ht="15" customHeight="1" x14ac:dyDescent="0.2">
      <c r="A773" s="58"/>
      <c r="B773" s="369" t="s">
        <v>12</v>
      </c>
      <c r="C773" s="251"/>
      <c r="D773" s="251"/>
      <c r="E773" s="251"/>
      <c r="F773" s="251"/>
      <c r="G773" s="251"/>
      <c r="H773" s="251"/>
      <c r="I773" s="251"/>
      <c r="J773" s="252"/>
      <c r="K773" s="369" t="s">
        <v>871</v>
      </c>
      <c r="L773" s="251"/>
      <c r="M773" s="251"/>
      <c r="N773" s="251"/>
      <c r="O773" s="251"/>
      <c r="P773" s="251"/>
      <c r="Q773" s="252"/>
      <c r="R773" s="369" t="s">
        <v>872</v>
      </c>
      <c r="S773" s="251"/>
      <c r="T773" s="251"/>
      <c r="U773" s="251"/>
      <c r="V773" s="251"/>
      <c r="W773" s="251"/>
      <c r="X773" s="252"/>
      <c r="Y773" s="369" t="s">
        <v>873</v>
      </c>
      <c r="Z773" s="251"/>
      <c r="AA773" s="251"/>
      <c r="AB773" s="251"/>
      <c r="AC773" s="251"/>
      <c r="AD773" s="251"/>
      <c r="AE773" s="252"/>
      <c r="AF773" s="369" t="s">
        <v>134</v>
      </c>
      <c r="AG773" s="251"/>
      <c r="AH773" s="251"/>
      <c r="AI773" s="251"/>
      <c r="AJ773" s="251"/>
      <c r="AK773" s="251"/>
      <c r="AL773" s="251"/>
      <c r="AM773" s="251"/>
      <c r="AN773" s="387"/>
      <c r="AO773" s="388" t="s">
        <v>874</v>
      </c>
      <c r="AP773" s="251"/>
      <c r="AQ773" s="251"/>
      <c r="AR773" s="251"/>
      <c r="AS773" s="251"/>
      <c r="AT773" s="251"/>
      <c r="AU773" s="252"/>
      <c r="AV773" s="369" t="s">
        <v>875</v>
      </c>
      <c r="AW773" s="251"/>
      <c r="AX773" s="251"/>
      <c r="AY773" s="251"/>
      <c r="AZ773" s="251"/>
      <c r="BA773" s="251"/>
      <c r="BB773" s="252"/>
      <c r="BC773" s="370" t="s">
        <v>876</v>
      </c>
      <c r="BD773" s="371"/>
      <c r="BE773" s="371"/>
      <c r="BF773" s="371"/>
      <c r="BG773" s="371"/>
      <c r="BH773" s="371"/>
      <c r="BI773" s="372"/>
      <c r="BJ773" s="373" t="s">
        <v>877</v>
      </c>
      <c r="BK773" s="374"/>
      <c r="BL773" s="374"/>
      <c r="BM773" s="374"/>
      <c r="BN773" s="374"/>
      <c r="BO773" s="374"/>
      <c r="BP773" s="375"/>
      <c r="BQ773" s="369" t="s">
        <v>134</v>
      </c>
      <c r="BR773" s="251"/>
      <c r="BS773" s="251"/>
      <c r="BT773" s="251"/>
      <c r="BU773" s="251"/>
      <c r="BV773" s="251"/>
      <c r="BW773" s="251"/>
      <c r="BX773" s="251"/>
      <c r="BY773" s="252"/>
    </row>
    <row r="774" spans="1:77" ht="15" customHeight="1" x14ac:dyDescent="0.2">
      <c r="A774" s="58"/>
      <c r="B774" s="376" t="s">
        <v>824</v>
      </c>
      <c r="C774" s="377"/>
      <c r="D774" s="377"/>
      <c r="E774" s="377"/>
      <c r="F774" s="377"/>
      <c r="G774" s="377"/>
      <c r="H774" s="377"/>
      <c r="I774" s="377"/>
      <c r="J774" s="378"/>
      <c r="K774" s="379">
        <v>10019</v>
      </c>
      <c r="L774" s="380"/>
      <c r="M774" s="380"/>
      <c r="N774" s="380"/>
      <c r="O774" s="380"/>
      <c r="P774" s="380"/>
      <c r="Q774" s="381"/>
      <c r="R774" s="382">
        <v>531</v>
      </c>
      <c r="S774" s="383"/>
      <c r="T774" s="383"/>
      <c r="U774" s="383"/>
      <c r="V774" s="383"/>
      <c r="W774" s="383"/>
      <c r="X774" s="384"/>
      <c r="Y774" s="382">
        <v>529</v>
      </c>
      <c r="Z774" s="383"/>
      <c r="AA774" s="383"/>
      <c r="AB774" s="383"/>
      <c r="AC774" s="383"/>
      <c r="AD774" s="383"/>
      <c r="AE774" s="384"/>
      <c r="AF774" s="379">
        <v>11079</v>
      </c>
      <c r="AG774" s="380"/>
      <c r="AH774" s="380"/>
      <c r="AI774" s="380"/>
      <c r="AJ774" s="380"/>
      <c r="AK774" s="380"/>
      <c r="AL774" s="380"/>
      <c r="AM774" s="380"/>
      <c r="AN774" s="385"/>
      <c r="AO774" s="386" t="s">
        <v>878</v>
      </c>
      <c r="AP774" s="367"/>
      <c r="AQ774" s="367"/>
      <c r="AR774" s="367"/>
      <c r="AS774" s="367"/>
      <c r="AT774" s="367"/>
      <c r="AU774" s="368"/>
      <c r="AV774" s="366" t="s">
        <v>879</v>
      </c>
      <c r="AW774" s="367"/>
      <c r="AX774" s="367"/>
      <c r="AY774" s="367"/>
      <c r="AZ774" s="367"/>
      <c r="BA774" s="367"/>
      <c r="BB774" s="368"/>
      <c r="BC774" s="366" t="s">
        <v>880</v>
      </c>
      <c r="BD774" s="367"/>
      <c r="BE774" s="367"/>
      <c r="BF774" s="367"/>
      <c r="BG774" s="367"/>
      <c r="BH774" s="367"/>
      <c r="BI774" s="368"/>
      <c r="BJ774" s="366" t="s">
        <v>881</v>
      </c>
      <c r="BK774" s="367"/>
      <c r="BL774" s="367"/>
      <c r="BM774" s="367"/>
      <c r="BN774" s="367"/>
      <c r="BO774" s="367"/>
      <c r="BP774" s="368"/>
      <c r="BQ774" s="366" t="s">
        <v>882</v>
      </c>
      <c r="BR774" s="367"/>
      <c r="BS774" s="367"/>
      <c r="BT774" s="367"/>
      <c r="BU774" s="367"/>
      <c r="BV774" s="367"/>
      <c r="BW774" s="367"/>
      <c r="BX774" s="367"/>
      <c r="BY774" s="368"/>
    </row>
    <row r="775" spans="1:77" ht="15" customHeight="1" x14ac:dyDescent="0.2">
      <c r="A775" s="58"/>
      <c r="B775" s="357" t="s">
        <v>825</v>
      </c>
      <c r="C775" s="358"/>
      <c r="D775" s="358"/>
      <c r="E775" s="358"/>
      <c r="F775" s="358"/>
      <c r="G775" s="358"/>
      <c r="H775" s="358"/>
      <c r="I775" s="358"/>
      <c r="J775" s="359"/>
      <c r="K775" s="360">
        <v>10290</v>
      </c>
      <c r="L775" s="361"/>
      <c r="M775" s="361"/>
      <c r="N775" s="361"/>
      <c r="O775" s="361"/>
      <c r="P775" s="361"/>
      <c r="Q775" s="362"/>
      <c r="R775" s="363">
        <v>555</v>
      </c>
      <c r="S775" s="361"/>
      <c r="T775" s="361"/>
      <c r="U775" s="361"/>
      <c r="V775" s="361"/>
      <c r="W775" s="361"/>
      <c r="X775" s="362"/>
      <c r="Y775" s="363">
        <v>562</v>
      </c>
      <c r="Z775" s="361"/>
      <c r="AA775" s="361"/>
      <c r="AB775" s="361"/>
      <c r="AC775" s="361"/>
      <c r="AD775" s="361"/>
      <c r="AE775" s="362"/>
      <c r="AF775" s="360">
        <f>SUM(K775:AE775)</f>
        <v>11407</v>
      </c>
      <c r="AG775" s="364"/>
      <c r="AH775" s="364"/>
      <c r="AI775" s="364"/>
      <c r="AJ775" s="364"/>
      <c r="AK775" s="364"/>
      <c r="AL775" s="364"/>
      <c r="AM775" s="364"/>
      <c r="AN775" s="365"/>
      <c r="AO775" s="347">
        <v>357</v>
      </c>
      <c r="AP775" s="348"/>
      <c r="AQ775" s="348"/>
      <c r="AR775" s="348"/>
      <c r="AS775" s="348"/>
      <c r="AT775" s="348"/>
      <c r="AU775" s="349"/>
      <c r="AV775" s="347">
        <v>100</v>
      </c>
      <c r="AW775" s="348"/>
      <c r="AX775" s="348"/>
      <c r="AY775" s="348"/>
      <c r="AZ775" s="348"/>
      <c r="BA775" s="348"/>
      <c r="BB775" s="349"/>
      <c r="BC775" s="347">
        <v>106</v>
      </c>
      <c r="BD775" s="348"/>
      <c r="BE775" s="348"/>
      <c r="BF775" s="348"/>
      <c r="BG775" s="348"/>
      <c r="BH775" s="348"/>
      <c r="BI775" s="349"/>
      <c r="BJ775" s="347">
        <v>191</v>
      </c>
      <c r="BK775" s="348"/>
      <c r="BL775" s="348"/>
      <c r="BM775" s="348"/>
      <c r="BN775" s="348"/>
      <c r="BO775" s="348"/>
      <c r="BP775" s="349"/>
      <c r="BQ775" s="350">
        <f>SUM(AO775:BP775)</f>
        <v>754</v>
      </c>
      <c r="BR775" s="350"/>
      <c r="BS775" s="350"/>
      <c r="BT775" s="350"/>
      <c r="BU775" s="350"/>
      <c r="BV775" s="350"/>
      <c r="BW775" s="350"/>
      <c r="BX775" s="350"/>
      <c r="BY775" s="350"/>
    </row>
    <row r="776" spans="1:77" ht="15" customHeight="1" x14ac:dyDescent="0.2">
      <c r="A776" s="58"/>
      <c r="B776" s="357" t="s">
        <v>809</v>
      </c>
      <c r="C776" s="358"/>
      <c r="D776" s="358"/>
      <c r="E776" s="358"/>
      <c r="F776" s="358"/>
      <c r="G776" s="358"/>
      <c r="H776" s="358"/>
      <c r="I776" s="358"/>
      <c r="J776" s="359"/>
      <c r="K776" s="360">
        <v>10437</v>
      </c>
      <c r="L776" s="361"/>
      <c r="M776" s="361"/>
      <c r="N776" s="361"/>
      <c r="O776" s="361"/>
      <c r="P776" s="361"/>
      <c r="Q776" s="362"/>
      <c r="R776" s="363">
        <v>517</v>
      </c>
      <c r="S776" s="361"/>
      <c r="T776" s="361"/>
      <c r="U776" s="361"/>
      <c r="V776" s="361"/>
      <c r="W776" s="361"/>
      <c r="X776" s="362"/>
      <c r="Y776" s="363">
        <v>607</v>
      </c>
      <c r="Z776" s="361"/>
      <c r="AA776" s="361"/>
      <c r="AB776" s="361"/>
      <c r="AC776" s="361"/>
      <c r="AD776" s="361"/>
      <c r="AE776" s="362"/>
      <c r="AF776" s="360">
        <f>SUM(K776:AE776)</f>
        <v>11561</v>
      </c>
      <c r="AG776" s="364"/>
      <c r="AH776" s="364"/>
      <c r="AI776" s="364"/>
      <c r="AJ776" s="364"/>
      <c r="AK776" s="364"/>
      <c r="AL776" s="364"/>
      <c r="AM776" s="364"/>
      <c r="AN776" s="365"/>
      <c r="AO776" s="347">
        <v>362</v>
      </c>
      <c r="AP776" s="348"/>
      <c r="AQ776" s="348"/>
      <c r="AR776" s="348"/>
      <c r="AS776" s="348"/>
      <c r="AT776" s="348"/>
      <c r="AU776" s="349"/>
      <c r="AV776" s="347">
        <v>86</v>
      </c>
      <c r="AW776" s="348"/>
      <c r="AX776" s="348"/>
      <c r="AY776" s="348"/>
      <c r="AZ776" s="348"/>
      <c r="BA776" s="348"/>
      <c r="BB776" s="349"/>
      <c r="BC776" s="347">
        <v>107</v>
      </c>
      <c r="BD776" s="348"/>
      <c r="BE776" s="348"/>
      <c r="BF776" s="348"/>
      <c r="BG776" s="348"/>
      <c r="BH776" s="348"/>
      <c r="BI776" s="349"/>
      <c r="BJ776" s="347">
        <v>182</v>
      </c>
      <c r="BK776" s="348"/>
      <c r="BL776" s="348"/>
      <c r="BM776" s="348"/>
      <c r="BN776" s="348"/>
      <c r="BO776" s="348"/>
      <c r="BP776" s="349"/>
      <c r="BQ776" s="350">
        <f>SUM(AO776:BP776)</f>
        <v>737</v>
      </c>
      <c r="BR776" s="350"/>
      <c r="BS776" s="350"/>
      <c r="BT776" s="350"/>
      <c r="BU776" s="350"/>
      <c r="BV776" s="350"/>
      <c r="BW776" s="350"/>
      <c r="BX776" s="350"/>
      <c r="BY776" s="350"/>
    </row>
    <row r="777" spans="1:77" ht="15" customHeight="1" x14ac:dyDescent="0.2">
      <c r="A777" s="58"/>
      <c r="B777" s="357" t="s">
        <v>826</v>
      </c>
      <c r="C777" s="358"/>
      <c r="D777" s="358"/>
      <c r="E777" s="358"/>
      <c r="F777" s="358"/>
      <c r="G777" s="358"/>
      <c r="H777" s="358"/>
      <c r="I777" s="358"/>
      <c r="J777" s="359"/>
      <c r="K777" s="360">
        <v>10565</v>
      </c>
      <c r="L777" s="361"/>
      <c r="M777" s="361"/>
      <c r="N777" s="361"/>
      <c r="O777" s="361"/>
      <c r="P777" s="361"/>
      <c r="Q777" s="362"/>
      <c r="R777" s="363">
        <v>538</v>
      </c>
      <c r="S777" s="361"/>
      <c r="T777" s="361"/>
      <c r="U777" s="361"/>
      <c r="V777" s="361"/>
      <c r="W777" s="361"/>
      <c r="X777" s="362"/>
      <c r="Y777" s="363">
        <v>614</v>
      </c>
      <c r="Z777" s="361"/>
      <c r="AA777" s="361"/>
      <c r="AB777" s="361"/>
      <c r="AC777" s="361"/>
      <c r="AD777" s="361"/>
      <c r="AE777" s="362"/>
      <c r="AF777" s="360">
        <v>11717</v>
      </c>
      <c r="AG777" s="364"/>
      <c r="AH777" s="364"/>
      <c r="AI777" s="364"/>
      <c r="AJ777" s="364"/>
      <c r="AK777" s="364"/>
      <c r="AL777" s="364"/>
      <c r="AM777" s="364"/>
      <c r="AN777" s="365"/>
      <c r="AO777" s="347">
        <v>353</v>
      </c>
      <c r="AP777" s="348"/>
      <c r="AQ777" s="348"/>
      <c r="AR777" s="348"/>
      <c r="AS777" s="348"/>
      <c r="AT777" s="348"/>
      <c r="AU777" s="349"/>
      <c r="AV777" s="347">
        <v>85</v>
      </c>
      <c r="AW777" s="348"/>
      <c r="AX777" s="348"/>
      <c r="AY777" s="348"/>
      <c r="AZ777" s="348"/>
      <c r="BA777" s="348"/>
      <c r="BB777" s="349"/>
      <c r="BC777" s="347">
        <v>118</v>
      </c>
      <c r="BD777" s="348"/>
      <c r="BE777" s="348"/>
      <c r="BF777" s="348"/>
      <c r="BG777" s="348"/>
      <c r="BH777" s="348"/>
      <c r="BI777" s="349"/>
      <c r="BJ777" s="347">
        <v>174</v>
      </c>
      <c r="BK777" s="348"/>
      <c r="BL777" s="348"/>
      <c r="BM777" s="348"/>
      <c r="BN777" s="348"/>
      <c r="BO777" s="348"/>
      <c r="BP777" s="349"/>
      <c r="BQ777" s="350">
        <v>730</v>
      </c>
      <c r="BR777" s="350"/>
      <c r="BS777" s="350"/>
      <c r="BT777" s="350"/>
      <c r="BU777" s="350"/>
      <c r="BV777" s="350"/>
      <c r="BW777" s="350"/>
      <c r="BX777" s="350"/>
      <c r="BY777" s="350"/>
    </row>
    <row r="778" spans="1:77" ht="15" customHeight="1" x14ac:dyDescent="0.2">
      <c r="A778" s="58"/>
      <c r="B778" s="256" t="s">
        <v>378</v>
      </c>
      <c r="C778" s="257"/>
      <c r="D778" s="257"/>
      <c r="E778" s="257"/>
      <c r="F778" s="257"/>
      <c r="G778" s="257"/>
      <c r="H778" s="257"/>
      <c r="I778" s="257"/>
      <c r="J778" s="258"/>
      <c r="K778" s="351">
        <v>10774</v>
      </c>
      <c r="L778" s="352"/>
      <c r="M778" s="352"/>
      <c r="N778" s="352"/>
      <c r="O778" s="352"/>
      <c r="P778" s="352"/>
      <c r="Q778" s="353"/>
      <c r="R778" s="354">
        <v>546</v>
      </c>
      <c r="S778" s="352"/>
      <c r="T778" s="352"/>
      <c r="U778" s="352"/>
      <c r="V778" s="352"/>
      <c r="W778" s="352"/>
      <c r="X778" s="353"/>
      <c r="Y778" s="354">
        <v>590</v>
      </c>
      <c r="Z778" s="352"/>
      <c r="AA778" s="352"/>
      <c r="AB778" s="352"/>
      <c r="AC778" s="352"/>
      <c r="AD778" s="352"/>
      <c r="AE778" s="353"/>
      <c r="AF778" s="351">
        <v>11910</v>
      </c>
      <c r="AG778" s="355"/>
      <c r="AH778" s="355"/>
      <c r="AI778" s="355"/>
      <c r="AJ778" s="355"/>
      <c r="AK778" s="355"/>
      <c r="AL778" s="355"/>
      <c r="AM778" s="355"/>
      <c r="AN778" s="356"/>
      <c r="AO778" s="343">
        <v>319</v>
      </c>
      <c r="AP778" s="344"/>
      <c r="AQ778" s="344"/>
      <c r="AR778" s="344"/>
      <c r="AS778" s="344"/>
      <c r="AT778" s="344"/>
      <c r="AU778" s="345"/>
      <c r="AV778" s="343">
        <v>77</v>
      </c>
      <c r="AW778" s="344"/>
      <c r="AX778" s="344"/>
      <c r="AY778" s="344"/>
      <c r="AZ778" s="344"/>
      <c r="BA778" s="344"/>
      <c r="BB778" s="345"/>
      <c r="BC778" s="343">
        <v>104</v>
      </c>
      <c r="BD778" s="344"/>
      <c r="BE778" s="344"/>
      <c r="BF778" s="344"/>
      <c r="BG778" s="344"/>
      <c r="BH778" s="344"/>
      <c r="BI778" s="345"/>
      <c r="BJ778" s="343">
        <v>166</v>
      </c>
      <c r="BK778" s="344"/>
      <c r="BL778" s="344"/>
      <c r="BM778" s="344"/>
      <c r="BN778" s="344"/>
      <c r="BO778" s="344"/>
      <c r="BP778" s="345"/>
      <c r="BQ778" s="346">
        <v>666</v>
      </c>
      <c r="BR778" s="346"/>
      <c r="BS778" s="346"/>
      <c r="BT778" s="346"/>
      <c r="BU778" s="346"/>
      <c r="BV778" s="346"/>
      <c r="BW778" s="346"/>
      <c r="BX778" s="346"/>
      <c r="BY778" s="346"/>
    </row>
    <row r="779" spans="1:77" ht="15" customHeight="1" x14ac:dyDescent="0.2">
      <c r="A779" s="58"/>
      <c r="B779" s="59"/>
      <c r="C779" s="59"/>
      <c r="D779" s="59"/>
      <c r="E779" s="59"/>
      <c r="F779" s="59"/>
      <c r="G779" s="59"/>
      <c r="H779" s="59"/>
      <c r="I779" s="59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5" t="s">
        <v>883</v>
      </c>
    </row>
    <row r="780" spans="1:77" ht="15" customHeight="1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8"/>
      <c r="BS780" s="58"/>
      <c r="BT780" s="58"/>
      <c r="BU780" s="58"/>
      <c r="BV780" s="58"/>
      <c r="BW780" s="58"/>
      <c r="BX780" s="58"/>
      <c r="BY780" s="58"/>
    </row>
    <row r="781" spans="1:77" ht="15" customHeight="1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8"/>
      <c r="BQ781" s="58"/>
      <c r="BR781" s="58"/>
      <c r="BS781" s="58"/>
      <c r="BT781" s="58"/>
      <c r="BU781" s="58"/>
      <c r="BV781" s="58"/>
      <c r="BW781" s="58"/>
      <c r="BX781" s="58"/>
      <c r="BY781" s="58"/>
    </row>
    <row r="782" spans="1:77" ht="15" customHeight="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8"/>
      <c r="BQ782" s="58"/>
      <c r="BR782" s="58"/>
      <c r="BS782" s="58"/>
      <c r="BT782" s="58"/>
      <c r="BU782" s="58"/>
      <c r="BV782" s="58"/>
      <c r="BW782" s="58"/>
      <c r="BX782" s="58"/>
      <c r="BY782" s="58"/>
    </row>
    <row r="783" spans="1:77" ht="15" customHeight="1" x14ac:dyDescent="0.2">
      <c r="A783" s="77" t="s">
        <v>884</v>
      </c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>
        <v>16.53</v>
      </c>
      <c r="T783" s="77"/>
      <c r="U783" s="77"/>
      <c r="V783" s="77"/>
      <c r="W783" s="77"/>
      <c r="X783" s="77"/>
      <c r="Y783" s="77"/>
      <c r="Z783" s="77"/>
      <c r="AA783" s="77">
        <v>85.64</v>
      </c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>
        <v>5.32</v>
      </c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>
        <v>195.4</v>
      </c>
      <c r="BH783" s="77"/>
      <c r="BI783" s="77"/>
      <c r="BJ783" s="77"/>
      <c r="BK783" s="77"/>
      <c r="BL783" s="77"/>
      <c r="BM783" s="77"/>
      <c r="BN783" s="77"/>
      <c r="BO783" s="77"/>
      <c r="BP783" s="77"/>
      <c r="BQ783" s="77"/>
      <c r="BR783" s="77"/>
      <c r="BS783" s="77"/>
      <c r="BT783" s="77"/>
      <c r="BU783" s="77"/>
      <c r="BV783" s="77"/>
      <c r="BW783" s="77"/>
      <c r="BX783" s="77"/>
      <c r="BY783" s="77"/>
    </row>
    <row r="784" spans="1:77" ht="15" customHeight="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>
        <v>43.83</v>
      </c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71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8"/>
      <c r="BQ784" s="58"/>
      <c r="BR784" s="58"/>
      <c r="BS784" s="58"/>
      <c r="BT784" s="58"/>
      <c r="BU784" s="58"/>
      <c r="BV784" s="58"/>
      <c r="BW784" s="58"/>
      <c r="BX784" s="58"/>
      <c r="BY784" s="58"/>
    </row>
    <row r="785" spans="1:77" ht="15" customHeight="1" x14ac:dyDescent="0.2">
      <c r="A785" s="58" t="s">
        <v>885</v>
      </c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8"/>
      <c r="BQ785" s="58"/>
      <c r="BR785" s="58"/>
      <c r="BS785" s="58"/>
      <c r="BT785" s="58"/>
      <c r="BU785" s="58"/>
      <c r="BV785" s="58"/>
      <c r="BW785" s="58"/>
      <c r="BX785" s="58"/>
      <c r="BY785" s="65" t="s">
        <v>886</v>
      </c>
    </row>
    <row r="786" spans="1:77" ht="15" customHeight="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8"/>
      <c r="BQ786" s="58"/>
      <c r="BR786" s="58"/>
      <c r="BS786" s="58"/>
      <c r="BT786" s="58"/>
      <c r="BU786" s="58"/>
      <c r="BV786" s="58"/>
      <c r="BW786" s="58"/>
      <c r="BX786" s="58"/>
      <c r="BY786" s="58"/>
    </row>
    <row r="787" spans="1:77" ht="15" customHeight="1" x14ac:dyDescent="0.2">
      <c r="A787" s="58"/>
      <c r="B787" s="260" t="s">
        <v>12</v>
      </c>
      <c r="C787" s="260"/>
      <c r="D787" s="260"/>
      <c r="E787" s="260"/>
      <c r="F787" s="260"/>
      <c r="G787" s="260"/>
      <c r="H787" s="260"/>
      <c r="I787" s="260"/>
      <c r="J787" s="260"/>
      <c r="K787" s="289" t="s">
        <v>887</v>
      </c>
      <c r="L787" s="289"/>
      <c r="M787" s="289"/>
      <c r="N787" s="289"/>
      <c r="O787" s="289"/>
      <c r="P787" s="289"/>
      <c r="Q787" s="289"/>
      <c r="R787" s="289"/>
      <c r="S787" s="289" t="s">
        <v>888</v>
      </c>
      <c r="T787" s="289"/>
      <c r="U787" s="289"/>
      <c r="V787" s="289"/>
      <c r="W787" s="289"/>
      <c r="X787" s="289"/>
      <c r="Y787" s="289"/>
      <c r="Z787" s="289" t="s">
        <v>889</v>
      </c>
      <c r="AA787" s="289"/>
      <c r="AB787" s="289"/>
      <c r="AC787" s="289"/>
      <c r="AD787" s="289"/>
      <c r="AE787" s="289"/>
      <c r="AF787" s="289"/>
      <c r="AG787" s="289" t="s">
        <v>890</v>
      </c>
      <c r="AH787" s="289"/>
      <c r="AI787" s="289"/>
      <c r="AJ787" s="289"/>
      <c r="AK787" s="289"/>
      <c r="AL787" s="289"/>
      <c r="AM787" s="289"/>
      <c r="AN787" s="289" t="s">
        <v>891</v>
      </c>
      <c r="AO787" s="289"/>
      <c r="AP787" s="289"/>
      <c r="AQ787" s="289"/>
      <c r="AR787" s="289"/>
      <c r="AS787" s="289"/>
      <c r="AT787" s="289"/>
      <c r="AU787" s="289" t="s">
        <v>892</v>
      </c>
      <c r="AV787" s="289"/>
      <c r="AW787" s="289"/>
      <c r="AX787" s="289"/>
      <c r="AY787" s="289"/>
      <c r="AZ787" s="289"/>
      <c r="BA787" s="289"/>
      <c r="BB787" s="289" t="s">
        <v>893</v>
      </c>
      <c r="BC787" s="289"/>
      <c r="BD787" s="289"/>
      <c r="BE787" s="289"/>
      <c r="BF787" s="289"/>
      <c r="BG787" s="289"/>
      <c r="BH787" s="289"/>
      <c r="BI787" s="289" t="s">
        <v>31</v>
      </c>
      <c r="BJ787" s="289"/>
      <c r="BK787" s="289"/>
      <c r="BL787" s="289"/>
      <c r="BM787" s="289"/>
      <c r="BN787" s="289"/>
      <c r="BO787" s="289"/>
      <c r="BP787" s="342"/>
      <c r="BQ787" s="252" t="s">
        <v>96</v>
      </c>
      <c r="BR787" s="260"/>
      <c r="BS787" s="260"/>
      <c r="BT787" s="260"/>
      <c r="BU787" s="260"/>
      <c r="BV787" s="260"/>
      <c r="BW787" s="260"/>
      <c r="BX787" s="260"/>
      <c r="BY787" s="260"/>
    </row>
    <row r="788" spans="1:77" ht="15" customHeight="1" x14ac:dyDescent="0.2">
      <c r="A788" s="58"/>
      <c r="B788" s="260"/>
      <c r="C788" s="260"/>
      <c r="D788" s="260"/>
      <c r="E788" s="260"/>
      <c r="F788" s="260"/>
      <c r="G788" s="260"/>
      <c r="H788" s="260"/>
      <c r="I788" s="260"/>
      <c r="J788" s="260"/>
      <c r="K788" s="289"/>
      <c r="L788" s="289"/>
      <c r="M788" s="289"/>
      <c r="N788" s="289"/>
      <c r="O788" s="289"/>
      <c r="P788" s="289"/>
      <c r="Q788" s="289"/>
      <c r="R788" s="289"/>
      <c r="S788" s="289"/>
      <c r="T788" s="289"/>
      <c r="U788" s="289"/>
      <c r="V788" s="289"/>
      <c r="W788" s="289"/>
      <c r="X788" s="289"/>
      <c r="Y788" s="289"/>
      <c r="Z788" s="289"/>
      <c r="AA788" s="289"/>
      <c r="AB788" s="289"/>
      <c r="AC788" s="289"/>
      <c r="AD788" s="289"/>
      <c r="AE788" s="289"/>
      <c r="AF788" s="289"/>
      <c r="AG788" s="289"/>
      <c r="AH788" s="289"/>
      <c r="AI788" s="289"/>
      <c r="AJ788" s="289"/>
      <c r="AK788" s="289"/>
      <c r="AL788" s="289"/>
      <c r="AM788" s="289"/>
      <c r="AN788" s="289"/>
      <c r="AO788" s="289"/>
      <c r="AP788" s="289"/>
      <c r="AQ788" s="289"/>
      <c r="AR788" s="289"/>
      <c r="AS788" s="289"/>
      <c r="AT788" s="289"/>
      <c r="AU788" s="289"/>
      <c r="AV788" s="289"/>
      <c r="AW788" s="289"/>
      <c r="AX788" s="289"/>
      <c r="AY788" s="289"/>
      <c r="AZ788" s="289"/>
      <c r="BA788" s="289"/>
      <c r="BB788" s="289"/>
      <c r="BC788" s="289"/>
      <c r="BD788" s="289"/>
      <c r="BE788" s="289"/>
      <c r="BF788" s="289"/>
      <c r="BG788" s="289"/>
      <c r="BH788" s="289"/>
      <c r="BI788" s="289"/>
      <c r="BJ788" s="289"/>
      <c r="BK788" s="289"/>
      <c r="BL788" s="289"/>
      <c r="BM788" s="289"/>
      <c r="BN788" s="289"/>
      <c r="BO788" s="289"/>
      <c r="BP788" s="342"/>
      <c r="BQ788" s="252"/>
      <c r="BR788" s="260"/>
      <c r="BS788" s="260"/>
      <c r="BT788" s="260"/>
      <c r="BU788" s="260"/>
      <c r="BV788" s="260"/>
      <c r="BW788" s="260"/>
      <c r="BX788" s="260"/>
      <c r="BY788" s="260"/>
    </row>
    <row r="789" spans="1:77" ht="15" customHeight="1" x14ac:dyDescent="0.2">
      <c r="A789" s="58"/>
      <c r="B789" s="260" t="s">
        <v>40</v>
      </c>
      <c r="C789" s="260"/>
      <c r="D789" s="260"/>
      <c r="E789" s="260"/>
      <c r="F789" s="260"/>
      <c r="G789" s="260"/>
      <c r="H789" s="260"/>
      <c r="I789" s="260"/>
      <c r="J789" s="260"/>
      <c r="K789" s="312">
        <v>188</v>
      </c>
      <c r="L789" s="313"/>
      <c r="M789" s="313"/>
      <c r="N789" s="313"/>
      <c r="O789" s="313"/>
      <c r="P789" s="313"/>
      <c r="Q789" s="313"/>
      <c r="R789" s="314"/>
      <c r="S789" s="312">
        <v>50</v>
      </c>
      <c r="T789" s="313"/>
      <c r="U789" s="313"/>
      <c r="V789" s="313"/>
      <c r="W789" s="313"/>
      <c r="X789" s="313"/>
      <c r="Y789" s="314"/>
      <c r="Z789" s="312">
        <v>29</v>
      </c>
      <c r="AA789" s="313"/>
      <c r="AB789" s="313"/>
      <c r="AC789" s="313"/>
      <c r="AD789" s="313"/>
      <c r="AE789" s="313"/>
      <c r="AF789" s="314"/>
      <c r="AG789" s="312">
        <v>27</v>
      </c>
      <c r="AH789" s="313"/>
      <c r="AI789" s="313"/>
      <c r="AJ789" s="313"/>
      <c r="AK789" s="313"/>
      <c r="AL789" s="313"/>
      <c r="AM789" s="314"/>
      <c r="AN789" s="312">
        <v>5</v>
      </c>
      <c r="AO789" s="313"/>
      <c r="AP789" s="313"/>
      <c r="AQ789" s="313"/>
      <c r="AR789" s="313"/>
      <c r="AS789" s="313"/>
      <c r="AT789" s="314"/>
      <c r="AU789" s="312">
        <v>7</v>
      </c>
      <c r="AV789" s="313"/>
      <c r="AW789" s="313"/>
      <c r="AX789" s="313"/>
      <c r="AY789" s="313"/>
      <c r="AZ789" s="313"/>
      <c r="BA789" s="314"/>
      <c r="BB789" s="312">
        <v>21</v>
      </c>
      <c r="BC789" s="313"/>
      <c r="BD789" s="313"/>
      <c r="BE789" s="313"/>
      <c r="BF789" s="313"/>
      <c r="BG789" s="313"/>
      <c r="BH789" s="314"/>
      <c r="BI789" s="312">
        <v>149</v>
      </c>
      <c r="BJ789" s="313"/>
      <c r="BK789" s="313"/>
      <c r="BL789" s="313"/>
      <c r="BM789" s="313"/>
      <c r="BN789" s="313"/>
      <c r="BO789" s="313"/>
      <c r="BP789" s="318"/>
      <c r="BQ789" s="336">
        <f>SUM(K789:BP789)</f>
        <v>476</v>
      </c>
      <c r="BR789" s="337"/>
      <c r="BS789" s="337"/>
      <c r="BT789" s="337"/>
      <c r="BU789" s="337"/>
      <c r="BV789" s="337"/>
      <c r="BW789" s="337"/>
      <c r="BX789" s="337"/>
      <c r="BY789" s="338"/>
    </row>
    <row r="790" spans="1:77" ht="15" customHeight="1" x14ac:dyDescent="0.2">
      <c r="A790" s="58"/>
      <c r="B790" s="84"/>
      <c r="C790" s="84"/>
      <c r="D790" s="84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8"/>
      <c r="BQ790" s="58"/>
      <c r="BR790" s="58"/>
      <c r="BS790" s="58"/>
      <c r="BT790" s="58"/>
      <c r="BU790" s="58"/>
      <c r="BV790" s="58"/>
      <c r="BW790" s="58"/>
      <c r="BX790" s="58"/>
      <c r="BY790" s="65" t="s">
        <v>894</v>
      </c>
    </row>
    <row r="791" spans="1:77" ht="15" customHeight="1" x14ac:dyDescent="0.2">
      <c r="A791" s="58"/>
      <c r="B791" s="84"/>
      <c r="C791" s="84"/>
      <c r="D791" s="84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8"/>
      <c r="BQ791" s="58"/>
      <c r="BR791" s="58"/>
      <c r="BS791" s="58"/>
      <c r="BT791" s="58"/>
      <c r="BU791" s="58"/>
      <c r="BV791" s="58"/>
      <c r="BW791" s="58"/>
      <c r="BX791" s="58"/>
      <c r="BY791" s="58"/>
    </row>
    <row r="792" spans="1:77" ht="15" customHeight="1" x14ac:dyDescent="0.2">
      <c r="A792" s="58" t="s">
        <v>895</v>
      </c>
      <c r="B792" s="84"/>
      <c r="C792" s="84"/>
      <c r="D792" s="84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65" t="s">
        <v>886</v>
      </c>
    </row>
    <row r="793" spans="1:77" ht="15" customHeight="1" x14ac:dyDescent="0.2">
      <c r="A793" s="58"/>
      <c r="B793" s="84"/>
      <c r="C793" s="84"/>
      <c r="D793" s="84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8"/>
      <c r="BQ793" s="58"/>
      <c r="BR793" s="58"/>
      <c r="BS793" s="58"/>
      <c r="BT793" s="58"/>
      <c r="BU793" s="58"/>
      <c r="BV793" s="58"/>
      <c r="BW793" s="58"/>
      <c r="BX793" s="58"/>
      <c r="BY793" s="58"/>
    </row>
    <row r="794" spans="1:77" ht="15" customHeight="1" x14ac:dyDescent="0.2">
      <c r="A794" s="58"/>
      <c r="B794" s="250" t="s">
        <v>12</v>
      </c>
      <c r="C794" s="339"/>
      <c r="D794" s="339"/>
      <c r="E794" s="339"/>
      <c r="F794" s="339"/>
      <c r="G794" s="339"/>
      <c r="H794" s="340"/>
      <c r="I794" s="330" t="s">
        <v>896</v>
      </c>
      <c r="J794" s="305"/>
      <c r="K794" s="305"/>
      <c r="L794" s="305"/>
      <c r="M794" s="305"/>
      <c r="N794" s="306"/>
      <c r="O794" s="330" t="s">
        <v>897</v>
      </c>
      <c r="P794" s="305"/>
      <c r="Q794" s="305"/>
      <c r="R794" s="305"/>
      <c r="S794" s="305"/>
      <c r="T794" s="306"/>
      <c r="U794" s="330" t="s">
        <v>898</v>
      </c>
      <c r="V794" s="305"/>
      <c r="W794" s="305"/>
      <c r="X794" s="305"/>
      <c r="Y794" s="305"/>
      <c r="Z794" s="306"/>
      <c r="AA794" s="330" t="s">
        <v>899</v>
      </c>
      <c r="AB794" s="305"/>
      <c r="AC794" s="305"/>
      <c r="AD794" s="305"/>
      <c r="AE794" s="305"/>
      <c r="AF794" s="306"/>
      <c r="AG794" s="324" t="s">
        <v>900</v>
      </c>
      <c r="AH794" s="325"/>
      <c r="AI794" s="325"/>
      <c r="AJ794" s="325"/>
      <c r="AK794" s="325"/>
      <c r="AL794" s="325"/>
      <c r="AM794" s="326"/>
      <c r="AN794" s="324" t="s">
        <v>901</v>
      </c>
      <c r="AO794" s="325"/>
      <c r="AP794" s="325"/>
      <c r="AQ794" s="325"/>
      <c r="AR794" s="325"/>
      <c r="AS794" s="325"/>
      <c r="AT794" s="326"/>
      <c r="AU794" s="330" t="s">
        <v>902</v>
      </c>
      <c r="AV794" s="305"/>
      <c r="AW794" s="305"/>
      <c r="AX794" s="305"/>
      <c r="AY794" s="305"/>
      <c r="AZ794" s="306"/>
      <c r="BA794" s="324" t="s">
        <v>903</v>
      </c>
      <c r="BB794" s="325"/>
      <c r="BC794" s="325"/>
      <c r="BD794" s="325"/>
      <c r="BE794" s="325"/>
      <c r="BF794" s="325"/>
      <c r="BG794" s="326"/>
      <c r="BH794" s="330" t="s">
        <v>904</v>
      </c>
      <c r="BI794" s="305"/>
      <c r="BJ794" s="305"/>
      <c r="BK794" s="305"/>
      <c r="BL794" s="305"/>
      <c r="BM794" s="306"/>
      <c r="BN794" s="330" t="s">
        <v>905</v>
      </c>
      <c r="BO794" s="305"/>
      <c r="BP794" s="305"/>
      <c r="BQ794" s="305"/>
      <c r="BR794" s="305"/>
      <c r="BS794" s="334"/>
      <c r="BT794" s="252" t="s">
        <v>906</v>
      </c>
      <c r="BU794" s="260"/>
      <c r="BV794" s="260"/>
      <c r="BW794" s="260"/>
      <c r="BX794" s="260"/>
      <c r="BY794" s="260"/>
    </row>
    <row r="795" spans="1:77" ht="15" customHeight="1" x14ac:dyDescent="0.2">
      <c r="A795" s="58"/>
      <c r="B795" s="341"/>
      <c r="C795" s="231"/>
      <c r="D795" s="231"/>
      <c r="E795" s="231"/>
      <c r="F795" s="231"/>
      <c r="G795" s="231"/>
      <c r="H795" s="232"/>
      <c r="I795" s="331"/>
      <c r="J795" s="332"/>
      <c r="K795" s="332"/>
      <c r="L795" s="332"/>
      <c r="M795" s="332"/>
      <c r="N795" s="333"/>
      <c r="O795" s="331"/>
      <c r="P795" s="332"/>
      <c r="Q795" s="332"/>
      <c r="R795" s="332"/>
      <c r="S795" s="332"/>
      <c r="T795" s="333"/>
      <c r="U795" s="331"/>
      <c r="V795" s="332"/>
      <c r="W795" s="332"/>
      <c r="X795" s="332"/>
      <c r="Y795" s="332"/>
      <c r="Z795" s="333"/>
      <c r="AA795" s="331"/>
      <c r="AB795" s="332"/>
      <c r="AC795" s="332"/>
      <c r="AD795" s="332"/>
      <c r="AE795" s="332"/>
      <c r="AF795" s="333"/>
      <c r="AG795" s="327"/>
      <c r="AH795" s="328"/>
      <c r="AI795" s="328"/>
      <c r="AJ795" s="328"/>
      <c r="AK795" s="328"/>
      <c r="AL795" s="328"/>
      <c r="AM795" s="329"/>
      <c r="AN795" s="327"/>
      <c r="AO795" s="328"/>
      <c r="AP795" s="328"/>
      <c r="AQ795" s="328"/>
      <c r="AR795" s="328"/>
      <c r="AS795" s="328"/>
      <c r="AT795" s="329"/>
      <c r="AU795" s="331"/>
      <c r="AV795" s="332"/>
      <c r="AW795" s="332"/>
      <c r="AX795" s="332"/>
      <c r="AY795" s="332"/>
      <c r="AZ795" s="333"/>
      <c r="BA795" s="327"/>
      <c r="BB795" s="328"/>
      <c r="BC795" s="328"/>
      <c r="BD795" s="328"/>
      <c r="BE795" s="328"/>
      <c r="BF795" s="328"/>
      <c r="BG795" s="329"/>
      <c r="BH795" s="331"/>
      <c r="BI795" s="332"/>
      <c r="BJ795" s="332"/>
      <c r="BK795" s="332"/>
      <c r="BL795" s="332"/>
      <c r="BM795" s="333"/>
      <c r="BN795" s="331"/>
      <c r="BO795" s="332"/>
      <c r="BP795" s="332"/>
      <c r="BQ795" s="332"/>
      <c r="BR795" s="332"/>
      <c r="BS795" s="335"/>
      <c r="BT795" s="252"/>
      <c r="BU795" s="260"/>
      <c r="BV795" s="260"/>
      <c r="BW795" s="260"/>
      <c r="BX795" s="260"/>
      <c r="BY795" s="260"/>
    </row>
    <row r="796" spans="1:77" ht="15" customHeight="1" x14ac:dyDescent="0.2">
      <c r="A796" s="58"/>
      <c r="B796" s="321" t="s">
        <v>40</v>
      </c>
      <c r="C796" s="322"/>
      <c r="D796" s="322"/>
      <c r="E796" s="322"/>
      <c r="F796" s="322"/>
      <c r="G796" s="322"/>
      <c r="H796" s="323"/>
      <c r="I796" s="312">
        <v>0</v>
      </c>
      <c r="J796" s="313"/>
      <c r="K796" s="313"/>
      <c r="L796" s="313"/>
      <c r="M796" s="313"/>
      <c r="N796" s="314"/>
      <c r="O796" s="312">
        <v>5</v>
      </c>
      <c r="P796" s="313"/>
      <c r="Q796" s="313"/>
      <c r="R796" s="313"/>
      <c r="S796" s="313"/>
      <c r="T796" s="314"/>
      <c r="U796" s="312">
        <v>1</v>
      </c>
      <c r="V796" s="313"/>
      <c r="W796" s="313"/>
      <c r="X796" s="313"/>
      <c r="Y796" s="313"/>
      <c r="Z796" s="314"/>
      <c r="AA796" s="312">
        <v>1</v>
      </c>
      <c r="AB796" s="313"/>
      <c r="AC796" s="313"/>
      <c r="AD796" s="313"/>
      <c r="AE796" s="313"/>
      <c r="AF796" s="314"/>
      <c r="AG796" s="312">
        <v>0</v>
      </c>
      <c r="AH796" s="313"/>
      <c r="AI796" s="313"/>
      <c r="AJ796" s="313"/>
      <c r="AK796" s="313"/>
      <c r="AL796" s="313"/>
      <c r="AM796" s="314"/>
      <c r="AN796" s="312">
        <v>0</v>
      </c>
      <c r="AO796" s="313"/>
      <c r="AP796" s="313"/>
      <c r="AQ796" s="313"/>
      <c r="AR796" s="313"/>
      <c r="AS796" s="313"/>
      <c r="AT796" s="314"/>
      <c r="AU796" s="312">
        <v>3</v>
      </c>
      <c r="AV796" s="313"/>
      <c r="AW796" s="313"/>
      <c r="AX796" s="313"/>
      <c r="AY796" s="313"/>
      <c r="AZ796" s="314"/>
      <c r="BA796" s="315">
        <v>1</v>
      </c>
      <c r="BB796" s="316"/>
      <c r="BC796" s="316"/>
      <c r="BD796" s="316"/>
      <c r="BE796" s="316"/>
      <c r="BF796" s="316"/>
      <c r="BG796" s="317"/>
      <c r="BH796" s="312">
        <v>1</v>
      </c>
      <c r="BI796" s="313"/>
      <c r="BJ796" s="313"/>
      <c r="BK796" s="313"/>
      <c r="BL796" s="313"/>
      <c r="BM796" s="314"/>
      <c r="BN796" s="312">
        <v>6</v>
      </c>
      <c r="BO796" s="313"/>
      <c r="BP796" s="313"/>
      <c r="BQ796" s="313"/>
      <c r="BR796" s="313"/>
      <c r="BS796" s="318"/>
      <c r="BT796" s="319">
        <f>SUM(I796:BS796)</f>
        <v>18</v>
      </c>
      <c r="BU796" s="320"/>
      <c r="BV796" s="320"/>
      <c r="BW796" s="320"/>
      <c r="BX796" s="320"/>
      <c r="BY796" s="320"/>
    </row>
    <row r="797" spans="1:77" ht="15" customHeight="1" x14ac:dyDescent="0.2">
      <c r="A797" s="58"/>
      <c r="B797" s="84"/>
      <c r="C797" s="84"/>
      <c r="D797" s="84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8"/>
      <c r="BQ797" s="58"/>
      <c r="BR797" s="58"/>
      <c r="BS797" s="58"/>
      <c r="BT797" s="58"/>
      <c r="BU797" s="58"/>
      <c r="BV797" s="58"/>
      <c r="BW797" s="58"/>
      <c r="BX797" s="58"/>
      <c r="BY797" s="65" t="s">
        <v>907</v>
      </c>
    </row>
    <row r="798" spans="1:77" ht="15" customHeight="1" x14ac:dyDescent="0.2">
      <c r="A798" s="58"/>
      <c r="B798" s="84"/>
      <c r="C798" s="84"/>
      <c r="D798" s="84"/>
      <c r="E798" s="58"/>
      <c r="F798" s="58"/>
      <c r="G798" s="58"/>
      <c r="H798" s="58"/>
      <c r="I798" s="58"/>
      <c r="J798" s="58"/>
      <c r="K798" s="58"/>
      <c r="L798" s="58"/>
      <c r="M798" s="58">
        <v>37.1</v>
      </c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8"/>
      <c r="BQ798" s="58"/>
      <c r="BR798" s="58"/>
      <c r="BS798" s="58"/>
      <c r="BT798" s="58"/>
      <c r="BU798" s="58"/>
      <c r="BV798" s="58"/>
      <c r="BW798" s="58"/>
      <c r="BX798" s="58"/>
      <c r="BY798" s="58"/>
    </row>
    <row r="799" spans="1:77" ht="15" customHeight="1" x14ac:dyDescent="0.2">
      <c r="A799" s="58" t="s">
        <v>908</v>
      </c>
      <c r="B799" s="84"/>
      <c r="C799" s="84"/>
      <c r="D799" s="84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8"/>
      <c r="BQ799" s="58"/>
      <c r="BR799" s="58"/>
      <c r="BS799" s="58"/>
      <c r="BT799" s="58"/>
      <c r="BU799" s="58"/>
      <c r="BV799" s="58"/>
      <c r="BW799" s="58"/>
      <c r="BX799" s="58"/>
      <c r="BY799" s="65" t="s">
        <v>909</v>
      </c>
    </row>
    <row r="800" spans="1:77" ht="15" customHeight="1" x14ac:dyDescent="0.2">
      <c r="A800" s="58"/>
      <c r="B800" s="84"/>
      <c r="C800" s="84"/>
      <c r="D800" s="84"/>
      <c r="E800" s="58"/>
      <c r="F800" s="58"/>
      <c r="G800" s="58"/>
      <c r="H800" s="58"/>
      <c r="I800" s="58"/>
      <c r="J800" s="58"/>
      <c r="K800" s="58"/>
      <c r="L800" s="58"/>
      <c r="M800" s="58">
        <v>27.5</v>
      </c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8"/>
      <c r="BQ800" s="58"/>
      <c r="BR800" s="58"/>
      <c r="BS800" s="58"/>
      <c r="BT800" s="58"/>
      <c r="BU800" s="58"/>
      <c r="BV800" s="58"/>
      <c r="BW800" s="58"/>
      <c r="BX800" s="58"/>
      <c r="BY800" s="58"/>
    </row>
    <row r="801" spans="1:77" ht="15" customHeight="1" x14ac:dyDescent="0.2">
      <c r="A801" s="58"/>
      <c r="B801" s="260" t="s">
        <v>12</v>
      </c>
      <c r="C801" s="260"/>
      <c r="D801" s="260"/>
      <c r="E801" s="260"/>
      <c r="F801" s="260"/>
      <c r="G801" s="260"/>
      <c r="H801" s="260"/>
      <c r="I801" s="260"/>
      <c r="J801" s="260"/>
      <c r="K801" s="311" t="s">
        <v>910</v>
      </c>
      <c r="L801" s="311"/>
      <c r="M801" s="311"/>
      <c r="N801" s="311"/>
      <c r="O801" s="311" t="s">
        <v>911</v>
      </c>
      <c r="P801" s="311"/>
      <c r="Q801" s="311"/>
      <c r="R801" s="311"/>
      <c r="S801" s="311" t="s">
        <v>912</v>
      </c>
      <c r="T801" s="311"/>
      <c r="U801" s="311"/>
      <c r="V801" s="311"/>
      <c r="W801" s="311" t="s">
        <v>913</v>
      </c>
      <c r="X801" s="311"/>
      <c r="Y801" s="311"/>
      <c r="Z801" s="311"/>
      <c r="AA801" s="311" t="s">
        <v>914</v>
      </c>
      <c r="AB801" s="311"/>
      <c r="AC801" s="311"/>
      <c r="AD801" s="311"/>
      <c r="AE801" s="311" t="s">
        <v>915</v>
      </c>
      <c r="AF801" s="311"/>
      <c r="AG801" s="311"/>
      <c r="AH801" s="311"/>
      <c r="AI801" s="311" t="s">
        <v>916</v>
      </c>
      <c r="AJ801" s="311"/>
      <c r="AK801" s="311"/>
      <c r="AL801" s="311"/>
      <c r="AM801" s="311" t="s">
        <v>917</v>
      </c>
      <c r="AN801" s="311"/>
      <c r="AO801" s="311"/>
      <c r="AP801" s="311"/>
      <c r="AQ801" s="311" t="s">
        <v>918</v>
      </c>
      <c r="AR801" s="311"/>
      <c r="AS801" s="311"/>
      <c r="AT801" s="311"/>
      <c r="AU801" s="311" t="s">
        <v>919</v>
      </c>
      <c r="AV801" s="311"/>
      <c r="AW801" s="311"/>
      <c r="AX801" s="311"/>
      <c r="AY801" s="311" t="s">
        <v>31</v>
      </c>
      <c r="AZ801" s="311"/>
      <c r="BA801" s="311"/>
      <c r="BB801" s="311"/>
      <c r="BC801" s="311"/>
      <c r="BD801" s="302" t="s">
        <v>134</v>
      </c>
      <c r="BE801" s="302"/>
      <c r="BF801" s="302"/>
      <c r="BG801" s="302"/>
      <c r="BH801" s="302"/>
      <c r="BI801" s="302"/>
      <c r="BJ801" s="303"/>
      <c r="BK801" s="304" t="s">
        <v>920</v>
      </c>
      <c r="BL801" s="305"/>
      <c r="BM801" s="305"/>
      <c r="BN801" s="305"/>
      <c r="BO801" s="305"/>
      <c r="BP801" s="305"/>
      <c r="BQ801" s="305"/>
      <c r="BR801" s="305"/>
      <c r="BS801" s="305"/>
      <c r="BT801" s="306"/>
      <c r="BU801" s="289" t="s">
        <v>921</v>
      </c>
      <c r="BV801" s="289"/>
      <c r="BW801" s="289"/>
      <c r="BX801" s="289"/>
      <c r="BY801" s="289"/>
    </row>
    <row r="802" spans="1:77" ht="15" customHeight="1" x14ac:dyDescent="0.2">
      <c r="A802" s="58"/>
      <c r="B802" s="260"/>
      <c r="C802" s="260"/>
      <c r="D802" s="260"/>
      <c r="E802" s="260"/>
      <c r="F802" s="260"/>
      <c r="G802" s="260"/>
      <c r="H802" s="260"/>
      <c r="I802" s="260"/>
      <c r="J802" s="260"/>
      <c r="K802" s="311"/>
      <c r="L802" s="311"/>
      <c r="M802" s="311"/>
      <c r="N802" s="311"/>
      <c r="O802" s="311"/>
      <c r="P802" s="311"/>
      <c r="Q802" s="311"/>
      <c r="R802" s="311"/>
      <c r="S802" s="311"/>
      <c r="T802" s="311"/>
      <c r="U802" s="311"/>
      <c r="V802" s="311"/>
      <c r="W802" s="311"/>
      <c r="X802" s="311"/>
      <c r="Y802" s="311"/>
      <c r="Z802" s="311"/>
      <c r="AA802" s="311"/>
      <c r="AB802" s="311"/>
      <c r="AC802" s="311"/>
      <c r="AD802" s="311"/>
      <c r="AE802" s="311"/>
      <c r="AF802" s="311"/>
      <c r="AG802" s="311"/>
      <c r="AH802" s="311"/>
      <c r="AI802" s="311"/>
      <c r="AJ802" s="311"/>
      <c r="AK802" s="311"/>
      <c r="AL802" s="311"/>
      <c r="AM802" s="311"/>
      <c r="AN802" s="311"/>
      <c r="AO802" s="311"/>
      <c r="AP802" s="311"/>
      <c r="AQ802" s="311"/>
      <c r="AR802" s="311"/>
      <c r="AS802" s="311"/>
      <c r="AT802" s="311"/>
      <c r="AU802" s="311"/>
      <c r="AV802" s="311"/>
      <c r="AW802" s="311"/>
      <c r="AX802" s="311"/>
      <c r="AY802" s="311"/>
      <c r="AZ802" s="311"/>
      <c r="BA802" s="311"/>
      <c r="BB802" s="311"/>
      <c r="BC802" s="311"/>
      <c r="BD802" s="302"/>
      <c r="BE802" s="302"/>
      <c r="BF802" s="302"/>
      <c r="BG802" s="302"/>
      <c r="BH802" s="302"/>
      <c r="BI802" s="302"/>
      <c r="BJ802" s="303"/>
      <c r="BK802" s="307" t="s">
        <v>922</v>
      </c>
      <c r="BL802" s="308"/>
      <c r="BM802" s="308"/>
      <c r="BN802" s="308"/>
      <c r="BO802" s="309"/>
      <c r="BP802" s="310" t="s">
        <v>923</v>
      </c>
      <c r="BQ802" s="308"/>
      <c r="BR802" s="308"/>
      <c r="BS802" s="308"/>
      <c r="BT802" s="309"/>
      <c r="BU802" s="289"/>
      <c r="BV802" s="289"/>
      <c r="BW802" s="289"/>
      <c r="BX802" s="289"/>
      <c r="BY802" s="289"/>
    </row>
    <row r="803" spans="1:77" ht="15" customHeight="1" x14ac:dyDescent="0.2">
      <c r="A803" s="58"/>
      <c r="B803" s="260" t="s">
        <v>40</v>
      </c>
      <c r="C803" s="260"/>
      <c r="D803" s="260"/>
      <c r="E803" s="260"/>
      <c r="F803" s="260"/>
      <c r="G803" s="260"/>
      <c r="H803" s="260"/>
      <c r="I803" s="260"/>
      <c r="J803" s="260"/>
      <c r="K803" s="299">
        <v>1</v>
      </c>
      <c r="L803" s="299"/>
      <c r="M803" s="299"/>
      <c r="N803" s="299"/>
      <c r="O803" s="299">
        <v>0</v>
      </c>
      <c r="P803" s="299"/>
      <c r="Q803" s="299"/>
      <c r="R803" s="299"/>
      <c r="S803" s="299">
        <v>4</v>
      </c>
      <c r="T803" s="299"/>
      <c r="U803" s="299"/>
      <c r="V803" s="299"/>
      <c r="W803" s="299">
        <v>184</v>
      </c>
      <c r="X803" s="299"/>
      <c r="Y803" s="299"/>
      <c r="Z803" s="299"/>
      <c r="AA803" s="299">
        <v>11</v>
      </c>
      <c r="AB803" s="299"/>
      <c r="AC803" s="299"/>
      <c r="AD803" s="299"/>
      <c r="AE803" s="299">
        <v>32</v>
      </c>
      <c r="AF803" s="299"/>
      <c r="AG803" s="299"/>
      <c r="AH803" s="299"/>
      <c r="AI803" s="299">
        <v>288</v>
      </c>
      <c r="AJ803" s="299"/>
      <c r="AK803" s="299"/>
      <c r="AL803" s="299"/>
      <c r="AM803" s="299">
        <v>8</v>
      </c>
      <c r="AN803" s="299"/>
      <c r="AO803" s="299"/>
      <c r="AP803" s="299"/>
      <c r="AQ803" s="299">
        <v>30</v>
      </c>
      <c r="AR803" s="299"/>
      <c r="AS803" s="299"/>
      <c r="AT803" s="299"/>
      <c r="AU803" s="300">
        <v>1167</v>
      </c>
      <c r="AV803" s="301"/>
      <c r="AW803" s="301"/>
      <c r="AX803" s="301"/>
      <c r="AY803" s="293">
        <v>286</v>
      </c>
      <c r="AZ803" s="293"/>
      <c r="BA803" s="293"/>
      <c r="BB803" s="293"/>
      <c r="BC803" s="293"/>
      <c r="BD803" s="293">
        <v>2011</v>
      </c>
      <c r="BE803" s="293"/>
      <c r="BF803" s="293"/>
      <c r="BG803" s="293"/>
      <c r="BH803" s="293"/>
      <c r="BI803" s="293"/>
      <c r="BJ803" s="294"/>
      <c r="BK803" s="295">
        <v>1879</v>
      </c>
      <c r="BL803" s="296"/>
      <c r="BM803" s="296"/>
      <c r="BN803" s="296"/>
      <c r="BO803" s="296"/>
      <c r="BP803" s="297">
        <v>164</v>
      </c>
      <c r="BQ803" s="297"/>
      <c r="BR803" s="297"/>
      <c r="BS803" s="297"/>
      <c r="BT803" s="297"/>
      <c r="BU803" s="298">
        <v>8.7300000000000003E-2</v>
      </c>
      <c r="BV803" s="298"/>
      <c r="BW803" s="298"/>
      <c r="BX803" s="298"/>
      <c r="BY803" s="298"/>
    </row>
    <row r="804" spans="1:77" ht="15" customHeight="1" x14ac:dyDescent="0.2">
      <c r="A804" s="58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58"/>
      <c r="AW804" s="71"/>
      <c r="AX804" s="71"/>
      <c r="AY804" s="71"/>
      <c r="AZ804" s="58"/>
      <c r="BA804" s="58"/>
      <c r="BB804" s="58"/>
      <c r="BC804" s="71"/>
      <c r="BD804" s="71"/>
      <c r="BE804" s="71"/>
      <c r="BF804" s="71"/>
      <c r="BG804" s="58"/>
      <c r="BH804" s="71"/>
      <c r="BI804" s="58"/>
      <c r="BJ804" s="71"/>
      <c r="BK804" s="71"/>
      <c r="BL804" s="71"/>
      <c r="BM804" s="71"/>
      <c r="BN804" s="71"/>
      <c r="BO804" s="71"/>
      <c r="BP804" s="71"/>
      <c r="BQ804" s="71"/>
      <c r="BR804" s="58"/>
      <c r="BS804" s="58"/>
      <c r="BT804" s="58"/>
      <c r="BU804" s="58"/>
      <c r="BV804" s="58"/>
      <c r="BW804" s="58"/>
      <c r="BX804" s="58"/>
      <c r="BY804" s="76" t="s">
        <v>907</v>
      </c>
    </row>
    <row r="805" spans="1:77" ht="15" customHeight="1" x14ac:dyDescent="0.2">
      <c r="A805" s="58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58"/>
      <c r="AW805" s="71"/>
      <c r="AX805" s="71"/>
      <c r="AY805" s="71"/>
      <c r="AZ805" s="58"/>
      <c r="BA805" s="58"/>
      <c r="BB805" s="58"/>
      <c r="BC805" s="71"/>
      <c r="BD805" s="71"/>
      <c r="BE805" s="71"/>
      <c r="BF805" s="71"/>
      <c r="BG805" s="71"/>
      <c r="BH805" s="71"/>
      <c r="BI805" s="58"/>
      <c r="BJ805" s="71"/>
      <c r="BK805" s="71"/>
      <c r="BL805" s="71"/>
      <c r="BM805" s="71"/>
      <c r="BN805" s="71"/>
      <c r="BO805" s="71"/>
      <c r="BP805" s="71"/>
      <c r="BQ805" s="71"/>
      <c r="BR805" s="58"/>
      <c r="BS805" s="58"/>
      <c r="BT805" s="58"/>
      <c r="BU805" s="58"/>
      <c r="BV805" s="58"/>
      <c r="BW805" s="58"/>
      <c r="BX805" s="58"/>
      <c r="BY805" s="58"/>
    </row>
    <row r="806" spans="1:77" ht="15" customHeight="1" x14ac:dyDescent="0.2">
      <c r="A806" s="58"/>
      <c r="B806" s="71"/>
      <c r="C806" s="71"/>
      <c r="D806" s="71"/>
      <c r="E806" s="71"/>
      <c r="F806" s="71"/>
      <c r="G806" s="71"/>
      <c r="H806" s="71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9"/>
      <c r="BP806" s="59"/>
      <c r="BQ806" s="71"/>
      <c r="BR806" s="58"/>
      <c r="BS806" s="58"/>
      <c r="BT806" s="58"/>
      <c r="BU806" s="58"/>
      <c r="BV806" s="58"/>
      <c r="BW806" s="58"/>
      <c r="BX806" s="58"/>
      <c r="BY806" s="58"/>
    </row>
    <row r="807" spans="1:77" ht="15" customHeight="1" x14ac:dyDescent="0.2">
      <c r="A807" s="77" t="s">
        <v>924</v>
      </c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  <c r="BM807" s="77"/>
      <c r="BN807" s="77"/>
      <c r="BO807" s="77"/>
      <c r="BP807" s="77"/>
      <c r="BQ807" s="77"/>
      <c r="BR807" s="77"/>
      <c r="BS807" s="77"/>
      <c r="BT807" s="77"/>
      <c r="BU807" s="77"/>
      <c r="BV807" s="77"/>
      <c r="BW807" s="77"/>
      <c r="BX807" s="77"/>
      <c r="BY807" s="77"/>
    </row>
    <row r="808" spans="1:77" ht="15" customHeight="1" x14ac:dyDescent="0.2">
      <c r="A808" s="58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71"/>
      <c r="BP808" s="71"/>
      <c r="BQ808" s="71"/>
      <c r="BR808" s="58"/>
      <c r="BS808" s="58"/>
      <c r="BT808" s="58"/>
      <c r="BU808" s="58"/>
      <c r="BV808" s="58"/>
      <c r="BW808" s="58"/>
      <c r="BX808" s="58"/>
      <c r="BY808" s="58"/>
    </row>
    <row r="809" spans="1:77" ht="15" customHeight="1" x14ac:dyDescent="0.2">
      <c r="A809" s="58" t="s">
        <v>925</v>
      </c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  <c r="BM809" s="71"/>
      <c r="BN809" s="71"/>
      <c r="BO809" s="71"/>
      <c r="BP809" s="71"/>
      <c r="BQ809" s="71"/>
      <c r="BR809" s="58"/>
      <c r="BS809" s="58"/>
      <c r="BT809" s="58"/>
      <c r="BU809" s="58"/>
      <c r="BV809" s="58"/>
      <c r="BW809" s="58"/>
      <c r="BX809" s="58"/>
      <c r="BY809" s="58"/>
    </row>
    <row r="810" spans="1:77" ht="15" customHeight="1" x14ac:dyDescent="0.2">
      <c r="A810" s="58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  <c r="BN810" s="71"/>
      <c r="BO810" s="71"/>
      <c r="BP810" s="71"/>
      <c r="BQ810" s="71"/>
      <c r="BR810" s="58"/>
      <c r="BS810" s="58"/>
      <c r="BT810" s="58"/>
      <c r="BU810" s="58"/>
      <c r="BV810" s="58"/>
      <c r="BW810" s="58"/>
      <c r="BX810" s="58"/>
      <c r="BY810" s="58"/>
    </row>
    <row r="811" spans="1:77" ht="15" customHeight="1" x14ac:dyDescent="0.2">
      <c r="A811" s="58"/>
      <c r="B811" s="260" t="s">
        <v>12</v>
      </c>
      <c r="C811" s="260"/>
      <c r="D811" s="260"/>
      <c r="E811" s="260"/>
      <c r="F811" s="260"/>
      <c r="G811" s="260"/>
      <c r="H811" s="260"/>
      <c r="I811" s="260"/>
      <c r="J811" s="260"/>
      <c r="K811" s="289" t="s">
        <v>926</v>
      </c>
      <c r="L811" s="289"/>
      <c r="M811" s="289"/>
      <c r="N811" s="289"/>
      <c r="O811" s="289"/>
      <c r="P811" s="289"/>
      <c r="Q811" s="289"/>
      <c r="R811" s="289"/>
      <c r="S811" s="289"/>
      <c r="T811" s="289" t="s">
        <v>927</v>
      </c>
      <c r="U811" s="289"/>
      <c r="V811" s="289"/>
      <c r="W811" s="289"/>
      <c r="X811" s="289"/>
      <c r="Y811" s="289"/>
      <c r="Z811" s="289"/>
      <c r="AA811" s="289"/>
      <c r="AB811" s="289"/>
      <c r="AC811" s="289" t="s">
        <v>928</v>
      </c>
      <c r="AD811" s="289"/>
      <c r="AE811" s="289"/>
      <c r="AF811" s="289"/>
      <c r="AG811" s="289"/>
      <c r="AH811" s="289"/>
      <c r="AI811" s="289"/>
      <c r="AJ811" s="289"/>
      <c r="AK811" s="289"/>
      <c r="AL811" s="289" t="s">
        <v>929</v>
      </c>
      <c r="AM811" s="289"/>
      <c r="AN811" s="289"/>
      <c r="AO811" s="289"/>
      <c r="AP811" s="289"/>
      <c r="AQ811" s="289"/>
      <c r="AR811" s="289"/>
      <c r="AS811" s="289"/>
      <c r="AT811" s="289"/>
      <c r="AU811" s="289"/>
      <c r="AV811" s="287" t="s">
        <v>930</v>
      </c>
      <c r="AW811" s="287"/>
      <c r="AX811" s="287"/>
      <c r="AY811" s="287"/>
      <c r="AZ811" s="287"/>
      <c r="BA811" s="287"/>
      <c r="BB811" s="287"/>
      <c r="BC811" s="287"/>
      <c r="BD811" s="287"/>
      <c r="BE811" s="287"/>
      <c r="BF811" s="288" t="s">
        <v>931</v>
      </c>
      <c r="BG811" s="288"/>
      <c r="BH811" s="288"/>
      <c r="BI811" s="288"/>
      <c r="BJ811" s="288"/>
      <c r="BK811" s="288"/>
      <c r="BL811" s="288"/>
      <c r="BM811" s="288"/>
      <c r="BN811" s="288"/>
      <c r="BO811" s="288"/>
      <c r="BP811" s="289" t="s">
        <v>932</v>
      </c>
      <c r="BQ811" s="289"/>
      <c r="BR811" s="289"/>
      <c r="BS811" s="289"/>
      <c r="BT811" s="289"/>
      <c r="BU811" s="289"/>
      <c r="BV811" s="289"/>
      <c r="BW811" s="289"/>
      <c r="BX811" s="289"/>
      <c r="BY811" s="289"/>
    </row>
    <row r="812" spans="1:77" ht="15" customHeight="1" x14ac:dyDescent="0.2">
      <c r="A812" s="58"/>
      <c r="B812" s="260"/>
      <c r="C812" s="260"/>
      <c r="D812" s="260"/>
      <c r="E812" s="260"/>
      <c r="F812" s="260"/>
      <c r="G812" s="260"/>
      <c r="H812" s="260"/>
      <c r="I812" s="260"/>
      <c r="J812" s="260"/>
      <c r="K812" s="289"/>
      <c r="L812" s="289"/>
      <c r="M812" s="289"/>
      <c r="N812" s="289"/>
      <c r="O812" s="289"/>
      <c r="P812" s="289"/>
      <c r="Q812" s="289"/>
      <c r="R812" s="289"/>
      <c r="S812" s="289"/>
      <c r="T812" s="289"/>
      <c r="U812" s="289"/>
      <c r="V812" s="289"/>
      <c r="W812" s="289"/>
      <c r="X812" s="289"/>
      <c r="Y812" s="289"/>
      <c r="Z812" s="289"/>
      <c r="AA812" s="289"/>
      <c r="AB812" s="289"/>
      <c r="AC812" s="289"/>
      <c r="AD812" s="289"/>
      <c r="AE812" s="289"/>
      <c r="AF812" s="289"/>
      <c r="AG812" s="289"/>
      <c r="AH812" s="289"/>
      <c r="AI812" s="289"/>
      <c r="AJ812" s="289"/>
      <c r="AK812" s="289"/>
      <c r="AL812" s="289"/>
      <c r="AM812" s="289"/>
      <c r="AN812" s="289"/>
      <c r="AO812" s="289"/>
      <c r="AP812" s="289"/>
      <c r="AQ812" s="289"/>
      <c r="AR812" s="289"/>
      <c r="AS812" s="289"/>
      <c r="AT812" s="289"/>
      <c r="AU812" s="289"/>
      <c r="AV812" s="287"/>
      <c r="AW812" s="287"/>
      <c r="AX812" s="287"/>
      <c r="AY812" s="287"/>
      <c r="AZ812" s="287"/>
      <c r="BA812" s="287"/>
      <c r="BB812" s="287"/>
      <c r="BC812" s="287"/>
      <c r="BD812" s="287"/>
      <c r="BE812" s="287"/>
      <c r="BF812" s="288"/>
      <c r="BG812" s="288"/>
      <c r="BH812" s="288"/>
      <c r="BI812" s="288"/>
      <c r="BJ812" s="288"/>
      <c r="BK812" s="288"/>
      <c r="BL812" s="288"/>
      <c r="BM812" s="288"/>
      <c r="BN812" s="288"/>
      <c r="BO812" s="288"/>
      <c r="BP812" s="289"/>
      <c r="BQ812" s="289"/>
      <c r="BR812" s="289"/>
      <c r="BS812" s="289"/>
      <c r="BT812" s="289"/>
      <c r="BU812" s="289"/>
      <c r="BV812" s="289"/>
      <c r="BW812" s="289"/>
      <c r="BX812" s="289"/>
      <c r="BY812" s="289"/>
    </row>
    <row r="813" spans="1:77" ht="15" customHeight="1" x14ac:dyDescent="0.2">
      <c r="A813" s="58"/>
      <c r="B813" s="249" t="s">
        <v>378</v>
      </c>
      <c r="C813" s="249"/>
      <c r="D813" s="249"/>
      <c r="E813" s="249"/>
      <c r="F813" s="249"/>
      <c r="G813" s="249"/>
      <c r="H813" s="249"/>
      <c r="I813" s="249"/>
      <c r="J813" s="249"/>
      <c r="K813" s="284">
        <v>19040</v>
      </c>
      <c r="L813" s="285"/>
      <c r="M813" s="285"/>
      <c r="N813" s="285"/>
      <c r="O813" s="285"/>
      <c r="P813" s="285"/>
      <c r="Q813" s="285"/>
      <c r="R813" s="285"/>
      <c r="S813" s="286"/>
      <c r="T813" s="284">
        <v>49789</v>
      </c>
      <c r="U813" s="285"/>
      <c r="V813" s="285"/>
      <c r="W813" s="285"/>
      <c r="X813" s="285"/>
      <c r="Y813" s="285"/>
      <c r="Z813" s="285"/>
      <c r="AA813" s="285"/>
      <c r="AB813" s="286"/>
      <c r="AC813" s="290">
        <v>99.5</v>
      </c>
      <c r="AD813" s="291"/>
      <c r="AE813" s="291"/>
      <c r="AF813" s="291"/>
      <c r="AG813" s="291"/>
      <c r="AH813" s="291"/>
      <c r="AI813" s="291">
        <v>5755784</v>
      </c>
      <c r="AJ813" s="291"/>
      <c r="AK813" s="292"/>
      <c r="AL813" s="284">
        <v>5597925</v>
      </c>
      <c r="AM813" s="285"/>
      <c r="AN813" s="285"/>
      <c r="AO813" s="285"/>
      <c r="AP813" s="285"/>
      <c r="AQ813" s="285"/>
      <c r="AR813" s="285"/>
      <c r="AS813" s="285"/>
      <c r="AT813" s="285"/>
      <c r="AU813" s="286"/>
      <c r="AV813" s="284">
        <v>15337</v>
      </c>
      <c r="AW813" s="285"/>
      <c r="AX813" s="285"/>
      <c r="AY813" s="285"/>
      <c r="AZ813" s="285"/>
      <c r="BA813" s="285"/>
      <c r="BB813" s="285"/>
      <c r="BC813" s="285"/>
      <c r="BD813" s="285"/>
      <c r="BE813" s="286"/>
      <c r="BF813" s="284">
        <v>308</v>
      </c>
      <c r="BG813" s="285"/>
      <c r="BH813" s="285"/>
      <c r="BI813" s="285"/>
      <c r="BJ813" s="285"/>
      <c r="BK813" s="285"/>
      <c r="BL813" s="285"/>
      <c r="BM813" s="285"/>
      <c r="BN813" s="285"/>
      <c r="BO813" s="286"/>
      <c r="BP813" s="284">
        <v>450</v>
      </c>
      <c r="BQ813" s="285"/>
      <c r="BR813" s="285"/>
      <c r="BS813" s="285"/>
      <c r="BT813" s="285"/>
      <c r="BU813" s="285"/>
      <c r="BV813" s="285"/>
      <c r="BW813" s="285"/>
      <c r="BX813" s="285"/>
      <c r="BY813" s="286"/>
    </row>
    <row r="814" spans="1:77" ht="15" customHeight="1" x14ac:dyDescent="0.2">
      <c r="A814" s="58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58"/>
      <c r="BA814" s="71"/>
      <c r="BB814" s="58"/>
      <c r="BC814" s="71"/>
      <c r="BD814" s="58"/>
      <c r="BE814" s="71"/>
      <c r="BF814" s="71"/>
      <c r="BG814" s="71"/>
      <c r="BH814" s="71"/>
      <c r="BI814" s="71"/>
      <c r="BJ814" s="58"/>
      <c r="BK814" s="58"/>
      <c r="BL814" s="71"/>
      <c r="BM814" s="71"/>
      <c r="BN814" s="71"/>
      <c r="BO814" s="71"/>
      <c r="BP814" s="71"/>
      <c r="BQ814" s="71"/>
      <c r="BR814" s="58"/>
      <c r="BS814" s="58"/>
      <c r="BT814" s="58"/>
      <c r="BU814" s="58"/>
      <c r="BV814" s="58"/>
      <c r="BW814" s="58"/>
      <c r="BX814" s="58"/>
      <c r="BY814" s="76" t="s">
        <v>471</v>
      </c>
    </row>
    <row r="815" spans="1:77" ht="15" customHeight="1" x14ac:dyDescent="0.2">
      <c r="A815" s="58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58"/>
      <c r="BG815" s="71"/>
      <c r="BH815" s="71"/>
      <c r="BI815" s="71"/>
      <c r="BJ815" s="71"/>
      <c r="BK815" s="71"/>
      <c r="BL815" s="71"/>
      <c r="BM815" s="71"/>
      <c r="BN815" s="71"/>
      <c r="BO815" s="71"/>
      <c r="BP815" s="71"/>
      <c r="BQ815" s="71"/>
      <c r="BR815" s="58"/>
      <c r="BS815" s="58"/>
      <c r="BT815" s="58"/>
      <c r="BU815" s="58"/>
      <c r="BV815" s="58"/>
      <c r="BW815" s="58"/>
      <c r="BX815" s="58"/>
      <c r="BY815" s="58"/>
    </row>
    <row r="816" spans="1:77" ht="15" customHeight="1" x14ac:dyDescent="0.2">
      <c r="A816" s="58" t="s">
        <v>933</v>
      </c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58"/>
      <c r="BD816" s="71"/>
      <c r="BE816" s="71"/>
      <c r="BF816" s="71"/>
      <c r="BG816" s="58"/>
      <c r="BH816" s="71"/>
      <c r="BI816" s="71"/>
      <c r="BJ816" s="71"/>
      <c r="BK816" s="71"/>
      <c r="BL816" s="71"/>
      <c r="BM816" s="71"/>
      <c r="BN816" s="71" t="s">
        <v>934</v>
      </c>
      <c r="BO816" s="71"/>
      <c r="BP816" s="71"/>
      <c r="BQ816" s="71"/>
      <c r="BR816" s="58"/>
      <c r="BS816" s="58"/>
      <c r="BT816" s="58"/>
      <c r="BU816" s="58"/>
      <c r="BV816" s="58"/>
      <c r="BW816" s="58"/>
      <c r="BX816" s="58"/>
      <c r="BY816" s="58"/>
    </row>
    <row r="817" spans="1:77" ht="15" customHeight="1" x14ac:dyDescent="0.2">
      <c r="A817" s="58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58"/>
      <c r="BS817" s="58"/>
      <c r="BT817" s="58"/>
      <c r="BU817" s="58"/>
      <c r="BV817" s="58"/>
      <c r="BW817" s="58"/>
      <c r="BX817" s="58"/>
      <c r="BY817" s="58"/>
    </row>
    <row r="818" spans="1:77" ht="15" customHeight="1" x14ac:dyDescent="0.2">
      <c r="A818" s="58"/>
      <c r="B818" s="260" t="s">
        <v>12</v>
      </c>
      <c r="C818" s="260"/>
      <c r="D818" s="260"/>
      <c r="E818" s="260"/>
      <c r="F818" s="260"/>
      <c r="G818" s="260"/>
      <c r="H818" s="260"/>
      <c r="I818" s="260"/>
      <c r="J818" s="260"/>
      <c r="K818" s="260" t="s">
        <v>96</v>
      </c>
      <c r="L818" s="260"/>
      <c r="M818" s="260"/>
      <c r="N818" s="260"/>
      <c r="O818" s="260"/>
      <c r="P818" s="260"/>
      <c r="Q818" s="260"/>
      <c r="R818" s="260"/>
      <c r="S818" s="260"/>
      <c r="T818" s="260"/>
      <c r="U818" s="260"/>
      <c r="V818" s="260"/>
      <c r="W818" s="260" t="s">
        <v>935</v>
      </c>
      <c r="X818" s="260"/>
      <c r="Y818" s="260"/>
      <c r="Z818" s="260"/>
      <c r="AA818" s="260"/>
      <c r="AB818" s="260"/>
      <c r="AC818" s="260"/>
      <c r="AD818" s="260"/>
      <c r="AE818" s="260"/>
      <c r="AF818" s="260"/>
      <c r="AG818" s="260"/>
      <c r="AH818" s="260" t="s">
        <v>936</v>
      </c>
      <c r="AI818" s="260"/>
      <c r="AJ818" s="260"/>
      <c r="AK818" s="260"/>
      <c r="AL818" s="260"/>
      <c r="AM818" s="260"/>
      <c r="AN818" s="260"/>
      <c r="AO818" s="260"/>
      <c r="AP818" s="260"/>
      <c r="AQ818" s="260"/>
      <c r="AR818" s="260"/>
      <c r="AS818" s="260" t="s">
        <v>937</v>
      </c>
      <c r="AT818" s="260"/>
      <c r="AU818" s="260"/>
      <c r="AV818" s="260"/>
      <c r="AW818" s="260"/>
      <c r="AX818" s="260"/>
      <c r="AY818" s="260"/>
      <c r="AZ818" s="260"/>
      <c r="BA818" s="260"/>
      <c r="BB818" s="260"/>
      <c r="BC818" s="260"/>
      <c r="BD818" s="260" t="s">
        <v>938</v>
      </c>
      <c r="BE818" s="260"/>
      <c r="BF818" s="260"/>
      <c r="BG818" s="260"/>
      <c r="BH818" s="260"/>
      <c r="BI818" s="260"/>
      <c r="BJ818" s="260"/>
      <c r="BK818" s="260"/>
      <c r="BL818" s="260"/>
      <c r="BM818" s="260"/>
      <c r="BN818" s="260"/>
      <c r="BO818" s="260" t="s">
        <v>939</v>
      </c>
      <c r="BP818" s="260"/>
      <c r="BQ818" s="260"/>
      <c r="BR818" s="260"/>
      <c r="BS818" s="260"/>
      <c r="BT818" s="260"/>
      <c r="BU818" s="260"/>
      <c r="BV818" s="260"/>
      <c r="BW818" s="260"/>
      <c r="BX818" s="260"/>
      <c r="BY818" s="260"/>
    </row>
    <row r="819" spans="1:77" ht="15" customHeight="1" x14ac:dyDescent="0.2">
      <c r="A819" s="58"/>
      <c r="B819" s="249" t="s">
        <v>378</v>
      </c>
      <c r="C819" s="249"/>
      <c r="D819" s="249"/>
      <c r="E819" s="249"/>
      <c r="F819" s="249"/>
      <c r="G819" s="249"/>
      <c r="H819" s="249"/>
      <c r="I819" s="249"/>
      <c r="J819" s="249"/>
      <c r="K819" s="281">
        <v>4419154</v>
      </c>
      <c r="L819" s="282"/>
      <c r="M819" s="282"/>
      <c r="N819" s="282"/>
      <c r="O819" s="282"/>
      <c r="P819" s="282"/>
      <c r="Q819" s="282"/>
      <c r="R819" s="282"/>
      <c r="S819" s="282"/>
      <c r="T819" s="282"/>
      <c r="U819" s="282"/>
      <c r="V819" s="283"/>
      <c r="W819" s="281">
        <v>3090977</v>
      </c>
      <c r="X819" s="282"/>
      <c r="Y819" s="282"/>
      <c r="Z819" s="282"/>
      <c r="AA819" s="282"/>
      <c r="AB819" s="282"/>
      <c r="AC819" s="282"/>
      <c r="AD819" s="282"/>
      <c r="AE819" s="282"/>
      <c r="AF819" s="282"/>
      <c r="AG819" s="283"/>
      <c r="AH819" s="281">
        <v>1072318</v>
      </c>
      <c r="AI819" s="282"/>
      <c r="AJ819" s="282"/>
      <c r="AK819" s="282"/>
      <c r="AL819" s="282"/>
      <c r="AM819" s="282"/>
      <c r="AN819" s="282"/>
      <c r="AO819" s="282"/>
      <c r="AP819" s="282"/>
      <c r="AQ819" s="282"/>
      <c r="AR819" s="283"/>
      <c r="AS819" s="281">
        <v>175553</v>
      </c>
      <c r="AT819" s="282"/>
      <c r="AU819" s="282"/>
      <c r="AV819" s="282"/>
      <c r="AW819" s="282"/>
      <c r="AX819" s="282"/>
      <c r="AY819" s="282"/>
      <c r="AZ819" s="282"/>
      <c r="BA819" s="282"/>
      <c r="BB819" s="282"/>
      <c r="BC819" s="283"/>
      <c r="BD819" s="281">
        <v>67534</v>
      </c>
      <c r="BE819" s="282"/>
      <c r="BF819" s="282"/>
      <c r="BG819" s="282"/>
      <c r="BH819" s="282"/>
      <c r="BI819" s="282"/>
      <c r="BJ819" s="282"/>
      <c r="BK819" s="282"/>
      <c r="BL819" s="282"/>
      <c r="BM819" s="282"/>
      <c r="BN819" s="283"/>
      <c r="BO819" s="281">
        <v>12772</v>
      </c>
      <c r="BP819" s="282"/>
      <c r="BQ819" s="282"/>
      <c r="BR819" s="282"/>
      <c r="BS819" s="282"/>
      <c r="BT819" s="282"/>
      <c r="BU819" s="282"/>
      <c r="BV819" s="282"/>
      <c r="BW819" s="282"/>
      <c r="BX819" s="282"/>
      <c r="BY819" s="283"/>
    </row>
    <row r="820" spans="1:77" ht="15" customHeight="1" x14ac:dyDescent="0.2">
      <c r="A820" s="58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71"/>
      <c r="BD820" s="58"/>
      <c r="BE820" s="71"/>
      <c r="BF820" s="58"/>
      <c r="BG820" s="71"/>
      <c r="BH820" s="71"/>
      <c r="BI820" s="71"/>
      <c r="BJ820" s="71"/>
      <c r="BK820" s="58"/>
      <c r="BL820" s="58"/>
      <c r="BM820" s="71"/>
      <c r="BN820" s="71"/>
      <c r="BO820" s="71"/>
      <c r="BP820" s="71"/>
      <c r="BQ820" s="71"/>
      <c r="BR820" s="58"/>
      <c r="BS820" s="58"/>
      <c r="BT820" s="58"/>
      <c r="BU820" s="58"/>
      <c r="BV820" s="58"/>
      <c r="BW820" s="58"/>
      <c r="BX820" s="58"/>
      <c r="BY820" s="76" t="s">
        <v>471</v>
      </c>
    </row>
    <row r="822" spans="1:77" ht="15" customHeight="1" x14ac:dyDescent="0.2">
      <c r="A822" s="77" t="s">
        <v>940</v>
      </c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</row>
    <row r="823" spans="1:77" ht="15" customHeight="1" x14ac:dyDescent="0.2">
      <c r="A823" s="58" t="s">
        <v>941</v>
      </c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8"/>
      <c r="BQ823" s="58"/>
    </row>
    <row r="824" spans="1:77" ht="15" customHeight="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8"/>
      <c r="BQ824" s="58"/>
    </row>
    <row r="825" spans="1:77" ht="15" customHeight="1" x14ac:dyDescent="0.2">
      <c r="A825" s="58"/>
      <c r="B825" s="260" t="s">
        <v>12</v>
      </c>
      <c r="C825" s="260"/>
      <c r="D825" s="260"/>
      <c r="E825" s="260"/>
      <c r="F825" s="260"/>
      <c r="G825" s="260"/>
      <c r="H825" s="260"/>
      <c r="I825" s="260"/>
      <c r="J825" s="260" t="s">
        <v>942</v>
      </c>
      <c r="K825" s="260"/>
      <c r="L825" s="260"/>
      <c r="M825" s="260"/>
      <c r="N825" s="260"/>
      <c r="O825" s="260"/>
      <c r="P825" s="260" t="s">
        <v>943</v>
      </c>
      <c r="Q825" s="260"/>
      <c r="R825" s="260"/>
      <c r="S825" s="260"/>
      <c r="T825" s="260"/>
      <c r="U825" s="260"/>
      <c r="V825" s="260" t="s">
        <v>944</v>
      </c>
      <c r="W825" s="260"/>
      <c r="X825" s="260"/>
      <c r="Y825" s="260"/>
      <c r="Z825" s="260"/>
      <c r="AA825" s="260"/>
      <c r="AB825" s="260"/>
      <c r="AC825" s="260"/>
      <c r="AD825" s="260"/>
      <c r="AE825" s="260"/>
      <c r="AF825" s="260"/>
      <c r="AG825" s="260"/>
      <c r="AH825" s="260"/>
      <c r="AI825" s="260"/>
      <c r="AJ825" s="260"/>
      <c r="AK825" s="260"/>
      <c r="AL825" s="260"/>
      <c r="AM825" s="260"/>
      <c r="AN825" s="260"/>
      <c r="AO825" s="260"/>
      <c r="AP825" s="260"/>
      <c r="AQ825" s="260"/>
      <c r="AR825" s="260"/>
      <c r="AS825" s="260"/>
      <c r="AT825" s="260" t="s">
        <v>945</v>
      </c>
      <c r="AU825" s="260"/>
      <c r="AV825" s="260"/>
      <c r="AW825" s="260"/>
      <c r="AX825" s="260"/>
      <c r="AY825" s="260"/>
      <c r="AZ825" s="260"/>
      <c r="BA825" s="260"/>
      <c r="BB825" s="260"/>
      <c r="BC825" s="260"/>
      <c r="BD825" s="260"/>
      <c r="BE825" s="260"/>
      <c r="BF825" s="260"/>
      <c r="BG825" s="260"/>
      <c r="BH825" s="260"/>
      <c r="BI825" s="260"/>
      <c r="BJ825" s="260"/>
      <c r="BK825" s="260"/>
      <c r="BL825" s="260" t="s">
        <v>946</v>
      </c>
      <c r="BM825" s="260"/>
      <c r="BN825" s="260"/>
      <c r="BO825" s="260"/>
      <c r="BP825" s="260"/>
      <c r="BQ825" s="260"/>
    </row>
    <row r="826" spans="1:77" ht="15" customHeight="1" x14ac:dyDescent="0.2">
      <c r="A826" s="58"/>
      <c r="B826" s="260"/>
      <c r="C826" s="260"/>
      <c r="D826" s="260"/>
      <c r="E826" s="260"/>
      <c r="F826" s="260"/>
      <c r="G826" s="260"/>
      <c r="H826" s="260"/>
      <c r="I826" s="260"/>
      <c r="J826" s="260"/>
      <c r="K826" s="260"/>
      <c r="L826" s="260"/>
      <c r="M826" s="260"/>
      <c r="N826" s="260"/>
      <c r="O826" s="260"/>
      <c r="P826" s="260"/>
      <c r="Q826" s="260"/>
      <c r="R826" s="260"/>
      <c r="S826" s="260"/>
      <c r="T826" s="260"/>
      <c r="U826" s="260"/>
      <c r="V826" s="260" t="s">
        <v>61</v>
      </c>
      <c r="W826" s="260"/>
      <c r="X826" s="260"/>
      <c r="Y826" s="260"/>
      <c r="Z826" s="260"/>
      <c r="AA826" s="260"/>
      <c r="AB826" s="260" t="s">
        <v>947</v>
      </c>
      <c r="AC826" s="260"/>
      <c r="AD826" s="260"/>
      <c r="AE826" s="260"/>
      <c r="AF826" s="260"/>
      <c r="AG826" s="260"/>
      <c r="AH826" s="260" t="s">
        <v>948</v>
      </c>
      <c r="AI826" s="260"/>
      <c r="AJ826" s="260"/>
      <c r="AK826" s="260"/>
      <c r="AL826" s="260"/>
      <c r="AM826" s="260"/>
      <c r="AN826" s="260" t="s">
        <v>949</v>
      </c>
      <c r="AO826" s="260"/>
      <c r="AP826" s="260"/>
      <c r="AQ826" s="260"/>
      <c r="AR826" s="260"/>
      <c r="AS826" s="260"/>
      <c r="AT826" s="260" t="s">
        <v>61</v>
      </c>
      <c r="AU826" s="260"/>
      <c r="AV826" s="260"/>
      <c r="AW826" s="260"/>
      <c r="AX826" s="260"/>
      <c r="AY826" s="260"/>
      <c r="AZ826" s="260" t="s">
        <v>62</v>
      </c>
      <c r="BA826" s="260"/>
      <c r="BB826" s="260"/>
      <c r="BC826" s="260"/>
      <c r="BD826" s="260"/>
      <c r="BE826" s="260"/>
      <c r="BF826" s="260" t="s">
        <v>63</v>
      </c>
      <c r="BG826" s="260"/>
      <c r="BH826" s="260"/>
      <c r="BI826" s="260"/>
      <c r="BJ826" s="260"/>
      <c r="BK826" s="260"/>
      <c r="BL826" s="260"/>
      <c r="BM826" s="260"/>
      <c r="BN826" s="260"/>
      <c r="BO826" s="260"/>
      <c r="BP826" s="260"/>
      <c r="BQ826" s="260"/>
    </row>
    <row r="827" spans="1:77" ht="15" customHeight="1" x14ac:dyDescent="0.2">
      <c r="A827" s="58"/>
      <c r="B827" s="279" t="s">
        <v>808</v>
      </c>
      <c r="C827" s="279"/>
      <c r="D827" s="279"/>
      <c r="E827" s="279"/>
      <c r="F827" s="279"/>
      <c r="G827" s="279"/>
      <c r="H827" s="279"/>
      <c r="I827" s="279"/>
      <c r="J827" s="278">
        <v>6</v>
      </c>
      <c r="K827" s="278"/>
      <c r="L827" s="278"/>
      <c r="M827" s="278"/>
      <c r="N827" s="278"/>
      <c r="O827" s="278"/>
      <c r="P827" s="278">
        <v>18</v>
      </c>
      <c r="Q827" s="278"/>
      <c r="R827" s="278"/>
      <c r="S827" s="278"/>
      <c r="T827" s="278"/>
      <c r="U827" s="278"/>
      <c r="V827" s="278">
        <f>SUM(AB827:AS827)</f>
        <v>307</v>
      </c>
      <c r="W827" s="278"/>
      <c r="X827" s="278"/>
      <c r="Y827" s="278"/>
      <c r="Z827" s="278"/>
      <c r="AA827" s="278"/>
      <c r="AB827" s="278">
        <v>89</v>
      </c>
      <c r="AC827" s="278"/>
      <c r="AD827" s="278"/>
      <c r="AE827" s="278"/>
      <c r="AF827" s="278"/>
      <c r="AG827" s="278"/>
      <c r="AH827" s="278">
        <v>123</v>
      </c>
      <c r="AI827" s="278"/>
      <c r="AJ827" s="278"/>
      <c r="AK827" s="278"/>
      <c r="AL827" s="278"/>
      <c r="AM827" s="278"/>
      <c r="AN827" s="278">
        <v>95</v>
      </c>
      <c r="AO827" s="278"/>
      <c r="AP827" s="278"/>
      <c r="AQ827" s="278"/>
      <c r="AR827" s="278"/>
      <c r="AS827" s="278"/>
      <c r="AT827" s="278">
        <v>33</v>
      </c>
      <c r="AU827" s="278"/>
      <c r="AV827" s="278"/>
      <c r="AW827" s="278"/>
      <c r="AX827" s="278"/>
      <c r="AY827" s="278"/>
      <c r="AZ827" s="278">
        <v>7</v>
      </c>
      <c r="BA827" s="278"/>
      <c r="BB827" s="278"/>
      <c r="BC827" s="278"/>
      <c r="BD827" s="278"/>
      <c r="BE827" s="278"/>
      <c r="BF827" s="278">
        <v>26</v>
      </c>
      <c r="BG827" s="278"/>
      <c r="BH827" s="278"/>
      <c r="BI827" s="278"/>
      <c r="BJ827" s="278"/>
      <c r="BK827" s="278"/>
      <c r="BL827" s="278">
        <v>4</v>
      </c>
      <c r="BM827" s="278"/>
      <c r="BN827" s="278"/>
      <c r="BO827" s="278"/>
      <c r="BP827" s="278"/>
      <c r="BQ827" s="278"/>
    </row>
    <row r="828" spans="1:77" ht="15" customHeight="1" x14ac:dyDescent="0.2">
      <c r="A828" s="58"/>
      <c r="B828" s="276" t="s">
        <v>950</v>
      </c>
      <c r="C828" s="276"/>
      <c r="D828" s="276"/>
      <c r="E828" s="276"/>
      <c r="F828" s="276"/>
      <c r="G828" s="276"/>
      <c r="H828" s="276"/>
      <c r="I828" s="276"/>
      <c r="J828" s="273">
        <v>6</v>
      </c>
      <c r="K828" s="273"/>
      <c r="L828" s="273"/>
      <c r="M828" s="273"/>
      <c r="N828" s="273"/>
      <c r="O828" s="273"/>
      <c r="P828" s="273">
        <v>19</v>
      </c>
      <c r="Q828" s="273"/>
      <c r="R828" s="273"/>
      <c r="S828" s="273"/>
      <c r="T828" s="273"/>
      <c r="U828" s="273"/>
      <c r="V828" s="273">
        <f>SUM(AB828:AS828)</f>
        <v>304</v>
      </c>
      <c r="W828" s="273"/>
      <c r="X828" s="273"/>
      <c r="Y828" s="273"/>
      <c r="Z828" s="273"/>
      <c r="AA828" s="273"/>
      <c r="AB828" s="273">
        <v>64</v>
      </c>
      <c r="AC828" s="273"/>
      <c r="AD828" s="273"/>
      <c r="AE828" s="273"/>
      <c r="AF828" s="273"/>
      <c r="AG828" s="273"/>
      <c r="AH828" s="273">
        <v>118</v>
      </c>
      <c r="AI828" s="273"/>
      <c r="AJ828" s="273"/>
      <c r="AK828" s="273"/>
      <c r="AL828" s="273"/>
      <c r="AM828" s="273"/>
      <c r="AN828" s="273">
        <v>122</v>
      </c>
      <c r="AO828" s="273"/>
      <c r="AP828" s="273"/>
      <c r="AQ828" s="273"/>
      <c r="AR828" s="273"/>
      <c r="AS828" s="273"/>
      <c r="AT828" s="273">
        <f>SUM(AZ828:BK828)</f>
        <v>32</v>
      </c>
      <c r="AU828" s="273"/>
      <c r="AV828" s="273"/>
      <c r="AW828" s="273"/>
      <c r="AX828" s="273"/>
      <c r="AY828" s="273"/>
      <c r="AZ828" s="273">
        <v>5</v>
      </c>
      <c r="BA828" s="273"/>
      <c r="BB828" s="273"/>
      <c r="BC828" s="273"/>
      <c r="BD828" s="273"/>
      <c r="BE828" s="273"/>
      <c r="BF828" s="273">
        <v>27</v>
      </c>
      <c r="BG828" s="273"/>
      <c r="BH828" s="273"/>
      <c r="BI828" s="273"/>
      <c r="BJ828" s="273"/>
      <c r="BK828" s="273"/>
      <c r="BL828" s="273">
        <v>4</v>
      </c>
      <c r="BM828" s="273"/>
      <c r="BN828" s="273"/>
      <c r="BO828" s="273"/>
      <c r="BP828" s="273"/>
      <c r="BQ828" s="273"/>
    </row>
    <row r="829" spans="1:77" ht="15" customHeight="1" x14ac:dyDescent="0.2">
      <c r="A829" s="58"/>
      <c r="B829" s="276" t="s">
        <v>400</v>
      </c>
      <c r="C829" s="276"/>
      <c r="D829" s="276"/>
      <c r="E829" s="276"/>
      <c r="F829" s="276"/>
      <c r="G829" s="276"/>
      <c r="H829" s="276"/>
      <c r="I829" s="276"/>
      <c r="J829" s="273">
        <v>6</v>
      </c>
      <c r="K829" s="273"/>
      <c r="L829" s="273"/>
      <c r="M829" s="273"/>
      <c r="N829" s="273"/>
      <c r="O829" s="273"/>
      <c r="P829" s="273">
        <v>18</v>
      </c>
      <c r="Q829" s="273"/>
      <c r="R829" s="273"/>
      <c r="S829" s="273"/>
      <c r="T829" s="273"/>
      <c r="U829" s="273"/>
      <c r="V829" s="273">
        <v>288</v>
      </c>
      <c r="W829" s="273"/>
      <c r="X829" s="273"/>
      <c r="Y829" s="273"/>
      <c r="Z829" s="273"/>
      <c r="AA829" s="273"/>
      <c r="AB829" s="273">
        <v>78</v>
      </c>
      <c r="AC829" s="273"/>
      <c r="AD829" s="273"/>
      <c r="AE829" s="273"/>
      <c r="AF829" s="273"/>
      <c r="AG829" s="273"/>
      <c r="AH829" s="273">
        <v>89</v>
      </c>
      <c r="AI829" s="273"/>
      <c r="AJ829" s="273"/>
      <c r="AK829" s="273"/>
      <c r="AL829" s="273"/>
      <c r="AM829" s="273"/>
      <c r="AN829" s="273">
        <v>121</v>
      </c>
      <c r="AO829" s="273"/>
      <c r="AP829" s="273"/>
      <c r="AQ829" s="273"/>
      <c r="AR829" s="273"/>
      <c r="AS829" s="273"/>
      <c r="AT829" s="273">
        <v>30</v>
      </c>
      <c r="AU829" s="273"/>
      <c r="AV829" s="273"/>
      <c r="AW829" s="273"/>
      <c r="AX829" s="273"/>
      <c r="AY829" s="273"/>
      <c r="AZ829" s="273">
        <v>5</v>
      </c>
      <c r="BA829" s="273"/>
      <c r="BB829" s="273"/>
      <c r="BC829" s="273"/>
      <c r="BD829" s="273"/>
      <c r="BE829" s="273"/>
      <c r="BF829" s="273">
        <v>25</v>
      </c>
      <c r="BG829" s="273"/>
      <c r="BH829" s="273"/>
      <c r="BI829" s="273"/>
      <c r="BJ829" s="273"/>
      <c r="BK829" s="273"/>
      <c r="BL829" s="273">
        <v>4</v>
      </c>
      <c r="BM829" s="273"/>
      <c r="BN829" s="273"/>
      <c r="BO829" s="273"/>
      <c r="BP829" s="273"/>
      <c r="BQ829" s="273"/>
    </row>
    <row r="830" spans="1:77" ht="15" customHeight="1" x14ac:dyDescent="0.2">
      <c r="A830" s="58"/>
      <c r="B830" s="276" t="s">
        <v>378</v>
      </c>
      <c r="C830" s="276"/>
      <c r="D830" s="276"/>
      <c r="E830" s="276"/>
      <c r="F830" s="276"/>
      <c r="G830" s="276"/>
      <c r="H830" s="276"/>
      <c r="I830" s="276"/>
      <c r="J830" s="273">
        <v>6</v>
      </c>
      <c r="K830" s="273"/>
      <c r="L830" s="273"/>
      <c r="M830" s="273"/>
      <c r="N830" s="273"/>
      <c r="O830" s="273"/>
      <c r="P830" s="273">
        <v>18</v>
      </c>
      <c r="Q830" s="273"/>
      <c r="R830" s="273"/>
      <c r="S830" s="273"/>
      <c r="T830" s="273"/>
      <c r="U830" s="273"/>
      <c r="V830" s="273">
        <v>265</v>
      </c>
      <c r="W830" s="273"/>
      <c r="X830" s="273"/>
      <c r="Y830" s="273"/>
      <c r="Z830" s="273"/>
      <c r="AA830" s="273"/>
      <c r="AB830" s="273">
        <v>68</v>
      </c>
      <c r="AC830" s="273"/>
      <c r="AD830" s="273"/>
      <c r="AE830" s="273"/>
      <c r="AF830" s="273"/>
      <c r="AG830" s="273"/>
      <c r="AH830" s="273">
        <v>101</v>
      </c>
      <c r="AI830" s="273"/>
      <c r="AJ830" s="273"/>
      <c r="AK830" s="273"/>
      <c r="AL830" s="273"/>
      <c r="AM830" s="273"/>
      <c r="AN830" s="273">
        <v>96</v>
      </c>
      <c r="AO830" s="273"/>
      <c r="AP830" s="273"/>
      <c r="AQ830" s="273"/>
      <c r="AR830" s="273"/>
      <c r="AS830" s="273"/>
      <c r="AT830" s="273">
        <v>29</v>
      </c>
      <c r="AU830" s="273"/>
      <c r="AV830" s="273"/>
      <c r="AW830" s="273"/>
      <c r="AX830" s="273"/>
      <c r="AY830" s="273"/>
      <c r="AZ830" s="273">
        <v>5</v>
      </c>
      <c r="BA830" s="273"/>
      <c r="BB830" s="273"/>
      <c r="BC830" s="273"/>
      <c r="BD830" s="273"/>
      <c r="BE830" s="273"/>
      <c r="BF830" s="273">
        <v>24</v>
      </c>
      <c r="BG830" s="273"/>
      <c r="BH830" s="273"/>
      <c r="BI830" s="273"/>
      <c r="BJ830" s="273"/>
      <c r="BK830" s="273"/>
      <c r="BL830" s="273">
        <v>5</v>
      </c>
      <c r="BM830" s="273"/>
      <c r="BN830" s="273"/>
      <c r="BO830" s="273"/>
      <c r="BP830" s="273"/>
      <c r="BQ830" s="273"/>
    </row>
    <row r="831" spans="1:77" ht="15" customHeight="1" x14ac:dyDescent="0.2">
      <c r="A831" s="58"/>
      <c r="B831" s="274" t="s">
        <v>951</v>
      </c>
      <c r="C831" s="274"/>
      <c r="D831" s="274"/>
      <c r="E831" s="274"/>
      <c r="F831" s="274"/>
      <c r="G831" s="274"/>
      <c r="H831" s="274"/>
      <c r="I831" s="274"/>
      <c r="J831" s="259">
        <v>6</v>
      </c>
      <c r="K831" s="259"/>
      <c r="L831" s="259"/>
      <c r="M831" s="259"/>
      <c r="N831" s="259"/>
      <c r="O831" s="259"/>
      <c r="P831" s="259">
        <v>17</v>
      </c>
      <c r="Q831" s="259"/>
      <c r="R831" s="259"/>
      <c r="S831" s="259"/>
      <c r="T831" s="259"/>
      <c r="U831" s="259"/>
      <c r="V831" s="259">
        <v>252</v>
      </c>
      <c r="W831" s="259"/>
      <c r="X831" s="259"/>
      <c r="Y831" s="259"/>
      <c r="Z831" s="259"/>
      <c r="AA831" s="259"/>
      <c r="AB831" s="259">
        <v>74</v>
      </c>
      <c r="AC831" s="259"/>
      <c r="AD831" s="259"/>
      <c r="AE831" s="259"/>
      <c r="AF831" s="259"/>
      <c r="AG831" s="259"/>
      <c r="AH831" s="259">
        <v>75</v>
      </c>
      <c r="AI831" s="259"/>
      <c r="AJ831" s="259"/>
      <c r="AK831" s="259"/>
      <c r="AL831" s="259"/>
      <c r="AM831" s="259"/>
      <c r="AN831" s="259">
        <v>103</v>
      </c>
      <c r="AO831" s="259"/>
      <c r="AP831" s="259"/>
      <c r="AQ831" s="259"/>
      <c r="AR831" s="259"/>
      <c r="AS831" s="259"/>
      <c r="AT831" s="259">
        <v>32</v>
      </c>
      <c r="AU831" s="259"/>
      <c r="AV831" s="259"/>
      <c r="AW831" s="259"/>
      <c r="AX831" s="259"/>
      <c r="AY831" s="259"/>
      <c r="AZ831" s="259">
        <v>6</v>
      </c>
      <c r="BA831" s="259"/>
      <c r="BB831" s="259"/>
      <c r="BC831" s="259"/>
      <c r="BD831" s="259"/>
      <c r="BE831" s="259"/>
      <c r="BF831" s="259">
        <v>26</v>
      </c>
      <c r="BG831" s="259"/>
      <c r="BH831" s="259"/>
      <c r="BI831" s="259"/>
      <c r="BJ831" s="259"/>
      <c r="BK831" s="259"/>
      <c r="BL831" s="259">
        <v>5</v>
      </c>
      <c r="BM831" s="259"/>
      <c r="BN831" s="259"/>
      <c r="BO831" s="259"/>
      <c r="BP831" s="259"/>
      <c r="BQ831" s="259"/>
    </row>
    <row r="832" spans="1:77" ht="15" customHeight="1" x14ac:dyDescent="0.2">
      <c r="A832" s="58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  <c r="BM832" s="71"/>
      <c r="BN832" s="71"/>
      <c r="BO832" s="71"/>
      <c r="BP832" s="71"/>
      <c r="BQ832" s="71"/>
    </row>
    <row r="833" spans="1:69" ht="15" customHeight="1" x14ac:dyDescent="0.2">
      <c r="A833" s="58" t="s">
        <v>952</v>
      </c>
      <c r="B833" s="84"/>
      <c r="C833" s="84"/>
      <c r="D833" s="84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8"/>
      <c r="BQ833" s="58"/>
    </row>
    <row r="834" spans="1:69" ht="15" customHeight="1" x14ac:dyDescent="0.2">
      <c r="A834" s="58"/>
      <c r="B834" s="84"/>
      <c r="C834" s="84"/>
      <c r="D834" s="84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</row>
    <row r="835" spans="1:69" ht="15" customHeight="1" x14ac:dyDescent="0.2">
      <c r="A835" s="58"/>
      <c r="B835" s="260" t="s">
        <v>12</v>
      </c>
      <c r="C835" s="260"/>
      <c r="D835" s="260"/>
      <c r="E835" s="260"/>
      <c r="F835" s="260"/>
      <c r="G835" s="260"/>
      <c r="H835" s="260"/>
      <c r="I835" s="260"/>
      <c r="J835" s="260" t="s">
        <v>953</v>
      </c>
      <c r="K835" s="260"/>
      <c r="L835" s="260"/>
      <c r="M835" s="260"/>
      <c r="N835" s="260"/>
      <c r="O835" s="260"/>
      <c r="P835" s="260"/>
      <c r="Q835" s="260" t="s">
        <v>943</v>
      </c>
      <c r="R835" s="260"/>
      <c r="S835" s="260"/>
      <c r="T835" s="260"/>
      <c r="U835" s="260"/>
      <c r="V835" s="260"/>
      <c r="W835" s="260"/>
      <c r="X835" s="260" t="s">
        <v>954</v>
      </c>
      <c r="Y835" s="260"/>
      <c r="Z835" s="260"/>
      <c r="AA835" s="260"/>
      <c r="AB835" s="260"/>
      <c r="AC835" s="260"/>
      <c r="AD835" s="260"/>
      <c r="AE835" s="260"/>
      <c r="AF835" s="260"/>
      <c r="AG835" s="260"/>
      <c r="AH835" s="260"/>
      <c r="AI835" s="260"/>
      <c r="AJ835" s="260"/>
      <c r="AK835" s="260"/>
      <c r="AL835" s="260"/>
      <c r="AM835" s="260"/>
      <c r="AN835" s="260"/>
      <c r="AO835" s="260"/>
      <c r="AP835" s="260"/>
      <c r="AQ835" s="260"/>
      <c r="AR835" s="260"/>
      <c r="AS835" s="260"/>
      <c r="AT835" s="260" t="s">
        <v>945</v>
      </c>
      <c r="AU835" s="260"/>
      <c r="AV835" s="260"/>
      <c r="AW835" s="260"/>
      <c r="AX835" s="260"/>
      <c r="AY835" s="260"/>
      <c r="AZ835" s="260"/>
      <c r="BA835" s="260"/>
      <c r="BB835" s="260"/>
      <c r="BC835" s="260"/>
      <c r="BD835" s="260"/>
      <c r="BE835" s="260"/>
      <c r="BF835" s="260"/>
      <c r="BG835" s="260"/>
      <c r="BH835" s="260"/>
      <c r="BI835" s="260"/>
      <c r="BJ835" s="260"/>
      <c r="BK835" s="260"/>
      <c r="BL835" s="260" t="s">
        <v>946</v>
      </c>
      <c r="BM835" s="260"/>
      <c r="BN835" s="260"/>
      <c r="BO835" s="260"/>
      <c r="BP835" s="260"/>
      <c r="BQ835" s="260"/>
    </row>
    <row r="836" spans="1:69" ht="15" customHeight="1" x14ac:dyDescent="0.2">
      <c r="A836" s="58"/>
      <c r="B836" s="260"/>
      <c r="C836" s="260"/>
      <c r="D836" s="260"/>
      <c r="E836" s="260"/>
      <c r="F836" s="260"/>
      <c r="G836" s="260"/>
      <c r="H836" s="260"/>
      <c r="I836" s="260"/>
      <c r="J836" s="260"/>
      <c r="K836" s="260"/>
      <c r="L836" s="260"/>
      <c r="M836" s="260"/>
      <c r="N836" s="260"/>
      <c r="O836" s="260"/>
      <c r="P836" s="260"/>
      <c r="Q836" s="260"/>
      <c r="R836" s="260"/>
      <c r="S836" s="260"/>
      <c r="T836" s="260"/>
      <c r="U836" s="260"/>
      <c r="V836" s="260"/>
      <c r="W836" s="260"/>
      <c r="X836" s="260" t="s">
        <v>96</v>
      </c>
      <c r="Y836" s="260"/>
      <c r="Z836" s="260"/>
      <c r="AA836" s="260"/>
      <c r="AB836" s="260"/>
      <c r="AC836" s="260"/>
      <c r="AD836" s="260"/>
      <c r="AE836" s="260"/>
      <c r="AF836" s="260" t="s">
        <v>62</v>
      </c>
      <c r="AG836" s="260"/>
      <c r="AH836" s="260"/>
      <c r="AI836" s="260"/>
      <c r="AJ836" s="260"/>
      <c r="AK836" s="260"/>
      <c r="AL836" s="260"/>
      <c r="AM836" s="260" t="s">
        <v>63</v>
      </c>
      <c r="AN836" s="260"/>
      <c r="AO836" s="260"/>
      <c r="AP836" s="260"/>
      <c r="AQ836" s="260"/>
      <c r="AR836" s="260"/>
      <c r="AS836" s="260"/>
      <c r="AT836" s="260" t="s">
        <v>61</v>
      </c>
      <c r="AU836" s="260"/>
      <c r="AV836" s="260"/>
      <c r="AW836" s="260"/>
      <c r="AX836" s="260"/>
      <c r="AY836" s="260"/>
      <c r="AZ836" s="260" t="s">
        <v>62</v>
      </c>
      <c r="BA836" s="260"/>
      <c r="BB836" s="260"/>
      <c r="BC836" s="260"/>
      <c r="BD836" s="260"/>
      <c r="BE836" s="260"/>
      <c r="BF836" s="260" t="s">
        <v>63</v>
      </c>
      <c r="BG836" s="260"/>
      <c r="BH836" s="260"/>
      <c r="BI836" s="260"/>
      <c r="BJ836" s="260"/>
      <c r="BK836" s="260"/>
      <c r="BL836" s="260"/>
      <c r="BM836" s="260"/>
      <c r="BN836" s="260"/>
      <c r="BO836" s="260"/>
      <c r="BP836" s="260"/>
      <c r="BQ836" s="260"/>
    </row>
    <row r="837" spans="1:69" ht="15" customHeight="1" x14ac:dyDescent="0.2">
      <c r="A837" s="58"/>
      <c r="B837" s="279" t="s">
        <v>808</v>
      </c>
      <c r="C837" s="279"/>
      <c r="D837" s="279"/>
      <c r="E837" s="279"/>
      <c r="F837" s="279"/>
      <c r="G837" s="279"/>
      <c r="H837" s="279"/>
      <c r="I837" s="279"/>
      <c r="J837" s="278">
        <v>14</v>
      </c>
      <c r="K837" s="278"/>
      <c r="L837" s="278"/>
      <c r="M837" s="278"/>
      <c r="N837" s="278"/>
      <c r="O837" s="278"/>
      <c r="P837" s="278"/>
      <c r="Q837" s="278">
        <v>127</v>
      </c>
      <c r="R837" s="278"/>
      <c r="S837" s="278"/>
      <c r="T837" s="278"/>
      <c r="U837" s="278"/>
      <c r="V837" s="278"/>
      <c r="W837" s="278"/>
      <c r="X837" s="280">
        <v>2984</v>
      </c>
      <c r="Y837" s="280"/>
      <c r="Z837" s="280"/>
      <c r="AA837" s="280"/>
      <c r="AB837" s="280"/>
      <c r="AC837" s="280"/>
      <c r="AD837" s="280"/>
      <c r="AE837" s="280"/>
      <c r="AF837" s="280">
        <v>1484</v>
      </c>
      <c r="AG837" s="280"/>
      <c r="AH837" s="280"/>
      <c r="AI837" s="280"/>
      <c r="AJ837" s="280"/>
      <c r="AK837" s="280"/>
      <c r="AL837" s="280"/>
      <c r="AM837" s="280">
        <v>1500</v>
      </c>
      <c r="AN837" s="280"/>
      <c r="AO837" s="280"/>
      <c r="AP837" s="280"/>
      <c r="AQ837" s="280"/>
      <c r="AR837" s="280"/>
      <c r="AS837" s="280"/>
      <c r="AT837" s="278">
        <v>214</v>
      </c>
      <c r="AU837" s="278"/>
      <c r="AV837" s="278"/>
      <c r="AW837" s="278"/>
      <c r="AX837" s="278"/>
      <c r="AY837" s="278"/>
      <c r="AZ837" s="278">
        <v>73</v>
      </c>
      <c r="BA837" s="278"/>
      <c r="BB837" s="278"/>
      <c r="BC837" s="278"/>
      <c r="BD837" s="278"/>
      <c r="BE837" s="278"/>
      <c r="BF837" s="278">
        <v>141</v>
      </c>
      <c r="BG837" s="278"/>
      <c r="BH837" s="278"/>
      <c r="BI837" s="278"/>
      <c r="BJ837" s="278"/>
      <c r="BK837" s="278"/>
      <c r="BL837" s="278">
        <v>27</v>
      </c>
      <c r="BM837" s="278"/>
      <c r="BN837" s="278"/>
      <c r="BO837" s="278"/>
      <c r="BP837" s="278"/>
      <c r="BQ837" s="278"/>
    </row>
    <row r="838" spans="1:69" ht="15" customHeight="1" x14ac:dyDescent="0.2">
      <c r="A838" s="58"/>
      <c r="B838" s="276" t="s">
        <v>950</v>
      </c>
      <c r="C838" s="276"/>
      <c r="D838" s="276"/>
      <c r="E838" s="276"/>
      <c r="F838" s="276"/>
      <c r="G838" s="276"/>
      <c r="H838" s="276"/>
      <c r="I838" s="276"/>
      <c r="J838" s="273">
        <v>14</v>
      </c>
      <c r="K838" s="273"/>
      <c r="L838" s="273"/>
      <c r="M838" s="273"/>
      <c r="N838" s="273"/>
      <c r="O838" s="273"/>
      <c r="P838" s="273"/>
      <c r="Q838" s="273">
        <v>126</v>
      </c>
      <c r="R838" s="273"/>
      <c r="S838" s="273"/>
      <c r="T838" s="273"/>
      <c r="U838" s="273"/>
      <c r="V838" s="273"/>
      <c r="W838" s="273"/>
      <c r="X838" s="277">
        <f>SUM(AF838:AS838)</f>
        <v>2900</v>
      </c>
      <c r="Y838" s="277"/>
      <c r="Z838" s="277"/>
      <c r="AA838" s="277"/>
      <c r="AB838" s="277"/>
      <c r="AC838" s="277"/>
      <c r="AD838" s="277"/>
      <c r="AE838" s="277"/>
      <c r="AF838" s="277">
        <v>1458</v>
      </c>
      <c r="AG838" s="277"/>
      <c r="AH838" s="277"/>
      <c r="AI838" s="277"/>
      <c r="AJ838" s="277"/>
      <c r="AK838" s="277"/>
      <c r="AL838" s="277"/>
      <c r="AM838" s="277">
        <v>1442</v>
      </c>
      <c r="AN838" s="277"/>
      <c r="AO838" s="277"/>
      <c r="AP838" s="277"/>
      <c r="AQ838" s="277"/>
      <c r="AR838" s="277"/>
      <c r="AS838" s="277"/>
      <c r="AT838" s="273">
        <f>SUM(AZ838:BK838)</f>
        <v>218</v>
      </c>
      <c r="AU838" s="273"/>
      <c r="AV838" s="273"/>
      <c r="AW838" s="273"/>
      <c r="AX838" s="273"/>
      <c r="AY838" s="273"/>
      <c r="AZ838" s="273">
        <v>74</v>
      </c>
      <c r="BA838" s="273"/>
      <c r="BB838" s="273"/>
      <c r="BC838" s="273"/>
      <c r="BD838" s="273"/>
      <c r="BE838" s="273"/>
      <c r="BF838" s="273">
        <v>144</v>
      </c>
      <c r="BG838" s="273"/>
      <c r="BH838" s="273"/>
      <c r="BI838" s="273"/>
      <c r="BJ838" s="273"/>
      <c r="BK838" s="273"/>
      <c r="BL838" s="273">
        <v>27</v>
      </c>
      <c r="BM838" s="273"/>
      <c r="BN838" s="273"/>
      <c r="BO838" s="273"/>
      <c r="BP838" s="273"/>
      <c r="BQ838" s="273"/>
    </row>
    <row r="839" spans="1:69" ht="15" customHeight="1" x14ac:dyDescent="0.2">
      <c r="A839" s="58"/>
      <c r="B839" s="276" t="s">
        <v>400</v>
      </c>
      <c r="C839" s="276"/>
      <c r="D839" s="276"/>
      <c r="E839" s="276"/>
      <c r="F839" s="276"/>
      <c r="G839" s="276"/>
      <c r="H839" s="276"/>
      <c r="I839" s="276"/>
      <c r="J839" s="273">
        <v>14</v>
      </c>
      <c r="K839" s="273"/>
      <c r="L839" s="273"/>
      <c r="M839" s="273"/>
      <c r="N839" s="273"/>
      <c r="O839" s="273"/>
      <c r="P839" s="273"/>
      <c r="Q839" s="273">
        <v>129</v>
      </c>
      <c r="R839" s="273"/>
      <c r="S839" s="273"/>
      <c r="T839" s="273"/>
      <c r="U839" s="273"/>
      <c r="V839" s="273"/>
      <c r="W839" s="273"/>
      <c r="X839" s="277">
        <v>2885</v>
      </c>
      <c r="Y839" s="277"/>
      <c r="Z839" s="277"/>
      <c r="AA839" s="277"/>
      <c r="AB839" s="277"/>
      <c r="AC839" s="277"/>
      <c r="AD839" s="277"/>
      <c r="AE839" s="277"/>
      <c r="AF839" s="277">
        <v>1488</v>
      </c>
      <c r="AG839" s="277"/>
      <c r="AH839" s="277"/>
      <c r="AI839" s="277"/>
      <c r="AJ839" s="277"/>
      <c r="AK839" s="277"/>
      <c r="AL839" s="277"/>
      <c r="AM839" s="277">
        <v>1397</v>
      </c>
      <c r="AN839" s="277"/>
      <c r="AO839" s="277"/>
      <c r="AP839" s="277"/>
      <c r="AQ839" s="277"/>
      <c r="AR839" s="277"/>
      <c r="AS839" s="277"/>
      <c r="AT839" s="273">
        <v>191</v>
      </c>
      <c r="AU839" s="273"/>
      <c r="AV839" s="273"/>
      <c r="AW839" s="273"/>
      <c r="AX839" s="273"/>
      <c r="AY839" s="273"/>
      <c r="AZ839" s="273">
        <v>74</v>
      </c>
      <c r="BA839" s="273"/>
      <c r="BB839" s="273"/>
      <c r="BC839" s="273"/>
      <c r="BD839" s="273"/>
      <c r="BE839" s="273"/>
      <c r="BF839" s="273">
        <v>117</v>
      </c>
      <c r="BG839" s="273"/>
      <c r="BH839" s="273"/>
      <c r="BI839" s="273"/>
      <c r="BJ839" s="273"/>
      <c r="BK839" s="273"/>
      <c r="BL839" s="273">
        <v>28</v>
      </c>
      <c r="BM839" s="273"/>
      <c r="BN839" s="273"/>
      <c r="BO839" s="273"/>
      <c r="BP839" s="273"/>
      <c r="BQ839" s="273"/>
    </row>
    <row r="840" spans="1:69" ht="15" customHeight="1" x14ac:dyDescent="0.2">
      <c r="A840" s="58"/>
      <c r="B840" s="276" t="s">
        <v>378</v>
      </c>
      <c r="C840" s="276"/>
      <c r="D840" s="276"/>
      <c r="E840" s="276"/>
      <c r="F840" s="276"/>
      <c r="G840" s="276"/>
      <c r="H840" s="276"/>
      <c r="I840" s="276"/>
      <c r="J840" s="273">
        <v>14</v>
      </c>
      <c r="K840" s="273"/>
      <c r="L840" s="273"/>
      <c r="M840" s="273"/>
      <c r="N840" s="273"/>
      <c r="O840" s="273"/>
      <c r="P840" s="273"/>
      <c r="Q840" s="273">
        <v>127</v>
      </c>
      <c r="R840" s="273"/>
      <c r="S840" s="273"/>
      <c r="T840" s="273"/>
      <c r="U840" s="273"/>
      <c r="V840" s="273"/>
      <c r="W840" s="273"/>
      <c r="X840" s="277">
        <v>2834</v>
      </c>
      <c r="Y840" s="277"/>
      <c r="Z840" s="277"/>
      <c r="AA840" s="277"/>
      <c r="AB840" s="277"/>
      <c r="AC840" s="277"/>
      <c r="AD840" s="277"/>
      <c r="AE840" s="277"/>
      <c r="AF840" s="277">
        <v>1458</v>
      </c>
      <c r="AG840" s="277"/>
      <c r="AH840" s="277"/>
      <c r="AI840" s="277"/>
      <c r="AJ840" s="277"/>
      <c r="AK840" s="277"/>
      <c r="AL840" s="277"/>
      <c r="AM840" s="277">
        <v>1376</v>
      </c>
      <c r="AN840" s="277"/>
      <c r="AO840" s="277"/>
      <c r="AP840" s="277"/>
      <c r="AQ840" s="277"/>
      <c r="AR840" s="277"/>
      <c r="AS840" s="277"/>
      <c r="AT840" s="273">
        <v>207</v>
      </c>
      <c r="AU840" s="273"/>
      <c r="AV840" s="273"/>
      <c r="AW840" s="273"/>
      <c r="AX840" s="273"/>
      <c r="AY840" s="273"/>
      <c r="AZ840" s="273">
        <v>76</v>
      </c>
      <c r="BA840" s="273"/>
      <c r="BB840" s="273"/>
      <c r="BC840" s="273"/>
      <c r="BD840" s="273"/>
      <c r="BE840" s="273"/>
      <c r="BF840" s="273">
        <v>131</v>
      </c>
      <c r="BG840" s="273"/>
      <c r="BH840" s="273"/>
      <c r="BI840" s="273"/>
      <c r="BJ840" s="273"/>
      <c r="BK840" s="273"/>
      <c r="BL840" s="273">
        <v>30</v>
      </c>
      <c r="BM840" s="273"/>
      <c r="BN840" s="273"/>
      <c r="BO840" s="273"/>
      <c r="BP840" s="273"/>
      <c r="BQ840" s="273"/>
    </row>
    <row r="841" spans="1:69" ht="15" customHeight="1" x14ac:dyDescent="0.2">
      <c r="A841" s="58"/>
      <c r="B841" s="274" t="s">
        <v>951</v>
      </c>
      <c r="C841" s="274"/>
      <c r="D841" s="274"/>
      <c r="E841" s="274"/>
      <c r="F841" s="274"/>
      <c r="G841" s="274"/>
      <c r="H841" s="274"/>
      <c r="I841" s="274"/>
      <c r="J841" s="259">
        <v>14</v>
      </c>
      <c r="K841" s="259"/>
      <c r="L841" s="259"/>
      <c r="M841" s="259"/>
      <c r="N841" s="259"/>
      <c r="O841" s="259"/>
      <c r="P841" s="259"/>
      <c r="Q841" s="259">
        <v>131</v>
      </c>
      <c r="R841" s="259"/>
      <c r="S841" s="259"/>
      <c r="T841" s="259"/>
      <c r="U841" s="259"/>
      <c r="V841" s="259"/>
      <c r="W841" s="259"/>
      <c r="X841" s="275">
        <v>2826</v>
      </c>
      <c r="Y841" s="275"/>
      <c r="Z841" s="275"/>
      <c r="AA841" s="275"/>
      <c r="AB841" s="275"/>
      <c r="AC841" s="275"/>
      <c r="AD841" s="275"/>
      <c r="AE841" s="275"/>
      <c r="AF841" s="275">
        <v>1455</v>
      </c>
      <c r="AG841" s="275"/>
      <c r="AH841" s="275"/>
      <c r="AI841" s="275"/>
      <c r="AJ841" s="275"/>
      <c r="AK841" s="275"/>
      <c r="AL841" s="275"/>
      <c r="AM841" s="275">
        <v>1371</v>
      </c>
      <c r="AN841" s="275"/>
      <c r="AO841" s="275"/>
      <c r="AP841" s="275"/>
      <c r="AQ841" s="275"/>
      <c r="AR841" s="275"/>
      <c r="AS841" s="275"/>
      <c r="AT841" s="259">
        <v>215</v>
      </c>
      <c r="AU841" s="259"/>
      <c r="AV841" s="259"/>
      <c r="AW841" s="259"/>
      <c r="AX841" s="259"/>
      <c r="AY841" s="259"/>
      <c r="AZ841" s="259">
        <v>72</v>
      </c>
      <c r="BA841" s="259"/>
      <c r="BB841" s="259"/>
      <c r="BC841" s="259"/>
      <c r="BD841" s="259"/>
      <c r="BE841" s="259"/>
      <c r="BF841" s="259">
        <v>143</v>
      </c>
      <c r="BG841" s="259"/>
      <c r="BH841" s="259"/>
      <c r="BI841" s="259"/>
      <c r="BJ841" s="259"/>
      <c r="BK841" s="259"/>
      <c r="BL841" s="259">
        <v>31</v>
      </c>
      <c r="BM841" s="259"/>
      <c r="BN841" s="259"/>
      <c r="BO841" s="259"/>
      <c r="BP841" s="259"/>
      <c r="BQ841" s="259"/>
    </row>
    <row r="842" spans="1:69" ht="15" customHeight="1" x14ac:dyDescent="0.2">
      <c r="A842" s="58"/>
      <c r="B842" s="71"/>
      <c r="C842" s="71"/>
      <c r="D842" s="71"/>
      <c r="E842" s="71"/>
      <c r="F842" s="71"/>
      <c r="G842" s="71"/>
      <c r="H842" s="71"/>
      <c r="I842" s="71"/>
      <c r="J842" s="71"/>
      <c r="K842" s="71">
        <v>14.25</v>
      </c>
      <c r="L842" s="71"/>
      <c r="M842" s="71"/>
      <c r="N842" s="71"/>
      <c r="O842" s="71"/>
      <c r="P842" s="71"/>
      <c r="Q842" s="71"/>
      <c r="R842" s="71"/>
      <c r="S842" s="71">
        <v>8.4600000000000009</v>
      </c>
      <c r="T842" s="71"/>
      <c r="U842" s="71"/>
      <c r="V842" s="71"/>
      <c r="W842" s="71"/>
      <c r="X842" s="71"/>
      <c r="Y842" s="71"/>
      <c r="Z842" s="71"/>
      <c r="AA842" s="71">
        <v>43.83</v>
      </c>
      <c r="AB842" s="71"/>
      <c r="AC842" s="71"/>
      <c r="AD842" s="71"/>
      <c r="AE842" s="71"/>
      <c r="AF842" s="71"/>
      <c r="AG842" s="71"/>
      <c r="AH842" s="71"/>
      <c r="AI842" s="71">
        <v>6.02</v>
      </c>
      <c r="AJ842" s="71"/>
      <c r="AK842" s="71"/>
      <c r="AL842" s="71"/>
      <c r="AM842" s="71"/>
      <c r="AN842" s="71"/>
      <c r="AO842" s="71"/>
      <c r="AP842" s="71"/>
      <c r="AQ842" s="71">
        <v>2.72</v>
      </c>
      <c r="AR842" s="71"/>
      <c r="AS842" s="71"/>
      <c r="AT842" s="71"/>
      <c r="AU842" s="71"/>
      <c r="AV842" s="71"/>
      <c r="AW842" s="71"/>
      <c r="AX842" s="71"/>
      <c r="AY842" s="71">
        <v>24.72</v>
      </c>
      <c r="AZ842" s="71"/>
      <c r="BA842" s="71"/>
      <c r="BB842" s="71"/>
      <c r="BC842" s="71"/>
      <c r="BD842" s="71"/>
      <c r="BE842" s="71"/>
      <c r="BF842" s="71"/>
      <c r="BG842" s="71">
        <v>100</v>
      </c>
      <c r="BH842" s="71"/>
      <c r="BI842" s="71"/>
      <c r="BJ842" s="71"/>
      <c r="BK842" s="71"/>
      <c r="BL842" s="71"/>
      <c r="BM842" s="71"/>
      <c r="BN842" s="71"/>
      <c r="BO842" s="71"/>
      <c r="BP842" s="71"/>
      <c r="BQ842" s="71"/>
    </row>
    <row r="843" spans="1:69" ht="15" customHeight="1" x14ac:dyDescent="0.2">
      <c r="A843" s="58" t="s">
        <v>955</v>
      </c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71"/>
      <c r="BH843" s="71"/>
      <c r="BI843" s="71"/>
      <c r="BJ843" s="71"/>
      <c r="BK843" s="71"/>
      <c r="BL843" s="71"/>
      <c r="BM843" s="71"/>
      <c r="BN843" s="71"/>
      <c r="BO843" s="71"/>
      <c r="BP843" s="71"/>
      <c r="BQ843" s="71"/>
    </row>
    <row r="844" spans="1:69" ht="15" customHeight="1" x14ac:dyDescent="0.2">
      <c r="A844" s="58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71"/>
      <c r="BH844" s="71"/>
      <c r="BI844" s="71"/>
      <c r="BJ844" s="71"/>
      <c r="BK844" s="71"/>
      <c r="BL844" s="71"/>
      <c r="BM844" s="71"/>
      <c r="BN844" s="71"/>
      <c r="BO844" s="71"/>
      <c r="BP844" s="71"/>
      <c r="BQ844" s="71"/>
    </row>
    <row r="845" spans="1:69" ht="15" customHeight="1" x14ac:dyDescent="0.2">
      <c r="A845" s="58"/>
      <c r="B845" s="260" t="s">
        <v>12</v>
      </c>
      <c r="C845" s="260"/>
      <c r="D845" s="260"/>
      <c r="E845" s="260"/>
      <c r="F845" s="260"/>
      <c r="G845" s="260"/>
      <c r="H845" s="260"/>
      <c r="I845" s="260"/>
      <c r="J845" s="260" t="s">
        <v>953</v>
      </c>
      <c r="K845" s="260"/>
      <c r="L845" s="260"/>
      <c r="M845" s="260"/>
      <c r="N845" s="260"/>
      <c r="O845" s="260"/>
      <c r="P845" s="260"/>
      <c r="Q845" s="260" t="s">
        <v>943</v>
      </c>
      <c r="R845" s="260"/>
      <c r="S845" s="260"/>
      <c r="T845" s="260"/>
      <c r="U845" s="260"/>
      <c r="V845" s="260"/>
      <c r="W845" s="260"/>
      <c r="X845" s="260" t="s">
        <v>956</v>
      </c>
      <c r="Y845" s="260"/>
      <c r="Z845" s="260"/>
      <c r="AA845" s="260"/>
      <c r="AB845" s="260"/>
      <c r="AC845" s="260"/>
      <c r="AD845" s="260"/>
      <c r="AE845" s="260"/>
      <c r="AF845" s="260"/>
      <c r="AG845" s="260"/>
      <c r="AH845" s="260"/>
      <c r="AI845" s="260"/>
      <c r="AJ845" s="260"/>
      <c r="AK845" s="260"/>
      <c r="AL845" s="260"/>
      <c r="AM845" s="260"/>
      <c r="AN845" s="260"/>
      <c r="AO845" s="260"/>
      <c r="AP845" s="260"/>
      <c r="AQ845" s="260"/>
      <c r="AR845" s="260"/>
      <c r="AS845" s="260"/>
      <c r="AT845" s="260" t="s">
        <v>945</v>
      </c>
      <c r="AU845" s="260"/>
      <c r="AV845" s="260"/>
      <c r="AW845" s="260"/>
      <c r="AX845" s="260"/>
      <c r="AY845" s="260"/>
      <c r="AZ845" s="260"/>
      <c r="BA845" s="260"/>
      <c r="BB845" s="260"/>
      <c r="BC845" s="260"/>
      <c r="BD845" s="260"/>
      <c r="BE845" s="260"/>
      <c r="BF845" s="260"/>
      <c r="BG845" s="260"/>
      <c r="BH845" s="260"/>
      <c r="BI845" s="260"/>
      <c r="BJ845" s="260"/>
      <c r="BK845" s="260"/>
      <c r="BL845" s="260" t="s">
        <v>946</v>
      </c>
      <c r="BM845" s="260"/>
      <c r="BN845" s="260"/>
      <c r="BO845" s="260"/>
      <c r="BP845" s="260"/>
      <c r="BQ845" s="260"/>
    </row>
    <row r="846" spans="1:69" ht="15" customHeight="1" x14ac:dyDescent="0.2">
      <c r="A846" s="58"/>
      <c r="B846" s="260"/>
      <c r="C846" s="260"/>
      <c r="D846" s="260"/>
      <c r="E846" s="260"/>
      <c r="F846" s="260"/>
      <c r="G846" s="260"/>
      <c r="H846" s="260"/>
      <c r="I846" s="260"/>
      <c r="J846" s="260"/>
      <c r="K846" s="260"/>
      <c r="L846" s="260"/>
      <c r="M846" s="260"/>
      <c r="N846" s="260"/>
      <c r="O846" s="260"/>
      <c r="P846" s="260"/>
      <c r="Q846" s="260"/>
      <c r="R846" s="260"/>
      <c r="S846" s="260"/>
      <c r="T846" s="260"/>
      <c r="U846" s="260"/>
      <c r="V846" s="260"/>
      <c r="W846" s="260"/>
      <c r="X846" s="260" t="s">
        <v>96</v>
      </c>
      <c r="Y846" s="260"/>
      <c r="Z846" s="260"/>
      <c r="AA846" s="260"/>
      <c r="AB846" s="260"/>
      <c r="AC846" s="260"/>
      <c r="AD846" s="260"/>
      <c r="AE846" s="260"/>
      <c r="AF846" s="260" t="s">
        <v>62</v>
      </c>
      <c r="AG846" s="260"/>
      <c r="AH846" s="260"/>
      <c r="AI846" s="260"/>
      <c r="AJ846" s="260"/>
      <c r="AK846" s="260"/>
      <c r="AL846" s="260"/>
      <c r="AM846" s="260" t="s">
        <v>63</v>
      </c>
      <c r="AN846" s="260"/>
      <c r="AO846" s="260"/>
      <c r="AP846" s="260"/>
      <c r="AQ846" s="260"/>
      <c r="AR846" s="260"/>
      <c r="AS846" s="260"/>
      <c r="AT846" s="260" t="s">
        <v>61</v>
      </c>
      <c r="AU846" s="260"/>
      <c r="AV846" s="260"/>
      <c r="AW846" s="260"/>
      <c r="AX846" s="260"/>
      <c r="AY846" s="260"/>
      <c r="AZ846" s="260" t="s">
        <v>62</v>
      </c>
      <c r="BA846" s="260"/>
      <c r="BB846" s="260"/>
      <c r="BC846" s="260"/>
      <c r="BD846" s="260"/>
      <c r="BE846" s="260"/>
      <c r="BF846" s="260" t="s">
        <v>63</v>
      </c>
      <c r="BG846" s="260"/>
      <c r="BH846" s="260"/>
      <c r="BI846" s="260"/>
      <c r="BJ846" s="260"/>
      <c r="BK846" s="260"/>
      <c r="BL846" s="260"/>
      <c r="BM846" s="260"/>
      <c r="BN846" s="260"/>
      <c r="BO846" s="260"/>
      <c r="BP846" s="260"/>
      <c r="BQ846" s="260"/>
    </row>
    <row r="847" spans="1:69" ht="15" customHeight="1" x14ac:dyDescent="0.2">
      <c r="A847" s="58"/>
      <c r="B847" s="279" t="s">
        <v>807</v>
      </c>
      <c r="C847" s="279"/>
      <c r="D847" s="279"/>
      <c r="E847" s="279"/>
      <c r="F847" s="279"/>
      <c r="G847" s="279"/>
      <c r="H847" s="279"/>
      <c r="I847" s="279"/>
      <c r="J847" s="278">
        <v>6</v>
      </c>
      <c r="K847" s="278"/>
      <c r="L847" s="278"/>
      <c r="M847" s="278"/>
      <c r="N847" s="278"/>
      <c r="O847" s="278"/>
      <c r="P847" s="278"/>
      <c r="Q847" s="278">
        <v>60</v>
      </c>
      <c r="R847" s="278"/>
      <c r="S847" s="278"/>
      <c r="T847" s="278"/>
      <c r="U847" s="278"/>
      <c r="V847" s="278"/>
      <c r="W847" s="278"/>
      <c r="X847" s="280">
        <v>1852</v>
      </c>
      <c r="Y847" s="280"/>
      <c r="Z847" s="280"/>
      <c r="AA847" s="280"/>
      <c r="AB847" s="280"/>
      <c r="AC847" s="280"/>
      <c r="AD847" s="280"/>
      <c r="AE847" s="280"/>
      <c r="AF847" s="280">
        <v>966</v>
      </c>
      <c r="AG847" s="280"/>
      <c r="AH847" s="280"/>
      <c r="AI847" s="280"/>
      <c r="AJ847" s="280"/>
      <c r="AK847" s="280"/>
      <c r="AL847" s="280"/>
      <c r="AM847" s="280">
        <v>886</v>
      </c>
      <c r="AN847" s="280"/>
      <c r="AO847" s="280"/>
      <c r="AP847" s="280"/>
      <c r="AQ847" s="280"/>
      <c r="AR847" s="280"/>
      <c r="AS847" s="280"/>
      <c r="AT847" s="278">
        <v>147</v>
      </c>
      <c r="AU847" s="278"/>
      <c r="AV847" s="278"/>
      <c r="AW847" s="278"/>
      <c r="AX847" s="278"/>
      <c r="AY847" s="278"/>
      <c r="AZ847" s="278">
        <v>73</v>
      </c>
      <c r="BA847" s="278"/>
      <c r="BB847" s="278"/>
      <c r="BC847" s="278"/>
      <c r="BD847" s="278"/>
      <c r="BE847" s="278"/>
      <c r="BF847" s="278">
        <v>74</v>
      </c>
      <c r="BG847" s="278"/>
      <c r="BH847" s="278"/>
      <c r="BI847" s="278"/>
      <c r="BJ847" s="278"/>
      <c r="BK847" s="278"/>
      <c r="BL847" s="278">
        <f>AX874</f>
        <v>2</v>
      </c>
      <c r="BM847" s="278"/>
      <c r="BN847" s="278"/>
      <c r="BO847" s="278"/>
      <c r="BP847" s="278"/>
      <c r="BQ847" s="278"/>
    </row>
    <row r="848" spans="1:69" ht="15" customHeight="1" x14ac:dyDescent="0.2">
      <c r="A848" s="58"/>
      <c r="B848" s="276" t="s">
        <v>808</v>
      </c>
      <c r="C848" s="276"/>
      <c r="D848" s="276"/>
      <c r="E848" s="276"/>
      <c r="F848" s="276"/>
      <c r="G848" s="276"/>
      <c r="H848" s="276"/>
      <c r="I848" s="276"/>
      <c r="J848" s="273">
        <v>6</v>
      </c>
      <c r="K848" s="273"/>
      <c r="L848" s="273"/>
      <c r="M848" s="273"/>
      <c r="N848" s="273"/>
      <c r="O848" s="273"/>
      <c r="P848" s="273"/>
      <c r="Q848" s="273">
        <v>61</v>
      </c>
      <c r="R848" s="273"/>
      <c r="S848" s="273"/>
      <c r="T848" s="273"/>
      <c r="U848" s="273"/>
      <c r="V848" s="273"/>
      <c r="W848" s="273"/>
      <c r="X848" s="277">
        <f>SUM(AF848:AS848)</f>
        <v>1856</v>
      </c>
      <c r="Y848" s="277"/>
      <c r="Z848" s="277"/>
      <c r="AA848" s="277"/>
      <c r="AB848" s="277"/>
      <c r="AC848" s="277"/>
      <c r="AD848" s="277"/>
      <c r="AE848" s="277"/>
      <c r="AF848" s="277">
        <v>977</v>
      </c>
      <c r="AG848" s="277"/>
      <c r="AH848" s="277"/>
      <c r="AI848" s="277"/>
      <c r="AJ848" s="277"/>
      <c r="AK848" s="277"/>
      <c r="AL848" s="277"/>
      <c r="AM848" s="277">
        <v>879</v>
      </c>
      <c r="AN848" s="277"/>
      <c r="AO848" s="277"/>
      <c r="AP848" s="277"/>
      <c r="AQ848" s="277"/>
      <c r="AR848" s="277"/>
      <c r="AS848" s="277"/>
      <c r="AT848" s="273">
        <v>144</v>
      </c>
      <c r="AU848" s="273"/>
      <c r="AV848" s="273"/>
      <c r="AW848" s="273"/>
      <c r="AX848" s="273"/>
      <c r="AY848" s="273"/>
      <c r="AZ848" s="273">
        <v>71</v>
      </c>
      <c r="BA848" s="273"/>
      <c r="BB848" s="273"/>
      <c r="BC848" s="273"/>
      <c r="BD848" s="273"/>
      <c r="BE848" s="273"/>
      <c r="BF848" s="273">
        <v>73</v>
      </c>
      <c r="BG848" s="273"/>
      <c r="BH848" s="273"/>
      <c r="BI848" s="273"/>
      <c r="BJ848" s="273"/>
      <c r="BK848" s="273"/>
      <c r="BL848" s="273">
        <v>21</v>
      </c>
      <c r="BM848" s="273"/>
      <c r="BN848" s="273"/>
      <c r="BO848" s="273"/>
      <c r="BP848" s="273"/>
      <c r="BQ848" s="273"/>
    </row>
    <row r="849" spans="1:69" ht="15" customHeight="1" x14ac:dyDescent="0.2">
      <c r="A849" s="58"/>
      <c r="B849" s="276" t="s">
        <v>950</v>
      </c>
      <c r="C849" s="276"/>
      <c r="D849" s="276"/>
      <c r="E849" s="276"/>
      <c r="F849" s="276"/>
      <c r="G849" s="276"/>
      <c r="H849" s="276"/>
      <c r="I849" s="276"/>
      <c r="J849" s="273">
        <v>6</v>
      </c>
      <c r="K849" s="273"/>
      <c r="L849" s="273"/>
      <c r="M849" s="273"/>
      <c r="N849" s="273"/>
      <c r="O849" s="273"/>
      <c r="P849" s="273"/>
      <c r="Q849" s="273">
        <v>60</v>
      </c>
      <c r="R849" s="273"/>
      <c r="S849" s="273"/>
      <c r="T849" s="273"/>
      <c r="U849" s="273"/>
      <c r="V849" s="273"/>
      <c r="W849" s="273"/>
      <c r="X849" s="277">
        <f>SUM(AF849:AS849)</f>
        <v>1834</v>
      </c>
      <c r="Y849" s="277"/>
      <c r="Z849" s="277"/>
      <c r="AA849" s="277"/>
      <c r="AB849" s="277"/>
      <c r="AC849" s="277"/>
      <c r="AD849" s="277"/>
      <c r="AE849" s="277"/>
      <c r="AF849" s="277">
        <v>953</v>
      </c>
      <c r="AG849" s="277"/>
      <c r="AH849" s="277"/>
      <c r="AI849" s="277"/>
      <c r="AJ849" s="277"/>
      <c r="AK849" s="277"/>
      <c r="AL849" s="277"/>
      <c r="AM849" s="277">
        <v>881</v>
      </c>
      <c r="AN849" s="277"/>
      <c r="AO849" s="277"/>
      <c r="AP849" s="277"/>
      <c r="AQ849" s="277"/>
      <c r="AR849" s="277"/>
      <c r="AS849" s="277"/>
      <c r="AT849" s="273">
        <f>SUM(AZ849:BK849)</f>
        <v>144</v>
      </c>
      <c r="AU849" s="273"/>
      <c r="AV849" s="273"/>
      <c r="AW849" s="273"/>
      <c r="AX849" s="273"/>
      <c r="AY849" s="273"/>
      <c r="AZ849" s="273">
        <v>76</v>
      </c>
      <c r="BA849" s="273"/>
      <c r="BB849" s="273"/>
      <c r="BC849" s="273"/>
      <c r="BD849" s="273"/>
      <c r="BE849" s="273"/>
      <c r="BF849" s="273">
        <v>68</v>
      </c>
      <c r="BG849" s="273"/>
      <c r="BH849" s="273"/>
      <c r="BI849" s="273"/>
      <c r="BJ849" s="273"/>
      <c r="BK849" s="273"/>
      <c r="BL849" s="273">
        <v>21</v>
      </c>
      <c r="BM849" s="273"/>
      <c r="BN849" s="273"/>
      <c r="BO849" s="273"/>
      <c r="BP849" s="273"/>
      <c r="BQ849" s="273"/>
    </row>
    <row r="850" spans="1:69" ht="15" customHeight="1" x14ac:dyDescent="0.2">
      <c r="A850" s="58"/>
      <c r="B850" s="276" t="s">
        <v>400</v>
      </c>
      <c r="C850" s="276"/>
      <c r="D850" s="276"/>
      <c r="E850" s="276"/>
      <c r="F850" s="276"/>
      <c r="G850" s="276"/>
      <c r="H850" s="276"/>
      <c r="I850" s="276"/>
      <c r="J850" s="273">
        <v>6</v>
      </c>
      <c r="K850" s="273"/>
      <c r="L850" s="273"/>
      <c r="M850" s="273"/>
      <c r="N850" s="273"/>
      <c r="O850" s="273"/>
      <c r="P850" s="273"/>
      <c r="Q850" s="273">
        <v>48</v>
      </c>
      <c r="R850" s="273"/>
      <c r="S850" s="273"/>
      <c r="T850" s="273"/>
      <c r="U850" s="273"/>
      <c r="V850" s="273"/>
      <c r="W850" s="273"/>
      <c r="X850" s="277">
        <v>1356</v>
      </c>
      <c r="Y850" s="277"/>
      <c r="Z850" s="277"/>
      <c r="AA850" s="277"/>
      <c r="AB850" s="277"/>
      <c r="AC850" s="277"/>
      <c r="AD850" s="277"/>
      <c r="AE850" s="277"/>
      <c r="AF850" s="277">
        <v>683</v>
      </c>
      <c r="AG850" s="277"/>
      <c r="AH850" s="277"/>
      <c r="AI850" s="277"/>
      <c r="AJ850" s="277"/>
      <c r="AK850" s="277"/>
      <c r="AL850" s="277"/>
      <c r="AM850" s="277">
        <v>673</v>
      </c>
      <c r="AN850" s="277"/>
      <c r="AO850" s="277"/>
      <c r="AP850" s="277"/>
      <c r="AQ850" s="277"/>
      <c r="AR850" s="277"/>
      <c r="AS850" s="277"/>
      <c r="AT850" s="273">
        <v>105</v>
      </c>
      <c r="AU850" s="273"/>
      <c r="AV850" s="273"/>
      <c r="AW850" s="273"/>
      <c r="AX850" s="273"/>
      <c r="AY850" s="273"/>
      <c r="AZ850" s="273">
        <v>53</v>
      </c>
      <c r="BA850" s="273"/>
      <c r="BB850" s="273"/>
      <c r="BC850" s="273"/>
      <c r="BD850" s="273"/>
      <c r="BE850" s="273"/>
      <c r="BF850" s="273">
        <v>52</v>
      </c>
      <c r="BG850" s="273"/>
      <c r="BH850" s="273"/>
      <c r="BI850" s="273"/>
      <c r="BJ850" s="273"/>
      <c r="BK850" s="273"/>
      <c r="BL850" s="273">
        <v>14</v>
      </c>
      <c r="BM850" s="273"/>
      <c r="BN850" s="273"/>
      <c r="BO850" s="273"/>
      <c r="BP850" s="273"/>
      <c r="BQ850" s="273"/>
    </row>
    <row r="851" spans="1:69" ht="15" customHeight="1" x14ac:dyDescent="0.2">
      <c r="A851" s="58"/>
      <c r="B851" s="276" t="s">
        <v>378</v>
      </c>
      <c r="C851" s="276"/>
      <c r="D851" s="276"/>
      <c r="E851" s="276"/>
      <c r="F851" s="276"/>
      <c r="G851" s="276"/>
      <c r="H851" s="276"/>
      <c r="I851" s="276"/>
      <c r="J851" s="273">
        <v>6</v>
      </c>
      <c r="K851" s="273"/>
      <c r="L851" s="273"/>
      <c r="M851" s="273"/>
      <c r="N851" s="273"/>
      <c r="O851" s="273"/>
      <c r="P851" s="273"/>
      <c r="Q851" s="273">
        <v>59</v>
      </c>
      <c r="R851" s="273"/>
      <c r="S851" s="273"/>
      <c r="T851" s="273"/>
      <c r="U851" s="273"/>
      <c r="V851" s="273"/>
      <c r="W851" s="273"/>
      <c r="X851" s="277">
        <v>1742</v>
      </c>
      <c r="Y851" s="277"/>
      <c r="Z851" s="277"/>
      <c r="AA851" s="277"/>
      <c r="AB851" s="277"/>
      <c r="AC851" s="277"/>
      <c r="AD851" s="277"/>
      <c r="AE851" s="277"/>
      <c r="AF851" s="277">
        <v>881</v>
      </c>
      <c r="AG851" s="277"/>
      <c r="AH851" s="277"/>
      <c r="AI851" s="277"/>
      <c r="AJ851" s="277"/>
      <c r="AK851" s="277"/>
      <c r="AL851" s="277"/>
      <c r="AM851" s="277">
        <v>861</v>
      </c>
      <c r="AN851" s="277"/>
      <c r="AO851" s="277"/>
      <c r="AP851" s="277"/>
      <c r="AQ851" s="277"/>
      <c r="AR851" s="277"/>
      <c r="AS851" s="277"/>
      <c r="AT851" s="273">
        <v>140</v>
      </c>
      <c r="AU851" s="273"/>
      <c r="AV851" s="273"/>
      <c r="AW851" s="273"/>
      <c r="AX851" s="273"/>
      <c r="AY851" s="273"/>
      <c r="AZ851" s="273">
        <v>76</v>
      </c>
      <c r="BA851" s="273"/>
      <c r="BB851" s="273"/>
      <c r="BC851" s="273"/>
      <c r="BD851" s="273"/>
      <c r="BE851" s="273"/>
      <c r="BF851" s="273">
        <v>64</v>
      </c>
      <c r="BG851" s="273"/>
      <c r="BH851" s="273"/>
      <c r="BI851" s="273"/>
      <c r="BJ851" s="273"/>
      <c r="BK851" s="273"/>
      <c r="BL851" s="273">
        <v>16</v>
      </c>
      <c r="BM851" s="273"/>
      <c r="BN851" s="273"/>
      <c r="BO851" s="273"/>
      <c r="BP851" s="273"/>
      <c r="BQ851" s="273"/>
    </row>
    <row r="852" spans="1:69" ht="15" customHeight="1" x14ac:dyDescent="0.2">
      <c r="A852" s="58"/>
      <c r="B852" s="274" t="s">
        <v>951</v>
      </c>
      <c r="C852" s="274"/>
      <c r="D852" s="274"/>
      <c r="E852" s="274"/>
      <c r="F852" s="274"/>
      <c r="G852" s="274"/>
      <c r="H852" s="274"/>
      <c r="I852" s="274"/>
      <c r="J852" s="259">
        <v>6</v>
      </c>
      <c r="K852" s="259"/>
      <c r="L852" s="259"/>
      <c r="M852" s="259"/>
      <c r="N852" s="259"/>
      <c r="O852" s="259"/>
      <c r="P852" s="259"/>
      <c r="Q852" s="259">
        <v>59</v>
      </c>
      <c r="R852" s="259"/>
      <c r="S852" s="259"/>
      <c r="T852" s="259"/>
      <c r="U852" s="259"/>
      <c r="V852" s="259"/>
      <c r="W852" s="259"/>
      <c r="X852" s="275">
        <v>1688</v>
      </c>
      <c r="Y852" s="275"/>
      <c r="Z852" s="275"/>
      <c r="AA852" s="275"/>
      <c r="AB852" s="275"/>
      <c r="AC852" s="275"/>
      <c r="AD852" s="275"/>
      <c r="AE852" s="275"/>
      <c r="AF852" s="275">
        <v>858</v>
      </c>
      <c r="AG852" s="275"/>
      <c r="AH852" s="275"/>
      <c r="AI852" s="275"/>
      <c r="AJ852" s="275"/>
      <c r="AK852" s="275"/>
      <c r="AL852" s="275"/>
      <c r="AM852" s="275">
        <v>830</v>
      </c>
      <c r="AN852" s="275"/>
      <c r="AO852" s="275"/>
      <c r="AP852" s="275"/>
      <c r="AQ852" s="275"/>
      <c r="AR852" s="275"/>
      <c r="AS852" s="275"/>
      <c r="AT852" s="259">
        <v>139</v>
      </c>
      <c r="AU852" s="259"/>
      <c r="AV852" s="259"/>
      <c r="AW852" s="259"/>
      <c r="AX852" s="259"/>
      <c r="AY852" s="259"/>
      <c r="AZ852" s="259">
        <v>74</v>
      </c>
      <c r="BA852" s="259"/>
      <c r="BB852" s="259"/>
      <c r="BC852" s="259"/>
      <c r="BD852" s="259"/>
      <c r="BE852" s="259"/>
      <c r="BF852" s="259">
        <v>65</v>
      </c>
      <c r="BG852" s="259"/>
      <c r="BH852" s="259"/>
      <c r="BI852" s="259"/>
      <c r="BJ852" s="259"/>
      <c r="BK852" s="259"/>
      <c r="BL852" s="259">
        <v>19</v>
      </c>
      <c r="BM852" s="259"/>
      <c r="BN852" s="259"/>
      <c r="BO852" s="259"/>
      <c r="BP852" s="259"/>
      <c r="BQ852" s="259"/>
    </row>
    <row r="853" spans="1:69" ht="15" customHeight="1" x14ac:dyDescent="0.2">
      <c r="A853" s="58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</row>
    <row r="854" spans="1:69" ht="15" customHeight="1" x14ac:dyDescent="0.2">
      <c r="A854" s="58" t="s">
        <v>957</v>
      </c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71"/>
      <c r="BH854" s="71"/>
      <c r="BI854" s="71"/>
      <c r="BJ854" s="71"/>
      <c r="BK854" s="71"/>
      <c r="BL854" s="71"/>
      <c r="BM854" s="71"/>
      <c r="BN854" s="71"/>
      <c r="BO854" s="71"/>
      <c r="BP854" s="71"/>
      <c r="BQ854" s="65" t="s">
        <v>958</v>
      </c>
    </row>
    <row r="855" spans="1:69" ht="15" customHeight="1" x14ac:dyDescent="0.2">
      <c r="A855" s="58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58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  <c r="BN855" s="71"/>
      <c r="BO855" s="71"/>
      <c r="BP855" s="71"/>
      <c r="BQ855" s="71"/>
    </row>
    <row r="856" spans="1:69" ht="15" customHeight="1" x14ac:dyDescent="0.2">
      <c r="A856" s="58"/>
      <c r="B856" s="260" t="s">
        <v>12</v>
      </c>
      <c r="C856" s="260"/>
      <c r="D856" s="260"/>
      <c r="E856" s="260"/>
      <c r="F856" s="260"/>
      <c r="G856" s="260"/>
      <c r="H856" s="260"/>
      <c r="I856" s="260"/>
      <c r="J856" s="260"/>
      <c r="K856" s="260"/>
      <c r="L856" s="253" t="s">
        <v>943</v>
      </c>
      <c r="M856" s="254"/>
      <c r="N856" s="254"/>
      <c r="O856" s="254"/>
      <c r="P856" s="254"/>
      <c r="Q856" s="254"/>
      <c r="R856" s="254"/>
      <c r="S856" s="254"/>
      <c r="T856" s="254"/>
      <c r="U856" s="254"/>
      <c r="V856" s="255"/>
      <c r="W856" s="253" t="s">
        <v>959</v>
      </c>
      <c r="X856" s="254"/>
      <c r="Y856" s="254"/>
      <c r="Z856" s="254"/>
      <c r="AA856" s="254"/>
      <c r="AB856" s="254"/>
      <c r="AC856" s="254"/>
      <c r="AD856" s="254"/>
      <c r="AE856" s="254"/>
      <c r="AF856" s="254"/>
      <c r="AG856" s="254"/>
      <c r="AH856" s="254"/>
      <c r="AI856" s="254"/>
      <c r="AJ856" s="254"/>
      <c r="AK856" s="254"/>
      <c r="AL856" s="254"/>
      <c r="AM856" s="255"/>
      <c r="AN856" s="253" t="s">
        <v>945</v>
      </c>
      <c r="AO856" s="254"/>
      <c r="AP856" s="254"/>
      <c r="AQ856" s="254"/>
      <c r="AR856" s="254"/>
      <c r="AS856" s="254"/>
      <c r="AT856" s="254"/>
      <c r="AU856" s="254"/>
      <c r="AV856" s="254"/>
      <c r="AW856" s="255"/>
      <c r="AX856" s="261" t="s">
        <v>946</v>
      </c>
      <c r="AY856" s="262"/>
      <c r="AZ856" s="262"/>
      <c r="BA856" s="263"/>
      <c r="BB856" s="253" t="s">
        <v>960</v>
      </c>
      <c r="BC856" s="254"/>
      <c r="BD856" s="254"/>
      <c r="BE856" s="254"/>
      <c r="BF856" s="254"/>
      <c r="BG856" s="254"/>
      <c r="BH856" s="254"/>
      <c r="BI856" s="254"/>
      <c r="BJ856" s="255"/>
      <c r="BK856" s="249" t="s">
        <v>961</v>
      </c>
      <c r="BL856" s="249"/>
      <c r="BM856" s="249"/>
      <c r="BN856" s="249"/>
      <c r="BO856" s="249"/>
      <c r="BP856" s="249"/>
      <c r="BQ856" s="249"/>
    </row>
    <row r="857" spans="1:69" ht="15" customHeight="1" x14ac:dyDescent="0.2">
      <c r="A857" s="58"/>
      <c r="B857" s="260"/>
      <c r="C857" s="260"/>
      <c r="D857" s="260"/>
      <c r="E857" s="260"/>
      <c r="F857" s="260"/>
      <c r="G857" s="260"/>
      <c r="H857" s="260"/>
      <c r="I857" s="260"/>
      <c r="J857" s="260"/>
      <c r="K857" s="260"/>
      <c r="L857" s="256"/>
      <c r="M857" s="257"/>
      <c r="N857" s="257"/>
      <c r="O857" s="257"/>
      <c r="P857" s="257"/>
      <c r="Q857" s="257"/>
      <c r="R857" s="257"/>
      <c r="S857" s="257"/>
      <c r="T857" s="257"/>
      <c r="U857" s="257"/>
      <c r="V857" s="258"/>
      <c r="W857" s="256"/>
      <c r="X857" s="257"/>
      <c r="Y857" s="257"/>
      <c r="Z857" s="257"/>
      <c r="AA857" s="257"/>
      <c r="AB857" s="257"/>
      <c r="AC857" s="257"/>
      <c r="AD857" s="257"/>
      <c r="AE857" s="257"/>
      <c r="AF857" s="257"/>
      <c r="AG857" s="257"/>
      <c r="AH857" s="257"/>
      <c r="AI857" s="257"/>
      <c r="AJ857" s="257"/>
      <c r="AK857" s="257"/>
      <c r="AL857" s="257"/>
      <c r="AM857" s="258"/>
      <c r="AN857" s="256"/>
      <c r="AO857" s="257"/>
      <c r="AP857" s="257"/>
      <c r="AQ857" s="257"/>
      <c r="AR857" s="257"/>
      <c r="AS857" s="257"/>
      <c r="AT857" s="257"/>
      <c r="AU857" s="257"/>
      <c r="AV857" s="257"/>
      <c r="AW857" s="258"/>
      <c r="AX857" s="264"/>
      <c r="AY857" s="265"/>
      <c r="AZ857" s="265"/>
      <c r="BA857" s="266"/>
      <c r="BB857" s="270"/>
      <c r="BC857" s="271"/>
      <c r="BD857" s="271"/>
      <c r="BE857" s="271"/>
      <c r="BF857" s="271"/>
      <c r="BG857" s="271"/>
      <c r="BH857" s="271"/>
      <c r="BI857" s="271"/>
      <c r="BJ857" s="272"/>
      <c r="BK857" s="249"/>
      <c r="BL857" s="249"/>
      <c r="BM857" s="249"/>
      <c r="BN857" s="249"/>
      <c r="BO857" s="249"/>
      <c r="BP857" s="249"/>
      <c r="BQ857" s="249"/>
    </row>
    <row r="858" spans="1:69" ht="15" customHeight="1" x14ac:dyDescent="0.2">
      <c r="A858" s="58"/>
      <c r="B858" s="260"/>
      <c r="C858" s="260"/>
      <c r="D858" s="260"/>
      <c r="E858" s="260"/>
      <c r="F858" s="260"/>
      <c r="G858" s="260"/>
      <c r="H858" s="260"/>
      <c r="I858" s="260"/>
      <c r="J858" s="260"/>
      <c r="K858" s="260"/>
      <c r="L858" s="253" t="s">
        <v>61</v>
      </c>
      <c r="M858" s="254"/>
      <c r="N858" s="254"/>
      <c r="O858" s="254"/>
      <c r="P858" s="255"/>
      <c r="Q858" s="253" t="s">
        <v>962</v>
      </c>
      <c r="R858" s="254"/>
      <c r="S858" s="255"/>
      <c r="T858" s="253" t="s">
        <v>963</v>
      </c>
      <c r="U858" s="254"/>
      <c r="V858" s="255"/>
      <c r="W858" s="253" t="s">
        <v>61</v>
      </c>
      <c r="X858" s="254"/>
      <c r="Y858" s="254"/>
      <c r="Z858" s="254"/>
      <c r="AA858" s="254"/>
      <c r="AB858" s="254"/>
      <c r="AC858" s="255"/>
      <c r="AD858" s="253" t="s">
        <v>962</v>
      </c>
      <c r="AE858" s="254"/>
      <c r="AF858" s="254"/>
      <c r="AG858" s="254"/>
      <c r="AH858" s="254"/>
      <c r="AI858" s="255"/>
      <c r="AJ858" s="253" t="s">
        <v>963</v>
      </c>
      <c r="AK858" s="254"/>
      <c r="AL858" s="254"/>
      <c r="AM858" s="255"/>
      <c r="AN858" s="253" t="s">
        <v>61</v>
      </c>
      <c r="AO858" s="254"/>
      <c r="AP858" s="254"/>
      <c r="AQ858" s="255"/>
      <c r="AR858" s="253" t="s">
        <v>62</v>
      </c>
      <c r="AS858" s="254"/>
      <c r="AT858" s="255"/>
      <c r="AU858" s="253" t="s">
        <v>63</v>
      </c>
      <c r="AV858" s="254"/>
      <c r="AW858" s="255"/>
      <c r="AX858" s="264"/>
      <c r="AY858" s="265"/>
      <c r="AZ858" s="265"/>
      <c r="BA858" s="266"/>
      <c r="BB858" s="270"/>
      <c r="BC858" s="271"/>
      <c r="BD858" s="271"/>
      <c r="BE858" s="271"/>
      <c r="BF858" s="271"/>
      <c r="BG858" s="271"/>
      <c r="BH858" s="271"/>
      <c r="BI858" s="271"/>
      <c r="BJ858" s="272"/>
      <c r="BK858" s="249" t="s">
        <v>676</v>
      </c>
      <c r="BL858" s="249"/>
      <c r="BM858" s="249"/>
      <c r="BN858" s="249"/>
      <c r="BO858" s="249"/>
      <c r="BP858" s="249"/>
      <c r="BQ858" s="249"/>
    </row>
    <row r="859" spans="1:69" ht="15" customHeight="1" x14ac:dyDescent="0.2">
      <c r="A859" s="58"/>
      <c r="B859" s="260"/>
      <c r="C859" s="260"/>
      <c r="D859" s="260"/>
      <c r="E859" s="260"/>
      <c r="F859" s="260"/>
      <c r="G859" s="260"/>
      <c r="H859" s="260"/>
      <c r="I859" s="260"/>
      <c r="J859" s="260"/>
      <c r="K859" s="260"/>
      <c r="L859" s="256"/>
      <c r="M859" s="257"/>
      <c r="N859" s="257"/>
      <c r="O859" s="257"/>
      <c r="P859" s="258"/>
      <c r="Q859" s="256"/>
      <c r="R859" s="257"/>
      <c r="S859" s="258"/>
      <c r="T859" s="256"/>
      <c r="U859" s="257"/>
      <c r="V859" s="258"/>
      <c r="W859" s="256"/>
      <c r="X859" s="257"/>
      <c r="Y859" s="257"/>
      <c r="Z859" s="257"/>
      <c r="AA859" s="257"/>
      <c r="AB859" s="257"/>
      <c r="AC859" s="258"/>
      <c r="AD859" s="256"/>
      <c r="AE859" s="257"/>
      <c r="AF859" s="257"/>
      <c r="AG859" s="257"/>
      <c r="AH859" s="257"/>
      <c r="AI859" s="258"/>
      <c r="AJ859" s="256"/>
      <c r="AK859" s="257"/>
      <c r="AL859" s="257"/>
      <c r="AM859" s="258"/>
      <c r="AN859" s="256"/>
      <c r="AO859" s="257"/>
      <c r="AP859" s="257"/>
      <c r="AQ859" s="258"/>
      <c r="AR859" s="256"/>
      <c r="AS859" s="257"/>
      <c r="AT859" s="258"/>
      <c r="AU859" s="256"/>
      <c r="AV859" s="257"/>
      <c r="AW859" s="258"/>
      <c r="AX859" s="267"/>
      <c r="AY859" s="268"/>
      <c r="AZ859" s="268"/>
      <c r="BA859" s="269"/>
      <c r="BB859" s="256"/>
      <c r="BC859" s="257"/>
      <c r="BD859" s="257"/>
      <c r="BE859" s="257"/>
      <c r="BF859" s="257"/>
      <c r="BG859" s="257"/>
      <c r="BH859" s="257"/>
      <c r="BI859" s="257"/>
      <c r="BJ859" s="258"/>
      <c r="BK859" s="249"/>
      <c r="BL859" s="249"/>
      <c r="BM859" s="249"/>
      <c r="BN859" s="249"/>
      <c r="BO859" s="249"/>
      <c r="BP859" s="249"/>
      <c r="BQ859" s="249"/>
    </row>
    <row r="860" spans="1:69" ht="15" customHeight="1" x14ac:dyDescent="0.2">
      <c r="A860" s="58"/>
      <c r="B860" s="250" t="s">
        <v>964</v>
      </c>
      <c r="C860" s="251"/>
      <c r="D860" s="251"/>
      <c r="E860" s="251"/>
      <c r="F860" s="251"/>
      <c r="G860" s="251"/>
      <c r="H860" s="251"/>
      <c r="I860" s="251"/>
      <c r="J860" s="251"/>
      <c r="K860" s="252"/>
      <c r="L860" s="204">
        <f>SUM(L861:L874)</f>
        <v>131</v>
      </c>
      <c r="M860" s="204"/>
      <c r="N860" s="204"/>
      <c r="O860" s="204"/>
      <c r="P860" s="204"/>
      <c r="Q860" s="204">
        <f>SUM(Q861:S874)</f>
        <v>108</v>
      </c>
      <c r="R860" s="204"/>
      <c r="S860" s="204"/>
      <c r="T860" s="245">
        <f>SUM(T861:V874)</f>
        <v>23</v>
      </c>
      <c r="U860" s="246"/>
      <c r="V860" s="247"/>
      <c r="W860" s="245">
        <f>SUM(W861:AA874)</f>
        <v>2826</v>
      </c>
      <c r="X860" s="246"/>
      <c r="Y860" s="246"/>
      <c r="Z860" s="246"/>
      <c r="AA860" s="246"/>
      <c r="AB860" s="246"/>
      <c r="AC860" s="247"/>
      <c r="AD860" s="245">
        <f>SUM(AD861:AG874)</f>
        <v>2754</v>
      </c>
      <c r="AE860" s="246"/>
      <c r="AF860" s="246"/>
      <c r="AG860" s="246"/>
      <c r="AH860" s="246"/>
      <c r="AI860" s="247"/>
      <c r="AJ860" s="204">
        <f>SUM(AJ861:AM874)</f>
        <v>72</v>
      </c>
      <c r="AK860" s="204"/>
      <c r="AL860" s="204"/>
      <c r="AM860" s="204">
        <f>SUM(AM861:AU874)</f>
        <v>430</v>
      </c>
      <c r="AN860" s="204">
        <f>AR860+AU860</f>
        <v>215</v>
      </c>
      <c r="AO860" s="204"/>
      <c r="AP860" s="204"/>
      <c r="AQ860" s="204"/>
      <c r="AR860" s="204">
        <f>SUM(AR861:AT874)</f>
        <v>72</v>
      </c>
      <c r="AS860" s="204"/>
      <c r="AT860" s="204">
        <f>SUM(AT861:AX874)</f>
        <v>174</v>
      </c>
      <c r="AU860" s="204">
        <f>SUM(AU861:AW874)</f>
        <v>143</v>
      </c>
      <c r="AV860" s="204"/>
      <c r="AW860" s="204">
        <f>SUM(AW861:BA874)</f>
        <v>31</v>
      </c>
      <c r="AX860" s="205">
        <f>SUM(AX861:BA874)</f>
        <v>31</v>
      </c>
      <c r="AY860" s="206"/>
      <c r="AZ860" s="206"/>
      <c r="BA860" s="207"/>
      <c r="BB860" s="245">
        <f>SUM(BB861:BJ874)</f>
        <v>286391</v>
      </c>
      <c r="BC860" s="246"/>
      <c r="BD860" s="246"/>
      <c r="BE860" s="246"/>
      <c r="BF860" s="246"/>
      <c r="BG860" s="246"/>
      <c r="BH860" s="246"/>
      <c r="BI860" s="246"/>
      <c r="BJ860" s="247"/>
      <c r="BK860" s="248">
        <f>SUM(BK861:BP874)</f>
        <v>43386</v>
      </c>
      <c r="BL860" s="248"/>
      <c r="BM860" s="248"/>
      <c r="BN860" s="248"/>
      <c r="BO860" s="248"/>
      <c r="BP860" s="248"/>
      <c r="BQ860" s="248"/>
    </row>
    <row r="861" spans="1:69" ht="15" customHeight="1" x14ac:dyDescent="0.2">
      <c r="A861" s="58"/>
      <c r="B861" s="222"/>
      <c r="C861" s="223" t="s">
        <v>965</v>
      </c>
      <c r="D861" s="224"/>
      <c r="E861" s="224"/>
      <c r="F861" s="224"/>
      <c r="G861" s="224"/>
      <c r="H861" s="224"/>
      <c r="I861" s="224"/>
      <c r="J861" s="224"/>
      <c r="K861" s="225"/>
      <c r="L861" s="218">
        <v>14</v>
      </c>
      <c r="M861" s="218"/>
      <c r="N861" s="218"/>
      <c r="O861" s="218"/>
      <c r="P861" s="218"/>
      <c r="Q861" s="218">
        <v>12</v>
      </c>
      <c r="R861" s="218"/>
      <c r="S861" s="218"/>
      <c r="T861" s="219">
        <v>2</v>
      </c>
      <c r="U861" s="220"/>
      <c r="V861" s="221"/>
      <c r="W861" s="219">
        <f>SUM(AD861:AM861)</f>
        <v>367</v>
      </c>
      <c r="X861" s="220"/>
      <c r="Y861" s="220"/>
      <c r="Z861" s="220"/>
      <c r="AA861" s="220"/>
      <c r="AB861" s="220"/>
      <c r="AC861" s="221"/>
      <c r="AD861" s="219">
        <v>358</v>
      </c>
      <c r="AE861" s="220"/>
      <c r="AF861" s="220"/>
      <c r="AG861" s="220"/>
      <c r="AH861" s="220"/>
      <c r="AI861" s="221"/>
      <c r="AJ861" s="218">
        <v>9</v>
      </c>
      <c r="AK861" s="218"/>
      <c r="AL861" s="218"/>
      <c r="AM861" s="218"/>
      <c r="AN861" s="218">
        <f>SUM(AR861:AW861)</f>
        <v>24</v>
      </c>
      <c r="AO861" s="218"/>
      <c r="AP861" s="218"/>
      <c r="AQ861" s="218"/>
      <c r="AR861" s="218">
        <v>10</v>
      </c>
      <c r="AS861" s="218"/>
      <c r="AT861" s="218"/>
      <c r="AU861" s="218">
        <v>14</v>
      </c>
      <c r="AV861" s="218"/>
      <c r="AW861" s="218"/>
      <c r="AX861" s="219">
        <v>4</v>
      </c>
      <c r="AY861" s="220"/>
      <c r="AZ861" s="220"/>
      <c r="BA861" s="221"/>
      <c r="BB861" s="219">
        <v>24566</v>
      </c>
      <c r="BC861" s="220"/>
      <c r="BD861" s="220"/>
      <c r="BE861" s="220"/>
      <c r="BF861" s="220"/>
      <c r="BG861" s="220"/>
      <c r="BH861" s="220"/>
      <c r="BI861" s="220"/>
      <c r="BJ861" s="221"/>
      <c r="BK861" s="218">
        <v>4430</v>
      </c>
      <c r="BL861" s="218"/>
      <c r="BM861" s="218"/>
      <c r="BN861" s="218"/>
      <c r="BO861" s="218"/>
      <c r="BP861" s="218"/>
      <c r="BQ861" s="218"/>
    </row>
    <row r="862" spans="1:69" ht="15" customHeight="1" x14ac:dyDescent="0.2">
      <c r="A862" s="58"/>
      <c r="B862" s="222"/>
      <c r="C862" s="242" t="s">
        <v>966</v>
      </c>
      <c r="D862" s="243"/>
      <c r="E862" s="243"/>
      <c r="F862" s="243"/>
      <c r="G862" s="243"/>
      <c r="H862" s="243"/>
      <c r="I862" s="243"/>
      <c r="J862" s="243"/>
      <c r="K862" s="244"/>
      <c r="L862" s="208">
        <v>20</v>
      </c>
      <c r="M862" s="208"/>
      <c r="N862" s="208"/>
      <c r="O862" s="208"/>
      <c r="P862" s="208"/>
      <c r="Q862" s="208">
        <v>18</v>
      </c>
      <c r="R862" s="208"/>
      <c r="S862" s="208"/>
      <c r="T862" s="212">
        <v>2</v>
      </c>
      <c r="U862" s="213"/>
      <c r="V862" s="214"/>
      <c r="W862" s="212">
        <f t="shared" ref="W862:W874" si="9">SUM(AD862:AM862)</f>
        <v>610</v>
      </c>
      <c r="X862" s="213"/>
      <c r="Y862" s="213"/>
      <c r="Z862" s="213"/>
      <c r="AA862" s="213"/>
      <c r="AB862" s="213"/>
      <c r="AC862" s="214"/>
      <c r="AD862" s="212">
        <v>599</v>
      </c>
      <c r="AE862" s="213"/>
      <c r="AF862" s="213"/>
      <c r="AG862" s="213"/>
      <c r="AH862" s="213"/>
      <c r="AI862" s="214"/>
      <c r="AJ862" s="208">
        <v>11</v>
      </c>
      <c r="AK862" s="208"/>
      <c r="AL862" s="208"/>
      <c r="AM862" s="208"/>
      <c r="AN862" s="208">
        <f t="shared" ref="AN862:AN874" si="10">SUM(AR862:AW862)</f>
        <v>35</v>
      </c>
      <c r="AO862" s="208"/>
      <c r="AP862" s="208"/>
      <c r="AQ862" s="208"/>
      <c r="AR862" s="208">
        <v>9</v>
      </c>
      <c r="AS862" s="208"/>
      <c r="AT862" s="208"/>
      <c r="AU862" s="208">
        <v>26</v>
      </c>
      <c r="AV862" s="208"/>
      <c r="AW862" s="208"/>
      <c r="AX862" s="212">
        <v>5</v>
      </c>
      <c r="AY862" s="213"/>
      <c r="AZ862" s="213"/>
      <c r="BA862" s="214"/>
      <c r="BB862" s="212">
        <v>39512</v>
      </c>
      <c r="BC862" s="213"/>
      <c r="BD862" s="213"/>
      <c r="BE862" s="213"/>
      <c r="BF862" s="213"/>
      <c r="BG862" s="213"/>
      <c r="BH862" s="213"/>
      <c r="BI862" s="213"/>
      <c r="BJ862" s="214"/>
      <c r="BK862" s="208">
        <v>6347</v>
      </c>
      <c r="BL862" s="208"/>
      <c r="BM862" s="208"/>
      <c r="BN862" s="208"/>
      <c r="BO862" s="208"/>
      <c r="BP862" s="208"/>
      <c r="BQ862" s="208"/>
    </row>
    <row r="863" spans="1:69" ht="15" customHeight="1" x14ac:dyDescent="0.2">
      <c r="A863" s="58"/>
      <c r="B863" s="222"/>
      <c r="C863" s="215" t="s">
        <v>967</v>
      </c>
      <c r="D863" s="216"/>
      <c r="E863" s="216"/>
      <c r="F863" s="216"/>
      <c r="G863" s="216"/>
      <c r="H863" s="216"/>
      <c r="I863" s="216"/>
      <c r="J863" s="216"/>
      <c r="K863" s="217"/>
      <c r="L863" s="208">
        <v>8</v>
      </c>
      <c r="M863" s="208"/>
      <c r="N863" s="208"/>
      <c r="O863" s="208"/>
      <c r="P863" s="208"/>
      <c r="Q863" s="208">
        <v>6</v>
      </c>
      <c r="R863" s="208"/>
      <c r="S863" s="208"/>
      <c r="T863" s="212">
        <v>2</v>
      </c>
      <c r="U863" s="213"/>
      <c r="V863" s="214"/>
      <c r="W863" s="212">
        <f t="shared" si="9"/>
        <v>114</v>
      </c>
      <c r="X863" s="213"/>
      <c r="Y863" s="213"/>
      <c r="Z863" s="213"/>
      <c r="AA863" s="213"/>
      <c r="AB863" s="213"/>
      <c r="AC863" s="214"/>
      <c r="AD863" s="212">
        <v>109</v>
      </c>
      <c r="AE863" s="213"/>
      <c r="AF863" s="213"/>
      <c r="AG863" s="213"/>
      <c r="AH863" s="213"/>
      <c r="AI863" s="214"/>
      <c r="AJ863" s="208">
        <v>5</v>
      </c>
      <c r="AK863" s="208"/>
      <c r="AL863" s="208"/>
      <c r="AM863" s="208"/>
      <c r="AN863" s="208">
        <f t="shared" si="10"/>
        <v>12</v>
      </c>
      <c r="AO863" s="208"/>
      <c r="AP863" s="208"/>
      <c r="AQ863" s="208"/>
      <c r="AR863" s="208">
        <v>5</v>
      </c>
      <c r="AS863" s="208"/>
      <c r="AT863" s="208"/>
      <c r="AU863" s="208">
        <v>7</v>
      </c>
      <c r="AV863" s="208"/>
      <c r="AW863" s="208"/>
      <c r="AX863" s="212">
        <v>1</v>
      </c>
      <c r="AY863" s="213"/>
      <c r="AZ863" s="213"/>
      <c r="BA863" s="214"/>
      <c r="BB863" s="212">
        <v>22651</v>
      </c>
      <c r="BC863" s="213"/>
      <c r="BD863" s="213"/>
      <c r="BE863" s="213"/>
      <c r="BF863" s="213"/>
      <c r="BG863" s="213"/>
      <c r="BH863" s="213"/>
      <c r="BI863" s="213"/>
      <c r="BJ863" s="214"/>
      <c r="BK863" s="208">
        <v>2812</v>
      </c>
      <c r="BL863" s="208"/>
      <c r="BM863" s="208"/>
      <c r="BN863" s="208"/>
      <c r="BO863" s="208"/>
      <c r="BP863" s="208"/>
      <c r="BQ863" s="208"/>
    </row>
    <row r="864" spans="1:69" ht="15" customHeight="1" x14ac:dyDescent="0.2">
      <c r="A864" s="58"/>
      <c r="B864" s="222"/>
      <c r="C864" s="215" t="s">
        <v>968</v>
      </c>
      <c r="D864" s="216"/>
      <c r="E864" s="216"/>
      <c r="F864" s="216"/>
      <c r="G864" s="216"/>
      <c r="H864" s="216"/>
      <c r="I864" s="216"/>
      <c r="J864" s="216"/>
      <c r="K864" s="217"/>
      <c r="L864" s="208">
        <v>17</v>
      </c>
      <c r="M864" s="208"/>
      <c r="N864" s="208"/>
      <c r="O864" s="208"/>
      <c r="P864" s="208"/>
      <c r="Q864" s="208">
        <v>14</v>
      </c>
      <c r="R864" s="208"/>
      <c r="S864" s="208"/>
      <c r="T864" s="212">
        <v>3</v>
      </c>
      <c r="U864" s="213"/>
      <c r="V864" s="214"/>
      <c r="W864" s="212">
        <f t="shared" si="9"/>
        <v>428</v>
      </c>
      <c r="X864" s="213"/>
      <c r="Y864" s="213"/>
      <c r="Z864" s="213"/>
      <c r="AA864" s="213"/>
      <c r="AB864" s="213"/>
      <c r="AC864" s="214"/>
      <c r="AD864" s="212">
        <v>417</v>
      </c>
      <c r="AE864" s="213"/>
      <c r="AF864" s="213"/>
      <c r="AG864" s="213"/>
      <c r="AH864" s="213"/>
      <c r="AI864" s="214"/>
      <c r="AJ864" s="208">
        <v>11</v>
      </c>
      <c r="AK864" s="208"/>
      <c r="AL864" s="208"/>
      <c r="AM864" s="208"/>
      <c r="AN864" s="208">
        <f t="shared" si="10"/>
        <v>27</v>
      </c>
      <c r="AO864" s="208"/>
      <c r="AP864" s="208"/>
      <c r="AQ864" s="208"/>
      <c r="AR864" s="208">
        <v>9</v>
      </c>
      <c r="AS864" s="208"/>
      <c r="AT864" s="208"/>
      <c r="AU864" s="208">
        <v>18</v>
      </c>
      <c r="AV864" s="208"/>
      <c r="AW864" s="208"/>
      <c r="AX864" s="212">
        <v>6</v>
      </c>
      <c r="AY864" s="213"/>
      <c r="AZ864" s="213"/>
      <c r="BA864" s="214"/>
      <c r="BB864" s="212">
        <v>23257</v>
      </c>
      <c r="BC864" s="213"/>
      <c r="BD864" s="213"/>
      <c r="BE864" s="213"/>
      <c r="BF864" s="213"/>
      <c r="BG864" s="213"/>
      <c r="BH864" s="213"/>
      <c r="BI864" s="213"/>
      <c r="BJ864" s="214"/>
      <c r="BK864" s="208">
        <v>4727</v>
      </c>
      <c r="BL864" s="208"/>
      <c r="BM864" s="208"/>
      <c r="BN864" s="208"/>
      <c r="BO864" s="208"/>
      <c r="BP864" s="208"/>
      <c r="BQ864" s="208"/>
    </row>
    <row r="865" spans="1:69" ht="15" customHeight="1" x14ac:dyDescent="0.2">
      <c r="A865" s="58"/>
      <c r="B865" s="222"/>
      <c r="C865" s="215" t="s">
        <v>969</v>
      </c>
      <c r="D865" s="216"/>
      <c r="E865" s="216"/>
      <c r="F865" s="216"/>
      <c r="G865" s="216"/>
      <c r="H865" s="216"/>
      <c r="I865" s="216"/>
      <c r="J865" s="216"/>
      <c r="K865" s="217"/>
      <c r="L865" s="208">
        <v>8</v>
      </c>
      <c r="M865" s="208"/>
      <c r="N865" s="208"/>
      <c r="O865" s="208"/>
      <c r="P865" s="208"/>
      <c r="Q865" s="208">
        <v>6</v>
      </c>
      <c r="R865" s="208"/>
      <c r="S865" s="208"/>
      <c r="T865" s="212">
        <v>2</v>
      </c>
      <c r="U865" s="213"/>
      <c r="V865" s="214"/>
      <c r="W865" s="212">
        <f t="shared" si="9"/>
        <v>75</v>
      </c>
      <c r="X865" s="213"/>
      <c r="Y865" s="213"/>
      <c r="Z865" s="213"/>
      <c r="AA865" s="213"/>
      <c r="AB865" s="213"/>
      <c r="AC865" s="214"/>
      <c r="AD865" s="212">
        <v>70</v>
      </c>
      <c r="AE865" s="213"/>
      <c r="AF865" s="213"/>
      <c r="AG865" s="213"/>
      <c r="AH865" s="213"/>
      <c r="AI865" s="214"/>
      <c r="AJ865" s="208">
        <v>5</v>
      </c>
      <c r="AK865" s="208"/>
      <c r="AL865" s="208"/>
      <c r="AM865" s="208"/>
      <c r="AN865" s="208">
        <f t="shared" si="10"/>
        <v>15</v>
      </c>
      <c r="AO865" s="208"/>
      <c r="AP865" s="208"/>
      <c r="AQ865" s="208"/>
      <c r="AR865" s="208">
        <v>5</v>
      </c>
      <c r="AS865" s="208"/>
      <c r="AT865" s="208"/>
      <c r="AU865" s="208">
        <v>10</v>
      </c>
      <c r="AV865" s="208"/>
      <c r="AW865" s="208"/>
      <c r="AX865" s="212">
        <v>2</v>
      </c>
      <c r="AY865" s="213"/>
      <c r="AZ865" s="213"/>
      <c r="BA865" s="214"/>
      <c r="BB865" s="212">
        <v>20467</v>
      </c>
      <c r="BC865" s="213"/>
      <c r="BD865" s="213"/>
      <c r="BE865" s="213"/>
      <c r="BF865" s="213"/>
      <c r="BG865" s="213"/>
      <c r="BH865" s="213"/>
      <c r="BI865" s="213"/>
      <c r="BJ865" s="214"/>
      <c r="BK865" s="208">
        <v>2391</v>
      </c>
      <c r="BL865" s="208"/>
      <c r="BM865" s="208"/>
      <c r="BN865" s="208"/>
      <c r="BO865" s="208"/>
      <c r="BP865" s="208"/>
      <c r="BQ865" s="208"/>
    </row>
    <row r="866" spans="1:69" ht="15" customHeight="1" x14ac:dyDescent="0.2">
      <c r="A866" s="58"/>
      <c r="B866" s="222"/>
      <c r="C866" s="215" t="s">
        <v>970</v>
      </c>
      <c r="D866" s="216"/>
      <c r="E866" s="216"/>
      <c r="F866" s="216"/>
      <c r="G866" s="216"/>
      <c r="H866" s="216"/>
      <c r="I866" s="216"/>
      <c r="J866" s="216"/>
      <c r="K866" s="217"/>
      <c r="L866" s="208">
        <v>6</v>
      </c>
      <c r="M866" s="208"/>
      <c r="N866" s="208"/>
      <c r="O866" s="208"/>
      <c r="P866" s="208"/>
      <c r="Q866" s="208">
        <v>6</v>
      </c>
      <c r="R866" s="208"/>
      <c r="S866" s="208"/>
      <c r="T866" s="212">
        <v>0</v>
      </c>
      <c r="U866" s="213"/>
      <c r="V866" s="214"/>
      <c r="W866" s="212">
        <f t="shared" si="9"/>
        <v>132</v>
      </c>
      <c r="X866" s="213"/>
      <c r="Y866" s="213"/>
      <c r="Z866" s="213"/>
      <c r="AA866" s="213"/>
      <c r="AB866" s="213"/>
      <c r="AC866" s="214"/>
      <c r="AD866" s="212">
        <v>132</v>
      </c>
      <c r="AE866" s="213"/>
      <c r="AF866" s="213"/>
      <c r="AG866" s="213"/>
      <c r="AH866" s="213"/>
      <c r="AI866" s="214"/>
      <c r="AJ866" s="208">
        <v>0</v>
      </c>
      <c r="AK866" s="208"/>
      <c r="AL866" s="208"/>
      <c r="AM866" s="208"/>
      <c r="AN866" s="208">
        <f t="shared" si="10"/>
        <v>11</v>
      </c>
      <c r="AO866" s="208"/>
      <c r="AP866" s="208"/>
      <c r="AQ866" s="208"/>
      <c r="AR866" s="208">
        <v>5</v>
      </c>
      <c r="AS866" s="208"/>
      <c r="AT866" s="208"/>
      <c r="AU866" s="208">
        <v>6</v>
      </c>
      <c r="AV866" s="208"/>
      <c r="AW866" s="208"/>
      <c r="AX866" s="212">
        <v>2</v>
      </c>
      <c r="AY866" s="213"/>
      <c r="AZ866" s="213"/>
      <c r="BA866" s="214"/>
      <c r="BB866" s="212">
        <v>28140</v>
      </c>
      <c r="BC866" s="213"/>
      <c r="BD866" s="213"/>
      <c r="BE866" s="213"/>
      <c r="BF866" s="213"/>
      <c r="BG866" s="213"/>
      <c r="BH866" s="213"/>
      <c r="BI866" s="213"/>
      <c r="BJ866" s="214"/>
      <c r="BK866" s="208">
        <v>2769</v>
      </c>
      <c r="BL866" s="208"/>
      <c r="BM866" s="208"/>
      <c r="BN866" s="208"/>
      <c r="BO866" s="208"/>
      <c r="BP866" s="208"/>
      <c r="BQ866" s="208"/>
    </row>
    <row r="867" spans="1:69" ht="15" customHeight="1" x14ac:dyDescent="0.2">
      <c r="A867" s="58"/>
      <c r="B867" s="222"/>
      <c r="C867" s="215" t="s">
        <v>971</v>
      </c>
      <c r="D867" s="216"/>
      <c r="E867" s="216"/>
      <c r="F867" s="216"/>
      <c r="G867" s="216"/>
      <c r="H867" s="216"/>
      <c r="I867" s="216"/>
      <c r="J867" s="216"/>
      <c r="K867" s="217"/>
      <c r="L867" s="208">
        <v>8</v>
      </c>
      <c r="M867" s="208"/>
      <c r="N867" s="208"/>
      <c r="O867" s="208"/>
      <c r="P867" s="208"/>
      <c r="Q867" s="208">
        <v>6</v>
      </c>
      <c r="R867" s="208"/>
      <c r="S867" s="208"/>
      <c r="T867" s="212">
        <v>2</v>
      </c>
      <c r="U867" s="213"/>
      <c r="V867" s="214"/>
      <c r="W867" s="212">
        <f t="shared" si="9"/>
        <v>104</v>
      </c>
      <c r="X867" s="213"/>
      <c r="Y867" s="213"/>
      <c r="Z867" s="213"/>
      <c r="AA867" s="213"/>
      <c r="AB867" s="213"/>
      <c r="AC867" s="214"/>
      <c r="AD867" s="212">
        <v>102</v>
      </c>
      <c r="AE867" s="213"/>
      <c r="AF867" s="213"/>
      <c r="AG867" s="213"/>
      <c r="AH867" s="213"/>
      <c r="AI867" s="214"/>
      <c r="AJ867" s="208">
        <v>2</v>
      </c>
      <c r="AK867" s="208"/>
      <c r="AL867" s="208"/>
      <c r="AM867" s="208"/>
      <c r="AN867" s="208">
        <f t="shared" si="10"/>
        <v>12</v>
      </c>
      <c r="AO867" s="208"/>
      <c r="AP867" s="208"/>
      <c r="AQ867" s="208"/>
      <c r="AR867" s="208">
        <v>4</v>
      </c>
      <c r="AS867" s="208"/>
      <c r="AT867" s="208"/>
      <c r="AU867" s="208">
        <v>8</v>
      </c>
      <c r="AV867" s="208"/>
      <c r="AW867" s="208"/>
      <c r="AX867" s="212">
        <v>2</v>
      </c>
      <c r="AY867" s="213"/>
      <c r="AZ867" s="213"/>
      <c r="BA867" s="214"/>
      <c r="BB867" s="212">
        <v>23028</v>
      </c>
      <c r="BC867" s="213"/>
      <c r="BD867" s="213"/>
      <c r="BE867" s="213"/>
      <c r="BF867" s="213"/>
      <c r="BG867" s="213"/>
      <c r="BH867" s="213"/>
      <c r="BI867" s="213"/>
      <c r="BJ867" s="214"/>
      <c r="BK867" s="208">
        <v>2961</v>
      </c>
      <c r="BL867" s="208"/>
      <c r="BM867" s="208"/>
      <c r="BN867" s="208"/>
      <c r="BO867" s="208"/>
      <c r="BP867" s="208"/>
      <c r="BQ867" s="208"/>
    </row>
    <row r="868" spans="1:69" ht="15" customHeight="1" x14ac:dyDescent="0.2">
      <c r="A868" s="58"/>
      <c r="B868" s="222"/>
      <c r="C868" s="215" t="s">
        <v>972</v>
      </c>
      <c r="D868" s="216"/>
      <c r="E868" s="216"/>
      <c r="F868" s="216"/>
      <c r="G868" s="216"/>
      <c r="H868" s="216"/>
      <c r="I868" s="216"/>
      <c r="J868" s="216"/>
      <c r="K868" s="217"/>
      <c r="L868" s="208">
        <v>9</v>
      </c>
      <c r="M868" s="208"/>
      <c r="N868" s="208"/>
      <c r="O868" s="208"/>
      <c r="P868" s="208"/>
      <c r="Q868" s="208">
        <v>6</v>
      </c>
      <c r="R868" s="208"/>
      <c r="S868" s="208"/>
      <c r="T868" s="212">
        <v>3</v>
      </c>
      <c r="U868" s="213"/>
      <c r="V868" s="214"/>
      <c r="W868" s="212">
        <f t="shared" si="9"/>
        <v>111</v>
      </c>
      <c r="X868" s="213"/>
      <c r="Y868" s="213"/>
      <c r="Z868" s="213"/>
      <c r="AA868" s="213"/>
      <c r="AB868" s="213"/>
      <c r="AC868" s="214"/>
      <c r="AD868" s="212">
        <v>107</v>
      </c>
      <c r="AE868" s="213"/>
      <c r="AF868" s="213"/>
      <c r="AG868" s="213"/>
      <c r="AH868" s="213"/>
      <c r="AI868" s="214"/>
      <c r="AJ868" s="208">
        <v>4</v>
      </c>
      <c r="AK868" s="208"/>
      <c r="AL868" s="208"/>
      <c r="AM868" s="208"/>
      <c r="AN868" s="208">
        <f t="shared" si="10"/>
        <v>13</v>
      </c>
      <c r="AO868" s="208"/>
      <c r="AP868" s="208"/>
      <c r="AQ868" s="208"/>
      <c r="AR868" s="208">
        <v>5</v>
      </c>
      <c r="AS868" s="208"/>
      <c r="AT868" s="208"/>
      <c r="AU868" s="208">
        <v>8</v>
      </c>
      <c r="AV868" s="208"/>
      <c r="AW868" s="208"/>
      <c r="AX868" s="212">
        <v>2</v>
      </c>
      <c r="AY868" s="213"/>
      <c r="AZ868" s="213"/>
      <c r="BA868" s="214"/>
      <c r="BB868" s="212">
        <v>21933</v>
      </c>
      <c r="BC868" s="213"/>
      <c r="BD868" s="213"/>
      <c r="BE868" s="213"/>
      <c r="BF868" s="213"/>
      <c r="BG868" s="213"/>
      <c r="BH868" s="213"/>
      <c r="BI868" s="213"/>
      <c r="BJ868" s="214"/>
      <c r="BK868" s="208">
        <v>2929</v>
      </c>
      <c r="BL868" s="208"/>
      <c r="BM868" s="208"/>
      <c r="BN868" s="208"/>
      <c r="BO868" s="208"/>
      <c r="BP868" s="208"/>
      <c r="BQ868" s="208"/>
    </row>
    <row r="869" spans="1:69" ht="15" customHeight="1" x14ac:dyDescent="0.2">
      <c r="A869" s="58"/>
      <c r="B869" s="222"/>
      <c r="C869" s="215" t="s">
        <v>973</v>
      </c>
      <c r="D869" s="216"/>
      <c r="E869" s="216"/>
      <c r="F869" s="216"/>
      <c r="G869" s="216"/>
      <c r="H869" s="216"/>
      <c r="I869" s="216"/>
      <c r="J869" s="216"/>
      <c r="K869" s="217"/>
      <c r="L869" s="208">
        <v>10</v>
      </c>
      <c r="M869" s="208"/>
      <c r="N869" s="208"/>
      <c r="O869" s="208"/>
      <c r="P869" s="208"/>
      <c r="Q869" s="208">
        <v>8</v>
      </c>
      <c r="R869" s="208"/>
      <c r="S869" s="208"/>
      <c r="T869" s="212">
        <v>2</v>
      </c>
      <c r="U869" s="213"/>
      <c r="V869" s="214"/>
      <c r="W869" s="212">
        <f t="shared" si="9"/>
        <v>216</v>
      </c>
      <c r="X869" s="213"/>
      <c r="Y869" s="213"/>
      <c r="Z869" s="213"/>
      <c r="AA869" s="213"/>
      <c r="AB869" s="213"/>
      <c r="AC869" s="214"/>
      <c r="AD869" s="212">
        <v>212</v>
      </c>
      <c r="AE869" s="213"/>
      <c r="AF869" s="213"/>
      <c r="AG869" s="213"/>
      <c r="AH869" s="213"/>
      <c r="AI869" s="214"/>
      <c r="AJ869" s="208">
        <v>4</v>
      </c>
      <c r="AK869" s="208"/>
      <c r="AL869" s="208"/>
      <c r="AM869" s="208"/>
      <c r="AN869" s="208">
        <f t="shared" si="10"/>
        <v>19</v>
      </c>
      <c r="AO869" s="208"/>
      <c r="AP869" s="208"/>
      <c r="AQ869" s="208"/>
      <c r="AR869" s="208">
        <v>6</v>
      </c>
      <c r="AS869" s="208"/>
      <c r="AT869" s="208"/>
      <c r="AU869" s="208">
        <v>13</v>
      </c>
      <c r="AV869" s="208"/>
      <c r="AW869" s="208"/>
      <c r="AX869" s="212">
        <v>2</v>
      </c>
      <c r="AY869" s="213"/>
      <c r="AZ869" s="213"/>
      <c r="BA869" s="214"/>
      <c r="BB869" s="212">
        <v>16425</v>
      </c>
      <c r="BC869" s="213"/>
      <c r="BD869" s="213"/>
      <c r="BE869" s="213"/>
      <c r="BF869" s="213"/>
      <c r="BG869" s="213"/>
      <c r="BH869" s="213"/>
      <c r="BI869" s="213"/>
      <c r="BJ869" s="214"/>
      <c r="BK869" s="208">
        <v>3712</v>
      </c>
      <c r="BL869" s="208"/>
      <c r="BM869" s="208"/>
      <c r="BN869" s="208"/>
      <c r="BO869" s="208"/>
      <c r="BP869" s="208"/>
      <c r="BQ869" s="208"/>
    </row>
    <row r="870" spans="1:69" ht="15" customHeight="1" x14ac:dyDescent="0.2">
      <c r="A870" s="58"/>
      <c r="B870" s="222"/>
      <c r="C870" s="215" t="s">
        <v>974</v>
      </c>
      <c r="D870" s="216"/>
      <c r="E870" s="216"/>
      <c r="F870" s="216"/>
      <c r="G870" s="216"/>
      <c r="H870" s="216"/>
      <c r="I870" s="216"/>
      <c r="J870" s="216"/>
      <c r="K870" s="217"/>
      <c r="L870" s="208">
        <v>2</v>
      </c>
      <c r="M870" s="208"/>
      <c r="N870" s="208"/>
      <c r="O870" s="208"/>
      <c r="P870" s="208"/>
      <c r="Q870" s="208">
        <v>2</v>
      </c>
      <c r="R870" s="208"/>
      <c r="S870" s="208"/>
      <c r="T870" s="212">
        <v>0</v>
      </c>
      <c r="U870" s="213"/>
      <c r="V870" s="214"/>
      <c r="W870" s="212">
        <f>SUM(AD870:AM870)</f>
        <v>10</v>
      </c>
      <c r="X870" s="213"/>
      <c r="Y870" s="213"/>
      <c r="Z870" s="213"/>
      <c r="AA870" s="213"/>
      <c r="AB870" s="213"/>
      <c r="AC870" s="214"/>
      <c r="AD870" s="212">
        <v>10</v>
      </c>
      <c r="AE870" s="213"/>
      <c r="AF870" s="213"/>
      <c r="AG870" s="213"/>
      <c r="AH870" s="213"/>
      <c r="AI870" s="214"/>
      <c r="AJ870" s="208">
        <v>0</v>
      </c>
      <c r="AK870" s="208"/>
      <c r="AL870" s="208"/>
      <c r="AM870" s="208"/>
      <c r="AN870" s="208">
        <f t="shared" si="10"/>
        <v>2</v>
      </c>
      <c r="AO870" s="208"/>
      <c r="AP870" s="208"/>
      <c r="AQ870" s="208"/>
      <c r="AR870" s="208">
        <v>0</v>
      </c>
      <c r="AS870" s="208"/>
      <c r="AT870" s="208"/>
      <c r="AU870" s="208">
        <v>2</v>
      </c>
      <c r="AV870" s="208"/>
      <c r="AW870" s="208"/>
      <c r="AX870" s="212">
        <v>0</v>
      </c>
      <c r="AY870" s="213"/>
      <c r="AZ870" s="213"/>
      <c r="BA870" s="214"/>
      <c r="BB870" s="212">
        <v>2504</v>
      </c>
      <c r="BC870" s="213"/>
      <c r="BD870" s="213"/>
      <c r="BE870" s="213"/>
      <c r="BF870" s="213"/>
      <c r="BG870" s="213"/>
      <c r="BH870" s="213"/>
      <c r="BI870" s="213"/>
      <c r="BJ870" s="214"/>
      <c r="BK870" s="208">
        <v>533</v>
      </c>
      <c r="BL870" s="208"/>
      <c r="BM870" s="208"/>
      <c r="BN870" s="208"/>
      <c r="BO870" s="208"/>
      <c r="BP870" s="208"/>
      <c r="BQ870" s="208"/>
    </row>
    <row r="871" spans="1:69" ht="15" customHeight="1" x14ac:dyDescent="0.2">
      <c r="A871" s="58"/>
      <c r="B871" s="222"/>
      <c r="C871" s="215" t="s">
        <v>975</v>
      </c>
      <c r="D871" s="216"/>
      <c r="E871" s="216"/>
      <c r="F871" s="216"/>
      <c r="G871" s="216"/>
      <c r="H871" s="216"/>
      <c r="I871" s="216"/>
      <c r="J871" s="216"/>
      <c r="K871" s="217"/>
      <c r="L871" s="208">
        <v>2</v>
      </c>
      <c r="M871" s="208"/>
      <c r="N871" s="208"/>
      <c r="O871" s="208"/>
      <c r="P871" s="208"/>
      <c r="Q871" s="208">
        <v>2</v>
      </c>
      <c r="R871" s="208"/>
      <c r="S871" s="208"/>
      <c r="T871" s="212">
        <v>0</v>
      </c>
      <c r="U871" s="213"/>
      <c r="V871" s="214"/>
      <c r="W871" s="212">
        <f t="shared" si="9"/>
        <v>19</v>
      </c>
      <c r="X871" s="213"/>
      <c r="Y871" s="213"/>
      <c r="Z871" s="213"/>
      <c r="AA871" s="213"/>
      <c r="AB871" s="213"/>
      <c r="AC871" s="214"/>
      <c r="AD871" s="212">
        <v>19</v>
      </c>
      <c r="AE871" s="213"/>
      <c r="AF871" s="213"/>
      <c r="AG871" s="213"/>
      <c r="AH871" s="213"/>
      <c r="AI871" s="214"/>
      <c r="AJ871" s="208">
        <v>0</v>
      </c>
      <c r="AK871" s="208"/>
      <c r="AL871" s="208"/>
      <c r="AM871" s="208"/>
      <c r="AN871" s="208">
        <f t="shared" si="10"/>
        <v>2</v>
      </c>
      <c r="AO871" s="208"/>
      <c r="AP871" s="208"/>
      <c r="AQ871" s="208"/>
      <c r="AR871" s="208">
        <v>0</v>
      </c>
      <c r="AS871" s="208"/>
      <c r="AT871" s="208"/>
      <c r="AU871" s="208">
        <v>2</v>
      </c>
      <c r="AV871" s="208"/>
      <c r="AW871" s="208"/>
      <c r="AX871" s="212">
        <v>0</v>
      </c>
      <c r="AY871" s="213"/>
      <c r="AZ871" s="213"/>
      <c r="BA871" s="214"/>
      <c r="BB871" s="212">
        <v>2919</v>
      </c>
      <c r="BC871" s="213"/>
      <c r="BD871" s="213"/>
      <c r="BE871" s="213"/>
      <c r="BF871" s="213"/>
      <c r="BG871" s="213"/>
      <c r="BH871" s="213"/>
      <c r="BI871" s="213"/>
      <c r="BJ871" s="214"/>
      <c r="BK871" s="208">
        <v>365</v>
      </c>
      <c r="BL871" s="208"/>
      <c r="BM871" s="208"/>
      <c r="BN871" s="208"/>
      <c r="BO871" s="208"/>
      <c r="BP871" s="208"/>
      <c r="BQ871" s="208"/>
    </row>
    <row r="872" spans="1:69" ht="15" customHeight="1" x14ac:dyDescent="0.2">
      <c r="A872" s="58"/>
      <c r="B872" s="222"/>
      <c r="C872" s="215" t="s">
        <v>976</v>
      </c>
      <c r="D872" s="216"/>
      <c r="E872" s="216"/>
      <c r="F872" s="216"/>
      <c r="G872" s="216"/>
      <c r="H872" s="216"/>
      <c r="I872" s="216"/>
      <c r="J872" s="216"/>
      <c r="K872" s="217"/>
      <c r="L872" s="208">
        <v>11</v>
      </c>
      <c r="M872" s="208"/>
      <c r="N872" s="208"/>
      <c r="O872" s="208"/>
      <c r="P872" s="208"/>
      <c r="Q872" s="208">
        <v>9</v>
      </c>
      <c r="R872" s="208"/>
      <c r="S872" s="208"/>
      <c r="T872" s="212">
        <v>2</v>
      </c>
      <c r="U872" s="213"/>
      <c r="V872" s="214"/>
      <c r="W872" s="212">
        <f t="shared" si="9"/>
        <v>234</v>
      </c>
      <c r="X872" s="213"/>
      <c r="Y872" s="213"/>
      <c r="Z872" s="213"/>
      <c r="AA872" s="213"/>
      <c r="AB872" s="213"/>
      <c r="AC872" s="214"/>
      <c r="AD872" s="212">
        <v>226</v>
      </c>
      <c r="AE872" s="213"/>
      <c r="AF872" s="213"/>
      <c r="AG872" s="213"/>
      <c r="AH872" s="213"/>
      <c r="AI872" s="214"/>
      <c r="AJ872" s="208">
        <v>8</v>
      </c>
      <c r="AK872" s="208"/>
      <c r="AL872" s="208"/>
      <c r="AM872" s="208"/>
      <c r="AN872" s="208">
        <f t="shared" si="10"/>
        <v>18</v>
      </c>
      <c r="AO872" s="208"/>
      <c r="AP872" s="208"/>
      <c r="AQ872" s="208"/>
      <c r="AR872" s="208">
        <v>5</v>
      </c>
      <c r="AS872" s="208"/>
      <c r="AT872" s="208"/>
      <c r="AU872" s="208">
        <v>13</v>
      </c>
      <c r="AV872" s="208"/>
      <c r="AW872" s="208"/>
      <c r="AX872" s="212">
        <v>3</v>
      </c>
      <c r="AY872" s="213"/>
      <c r="AZ872" s="213"/>
      <c r="BA872" s="214"/>
      <c r="BB872" s="212">
        <v>22284</v>
      </c>
      <c r="BC872" s="213"/>
      <c r="BD872" s="213"/>
      <c r="BE872" s="213"/>
      <c r="BF872" s="213"/>
      <c r="BG872" s="213"/>
      <c r="BH872" s="213"/>
      <c r="BI872" s="213"/>
      <c r="BJ872" s="214"/>
      <c r="BK872" s="208">
        <v>3880</v>
      </c>
      <c r="BL872" s="208"/>
      <c r="BM872" s="208"/>
      <c r="BN872" s="208"/>
      <c r="BO872" s="208"/>
      <c r="BP872" s="208"/>
      <c r="BQ872" s="208"/>
    </row>
    <row r="873" spans="1:69" ht="15" customHeight="1" x14ac:dyDescent="0.2">
      <c r="A873" s="58"/>
      <c r="B873" s="222"/>
      <c r="C873" s="242" t="s">
        <v>977</v>
      </c>
      <c r="D873" s="243"/>
      <c r="E873" s="243"/>
      <c r="F873" s="243"/>
      <c r="G873" s="243"/>
      <c r="H873" s="243"/>
      <c r="I873" s="243"/>
      <c r="J873" s="243"/>
      <c r="K873" s="244"/>
      <c r="L873" s="208">
        <v>1</v>
      </c>
      <c r="M873" s="208"/>
      <c r="N873" s="208"/>
      <c r="O873" s="208"/>
      <c r="P873" s="208"/>
      <c r="Q873" s="208">
        <v>1</v>
      </c>
      <c r="R873" s="208"/>
      <c r="S873" s="208"/>
      <c r="T873" s="212">
        <v>0</v>
      </c>
      <c r="U873" s="213"/>
      <c r="V873" s="214"/>
      <c r="W873" s="212">
        <f t="shared" si="9"/>
        <v>8</v>
      </c>
      <c r="X873" s="213"/>
      <c r="Y873" s="213"/>
      <c r="Z873" s="213"/>
      <c r="AA873" s="213"/>
      <c r="AB873" s="213"/>
      <c r="AC873" s="214"/>
      <c r="AD873" s="212">
        <v>8</v>
      </c>
      <c r="AE873" s="213"/>
      <c r="AF873" s="213"/>
      <c r="AG873" s="213"/>
      <c r="AH873" s="213"/>
      <c r="AI873" s="214"/>
      <c r="AJ873" s="208">
        <v>0</v>
      </c>
      <c r="AK873" s="208"/>
      <c r="AL873" s="208"/>
      <c r="AM873" s="208"/>
      <c r="AN873" s="208">
        <f t="shared" si="10"/>
        <v>1</v>
      </c>
      <c r="AO873" s="208"/>
      <c r="AP873" s="208"/>
      <c r="AQ873" s="208"/>
      <c r="AR873" s="208">
        <v>0</v>
      </c>
      <c r="AS873" s="208"/>
      <c r="AT873" s="208"/>
      <c r="AU873" s="208">
        <v>1</v>
      </c>
      <c r="AV873" s="208"/>
      <c r="AW873" s="208"/>
      <c r="AX873" s="212">
        <v>0</v>
      </c>
      <c r="AY873" s="213"/>
      <c r="AZ873" s="213"/>
      <c r="BA873" s="214"/>
      <c r="BB873" s="212">
        <v>2814</v>
      </c>
      <c r="BC873" s="213"/>
      <c r="BD873" s="213"/>
      <c r="BE873" s="213"/>
      <c r="BF873" s="213"/>
      <c r="BG873" s="213"/>
      <c r="BH873" s="213"/>
      <c r="BI873" s="213"/>
      <c r="BJ873" s="214"/>
      <c r="BK873" s="208">
        <v>376</v>
      </c>
      <c r="BL873" s="208"/>
      <c r="BM873" s="208"/>
      <c r="BN873" s="208"/>
      <c r="BO873" s="208"/>
      <c r="BP873" s="208"/>
      <c r="BQ873" s="208"/>
    </row>
    <row r="874" spans="1:69" ht="15" customHeight="1" thickBot="1" x14ac:dyDescent="0.25">
      <c r="A874" s="58"/>
      <c r="B874" s="222"/>
      <c r="C874" s="236" t="s">
        <v>978</v>
      </c>
      <c r="D874" s="237"/>
      <c r="E874" s="237"/>
      <c r="F874" s="237"/>
      <c r="G874" s="237"/>
      <c r="H874" s="237"/>
      <c r="I874" s="237"/>
      <c r="J874" s="237"/>
      <c r="K874" s="238"/>
      <c r="L874" s="226">
        <v>15</v>
      </c>
      <c r="M874" s="226"/>
      <c r="N874" s="226"/>
      <c r="O874" s="226"/>
      <c r="P874" s="226"/>
      <c r="Q874" s="226">
        <v>12</v>
      </c>
      <c r="R874" s="226"/>
      <c r="S874" s="226"/>
      <c r="T874" s="227">
        <v>3</v>
      </c>
      <c r="U874" s="228"/>
      <c r="V874" s="229"/>
      <c r="W874" s="239">
        <f t="shared" si="9"/>
        <v>398</v>
      </c>
      <c r="X874" s="240"/>
      <c r="Y874" s="240"/>
      <c r="Z874" s="240"/>
      <c r="AA874" s="240"/>
      <c r="AB874" s="240"/>
      <c r="AC874" s="241"/>
      <c r="AD874" s="227">
        <v>385</v>
      </c>
      <c r="AE874" s="228"/>
      <c r="AF874" s="228"/>
      <c r="AG874" s="228"/>
      <c r="AH874" s="228"/>
      <c r="AI874" s="229"/>
      <c r="AJ874" s="226">
        <v>13</v>
      </c>
      <c r="AK874" s="226"/>
      <c r="AL874" s="226"/>
      <c r="AM874" s="226"/>
      <c r="AN874" s="204">
        <f t="shared" si="10"/>
        <v>24</v>
      </c>
      <c r="AO874" s="204"/>
      <c r="AP874" s="204"/>
      <c r="AQ874" s="204"/>
      <c r="AR874" s="226">
        <v>9</v>
      </c>
      <c r="AS874" s="226"/>
      <c r="AT874" s="226"/>
      <c r="AU874" s="226">
        <v>15</v>
      </c>
      <c r="AV874" s="226"/>
      <c r="AW874" s="226"/>
      <c r="AX874" s="227">
        <v>2</v>
      </c>
      <c r="AY874" s="228"/>
      <c r="AZ874" s="228"/>
      <c r="BA874" s="229"/>
      <c r="BB874" s="227">
        <v>35891</v>
      </c>
      <c r="BC874" s="228"/>
      <c r="BD874" s="228"/>
      <c r="BE874" s="228"/>
      <c r="BF874" s="228"/>
      <c r="BG874" s="228"/>
      <c r="BH874" s="228"/>
      <c r="BI874" s="228"/>
      <c r="BJ874" s="229"/>
      <c r="BK874" s="226">
        <v>5154</v>
      </c>
      <c r="BL874" s="226"/>
      <c r="BM874" s="226"/>
      <c r="BN874" s="226"/>
      <c r="BO874" s="226"/>
      <c r="BP874" s="226"/>
      <c r="BQ874" s="226"/>
    </row>
    <row r="875" spans="1:69" ht="15" customHeight="1" thickTop="1" x14ac:dyDescent="0.2">
      <c r="A875" s="58"/>
      <c r="B875" s="230" t="s">
        <v>979</v>
      </c>
      <c r="C875" s="231"/>
      <c r="D875" s="231"/>
      <c r="E875" s="231"/>
      <c r="F875" s="231"/>
      <c r="G875" s="231"/>
      <c r="H875" s="231"/>
      <c r="I875" s="231"/>
      <c r="J875" s="231"/>
      <c r="K875" s="232"/>
      <c r="L875" s="204">
        <f>SUM(L876:P880)</f>
        <v>50</v>
      </c>
      <c r="M875" s="204"/>
      <c r="N875" s="204"/>
      <c r="O875" s="204"/>
      <c r="P875" s="204"/>
      <c r="Q875" s="204">
        <f>SUM(Q876:S880)</f>
        <v>41</v>
      </c>
      <c r="R875" s="204"/>
      <c r="S875" s="204"/>
      <c r="T875" s="205">
        <f>SUM(T876:V880)</f>
        <v>9</v>
      </c>
      <c r="U875" s="206"/>
      <c r="V875" s="207"/>
      <c r="W875" s="233">
        <f t="shared" ref="W875:W880" si="11">SUM(AD875:AM875)</f>
        <v>1329</v>
      </c>
      <c r="X875" s="234"/>
      <c r="Y875" s="234"/>
      <c r="Z875" s="234"/>
      <c r="AA875" s="234"/>
      <c r="AB875" s="234"/>
      <c r="AC875" s="235"/>
      <c r="AD875" s="205">
        <f>SUM(AD876:AG880)</f>
        <v>1303</v>
      </c>
      <c r="AE875" s="206"/>
      <c r="AF875" s="206"/>
      <c r="AG875" s="206"/>
      <c r="AH875" s="206"/>
      <c r="AI875" s="207"/>
      <c r="AJ875" s="204">
        <f>SUM(AJ876:AM880)</f>
        <v>26</v>
      </c>
      <c r="AK875" s="204"/>
      <c r="AL875" s="204"/>
      <c r="AM875" s="204"/>
      <c r="AN875" s="204">
        <f>SUM(AN876:AQ880)</f>
        <v>116</v>
      </c>
      <c r="AO875" s="204"/>
      <c r="AP875" s="204"/>
      <c r="AQ875" s="204"/>
      <c r="AR875" s="204">
        <f>SUM(AR876:AT880)</f>
        <v>58</v>
      </c>
      <c r="AS875" s="204"/>
      <c r="AT875" s="204"/>
      <c r="AU875" s="204">
        <f>SUM(AU876:AW880)</f>
        <v>58</v>
      </c>
      <c r="AV875" s="204"/>
      <c r="AW875" s="204"/>
      <c r="AX875" s="205">
        <f>SUM(AX876:BA880)</f>
        <v>14</v>
      </c>
      <c r="AY875" s="206"/>
      <c r="AZ875" s="206"/>
      <c r="BA875" s="207"/>
      <c r="BB875" s="205">
        <f>SUM(BB876:BH880)</f>
        <v>174088</v>
      </c>
      <c r="BC875" s="206"/>
      <c r="BD875" s="206"/>
      <c r="BE875" s="206"/>
      <c r="BF875" s="206"/>
      <c r="BG875" s="206"/>
      <c r="BH875" s="206"/>
      <c r="BI875" s="206"/>
      <c r="BJ875" s="207"/>
      <c r="BK875" s="204">
        <f>SUM(BK876:BP880)</f>
        <v>22760</v>
      </c>
      <c r="BL875" s="204"/>
      <c r="BM875" s="204"/>
      <c r="BN875" s="204"/>
      <c r="BO875" s="204"/>
      <c r="BP875" s="204"/>
      <c r="BQ875" s="204"/>
    </row>
    <row r="876" spans="1:69" ht="15" customHeight="1" x14ac:dyDescent="0.2">
      <c r="A876" s="58"/>
      <c r="B876" s="222"/>
      <c r="C876" s="223" t="s">
        <v>980</v>
      </c>
      <c r="D876" s="224"/>
      <c r="E876" s="224"/>
      <c r="F876" s="224"/>
      <c r="G876" s="224"/>
      <c r="H876" s="224"/>
      <c r="I876" s="224"/>
      <c r="J876" s="224"/>
      <c r="K876" s="225"/>
      <c r="L876" s="218">
        <f>SUM(Q876:V876)</f>
        <v>22</v>
      </c>
      <c r="M876" s="218"/>
      <c r="N876" s="218"/>
      <c r="O876" s="218"/>
      <c r="P876" s="218"/>
      <c r="Q876" s="218">
        <v>19</v>
      </c>
      <c r="R876" s="218"/>
      <c r="S876" s="218"/>
      <c r="T876" s="218">
        <v>3</v>
      </c>
      <c r="U876" s="218"/>
      <c r="V876" s="218"/>
      <c r="W876" s="219">
        <f t="shared" si="11"/>
        <v>685</v>
      </c>
      <c r="X876" s="220"/>
      <c r="Y876" s="220"/>
      <c r="Z876" s="220"/>
      <c r="AA876" s="220"/>
      <c r="AB876" s="220"/>
      <c r="AC876" s="221"/>
      <c r="AD876" s="219">
        <v>673</v>
      </c>
      <c r="AE876" s="220"/>
      <c r="AF876" s="220"/>
      <c r="AG876" s="220"/>
      <c r="AH876" s="220"/>
      <c r="AI876" s="221"/>
      <c r="AJ876" s="218">
        <v>12</v>
      </c>
      <c r="AK876" s="218"/>
      <c r="AL876" s="218"/>
      <c r="AM876" s="218"/>
      <c r="AN876" s="218">
        <f>SUM(AR876:AW876)</f>
        <v>48</v>
      </c>
      <c r="AO876" s="218"/>
      <c r="AP876" s="218"/>
      <c r="AQ876" s="218"/>
      <c r="AR876" s="218">
        <v>25</v>
      </c>
      <c r="AS876" s="218"/>
      <c r="AT876" s="218"/>
      <c r="AU876" s="218">
        <v>23</v>
      </c>
      <c r="AV876" s="218"/>
      <c r="AW876" s="218"/>
      <c r="AX876" s="219">
        <v>3</v>
      </c>
      <c r="AY876" s="220"/>
      <c r="AZ876" s="220"/>
      <c r="BA876" s="221"/>
      <c r="BB876" s="219">
        <v>39453</v>
      </c>
      <c r="BC876" s="220"/>
      <c r="BD876" s="220"/>
      <c r="BE876" s="220"/>
      <c r="BF876" s="220"/>
      <c r="BG876" s="220"/>
      <c r="BH876" s="220"/>
      <c r="BI876" s="220"/>
      <c r="BJ876" s="221"/>
      <c r="BK876" s="218">
        <v>6719</v>
      </c>
      <c r="BL876" s="218"/>
      <c r="BM876" s="218"/>
      <c r="BN876" s="218"/>
      <c r="BO876" s="218"/>
      <c r="BP876" s="218"/>
      <c r="BQ876" s="218"/>
    </row>
    <row r="877" spans="1:69" ht="15" customHeight="1" x14ac:dyDescent="0.2">
      <c r="A877" s="58"/>
      <c r="B877" s="222"/>
      <c r="C877" s="215" t="s">
        <v>981</v>
      </c>
      <c r="D877" s="216"/>
      <c r="E877" s="216"/>
      <c r="F877" s="216"/>
      <c r="G877" s="216"/>
      <c r="H877" s="216"/>
      <c r="I877" s="216"/>
      <c r="J877" s="216"/>
      <c r="K877" s="217"/>
      <c r="L877" s="208">
        <f>SUM(Q877:V877)</f>
        <v>6</v>
      </c>
      <c r="M877" s="208"/>
      <c r="N877" s="208"/>
      <c r="O877" s="208"/>
      <c r="P877" s="208"/>
      <c r="Q877" s="208">
        <v>5</v>
      </c>
      <c r="R877" s="208"/>
      <c r="S877" s="208"/>
      <c r="T877" s="208">
        <v>1</v>
      </c>
      <c r="U877" s="208"/>
      <c r="V877" s="208"/>
      <c r="W877" s="212">
        <f t="shared" si="11"/>
        <v>111</v>
      </c>
      <c r="X877" s="213"/>
      <c r="Y877" s="213"/>
      <c r="Z877" s="213"/>
      <c r="AA877" s="213"/>
      <c r="AB877" s="213"/>
      <c r="AC877" s="214"/>
      <c r="AD877" s="212">
        <v>110</v>
      </c>
      <c r="AE877" s="213"/>
      <c r="AF877" s="213"/>
      <c r="AG877" s="213"/>
      <c r="AH877" s="213"/>
      <c r="AI877" s="214"/>
      <c r="AJ877" s="208">
        <v>1</v>
      </c>
      <c r="AK877" s="208"/>
      <c r="AL877" s="208"/>
      <c r="AM877" s="208"/>
      <c r="AN877" s="208">
        <f>SUM(AR877:AW877)</f>
        <v>15</v>
      </c>
      <c r="AO877" s="208"/>
      <c r="AP877" s="208"/>
      <c r="AQ877" s="208"/>
      <c r="AR877" s="208">
        <v>6</v>
      </c>
      <c r="AS877" s="208"/>
      <c r="AT877" s="208"/>
      <c r="AU877" s="208">
        <v>9</v>
      </c>
      <c r="AV877" s="208"/>
      <c r="AW877" s="208"/>
      <c r="AX877" s="212">
        <v>2</v>
      </c>
      <c r="AY877" s="213"/>
      <c r="AZ877" s="213"/>
      <c r="BA877" s="214"/>
      <c r="BB877" s="212">
        <v>30736</v>
      </c>
      <c r="BC877" s="213"/>
      <c r="BD877" s="213"/>
      <c r="BE877" s="213"/>
      <c r="BF877" s="213"/>
      <c r="BG877" s="213"/>
      <c r="BH877" s="213"/>
      <c r="BI877" s="213"/>
      <c r="BJ877" s="214"/>
      <c r="BK877" s="208">
        <v>3333</v>
      </c>
      <c r="BL877" s="208"/>
      <c r="BM877" s="208"/>
      <c r="BN877" s="208"/>
      <c r="BO877" s="208"/>
      <c r="BP877" s="208"/>
      <c r="BQ877" s="208"/>
    </row>
    <row r="878" spans="1:69" ht="15" customHeight="1" x14ac:dyDescent="0.2">
      <c r="A878" s="58"/>
      <c r="B878" s="222"/>
      <c r="C878" s="215" t="s">
        <v>982</v>
      </c>
      <c r="D878" s="216"/>
      <c r="E878" s="216"/>
      <c r="F878" s="216"/>
      <c r="G878" s="216"/>
      <c r="H878" s="216"/>
      <c r="I878" s="216"/>
      <c r="J878" s="216"/>
      <c r="K878" s="217"/>
      <c r="L878" s="208">
        <f>SUM(Q878:V878)</f>
        <v>4</v>
      </c>
      <c r="M878" s="208"/>
      <c r="N878" s="208"/>
      <c r="O878" s="208"/>
      <c r="P878" s="208"/>
      <c r="Q878" s="208">
        <v>3</v>
      </c>
      <c r="R878" s="208"/>
      <c r="S878" s="208"/>
      <c r="T878" s="208">
        <v>1</v>
      </c>
      <c r="U878" s="208"/>
      <c r="V878" s="208"/>
      <c r="W878" s="212">
        <f t="shared" si="11"/>
        <v>87</v>
      </c>
      <c r="X878" s="213"/>
      <c r="Y878" s="213"/>
      <c r="Z878" s="213"/>
      <c r="AA878" s="213"/>
      <c r="AB878" s="213"/>
      <c r="AC878" s="214"/>
      <c r="AD878" s="212">
        <v>86</v>
      </c>
      <c r="AE878" s="213"/>
      <c r="AF878" s="213"/>
      <c r="AG878" s="213"/>
      <c r="AH878" s="213"/>
      <c r="AI878" s="214"/>
      <c r="AJ878" s="208">
        <v>1</v>
      </c>
      <c r="AK878" s="208"/>
      <c r="AL878" s="208"/>
      <c r="AM878" s="208"/>
      <c r="AN878" s="208">
        <f>SUM(AR878:AW878)</f>
        <v>11</v>
      </c>
      <c r="AO878" s="208"/>
      <c r="AP878" s="208"/>
      <c r="AQ878" s="208"/>
      <c r="AR878" s="208">
        <v>6</v>
      </c>
      <c r="AS878" s="208"/>
      <c r="AT878" s="208"/>
      <c r="AU878" s="208">
        <v>5</v>
      </c>
      <c r="AV878" s="208"/>
      <c r="AW878" s="208"/>
      <c r="AX878" s="212">
        <v>3</v>
      </c>
      <c r="AY878" s="213"/>
      <c r="AZ878" s="213"/>
      <c r="BA878" s="214"/>
      <c r="BB878" s="212">
        <v>23079</v>
      </c>
      <c r="BC878" s="213"/>
      <c r="BD878" s="213"/>
      <c r="BE878" s="213"/>
      <c r="BF878" s="213"/>
      <c r="BG878" s="213"/>
      <c r="BH878" s="213"/>
      <c r="BI878" s="213"/>
      <c r="BJ878" s="214"/>
      <c r="BK878" s="208">
        <v>3210</v>
      </c>
      <c r="BL878" s="208"/>
      <c r="BM878" s="208"/>
      <c r="BN878" s="208"/>
      <c r="BO878" s="208"/>
      <c r="BP878" s="208"/>
      <c r="BQ878" s="208"/>
    </row>
    <row r="879" spans="1:69" ht="15" customHeight="1" x14ac:dyDescent="0.2">
      <c r="A879" s="58"/>
      <c r="B879" s="222"/>
      <c r="C879" s="215" t="s">
        <v>983</v>
      </c>
      <c r="D879" s="216"/>
      <c r="E879" s="216"/>
      <c r="F879" s="216"/>
      <c r="G879" s="216"/>
      <c r="H879" s="216"/>
      <c r="I879" s="216"/>
      <c r="J879" s="216"/>
      <c r="K879" s="217"/>
      <c r="L879" s="208">
        <f>SUM(Q879:V879)</f>
        <v>10</v>
      </c>
      <c r="M879" s="208"/>
      <c r="N879" s="208"/>
      <c r="O879" s="208"/>
      <c r="P879" s="208"/>
      <c r="Q879" s="208">
        <v>8</v>
      </c>
      <c r="R879" s="208"/>
      <c r="S879" s="208"/>
      <c r="T879" s="208">
        <v>2</v>
      </c>
      <c r="U879" s="208"/>
      <c r="V879" s="208"/>
      <c r="W879" s="212">
        <f t="shared" si="11"/>
        <v>252</v>
      </c>
      <c r="X879" s="213"/>
      <c r="Y879" s="213"/>
      <c r="Z879" s="213"/>
      <c r="AA879" s="213"/>
      <c r="AB879" s="213"/>
      <c r="AC879" s="214"/>
      <c r="AD879" s="212">
        <v>245</v>
      </c>
      <c r="AE879" s="213"/>
      <c r="AF879" s="213"/>
      <c r="AG879" s="213"/>
      <c r="AH879" s="213"/>
      <c r="AI879" s="214"/>
      <c r="AJ879" s="208">
        <v>7</v>
      </c>
      <c r="AK879" s="208"/>
      <c r="AL879" s="208"/>
      <c r="AM879" s="208"/>
      <c r="AN879" s="208">
        <f>SUM(AR879:AW879)</f>
        <v>23</v>
      </c>
      <c r="AO879" s="208"/>
      <c r="AP879" s="208"/>
      <c r="AQ879" s="208"/>
      <c r="AR879" s="208">
        <v>12</v>
      </c>
      <c r="AS879" s="208"/>
      <c r="AT879" s="208"/>
      <c r="AU879" s="208">
        <v>11</v>
      </c>
      <c r="AV879" s="208"/>
      <c r="AW879" s="208"/>
      <c r="AX879" s="212">
        <v>3</v>
      </c>
      <c r="AY879" s="213"/>
      <c r="AZ879" s="213"/>
      <c r="BA879" s="214"/>
      <c r="BB879" s="212">
        <v>30736</v>
      </c>
      <c r="BC879" s="213"/>
      <c r="BD879" s="213"/>
      <c r="BE879" s="213"/>
      <c r="BF879" s="213"/>
      <c r="BG879" s="213"/>
      <c r="BH879" s="213"/>
      <c r="BI879" s="213"/>
      <c r="BJ879" s="214"/>
      <c r="BK879" s="208">
        <v>4862</v>
      </c>
      <c r="BL879" s="208"/>
      <c r="BM879" s="208"/>
      <c r="BN879" s="208"/>
      <c r="BO879" s="208"/>
      <c r="BP879" s="208"/>
      <c r="BQ879" s="208"/>
    </row>
    <row r="880" spans="1:69" ht="15" customHeight="1" x14ac:dyDescent="0.2">
      <c r="A880" s="58"/>
      <c r="B880" s="222"/>
      <c r="C880" s="209" t="s">
        <v>984</v>
      </c>
      <c r="D880" s="210"/>
      <c r="E880" s="210"/>
      <c r="F880" s="210"/>
      <c r="G880" s="210"/>
      <c r="H880" s="210"/>
      <c r="I880" s="210"/>
      <c r="J880" s="210"/>
      <c r="K880" s="211"/>
      <c r="L880" s="204">
        <f>SUM(Q880:V880)</f>
        <v>8</v>
      </c>
      <c r="M880" s="204"/>
      <c r="N880" s="204"/>
      <c r="O880" s="204"/>
      <c r="P880" s="204"/>
      <c r="Q880" s="204">
        <v>6</v>
      </c>
      <c r="R880" s="204"/>
      <c r="S880" s="204"/>
      <c r="T880" s="204">
        <v>2</v>
      </c>
      <c r="U880" s="204"/>
      <c r="V880" s="204"/>
      <c r="W880" s="205">
        <f t="shared" si="11"/>
        <v>194</v>
      </c>
      <c r="X880" s="206"/>
      <c r="Y880" s="206"/>
      <c r="Z880" s="206"/>
      <c r="AA880" s="206"/>
      <c r="AB880" s="206"/>
      <c r="AC880" s="207"/>
      <c r="AD880" s="205">
        <v>189</v>
      </c>
      <c r="AE880" s="206"/>
      <c r="AF880" s="206"/>
      <c r="AG880" s="206"/>
      <c r="AH880" s="206"/>
      <c r="AI880" s="207"/>
      <c r="AJ880" s="204">
        <v>5</v>
      </c>
      <c r="AK880" s="204"/>
      <c r="AL880" s="204"/>
      <c r="AM880" s="204"/>
      <c r="AN880" s="204">
        <f>SUM(AR880:AW880)</f>
        <v>19</v>
      </c>
      <c r="AO880" s="204"/>
      <c r="AP880" s="204"/>
      <c r="AQ880" s="204"/>
      <c r="AR880" s="204">
        <v>9</v>
      </c>
      <c r="AS880" s="204"/>
      <c r="AT880" s="204"/>
      <c r="AU880" s="204">
        <v>10</v>
      </c>
      <c r="AV880" s="204"/>
      <c r="AW880" s="204"/>
      <c r="AX880" s="205">
        <v>3</v>
      </c>
      <c r="AY880" s="206"/>
      <c r="AZ880" s="206"/>
      <c r="BA880" s="207"/>
      <c r="BB880" s="205">
        <v>50084</v>
      </c>
      <c r="BC880" s="206"/>
      <c r="BD880" s="206"/>
      <c r="BE880" s="206"/>
      <c r="BF880" s="206"/>
      <c r="BG880" s="206"/>
      <c r="BH880" s="206"/>
      <c r="BI880" s="206"/>
      <c r="BJ880" s="207"/>
      <c r="BK880" s="204">
        <v>4636</v>
      </c>
      <c r="BL880" s="204"/>
      <c r="BM880" s="204"/>
      <c r="BN880" s="204"/>
      <c r="BO880" s="204"/>
      <c r="BP880" s="204"/>
      <c r="BQ880" s="204"/>
    </row>
    <row r="881" spans="1:69" ht="15" customHeight="1" x14ac:dyDescent="0.2">
      <c r="A881" s="58"/>
      <c r="B881" s="86"/>
      <c r="C881" s="58"/>
      <c r="D881" s="58"/>
      <c r="E881" s="58"/>
      <c r="F881" s="58"/>
      <c r="G881" s="58"/>
      <c r="H881" s="58"/>
      <c r="I881" s="58"/>
      <c r="J881" s="58"/>
      <c r="K881" s="58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  <c r="AW881" s="87"/>
      <c r="AX881" s="87"/>
      <c r="AY881" s="87"/>
      <c r="AZ881" s="58"/>
      <c r="BA881" s="87"/>
      <c r="BB881" s="58"/>
      <c r="BC881" s="87"/>
      <c r="BD881" s="58"/>
      <c r="BE881" s="87"/>
      <c r="BF881" s="87"/>
      <c r="BG881" s="87"/>
      <c r="BH881" s="87"/>
      <c r="BI881" s="87"/>
      <c r="BJ881" s="87"/>
      <c r="BK881" s="87"/>
      <c r="BL881" s="87"/>
      <c r="BM881" s="87"/>
      <c r="BN881" s="87"/>
      <c r="BO881" s="87"/>
      <c r="BP881" s="87"/>
      <c r="BQ881" s="87" t="s">
        <v>985</v>
      </c>
    </row>
    <row r="883" spans="1:69" ht="15" customHeight="1" x14ac:dyDescent="0.2">
      <c r="A883" s="10" t="s">
        <v>986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32" t="s">
        <v>987</v>
      </c>
    </row>
    <row r="885" spans="1:69" ht="15" customHeight="1" x14ac:dyDescent="0.2">
      <c r="B885" s="127" t="s">
        <v>12</v>
      </c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 t="s">
        <v>943</v>
      </c>
      <c r="U885" s="127"/>
      <c r="V885" s="127"/>
      <c r="W885" s="127"/>
      <c r="X885" s="127"/>
      <c r="Y885" s="127"/>
      <c r="Z885" s="127"/>
      <c r="AA885" s="127"/>
      <c r="AB885" s="127"/>
      <c r="AC885" s="127" t="s">
        <v>988</v>
      </c>
      <c r="AD885" s="127"/>
      <c r="AE885" s="127"/>
      <c r="AF885" s="127"/>
      <c r="AG885" s="127"/>
      <c r="AH885" s="127"/>
      <c r="AI885" s="127"/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7"/>
      <c r="AT885" s="127"/>
      <c r="AU885" s="127"/>
      <c r="AV885" s="127"/>
      <c r="AW885" s="127"/>
      <c r="AX885" s="127" t="s">
        <v>945</v>
      </c>
      <c r="AY885" s="127"/>
      <c r="AZ885" s="127"/>
      <c r="BA885" s="127"/>
      <c r="BB885" s="127"/>
      <c r="BC885" s="127"/>
      <c r="BD885" s="127"/>
      <c r="BE885" s="127"/>
      <c r="BF885" s="127"/>
      <c r="BG885" s="127"/>
      <c r="BH885" s="127" t="s">
        <v>946</v>
      </c>
      <c r="BI885" s="127"/>
      <c r="BJ885" s="127"/>
      <c r="BK885" s="127"/>
      <c r="BL885" s="127"/>
      <c r="BM885" s="127"/>
      <c r="BN885" s="127"/>
      <c r="BO885" s="127"/>
      <c r="BP885" s="127"/>
      <c r="BQ885" s="127"/>
    </row>
    <row r="886" spans="1:69" ht="15" customHeight="1" x14ac:dyDescent="0.2"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 t="s">
        <v>61</v>
      </c>
      <c r="AD886" s="127"/>
      <c r="AE886" s="127"/>
      <c r="AF886" s="127"/>
      <c r="AG886" s="127"/>
      <c r="AH886" s="127"/>
      <c r="AI886" s="127"/>
      <c r="AJ886" s="127" t="s">
        <v>62</v>
      </c>
      <c r="AK886" s="127"/>
      <c r="AL886" s="127"/>
      <c r="AM886" s="127"/>
      <c r="AN886" s="127"/>
      <c r="AO886" s="127"/>
      <c r="AP886" s="127"/>
      <c r="AQ886" s="127" t="s">
        <v>63</v>
      </c>
      <c r="AR886" s="127"/>
      <c r="AS886" s="127"/>
      <c r="AT886" s="127"/>
      <c r="AU886" s="127"/>
      <c r="AV886" s="127"/>
      <c r="AW886" s="127"/>
      <c r="AX886" s="127"/>
      <c r="AY886" s="127"/>
      <c r="AZ886" s="127"/>
      <c r="BA886" s="127"/>
      <c r="BB886" s="127"/>
      <c r="BC886" s="127"/>
      <c r="BD886" s="127"/>
      <c r="BE886" s="127"/>
      <c r="BF886" s="127"/>
      <c r="BG886" s="127"/>
      <c r="BH886" s="127"/>
      <c r="BI886" s="127"/>
      <c r="BJ886" s="127"/>
      <c r="BK886" s="127"/>
      <c r="BL886" s="127"/>
      <c r="BM886" s="127"/>
      <c r="BN886" s="127"/>
      <c r="BO886" s="127"/>
      <c r="BP886" s="127"/>
      <c r="BQ886" s="127"/>
    </row>
    <row r="887" spans="1:69" ht="15" customHeight="1" x14ac:dyDescent="0.2">
      <c r="B887" s="98" t="s">
        <v>989</v>
      </c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127">
        <v>20</v>
      </c>
      <c r="U887" s="127"/>
      <c r="V887" s="127"/>
      <c r="W887" s="127"/>
      <c r="X887" s="127"/>
      <c r="Y887" s="127"/>
      <c r="Z887" s="127"/>
      <c r="AA887" s="127"/>
      <c r="AB887" s="127"/>
      <c r="AC887" s="127">
        <v>788</v>
      </c>
      <c r="AD887" s="127"/>
      <c r="AE887" s="127"/>
      <c r="AF887" s="127"/>
      <c r="AG887" s="127"/>
      <c r="AH887" s="127"/>
      <c r="AI887" s="127"/>
      <c r="AJ887" s="127">
        <v>389</v>
      </c>
      <c r="AK887" s="127"/>
      <c r="AL887" s="127"/>
      <c r="AM887" s="127"/>
      <c r="AN887" s="127"/>
      <c r="AO887" s="127"/>
      <c r="AP887" s="127"/>
      <c r="AQ887" s="127">
        <v>399</v>
      </c>
      <c r="AR887" s="127"/>
      <c r="AS887" s="127"/>
      <c r="AT887" s="127"/>
      <c r="AU887" s="127"/>
      <c r="AV887" s="127"/>
      <c r="AW887" s="127"/>
      <c r="AX887" s="127">
        <v>59</v>
      </c>
      <c r="AY887" s="127"/>
      <c r="AZ887" s="127"/>
      <c r="BA887" s="127"/>
      <c r="BB887" s="127"/>
      <c r="BC887" s="127"/>
      <c r="BD887" s="127"/>
      <c r="BE887" s="127"/>
      <c r="BF887" s="127"/>
      <c r="BG887" s="127"/>
      <c r="BH887" s="127">
        <v>12</v>
      </c>
      <c r="BI887" s="127"/>
      <c r="BJ887" s="127"/>
      <c r="BK887" s="127"/>
      <c r="BL887" s="127"/>
      <c r="BM887" s="127"/>
      <c r="BN887" s="127"/>
      <c r="BO887" s="127"/>
      <c r="BP887" s="127"/>
      <c r="BQ887" s="127"/>
    </row>
    <row r="888" spans="1:69" ht="15" customHeight="1" x14ac:dyDescent="0.2">
      <c r="B888" s="88"/>
      <c r="C888" s="88"/>
      <c r="D888" s="88"/>
      <c r="Z888" s="26"/>
      <c r="BQ888" s="5" t="s">
        <v>990</v>
      </c>
    </row>
    <row r="889" spans="1:69" ht="15" customHeight="1" x14ac:dyDescent="0.2">
      <c r="A889" s="3" t="s">
        <v>991</v>
      </c>
      <c r="B889" s="88"/>
      <c r="C889" s="88"/>
      <c r="D889" s="88"/>
      <c r="BQ889" s="5" t="s">
        <v>770</v>
      </c>
    </row>
    <row r="890" spans="1:69" ht="15" customHeight="1" x14ac:dyDescent="0.2">
      <c r="B890" s="88"/>
      <c r="C890" s="88"/>
      <c r="D890" s="88"/>
    </row>
    <row r="891" spans="1:69" ht="15" customHeight="1" x14ac:dyDescent="0.2">
      <c r="B891" s="127" t="s">
        <v>12</v>
      </c>
      <c r="C891" s="127"/>
      <c r="D891" s="127"/>
      <c r="E891" s="127"/>
      <c r="F891" s="127"/>
      <c r="G891" s="127"/>
      <c r="H891" s="127"/>
      <c r="I891" s="127"/>
      <c r="J891" s="127"/>
      <c r="K891" s="127"/>
      <c r="L891" s="127" t="s">
        <v>61</v>
      </c>
      <c r="M891" s="127"/>
      <c r="N891" s="127"/>
      <c r="O891" s="127"/>
      <c r="P891" s="127"/>
      <c r="Q891" s="127"/>
      <c r="R891" s="127"/>
      <c r="S891" s="127" t="s">
        <v>992</v>
      </c>
      <c r="T891" s="127"/>
      <c r="U891" s="127"/>
      <c r="V891" s="127"/>
      <c r="W891" s="127"/>
      <c r="X891" s="127"/>
      <c r="Y891" s="127"/>
      <c r="Z891" s="127" t="s">
        <v>993</v>
      </c>
      <c r="AA891" s="127"/>
      <c r="AB891" s="127"/>
      <c r="AC891" s="127"/>
      <c r="AD891" s="127"/>
      <c r="AE891" s="127"/>
      <c r="AF891" s="127"/>
      <c r="AG891" s="127"/>
      <c r="AH891" s="127"/>
      <c r="AI891" s="127"/>
      <c r="AJ891" s="127"/>
      <c r="AK891" s="127"/>
      <c r="AL891" s="127"/>
      <c r="AM891" s="127"/>
      <c r="AN891" s="127"/>
      <c r="AO891" s="127"/>
      <c r="AP891" s="127"/>
      <c r="AQ891" s="127"/>
      <c r="AR891" s="127" t="s">
        <v>994</v>
      </c>
      <c r="AS891" s="127"/>
      <c r="AT891" s="127"/>
      <c r="AU891" s="127"/>
      <c r="AV891" s="127"/>
      <c r="AW891" s="127"/>
      <c r="AX891" s="127"/>
      <c r="AY891" s="127"/>
      <c r="AZ891" s="155" t="s">
        <v>995</v>
      </c>
      <c r="BA891" s="156"/>
      <c r="BB891" s="156"/>
      <c r="BC891" s="156"/>
      <c r="BD891" s="156"/>
      <c r="BE891" s="156"/>
      <c r="BF891" s="156"/>
      <c r="BG891" s="156"/>
      <c r="BH891" s="157"/>
      <c r="BI891" s="127" t="s">
        <v>31</v>
      </c>
      <c r="BJ891" s="127"/>
      <c r="BK891" s="127"/>
      <c r="BL891" s="127"/>
      <c r="BM891" s="127"/>
      <c r="BN891" s="127"/>
      <c r="BO891" s="127"/>
      <c r="BP891" s="127"/>
      <c r="BQ891" s="127"/>
    </row>
    <row r="892" spans="1:69" ht="15" customHeight="1" x14ac:dyDescent="0.2"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 t="s">
        <v>134</v>
      </c>
      <c r="AA892" s="127"/>
      <c r="AB892" s="127"/>
      <c r="AC892" s="127"/>
      <c r="AD892" s="127"/>
      <c r="AE892" s="127"/>
      <c r="AF892" s="127" t="s">
        <v>62</v>
      </c>
      <c r="AG892" s="127"/>
      <c r="AH892" s="127"/>
      <c r="AI892" s="127"/>
      <c r="AJ892" s="127"/>
      <c r="AK892" s="127"/>
      <c r="AL892" s="127" t="s">
        <v>63</v>
      </c>
      <c r="AM892" s="127"/>
      <c r="AN892" s="127"/>
      <c r="AO892" s="127"/>
      <c r="AP892" s="127"/>
      <c r="AQ892" s="127"/>
      <c r="AR892" s="127"/>
      <c r="AS892" s="127"/>
      <c r="AT892" s="127"/>
      <c r="AU892" s="127"/>
      <c r="AV892" s="127"/>
      <c r="AW892" s="127"/>
      <c r="AX892" s="127"/>
      <c r="AY892" s="127"/>
      <c r="AZ892" s="161"/>
      <c r="BA892" s="162"/>
      <c r="BB892" s="162"/>
      <c r="BC892" s="162"/>
      <c r="BD892" s="162"/>
      <c r="BE892" s="162"/>
      <c r="BF892" s="162"/>
      <c r="BG892" s="162"/>
      <c r="BH892" s="163"/>
      <c r="BI892" s="127"/>
      <c r="BJ892" s="127"/>
      <c r="BK892" s="127"/>
      <c r="BL892" s="127"/>
      <c r="BM892" s="127"/>
      <c r="BN892" s="127"/>
      <c r="BO892" s="127"/>
      <c r="BP892" s="127"/>
      <c r="BQ892" s="127"/>
    </row>
    <row r="893" spans="1:69" ht="15" customHeight="1" x14ac:dyDescent="0.2">
      <c r="B893" s="127" t="s">
        <v>951</v>
      </c>
      <c r="C893" s="127"/>
      <c r="D893" s="127"/>
      <c r="E893" s="127"/>
      <c r="F893" s="127"/>
      <c r="G893" s="127"/>
      <c r="H893" s="127"/>
      <c r="I893" s="127"/>
      <c r="J893" s="127"/>
      <c r="K893" s="127"/>
      <c r="L893" s="127">
        <v>603</v>
      </c>
      <c r="M893" s="127"/>
      <c r="N893" s="127"/>
      <c r="O893" s="127"/>
      <c r="P893" s="127"/>
      <c r="Q893" s="127"/>
      <c r="R893" s="127"/>
      <c r="S893" s="127">
        <v>590</v>
      </c>
      <c r="T893" s="127"/>
      <c r="U893" s="127"/>
      <c r="V893" s="127"/>
      <c r="W893" s="127"/>
      <c r="X893" s="127"/>
      <c r="Y893" s="127"/>
      <c r="Z893" s="127">
        <v>3</v>
      </c>
      <c r="AA893" s="127"/>
      <c r="AB893" s="127"/>
      <c r="AC893" s="127"/>
      <c r="AD893" s="127"/>
      <c r="AE893" s="127"/>
      <c r="AF893" s="127">
        <v>2</v>
      </c>
      <c r="AG893" s="127"/>
      <c r="AH893" s="127"/>
      <c r="AI893" s="127"/>
      <c r="AJ893" s="127"/>
      <c r="AK893" s="127"/>
      <c r="AL893" s="127">
        <v>1</v>
      </c>
      <c r="AM893" s="127"/>
      <c r="AN893" s="127"/>
      <c r="AO893" s="127"/>
      <c r="AP893" s="127"/>
      <c r="AQ893" s="127"/>
      <c r="AR893" s="127">
        <v>0</v>
      </c>
      <c r="AS893" s="127"/>
      <c r="AT893" s="127"/>
      <c r="AU893" s="127"/>
      <c r="AV893" s="127"/>
      <c r="AW893" s="127"/>
      <c r="AX893" s="127"/>
      <c r="AY893" s="127"/>
      <c r="AZ893" s="127">
        <v>0</v>
      </c>
      <c r="BA893" s="127"/>
      <c r="BB893" s="127"/>
      <c r="BC893" s="127"/>
      <c r="BD893" s="127"/>
      <c r="BE893" s="127"/>
      <c r="BF893" s="127"/>
      <c r="BG893" s="127"/>
      <c r="BH893" s="127"/>
      <c r="BI893" s="127">
        <v>10</v>
      </c>
      <c r="BJ893" s="127"/>
      <c r="BK893" s="127"/>
      <c r="BL893" s="127"/>
      <c r="BM893" s="127"/>
      <c r="BN893" s="127"/>
      <c r="BO893" s="127"/>
      <c r="BP893" s="127"/>
      <c r="BQ893" s="127"/>
    </row>
    <row r="894" spans="1:69" ht="15" customHeight="1" x14ac:dyDescent="0.2">
      <c r="BQ894" s="5" t="s">
        <v>996</v>
      </c>
    </row>
    <row r="895" spans="1:69" ht="15" customHeight="1" x14ac:dyDescent="0.2">
      <c r="A895" s="3" t="s">
        <v>997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J895" s="10"/>
      <c r="BK895" s="10"/>
      <c r="BL895" s="10"/>
      <c r="BM895" s="10"/>
      <c r="BN895" s="10"/>
      <c r="BO895" s="10"/>
      <c r="BP895" s="10"/>
      <c r="BQ895" s="5" t="s">
        <v>770</v>
      </c>
    </row>
    <row r="896" spans="1:69" ht="15" customHeight="1" x14ac:dyDescent="0.2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I896" s="10"/>
      <c r="BJ896" s="10"/>
      <c r="BK896" s="10"/>
      <c r="BL896" s="10"/>
      <c r="BM896" s="10"/>
      <c r="BN896" s="10"/>
      <c r="BO896" s="10"/>
      <c r="BP896" s="10"/>
      <c r="BQ896" s="10"/>
    </row>
    <row r="897" spans="1:69" ht="15" customHeight="1" x14ac:dyDescent="0.2">
      <c r="B897" s="127" t="s">
        <v>12</v>
      </c>
      <c r="C897" s="127"/>
      <c r="D897" s="127"/>
      <c r="E897" s="127"/>
      <c r="F897" s="127"/>
      <c r="G897" s="127"/>
      <c r="H897" s="127"/>
      <c r="I897" s="127"/>
      <c r="J897" s="127"/>
      <c r="K897" s="127"/>
      <c r="L897" s="127" t="s">
        <v>61</v>
      </c>
      <c r="M897" s="127"/>
      <c r="N897" s="127"/>
      <c r="O897" s="127"/>
      <c r="P897" s="127"/>
      <c r="Q897" s="127"/>
      <c r="R897" s="127"/>
      <c r="S897" s="127" t="s">
        <v>992</v>
      </c>
      <c r="T897" s="127"/>
      <c r="U897" s="127"/>
      <c r="V897" s="127"/>
      <c r="W897" s="127"/>
      <c r="X897" s="127"/>
      <c r="Y897" s="127"/>
      <c r="Z897" s="127" t="s">
        <v>993</v>
      </c>
      <c r="AA897" s="127"/>
      <c r="AB897" s="127"/>
      <c r="AC897" s="127"/>
      <c r="AD897" s="127"/>
      <c r="AE897" s="127"/>
      <c r="AF897" s="127"/>
      <c r="AG897" s="127"/>
      <c r="AH897" s="127"/>
      <c r="AI897" s="127"/>
      <c r="AJ897" s="127"/>
      <c r="AK897" s="127"/>
      <c r="AL897" s="127"/>
      <c r="AM897" s="127"/>
      <c r="AN897" s="127"/>
      <c r="AO897" s="127"/>
      <c r="AP897" s="127"/>
      <c r="AQ897" s="127"/>
      <c r="AR897" s="127" t="s">
        <v>994</v>
      </c>
      <c r="AS897" s="127"/>
      <c r="AT897" s="127"/>
      <c r="AU897" s="127"/>
      <c r="AV897" s="127"/>
      <c r="AW897" s="127"/>
      <c r="AX897" s="127"/>
      <c r="AY897" s="127"/>
      <c r="AZ897" s="155" t="s">
        <v>995</v>
      </c>
      <c r="BA897" s="156"/>
      <c r="BB897" s="156"/>
      <c r="BC897" s="156"/>
      <c r="BD897" s="156"/>
      <c r="BE897" s="156"/>
      <c r="BF897" s="156"/>
      <c r="BG897" s="156"/>
      <c r="BH897" s="157"/>
      <c r="BI897" s="127" t="s">
        <v>31</v>
      </c>
      <c r="BJ897" s="127"/>
      <c r="BK897" s="127"/>
      <c r="BL897" s="127"/>
      <c r="BM897" s="127"/>
      <c r="BN897" s="127"/>
      <c r="BO897" s="127"/>
      <c r="BP897" s="127"/>
      <c r="BQ897" s="127"/>
    </row>
    <row r="898" spans="1:69" ht="15" customHeight="1" x14ac:dyDescent="0.2"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 t="s">
        <v>134</v>
      </c>
      <c r="AA898" s="127"/>
      <c r="AB898" s="127"/>
      <c r="AC898" s="127"/>
      <c r="AD898" s="127"/>
      <c r="AE898" s="127"/>
      <c r="AF898" s="127" t="s">
        <v>62</v>
      </c>
      <c r="AG898" s="127"/>
      <c r="AH898" s="127"/>
      <c r="AI898" s="127"/>
      <c r="AJ898" s="127"/>
      <c r="AK898" s="127"/>
      <c r="AL898" s="127" t="s">
        <v>63</v>
      </c>
      <c r="AM898" s="127"/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/>
      <c r="AY898" s="127"/>
      <c r="AZ898" s="161"/>
      <c r="BA898" s="162"/>
      <c r="BB898" s="162"/>
      <c r="BC898" s="162"/>
      <c r="BD898" s="162"/>
      <c r="BE898" s="162"/>
      <c r="BF898" s="162"/>
      <c r="BG898" s="162"/>
      <c r="BH898" s="163"/>
      <c r="BI898" s="127"/>
      <c r="BJ898" s="127"/>
      <c r="BK898" s="127"/>
      <c r="BL898" s="127"/>
      <c r="BM898" s="127"/>
      <c r="BN898" s="127"/>
      <c r="BO898" s="127"/>
      <c r="BP898" s="127"/>
      <c r="BQ898" s="127"/>
    </row>
    <row r="899" spans="1:69" ht="15" customHeight="1" x14ac:dyDescent="0.2">
      <c r="B899" s="127" t="s">
        <v>951</v>
      </c>
      <c r="C899" s="127"/>
      <c r="D899" s="127"/>
      <c r="E899" s="127"/>
      <c r="F899" s="127"/>
      <c r="G899" s="127"/>
      <c r="H899" s="127"/>
      <c r="I899" s="127"/>
      <c r="J899" s="127"/>
      <c r="K899" s="127"/>
      <c r="L899" s="127">
        <v>275</v>
      </c>
      <c r="M899" s="127"/>
      <c r="N899" s="127"/>
      <c r="O899" s="127"/>
      <c r="P899" s="127"/>
      <c r="Q899" s="127"/>
      <c r="R899" s="127"/>
      <c r="S899" s="127">
        <v>242</v>
      </c>
      <c r="T899" s="127"/>
      <c r="U899" s="127"/>
      <c r="V899" s="127"/>
      <c r="W899" s="127"/>
      <c r="X899" s="127"/>
      <c r="Y899" s="127"/>
      <c r="Z899" s="127">
        <v>7</v>
      </c>
      <c r="AA899" s="127"/>
      <c r="AB899" s="127"/>
      <c r="AC899" s="127"/>
      <c r="AD899" s="127"/>
      <c r="AE899" s="127"/>
      <c r="AF899" s="127">
        <v>6</v>
      </c>
      <c r="AG899" s="127"/>
      <c r="AH899" s="127"/>
      <c r="AI899" s="127"/>
      <c r="AJ899" s="127"/>
      <c r="AK899" s="127"/>
      <c r="AL899" s="127">
        <v>1</v>
      </c>
      <c r="AM899" s="127"/>
      <c r="AN899" s="127"/>
      <c r="AO899" s="127"/>
      <c r="AP899" s="127"/>
      <c r="AQ899" s="127"/>
      <c r="AR899" s="127">
        <v>0</v>
      </c>
      <c r="AS899" s="127"/>
      <c r="AT899" s="127"/>
      <c r="AU899" s="127"/>
      <c r="AV899" s="127"/>
      <c r="AW899" s="127"/>
      <c r="AX899" s="127"/>
      <c r="AY899" s="127"/>
      <c r="AZ899" s="127">
        <v>0</v>
      </c>
      <c r="BA899" s="127"/>
      <c r="BB899" s="127"/>
      <c r="BC899" s="127"/>
      <c r="BD899" s="127"/>
      <c r="BE899" s="127"/>
      <c r="BF899" s="127"/>
      <c r="BG899" s="127"/>
      <c r="BH899" s="127"/>
      <c r="BI899" s="127">
        <v>26</v>
      </c>
      <c r="BJ899" s="127"/>
      <c r="BK899" s="127"/>
      <c r="BL899" s="127"/>
      <c r="BM899" s="127"/>
      <c r="BN899" s="127"/>
      <c r="BO899" s="127"/>
      <c r="BP899" s="127"/>
      <c r="BQ899" s="127"/>
    </row>
    <row r="900" spans="1:69" ht="15" customHeight="1" x14ac:dyDescent="0.2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</row>
    <row r="901" spans="1:69" ht="15" customHeight="1" x14ac:dyDescent="0.2">
      <c r="A901" s="3" t="s">
        <v>998</v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J901" s="10"/>
      <c r="BK901" s="10"/>
      <c r="BL901" s="10"/>
      <c r="BM901" s="10"/>
      <c r="BN901" s="10"/>
      <c r="BO901" s="10"/>
      <c r="BP901" s="10"/>
      <c r="BQ901" s="5" t="s">
        <v>770</v>
      </c>
    </row>
    <row r="902" spans="1:69" ht="15" customHeight="1" x14ac:dyDescent="0.2">
      <c r="B902" s="20"/>
      <c r="C902" s="20"/>
      <c r="D902" s="20"/>
      <c r="E902" s="20"/>
      <c r="F902" s="20"/>
      <c r="G902" s="20"/>
      <c r="H902" s="20"/>
      <c r="I902" s="89"/>
      <c r="J902" s="89"/>
      <c r="K902" s="89">
        <v>27.84</v>
      </c>
      <c r="L902" s="89"/>
      <c r="M902" s="89"/>
      <c r="N902" s="89"/>
      <c r="O902" s="89"/>
      <c r="P902" s="90"/>
      <c r="Q902" s="90"/>
      <c r="R902" s="90"/>
      <c r="S902" s="90">
        <v>16.53</v>
      </c>
      <c r="T902" s="90"/>
      <c r="U902" s="90"/>
      <c r="V902" s="90"/>
      <c r="W902" s="90"/>
      <c r="X902" s="90"/>
      <c r="Y902" s="90"/>
      <c r="Z902" s="90"/>
      <c r="AA902" s="90">
        <v>85.64</v>
      </c>
      <c r="AB902" s="90"/>
      <c r="AC902" s="90"/>
      <c r="AD902" s="90"/>
      <c r="AE902" s="90"/>
      <c r="AF902" s="90"/>
      <c r="AG902" s="90"/>
      <c r="AH902" s="90"/>
      <c r="AI902" s="90">
        <v>11.76</v>
      </c>
      <c r="AJ902" s="90"/>
      <c r="AK902" s="90"/>
      <c r="AL902" s="90"/>
      <c r="AM902" s="90"/>
      <c r="AN902" s="90"/>
      <c r="AO902" s="90"/>
      <c r="AP902" s="90"/>
      <c r="AQ902" s="90">
        <v>5.32</v>
      </c>
      <c r="AR902" s="90"/>
      <c r="AS902" s="90"/>
      <c r="AT902" s="90"/>
      <c r="AU902" s="90"/>
      <c r="AV902" s="90"/>
      <c r="AW902" s="90"/>
      <c r="AX902" s="90"/>
      <c r="AY902" s="90">
        <v>48.31</v>
      </c>
      <c r="AZ902" s="90"/>
      <c r="BA902" s="90"/>
      <c r="BB902" s="90"/>
      <c r="BC902" s="90"/>
      <c r="BD902" s="90"/>
      <c r="BE902" s="90"/>
      <c r="BF902" s="90"/>
      <c r="BG902" s="90">
        <v>195.4</v>
      </c>
      <c r="BH902" s="90"/>
      <c r="BI902" s="90"/>
      <c r="BJ902" s="90"/>
      <c r="BK902" s="90"/>
      <c r="BL902" s="90"/>
      <c r="BM902" s="90"/>
      <c r="BN902" s="90"/>
      <c r="BO902" s="90"/>
      <c r="BP902" s="90"/>
      <c r="BQ902" s="90"/>
    </row>
    <row r="903" spans="1:69" ht="15" customHeight="1" x14ac:dyDescent="0.2">
      <c r="B903" s="127" t="s">
        <v>12</v>
      </c>
      <c r="C903" s="127"/>
      <c r="D903" s="127"/>
      <c r="E903" s="127"/>
      <c r="F903" s="127"/>
      <c r="G903" s="127"/>
      <c r="H903" s="127"/>
      <c r="I903" s="203" t="s">
        <v>61</v>
      </c>
      <c r="J903" s="203"/>
      <c r="K903" s="203"/>
      <c r="L903" s="203"/>
      <c r="M903" s="203"/>
      <c r="N903" s="203" t="s">
        <v>999</v>
      </c>
      <c r="O903" s="203"/>
      <c r="P903" s="203"/>
      <c r="Q903" s="203"/>
      <c r="R903" s="203" t="s">
        <v>1000</v>
      </c>
      <c r="S903" s="203"/>
      <c r="T903" s="203"/>
      <c r="U903" s="203"/>
      <c r="V903" s="203" t="s">
        <v>1001</v>
      </c>
      <c r="W903" s="203"/>
      <c r="X903" s="203"/>
      <c r="Y903" s="203"/>
      <c r="Z903" s="203" t="s">
        <v>1002</v>
      </c>
      <c r="AA903" s="203"/>
      <c r="AB903" s="203"/>
      <c r="AC903" s="203"/>
      <c r="AD903" s="201" t="s">
        <v>1003</v>
      </c>
      <c r="AE903" s="201"/>
      <c r="AF903" s="201"/>
      <c r="AG903" s="201"/>
      <c r="AH903" s="201"/>
      <c r="AI903" s="201" t="s">
        <v>1004</v>
      </c>
      <c r="AJ903" s="201"/>
      <c r="AK903" s="201"/>
      <c r="AL903" s="201"/>
      <c r="AM903" s="201"/>
      <c r="AN903" s="201" t="s">
        <v>1005</v>
      </c>
      <c r="AO903" s="201"/>
      <c r="AP903" s="201"/>
      <c r="AQ903" s="201"/>
      <c r="AR903" s="201"/>
      <c r="AS903" s="201" t="s">
        <v>1006</v>
      </c>
      <c r="AT903" s="201"/>
      <c r="AU903" s="201"/>
      <c r="AV903" s="201"/>
      <c r="AW903" s="201"/>
      <c r="AX903" s="201" t="s">
        <v>1007</v>
      </c>
      <c r="AY903" s="201"/>
      <c r="AZ903" s="201"/>
      <c r="BA903" s="201"/>
      <c r="BB903" s="201"/>
      <c r="BC903" s="201" t="s">
        <v>1008</v>
      </c>
      <c r="BD903" s="201"/>
      <c r="BE903" s="201"/>
      <c r="BF903" s="201"/>
      <c r="BG903" s="201"/>
      <c r="BH903" s="201" t="s">
        <v>1009</v>
      </c>
      <c r="BI903" s="201"/>
      <c r="BJ903" s="201"/>
      <c r="BK903" s="201"/>
      <c r="BL903" s="201"/>
      <c r="BM903" s="201" t="s">
        <v>31</v>
      </c>
      <c r="BN903" s="201"/>
      <c r="BO903" s="201"/>
      <c r="BP903" s="201"/>
      <c r="BQ903" s="201"/>
    </row>
    <row r="904" spans="1:69" ht="15" customHeight="1" x14ac:dyDescent="0.2">
      <c r="B904" s="127"/>
      <c r="C904" s="127"/>
      <c r="D904" s="127"/>
      <c r="E904" s="127"/>
      <c r="F904" s="127"/>
      <c r="G904" s="127"/>
      <c r="H904" s="127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  <c r="AA904" s="203"/>
      <c r="AB904" s="203"/>
      <c r="AC904" s="203"/>
      <c r="AD904" s="201"/>
      <c r="AE904" s="201"/>
      <c r="AF904" s="201"/>
      <c r="AG904" s="201"/>
      <c r="AH904" s="201"/>
      <c r="AI904" s="201"/>
      <c r="AJ904" s="201"/>
      <c r="AK904" s="201"/>
      <c r="AL904" s="201"/>
      <c r="AM904" s="201"/>
      <c r="AN904" s="201"/>
      <c r="AO904" s="201"/>
      <c r="AP904" s="201"/>
      <c r="AQ904" s="201"/>
      <c r="AR904" s="201"/>
      <c r="AS904" s="201"/>
      <c r="AT904" s="201"/>
      <c r="AU904" s="201"/>
      <c r="AV904" s="201"/>
      <c r="AW904" s="201"/>
      <c r="AX904" s="201"/>
      <c r="AY904" s="201"/>
      <c r="AZ904" s="201"/>
      <c r="BA904" s="201"/>
      <c r="BB904" s="201"/>
      <c r="BC904" s="201"/>
      <c r="BD904" s="201"/>
      <c r="BE904" s="201"/>
      <c r="BF904" s="201"/>
      <c r="BG904" s="201"/>
      <c r="BH904" s="201"/>
      <c r="BI904" s="201"/>
      <c r="BJ904" s="201"/>
      <c r="BK904" s="201"/>
      <c r="BL904" s="201"/>
      <c r="BM904" s="201"/>
      <c r="BN904" s="201"/>
      <c r="BO904" s="201"/>
      <c r="BP904" s="201"/>
      <c r="BQ904" s="201"/>
    </row>
    <row r="905" spans="1:69" ht="15" customHeight="1" x14ac:dyDescent="0.2">
      <c r="B905" s="127"/>
      <c r="C905" s="127"/>
      <c r="D905" s="127"/>
      <c r="E905" s="127"/>
      <c r="F905" s="127"/>
      <c r="G905" s="127"/>
      <c r="H905" s="127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  <c r="AA905" s="203"/>
      <c r="AB905" s="203"/>
      <c r="AC905" s="203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  <c r="AV905" s="201"/>
      <c r="AW905" s="201"/>
      <c r="AX905" s="201"/>
      <c r="AY905" s="201"/>
      <c r="AZ905" s="201"/>
      <c r="BA905" s="201"/>
      <c r="BB905" s="201"/>
      <c r="BC905" s="201"/>
      <c r="BD905" s="201"/>
      <c r="BE905" s="201"/>
      <c r="BF905" s="201"/>
      <c r="BG905" s="201"/>
      <c r="BH905" s="201"/>
      <c r="BI905" s="201"/>
      <c r="BJ905" s="201"/>
      <c r="BK905" s="201"/>
      <c r="BL905" s="201"/>
      <c r="BM905" s="201"/>
      <c r="BN905" s="201"/>
      <c r="BO905" s="201"/>
      <c r="BP905" s="201"/>
      <c r="BQ905" s="201"/>
    </row>
    <row r="906" spans="1:69" ht="15" customHeight="1" x14ac:dyDescent="0.2">
      <c r="B906" s="202" t="s">
        <v>951</v>
      </c>
      <c r="C906" s="202"/>
      <c r="D906" s="202"/>
      <c r="E906" s="202"/>
      <c r="F906" s="202"/>
      <c r="G906" s="202"/>
      <c r="H906" s="202"/>
      <c r="I906" s="127">
        <v>7</v>
      </c>
      <c r="J906" s="127"/>
      <c r="K906" s="127"/>
      <c r="L906" s="127"/>
      <c r="M906" s="127"/>
      <c r="N906" s="127">
        <v>0</v>
      </c>
      <c r="O906" s="127"/>
      <c r="P906" s="127"/>
      <c r="Q906" s="127"/>
      <c r="R906" s="127">
        <v>0</v>
      </c>
      <c r="S906" s="127"/>
      <c r="T906" s="127"/>
      <c r="U906" s="127"/>
      <c r="V906" s="127">
        <v>0</v>
      </c>
      <c r="W906" s="127"/>
      <c r="X906" s="127"/>
      <c r="Y906" s="127"/>
      <c r="Z906" s="127">
        <v>0</v>
      </c>
      <c r="AA906" s="127"/>
      <c r="AB906" s="127"/>
      <c r="AC906" s="127"/>
      <c r="AD906" s="127">
        <v>0</v>
      </c>
      <c r="AE906" s="127"/>
      <c r="AF906" s="127"/>
      <c r="AG906" s="127"/>
      <c r="AH906" s="127"/>
      <c r="AI906" s="127">
        <v>0</v>
      </c>
      <c r="AJ906" s="127"/>
      <c r="AK906" s="127"/>
      <c r="AL906" s="127"/>
      <c r="AM906" s="127"/>
      <c r="AN906" s="127">
        <v>0</v>
      </c>
      <c r="AO906" s="127"/>
      <c r="AP906" s="127"/>
      <c r="AQ906" s="127"/>
      <c r="AR906" s="127"/>
      <c r="AS906" s="127">
        <v>0</v>
      </c>
      <c r="AT906" s="127"/>
      <c r="AU906" s="127"/>
      <c r="AV906" s="127"/>
      <c r="AW906" s="127"/>
      <c r="AX906" s="127">
        <v>0</v>
      </c>
      <c r="AY906" s="127"/>
      <c r="AZ906" s="127"/>
      <c r="BA906" s="127"/>
      <c r="BB906" s="127"/>
      <c r="BC906" s="127">
        <v>0</v>
      </c>
      <c r="BD906" s="127"/>
      <c r="BE906" s="127"/>
      <c r="BF906" s="127"/>
      <c r="BG906" s="127"/>
      <c r="BH906" s="127">
        <v>7</v>
      </c>
      <c r="BI906" s="127"/>
      <c r="BJ906" s="127"/>
      <c r="BK906" s="127"/>
      <c r="BL906" s="127"/>
      <c r="BM906" s="127">
        <v>0</v>
      </c>
      <c r="BN906" s="127"/>
      <c r="BO906" s="127"/>
      <c r="BP906" s="127"/>
      <c r="BQ906" s="127"/>
    </row>
    <row r="907" spans="1:69" ht="15" customHeight="1" x14ac:dyDescent="0.2">
      <c r="B907" s="10"/>
      <c r="C907" s="10"/>
      <c r="D907" s="10"/>
      <c r="E907" s="10"/>
      <c r="F907" s="10"/>
      <c r="G907" s="10"/>
      <c r="H907" s="10"/>
      <c r="BQ907" s="32" t="s">
        <v>990</v>
      </c>
    </row>
    <row r="908" spans="1:69" ht="15" customHeight="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8"/>
      <c r="BQ908" s="58"/>
    </row>
    <row r="909" spans="1:69" ht="15" customHeight="1" x14ac:dyDescent="0.2">
      <c r="A909" s="3" t="s">
        <v>1010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E909" s="10"/>
      <c r="BF909" s="10"/>
      <c r="BI909" s="10"/>
      <c r="BJ909" s="10"/>
      <c r="BK909" s="10"/>
      <c r="BL909" s="10"/>
      <c r="BM909" s="10"/>
      <c r="BN909" s="10"/>
      <c r="BO909" s="10"/>
      <c r="BP909" s="10"/>
      <c r="BQ909" s="32" t="s">
        <v>1011</v>
      </c>
    </row>
    <row r="910" spans="1:69" ht="15" customHeight="1" x14ac:dyDescent="0.2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>
        <v>14.7</v>
      </c>
      <c r="N910" s="10"/>
      <c r="O910" s="10"/>
      <c r="P910" s="10"/>
      <c r="Q910" s="10"/>
      <c r="R910" s="10"/>
      <c r="S910" s="10"/>
      <c r="T910" s="10"/>
      <c r="U910" s="10"/>
      <c r="V910" s="10">
        <v>-3.8</v>
      </c>
      <c r="W910" s="10"/>
      <c r="X910" s="10"/>
      <c r="Y910" s="10"/>
      <c r="Z910" s="10"/>
      <c r="AA910" s="10"/>
      <c r="AB910" s="10"/>
      <c r="AC910" s="10"/>
      <c r="AD910" s="10"/>
      <c r="AE910" s="10">
        <v>5.4</v>
      </c>
      <c r="AF910" s="10"/>
      <c r="AG910" s="10"/>
      <c r="AH910" s="10"/>
      <c r="AI910" s="10"/>
      <c r="AJ910" s="10"/>
      <c r="AK910" s="10"/>
      <c r="AL910" s="10"/>
      <c r="AM910" s="10"/>
      <c r="AN910" s="10">
        <v>92.5</v>
      </c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</row>
    <row r="911" spans="1:69" ht="15" customHeight="1" x14ac:dyDescent="0.2">
      <c r="B911" s="199" t="s">
        <v>12</v>
      </c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200"/>
      <c r="O911" s="199" t="s">
        <v>1012</v>
      </c>
      <c r="P911" s="127"/>
      <c r="Q911" s="127"/>
      <c r="R911" s="127"/>
      <c r="S911" s="127"/>
      <c r="T911" s="127"/>
      <c r="U911" s="127"/>
      <c r="V911" s="127"/>
      <c r="W911" s="127"/>
      <c r="X911" s="127" t="s">
        <v>1013</v>
      </c>
      <c r="Y911" s="127"/>
      <c r="Z911" s="127"/>
      <c r="AA911" s="127"/>
      <c r="AB911" s="127"/>
      <c r="AC911" s="127"/>
      <c r="AD911" s="127"/>
      <c r="AE911" s="127"/>
      <c r="AF911" s="127"/>
      <c r="AG911" s="127"/>
      <c r="AH911" s="127"/>
      <c r="AI911" s="127"/>
      <c r="AJ911" s="127"/>
      <c r="AK911" s="127"/>
      <c r="AL911" s="127"/>
      <c r="AM911" s="127"/>
      <c r="AN911" s="127"/>
      <c r="AO911" s="127"/>
      <c r="AP911" s="127"/>
      <c r="AQ911" s="127"/>
      <c r="AR911" s="127"/>
      <c r="AS911" s="127"/>
      <c r="AT911" s="127"/>
      <c r="AU911" s="127"/>
      <c r="AV911" s="127"/>
      <c r="AW911" s="127" t="s">
        <v>1014</v>
      </c>
      <c r="AX911" s="127"/>
      <c r="AY911" s="127"/>
      <c r="AZ911" s="127"/>
      <c r="BA911" s="127"/>
      <c r="BB911" s="127"/>
      <c r="BC911" s="127"/>
      <c r="BD911" s="127" t="s">
        <v>1015</v>
      </c>
      <c r="BE911" s="127"/>
      <c r="BF911" s="127"/>
      <c r="BG911" s="127"/>
      <c r="BH911" s="127"/>
      <c r="BI911" s="127"/>
      <c r="BJ911" s="127"/>
      <c r="BK911" s="127"/>
      <c r="BL911" s="127"/>
      <c r="BM911" s="127"/>
      <c r="BN911" s="127"/>
      <c r="BO911" s="127"/>
      <c r="BP911" s="127"/>
      <c r="BQ911" s="127"/>
    </row>
    <row r="912" spans="1:69" ht="15" customHeight="1" x14ac:dyDescent="0.2">
      <c r="B912" s="199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200"/>
      <c r="O912" s="127"/>
      <c r="P912" s="127"/>
      <c r="Q912" s="127"/>
      <c r="R912" s="127"/>
      <c r="S912" s="127"/>
      <c r="T912" s="127"/>
      <c r="U912" s="127"/>
      <c r="V912" s="127"/>
      <c r="W912" s="127"/>
      <c r="X912" s="198" t="s">
        <v>1016</v>
      </c>
      <c r="Y912" s="198"/>
      <c r="Z912" s="198"/>
      <c r="AA912" s="198"/>
      <c r="AB912" s="198"/>
      <c r="AC912" s="198"/>
      <c r="AD912" s="127" t="s">
        <v>1017</v>
      </c>
      <c r="AE912" s="127"/>
      <c r="AF912" s="127"/>
      <c r="AG912" s="127"/>
      <c r="AH912" s="127"/>
      <c r="AI912" s="127"/>
      <c r="AJ912" s="127" t="s">
        <v>1018</v>
      </c>
      <c r="AK912" s="127"/>
      <c r="AL912" s="127"/>
      <c r="AM912" s="127"/>
      <c r="AN912" s="127"/>
      <c r="AO912" s="127"/>
      <c r="AP912" s="127" t="s">
        <v>1019</v>
      </c>
      <c r="AQ912" s="127"/>
      <c r="AR912" s="127"/>
      <c r="AS912" s="127"/>
      <c r="AT912" s="127"/>
      <c r="AU912" s="127"/>
      <c r="AV912" s="127"/>
      <c r="AW912" s="127"/>
      <c r="AX912" s="127"/>
      <c r="AY912" s="127"/>
      <c r="AZ912" s="127"/>
      <c r="BA912" s="127"/>
      <c r="BB912" s="127"/>
      <c r="BC912" s="127"/>
      <c r="BD912" s="127" t="s">
        <v>62</v>
      </c>
      <c r="BE912" s="127"/>
      <c r="BF912" s="127"/>
      <c r="BG912" s="127"/>
      <c r="BH912" s="127"/>
      <c r="BI912" s="127"/>
      <c r="BJ912" s="127"/>
      <c r="BK912" s="127" t="s">
        <v>63</v>
      </c>
      <c r="BL912" s="127"/>
      <c r="BM912" s="127"/>
      <c r="BN912" s="127"/>
      <c r="BO912" s="127"/>
      <c r="BP912" s="127"/>
      <c r="BQ912" s="127"/>
    </row>
    <row r="913" spans="1:69" ht="15" customHeight="1" x14ac:dyDescent="0.2">
      <c r="B913" s="190" t="s">
        <v>1020</v>
      </c>
      <c r="C913" s="190"/>
      <c r="D913" s="190"/>
      <c r="E913" s="190"/>
      <c r="F913" s="190"/>
      <c r="G913" s="190"/>
      <c r="H913" s="190"/>
      <c r="I913" s="190"/>
      <c r="J913" s="190"/>
      <c r="K913" s="190"/>
      <c r="L913" s="190"/>
      <c r="M913" s="190"/>
      <c r="N913" s="191"/>
      <c r="O913" s="194">
        <v>83163</v>
      </c>
      <c r="P913" s="194"/>
      <c r="Q913" s="194"/>
      <c r="R913" s="194"/>
      <c r="S913" s="194"/>
      <c r="T913" s="194"/>
      <c r="U913" s="194"/>
      <c r="V913" s="194"/>
      <c r="W913" s="194"/>
      <c r="X913" s="196">
        <v>10949</v>
      </c>
      <c r="Y913" s="196"/>
      <c r="Z913" s="196"/>
      <c r="AA913" s="196"/>
      <c r="AB913" s="196"/>
      <c r="AC913" s="196"/>
      <c r="AD913" s="196">
        <v>3108</v>
      </c>
      <c r="AE913" s="196"/>
      <c r="AF913" s="196"/>
      <c r="AG913" s="196"/>
      <c r="AH913" s="196"/>
      <c r="AI913" s="196"/>
      <c r="AJ913" s="196">
        <v>2042</v>
      </c>
      <c r="AK913" s="196"/>
      <c r="AL913" s="196"/>
      <c r="AM913" s="196"/>
      <c r="AN913" s="196"/>
      <c r="AO913" s="196"/>
      <c r="AP913" s="194">
        <v>67064</v>
      </c>
      <c r="AQ913" s="194"/>
      <c r="AR913" s="194"/>
      <c r="AS913" s="194"/>
      <c r="AT913" s="194"/>
      <c r="AU913" s="194"/>
      <c r="AV913" s="194"/>
      <c r="AW913" s="188">
        <v>284.8</v>
      </c>
      <c r="AX913" s="188"/>
      <c r="AY913" s="188"/>
      <c r="AZ913" s="188"/>
      <c r="BA913" s="188"/>
      <c r="BB913" s="188"/>
      <c r="BC913" s="188"/>
      <c r="BD913" s="188">
        <v>36.799999999999997</v>
      </c>
      <c r="BE913" s="188"/>
      <c r="BF913" s="188"/>
      <c r="BG913" s="188"/>
      <c r="BH913" s="188"/>
      <c r="BI913" s="188"/>
      <c r="BJ913" s="188"/>
      <c r="BK913" s="188">
        <v>63.2</v>
      </c>
      <c r="BL913" s="188"/>
      <c r="BM913" s="188"/>
      <c r="BN913" s="188"/>
      <c r="BO913" s="188"/>
      <c r="BP913" s="188"/>
      <c r="BQ913" s="188"/>
    </row>
    <row r="914" spans="1:69" ht="15" customHeight="1" x14ac:dyDescent="0.2">
      <c r="B914" s="192"/>
      <c r="C914" s="192"/>
      <c r="D914" s="192"/>
      <c r="E914" s="192"/>
      <c r="F914" s="192"/>
      <c r="G914" s="192"/>
      <c r="H914" s="192"/>
      <c r="I914" s="192"/>
      <c r="J914" s="192"/>
      <c r="K914" s="192"/>
      <c r="L914" s="192"/>
      <c r="M914" s="192"/>
      <c r="N914" s="193"/>
      <c r="O914" s="195"/>
      <c r="P914" s="195"/>
      <c r="Q914" s="195"/>
      <c r="R914" s="195"/>
      <c r="S914" s="195"/>
      <c r="T914" s="195"/>
      <c r="U914" s="195"/>
      <c r="V914" s="195"/>
      <c r="W914" s="195"/>
      <c r="X914" s="197"/>
      <c r="Y914" s="197"/>
      <c r="Z914" s="197"/>
      <c r="AA914" s="197"/>
      <c r="AB914" s="197"/>
      <c r="AC914" s="197"/>
      <c r="AD914" s="197"/>
      <c r="AE914" s="197"/>
      <c r="AF914" s="197"/>
      <c r="AG914" s="197"/>
      <c r="AH914" s="197"/>
      <c r="AI914" s="197"/>
      <c r="AJ914" s="197"/>
      <c r="AK914" s="197"/>
      <c r="AL914" s="197"/>
      <c r="AM914" s="197"/>
      <c r="AN914" s="197"/>
      <c r="AO914" s="197"/>
      <c r="AP914" s="195"/>
      <c r="AQ914" s="195"/>
      <c r="AR914" s="195"/>
      <c r="AS914" s="195"/>
      <c r="AT914" s="195"/>
      <c r="AU914" s="195"/>
      <c r="AV914" s="195"/>
      <c r="AW914" s="189"/>
      <c r="AX914" s="189"/>
      <c r="AY914" s="189"/>
      <c r="AZ914" s="189"/>
      <c r="BA914" s="189"/>
      <c r="BB914" s="189"/>
      <c r="BC914" s="189"/>
      <c r="BD914" s="189"/>
      <c r="BE914" s="189"/>
      <c r="BF914" s="189"/>
      <c r="BG914" s="189"/>
      <c r="BH914" s="189"/>
      <c r="BI914" s="189"/>
      <c r="BJ914" s="189"/>
      <c r="BK914" s="189"/>
      <c r="BL914" s="189"/>
      <c r="BM914" s="189"/>
      <c r="BN914" s="189"/>
      <c r="BO914" s="189"/>
      <c r="BP914" s="189"/>
      <c r="BQ914" s="189"/>
    </row>
    <row r="915" spans="1:69" ht="15" customHeight="1" x14ac:dyDescent="0.2">
      <c r="B915" s="180" t="s">
        <v>1021</v>
      </c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1"/>
      <c r="O915" s="184">
        <v>82539</v>
      </c>
      <c r="P915" s="184"/>
      <c r="Q915" s="184"/>
      <c r="R915" s="184"/>
      <c r="S915" s="184"/>
      <c r="T915" s="184"/>
      <c r="U915" s="184"/>
      <c r="V915" s="184"/>
      <c r="W915" s="184"/>
      <c r="X915" s="186">
        <v>10736</v>
      </c>
      <c r="Y915" s="186"/>
      <c r="Z915" s="186"/>
      <c r="AA915" s="186"/>
      <c r="AB915" s="186"/>
      <c r="AC915" s="186"/>
      <c r="AD915" s="186">
        <v>3595</v>
      </c>
      <c r="AE915" s="186"/>
      <c r="AF915" s="186"/>
      <c r="AG915" s="186"/>
      <c r="AH915" s="186"/>
      <c r="AI915" s="186"/>
      <c r="AJ915" s="186">
        <v>1981</v>
      </c>
      <c r="AK915" s="186"/>
      <c r="AL915" s="186"/>
      <c r="AM915" s="186"/>
      <c r="AN915" s="186"/>
      <c r="AO915" s="186"/>
      <c r="AP915" s="184">
        <v>66227</v>
      </c>
      <c r="AQ915" s="184"/>
      <c r="AR915" s="184"/>
      <c r="AS915" s="184"/>
      <c r="AT915" s="184"/>
      <c r="AU915" s="184"/>
      <c r="AV915" s="184"/>
      <c r="AW915" s="178">
        <v>279.8</v>
      </c>
      <c r="AX915" s="178"/>
      <c r="AY915" s="178"/>
      <c r="AZ915" s="178"/>
      <c r="BA915" s="178"/>
      <c r="BB915" s="178"/>
      <c r="BC915" s="178"/>
      <c r="BD915" s="178">
        <v>37.700000000000003</v>
      </c>
      <c r="BE915" s="178"/>
      <c r="BF915" s="178"/>
      <c r="BG915" s="178"/>
      <c r="BH915" s="178"/>
      <c r="BI915" s="178"/>
      <c r="BJ915" s="178"/>
      <c r="BK915" s="178">
        <v>62.3</v>
      </c>
      <c r="BL915" s="178"/>
      <c r="BM915" s="178"/>
      <c r="BN915" s="178"/>
      <c r="BO915" s="178"/>
      <c r="BP915" s="178"/>
      <c r="BQ915" s="178"/>
    </row>
    <row r="916" spans="1:69" ht="15" customHeight="1" x14ac:dyDescent="0.2">
      <c r="B916" s="182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3"/>
      <c r="O916" s="185"/>
      <c r="P916" s="185"/>
      <c r="Q916" s="185"/>
      <c r="R916" s="185"/>
      <c r="S916" s="185"/>
      <c r="T916" s="185"/>
      <c r="U916" s="185"/>
      <c r="V916" s="185"/>
      <c r="W916" s="185"/>
      <c r="X916" s="187"/>
      <c r="Y916" s="187"/>
      <c r="Z916" s="187"/>
      <c r="AA916" s="187"/>
      <c r="AB916" s="187"/>
      <c r="AC916" s="187"/>
      <c r="AD916" s="187"/>
      <c r="AE916" s="187"/>
      <c r="AF916" s="187"/>
      <c r="AG916" s="187"/>
      <c r="AH916" s="187"/>
      <c r="AI916" s="187"/>
      <c r="AJ916" s="187"/>
      <c r="AK916" s="187"/>
      <c r="AL916" s="187"/>
      <c r="AM916" s="187"/>
      <c r="AN916" s="187"/>
      <c r="AO916" s="187"/>
      <c r="AP916" s="185"/>
      <c r="AQ916" s="185"/>
      <c r="AR916" s="185"/>
      <c r="AS916" s="185"/>
      <c r="AT916" s="185"/>
      <c r="AU916" s="185"/>
      <c r="AV916" s="185"/>
      <c r="AW916" s="179"/>
      <c r="AX916" s="179"/>
      <c r="AY916" s="179"/>
      <c r="AZ916" s="179"/>
      <c r="BA916" s="179"/>
      <c r="BB916" s="179"/>
      <c r="BC916" s="179"/>
      <c r="BD916" s="179"/>
      <c r="BE916" s="179"/>
      <c r="BF916" s="179"/>
      <c r="BG916" s="179"/>
      <c r="BH916" s="179"/>
      <c r="BI916" s="179"/>
      <c r="BJ916" s="179"/>
      <c r="BK916" s="179"/>
      <c r="BL916" s="179"/>
      <c r="BM916" s="179"/>
      <c r="BN916" s="179"/>
      <c r="BO916" s="179"/>
      <c r="BP916" s="179"/>
      <c r="BQ916" s="179"/>
    </row>
    <row r="917" spans="1:69" ht="15" customHeight="1" x14ac:dyDescent="0.2">
      <c r="B917" s="180" t="s">
        <v>1022</v>
      </c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1"/>
      <c r="O917" s="184">
        <v>52294</v>
      </c>
      <c r="P917" s="184"/>
      <c r="Q917" s="184"/>
      <c r="R917" s="184"/>
      <c r="S917" s="184"/>
      <c r="T917" s="184"/>
      <c r="U917" s="184"/>
      <c r="V917" s="184"/>
      <c r="W917" s="184"/>
      <c r="X917" s="186">
        <v>7069</v>
      </c>
      <c r="Y917" s="186"/>
      <c r="Z917" s="186"/>
      <c r="AA917" s="186"/>
      <c r="AB917" s="186"/>
      <c r="AC917" s="186"/>
      <c r="AD917" s="186">
        <v>2168</v>
      </c>
      <c r="AE917" s="186"/>
      <c r="AF917" s="186"/>
      <c r="AG917" s="186"/>
      <c r="AH917" s="186"/>
      <c r="AI917" s="186"/>
      <c r="AJ917" s="186">
        <v>1191</v>
      </c>
      <c r="AK917" s="186"/>
      <c r="AL917" s="186"/>
      <c r="AM917" s="186"/>
      <c r="AN917" s="186"/>
      <c r="AO917" s="186"/>
      <c r="AP917" s="184">
        <v>41866</v>
      </c>
      <c r="AQ917" s="184"/>
      <c r="AR917" s="184"/>
      <c r="AS917" s="184"/>
      <c r="AT917" s="184"/>
      <c r="AU917" s="184"/>
      <c r="AV917" s="184"/>
      <c r="AW917" s="178">
        <v>179.7</v>
      </c>
      <c r="AX917" s="178"/>
      <c r="AY917" s="178"/>
      <c r="AZ917" s="178"/>
      <c r="BA917" s="178"/>
      <c r="BB917" s="178"/>
      <c r="BC917" s="178"/>
      <c r="BD917" s="178">
        <v>36.4</v>
      </c>
      <c r="BE917" s="178"/>
      <c r="BF917" s="178"/>
      <c r="BG917" s="178"/>
      <c r="BH917" s="178"/>
      <c r="BI917" s="178"/>
      <c r="BJ917" s="178"/>
      <c r="BK917" s="178">
        <v>63.4</v>
      </c>
      <c r="BL917" s="178"/>
      <c r="BM917" s="178"/>
      <c r="BN917" s="178"/>
      <c r="BO917" s="178"/>
      <c r="BP917" s="178"/>
      <c r="BQ917" s="178"/>
    </row>
    <row r="918" spans="1:69" ht="15" customHeight="1" x14ac:dyDescent="0.2">
      <c r="B918" s="182"/>
      <c r="C918" s="182"/>
      <c r="D918" s="182"/>
      <c r="E918" s="182"/>
      <c r="F918" s="182"/>
      <c r="G918" s="182"/>
      <c r="H918" s="182"/>
      <c r="I918" s="182"/>
      <c r="J918" s="182"/>
      <c r="K918" s="182"/>
      <c r="L918" s="182"/>
      <c r="M918" s="182"/>
      <c r="N918" s="183"/>
      <c r="O918" s="185"/>
      <c r="P918" s="185"/>
      <c r="Q918" s="185"/>
      <c r="R918" s="185"/>
      <c r="S918" s="185"/>
      <c r="T918" s="185"/>
      <c r="U918" s="185"/>
      <c r="V918" s="185"/>
      <c r="W918" s="185"/>
      <c r="X918" s="187"/>
      <c r="Y918" s="187"/>
      <c r="Z918" s="187"/>
      <c r="AA918" s="187"/>
      <c r="AB918" s="187"/>
      <c r="AC918" s="187"/>
      <c r="AD918" s="187"/>
      <c r="AE918" s="187"/>
      <c r="AF918" s="187"/>
      <c r="AG918" s="187"/>
      <c r="AH918" s="187"/>
      <c r="AI918" s="187"/>
      <c r="AJ918" s="187"/>
      <c r="AK918" s="187"/>
      <c r="AL918" s="187"/>
      <c r="AM918" s="187"/>
      <c r="AN918" s="187"/>
      <c r="AO918" s="187"/>
      <c r="AP918" s="185"/>
      <c r="AQ918" s="185"/>
      <c r="AR918" s="185"/>
      <c r="AS918" s="185"/>
      <c r="AT918" s="185"/>
      <c r="AU918" s="185"/>
      <c r="AV918" s="185"/>
      <c r="AW918" s="179"/>
      <c r="AX918" s="179"/>
      <c r="AY918" s="179"/>
      <c r="AZ918" s="179"/>
      <c r="BA918" s="179"/>
      <c r="BB918" s="179"/>
      <c r="BC918" s="179"/>
      <c r="BD918" s="179"/>
      <c r="BE918" s="179"/>
      <c r="BF918" s="179"/>
      <c r="BG918" s="179"/>
      <c r="BH918" s="179"/>
      <c r="BI918" s="179"/>
      <c r="BJ918" s="179"/>
      <c r="BK918" s="179"/>
      <c r="BL918" s="179"/>
      <c r="BM918" s="179"/>
      <c r="BN918" s="179"/>
      <c r="BO918" s="179"/>
      <c r="BP918" s="179"/>
      <c r="BQ918" s="179"/>
    </row>
    <row r="919" spans="1:69" ht="15" customHeight="1" x14ac:dyDescent="0.2">
      <c r="B919" s="180" t="s">
        <v>1023</v>
      </c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1"/>
      <c r="O919" s="184">
        <v>166779</v>
      </c>
      <c r="P919" s="184"/>
      <c r="Q919" s="184"/>
      <c r="R919" s="184"/>
      <c r="S919" s="184"/>
      <c r="T919" s="184"/>
      <c r="U919" s="184"/>
      <c r="V919" s="184"/>
      <c r="W919" s="184"/>
      <c r="X919" s="186">
        <v>21700</v>
      </c>
      <c r="Y919" s="186"/>
      <c r="Z919" s="186"/>
      <c r="AA919" s="186"/>
      <c r="AB919" s="186"/>
      <c r="AC919" s="186"/>
      <c r="AD919" s="186">
        <v>4707</v>
      </c>
      <c r="AE919" s="186"/>
      <c r="AF919" s="186"/>
      <c r="AG919" s="186"/>
      <c r="AH919" s="186"/>
      <c r="AI919" s="186"/>
      <c r="AJ919" s="186">
        <v>3979</v>
      </c>
      <c r="AK919" s="186"/>
      <c r="AL919" s="186"/>
      <c r="AM919" s="186"/>
      <c r="AN919" s="186"/>
      <c r="AO919" s="186"/>
      <c r="AP919" s="184">
        <v>136393</v>
      </c>
      <c r="AQ919" s="184"/>
      <c r="AR919" s="184"/>
      <c r="AS919" s="184"/>
      <c r="AT919" s="184"/>
      <c r="AU919" s="184"/>
      <c r="AV919" s="184"/>
      <c r="AW919" s="178">
        <v>456.9</v>
      </c>
      <c r="AX919" s="178"/>
      <c r="AY919" s="178"/>
      <c r="AZ919" s="178"/>
      <c r="BA919" s="178"/>
      <c r="BB919" s="178"/>
      <c r="BC919" s="178"/>
      <c r="BD919" s="178">
        <v>33.6</v>
      </c>
      <c r="BE919" s="178"/>
      <c r="BF919" s="178"/>
      <c r="BG919" s="178"/>
      <c r="BH919" s="178"/>
      <c r="BI919" s="178"/>
      <c r="BJ919" s="178"/>
      <c r="BK919" s="178">
        <v>66.400000000000006</v>
      </c>
      <c r="BL919" s="178"/>
      <c r="BM919" s="178"/>
      <c r="BN919" s="178"/>
      <c r="BO919" s="178"/>
      <c r="BP919" s="178"/>
      <c r="BQ919" s="178"/>
    </row>
    <row r="920" spans="1:69" ht="15" customHeight="1" x14ac:dyDescent="0.2">
      <c r="B920" s="182"/>
      <c r="C920" s="182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183"/>
      <c r="O920" s="185"/>
      <c r="P920" s="185"/>
      <c r="Q920" s="185"/>
      <c r="R920" s="185"/>
      <c r="S920" s="185"/>
      <c r="T920" s="185"/>
      <c r="U920" s="185"/>
      <c r="V920" s="185"/>
      <c r="W920" s="185"/>
      <c r="X920" s="187"/>
      <c r="Y920" s="187"/>
      <c r="Z920" s="187"/>
      <c r="AA920" s="187"/>
      <c r="AB920" s="187"/>
      <c r="AC920" s="187"/>
      <c r="AD920" s="187"/>
      <c r="AE920" s="187"/>
      <c r="AF920" s="187"/>
      <c r="AG920" s="187"/>
      <c r="AH920" s="187"/>
      <c r="AI920" s="187"/>
      <c r="AJ920" s="187"/>
      <c r="AK920" s="187"/>
      <c r="AL920" s="187"/>
      <c r="AM920" s="187"/>
      <c r="AN920" s="187"/>
      <c r="AO920" s="187"/>
      <c r="AP920" s="185"/>
      <c r="AQ920" s="185"/>
      <c r="AR920" s="185"/>
      <c r="AS920" s="185"/>
      <c r="AT920" s="185"/>
      <c r="AU920" s="185"/>
      <c r="AV920" s="185"/>
      <c r="AW920" s="179"/>
      <c r="AX920" s="179"/>
      <c r="AY920" s="179"/>
      <c r="AZ920" s="179"/>
      <c r="BA920" s="179"/>
      <c r="BB920" s="179"/>
      <c r="BC920" s="179"/>
      <c r="BD920" s="179"/>
      <c r="BE920" s="179"/>
      <c r="BF920" s="179"/>
      <c r="BG920" s="179"/>
      <c r="BH920" s="179"/>
      <c r="BI920" s="179"/>
      <c r="BJ920" s="179"/>
      <c r="BK920" s="179"/>
      <c r="BL920" s="179"/>
      <c r="BM920" s="179"/>
      <c r="BN920" s="179"/>
      <c r="BO920" s="179"/>
      <c r="BP920" s="179"/>
      <c r="BQ920" s="179"/>
    </row>
    <row r="921" spans="1:69" ht="15" customHeight="1" x14ac:dyDescent="0.2">
      <c r="B921" s="170" t="s">
        <v>1075</v>
      </c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1"/>
      <c r="O921" s="174">
        <f>SUM(X921:AV922)</f>
        <v>151877</v>
      </c>
      <c r="P921" s="174"/>
      <c r="Q921" s="174"/>
      <c r="R921" s="174"/>
      <c r="S921" s="174"/>
      <c r="T921" s="174"/>
      <c r="U921" s="174"/>
      <c r="V921" s="174"/>
      <c r="W921" s="174"/>
      <c r="X921" s="176">
        <v>16975</v>
      </c>
      <c r="Y921" s="176"/>
      <c r="Z921" s="176"/>
      <c r="AA921" s="176"/>
      <c r="AB921" s="176"/>
      <c r="AC921" s="176"/>
      <c r="AD921" s="176">
        <v>3589</v>
      </c>
      <c r="AE921" s="176"/>
      <c r="AF921" s="176"/>
      <c r="AG921" s="176"/>
      <c r="AH921" s="176"/>
      <c r="AI921" s="176"/>
      <c r="AJ921" s="176">
        <v>2973</v>
      </c>
      <c r="AK921" s="176"/>
      <c r="AL921" s="176"/>
      <c r="AM921" s="176"/>
      <c r="AN921" s="176"/>
      <c r="AO921" s="176"/>
      <c r="AP921" s="174">
        <v>128340</v>
      </c>
      <c r="AQ921" s="174"/>
      <c r="AR921" s="174"/>
      <c r="AS921" s="174"/>
      <c r="AT921" s="174"/>
      <c r="AU921" s="174"/>
      <c r="AV921" s="174"/>
      <c r="AW921" s="168">
        <v>419.6</v>
      </c>
      <c r="AX921" s="168"/>
      <c r="AY921" s="168"/>
      <c r="AZ921" s="168"/>
      <c r="BA921" s="168"/>
      <c r="BB921" s="168"/>
      <c r="BC921" s="168"/>
      <c r="BD921" s="168">
        <v>33.799999999999997</v>
      </c>
      <c r="BE921" s="168"/>
      <c r="BF921" s="168"/>
      <c r="BG921" s="168"/>
      <c r="BH921" s="168"/>
      <c r="BI921" s="168"/>
      <c r="BJ921" s="168"/>
      <c r="BK921" s="168">
        <v>66.2</v>
      </c>
      <c r="BL921" s="168"/>
      <c r="BM921" s="168"/>
      <c r="BN921" s="168"/>
      <c r="BO921" s="168"/>
      <c r="BP921" s="168"/>
      <c r="BQ921" s="168"/>
    </row>
    <row r="922" spans="1:69" ht="15" customHeight="1" x14ac:dyDescent="0.2">
      <c r="B922" s="172"/>
      <c r="C922" s="172"/>
      <c r="D922" s="172"/>
      <c r="E922" s="172"/>
      <c r="F922" s="172"/>
      <c r="G922" s="172"/>
      <c r="H922" s="172"/>
      <c r="I922" s="172"/>
      <c r="J922" s="172"/>
      <c r="K922" s="172"/>
      <c r="L922" s="172"/>
      <c r="M922" s="172"/>
      <c r="N922" s="173"/>
      <c r="O922" s="175"/>
      <c r="P922" s="175"/>
      <c r="Q922" s="175"/>
      <c r="R922" s="175"/>
      <c r="S922" s="175"/>
      <c r="T922" s="175"/>
      <c r="U922" s="175"/>
      <c r="V922" s="175"/>
      <c r="W922" s="175"/>
      <c r="X922" s="177"/>
      <c r="Y922" s="177"/>
      <c r="Z922" s="177"/>
      <c r="AA922" s="177"/>
      <c r="AB922" s="177"/>
      <c r="AC922" s="177"/>
      <c r="AD922" s="177"/>
      <c r="AE922" s="177"/>
      <c r="AF922" s="177"/>
      <c r="AG922" s="177"/>
      <c r="AH922" s="177"/>
      <c r="AI922" s="177"/>
      <c r="AJ922" s="177"/>
      <c r="AK922" s="177"/>
      <c r="AL922" s="177"/>
      <c r="AM922" s="177"/>
      <c r="AN922" s="177"/>
      <c r="AO922" s="177"/>
      <c r="AP922" s="175"/>
      <c r="AQ922" s="175"/>
      <c r="AR922" s="175"/>
      <c r="AS922" s="175"/>
      <c r="AT922" s="175"/>
      <c r="AU922" s="175"/>
      <c r="AV922" s="175"/>
      <c r="AW922" s="169"/>
      <c r="AX922" s="169"/>
      <c r="AY922" s="169"/>
      <c r="AZ922" s="169"/>
      <c r="BA922" s="169"/>
      <c r="BB922" s="169"/>
      <c r="BC922" s="169"/>
      <c r="BD922" s="169"/>
      <c r="BE922" s="169"/>
      <c r="BF922" s="169"/>
      <c r="BG922" s="169"/>
      <c r="BH922" s="169"/>
      <c r="BI922" s="169"/>
      <c r="BJ922" s="169"/>
      <c r="BK922" s="169"/>
      <c r="BL922" s="169"/>
      <c r="BM922" s="169"/>
      <c r="BN922" s="169"/>
      <c r="BO922" s="169"/>
      <c r="BP922" s="169"/>
      <c r="BQ922" s="169"/>
    </row>
    <row r="923" spans="1:69" ht="15" customHeight="1" x14ac:dyDescent="0.2">
      <c r="BQ923" s="5" t="s">
        <v>1024</v>
      </c>
    </row>
    <row r="925" spans="1:69" ht="15" customHeight="1" x14ac:dyDescent="0.2">
      <c r="A925" s="3" t="s">
        <v>1025</v>
      </c>
      <c r="BQ925" s="5" t="s">
        <v>1026</v>
      </c>
    </row>
    <row r="927" spans="1:69" ht="15" customHeight="1" x14ac:dyDescent="0.2">
      <c r="B927" s="127" t="s">
        <v>12</v>
      </c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 t="s">
        <v>1027</v>
      </c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 t="s">
        <v>1028</v>
      </c>
      <c r="AA927" s="127"/>
      <c r="AB927" s="127"/>
      <c r="AC927" s="127"/>
      <c r="AD927" s="127"/>
      <c r="AE927" s="127"/>
      <c r="AF927" s="127"/>
      <c r="AG927" s="127"/>
      <c r="AH927" s="127"/>
      <c r="AI927" s="127"/>
      <c r="AJ927" s="127"/>
      <c r="AK927" s="127" t="s">
        <v>1029</v>
      </c>
      <c r="AL927" s="127"/>
      <c r="AM927" s="127"/>
      <c r="AN927" s="127"/>
      <c r="AO927" s="127"/>
      <c r="AP927" s="127"/>
      <c r="AQ927" s="127"/>
      <c r="AR927" s="127"/>
      <c r="AS927" s="127"/>
      <c r="AT927" s="127"/>
      <c r="AU927" s="127"/>
      <c r="AV927" s="127" t="s">
        <v>1030</v>
      </c>
      <c r="AW927" s="127"/>
      <c r="AX927" s="127"/>
      <c r="AY927" s="127"/>
      <c r="AZ927" s="127"/>
      <c r="BA927" s="127"/>
      <c r="BB927" s="127"/>
      <c r="BC927" s="127"/>
      <c r="BD927" s="127"/>
      <c r="BE927" s="127"/>
      <c r="BF927" s="127"/>
      <c r="BG927" s="127" t="s">
        <v>1031</v>
      </c>
      <c r="BH927" s="127"/>
      <c r="BI927" s="127"/>
      <c r="BJ927" s="127"/>
      <c r="BK927" s="127"/>
      <c r="BL927" s="127"/>
      <c r="BM927" s="127"/>
      <c r="BN927" s="127"/>
      <c r="BO927" s="127"/>
      <c r="BP927" s="127"/>
      <c r="BQ927" s="127"/>
    </row>
    <row r="928" spans="1:69" ht="15" customHeight="1" x14ac:dyDescent="0.2">
      <c r="B928" s="155" t="s">
        <v>1032</v>
      </c>
      <c r="C928" s="156"/>
      <c r="D928" s="156"/>
      <c r="E928" s="157"/>
      <c r="F928" s="164" t="s">
        <v>1033</v>
      </c>
      <c r="G928" s="164"/>
      <c r="H928" s="164"/>
      <c r="I928" s="164"/>
      <c r="J928" s="164"/>
      <c r="K928" s="164"/>
      <c r="L928" s="164"/>
      <c r="M928" s="164"/>
      <c r="N928" s="164"/>
      <c r="O928" s="153">
        <v>203</v>
      </c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>
        <v>159</v>
      </c>
      <c r="AA928" s="153"/>
      <c r="AB928" s="153"/>
      <c r="AC928" s="153"/>
      <c r="AD928" s="153"/>
      <c r="AE928" s="153"/>
      <c r="AF928" s="153"/>
      <c r="AG928" s="153"/>
      <c r="AH928" s="153"/>
      <c r="AI928" s="153"/>
      <c r="AJ928" s="153"/>
      <c r="AK928" s="153">
        <v>224</v>
      </c>
      <c r="AL928" s="153"/>
      <c r="AM928" s="153"/>
      <c r="AN928" s="153"/>
      <c r="AO928" s="153"/>
      <c r="AP928" s="153"/>
      <c r="AQ928" s="153"/>
      <c r="AR928" s="153"/>
      <c r="AS928" s="153"/>
      <c r="AT928" s="153"/>
      <c r="AU928" s="153"/>
      <c r="AV928" s="153">
        <v>74</v>
      </c>
      <c r="AW928" s="153"/>
      <c r="AX928" s="153"/>
      <c r="AY928" s="153"/>
      <c r="AZ928" s="153"/>
      <c r="BA928" s="153"/>
      <c r="BB928" s="153"/>
      <c r="BC928" s="153"/>
      <c r="BD928" s="153"/>
      <c r="BE928" s="153"/>
      <c r="BF928" s="153"/>
      <c r="BG928" s="153">
        <v>309</v>
      </c>
      <c r="BH928" s="153"/>
      <c r="BI928" s="153"/>
      <c r="BJ928" s="153"/>
      <c r="BK928" s="153"/>
      <c r="BL928" s="153"/>
      <c r="BM928" s="153"/>
      <c r="BN928" s="153"/>
      <c r="BO928" s="153"/>
      <c r="BP928" s="153"/>
      <c r="BQ928" s="153"/>
    </row>
    <row r="929" spans="1:69" ht="15" customHeight="1" x14ac:dyDescent="0.2">
      <c r="B929" s="158"/>
      <c r="C929" s="159"/>
      <c r="D929" s="159"/>
      <c r="E929" s="160"/>
      <c r="F929" s="165" t="s">
        <v>1034</v>
      </c>
      <c r="G929" s="166"/>
      <c r="H929" s="166"/>
      <c r="I929" s="166"/>
      <c r="J929" s="166"/>
      <c r="K929" s="166"/>
      <c r="L929" s="166"/>
      <c r="M929" s="166"/>
      <c r="N929" s="167"/>
      <c r="O929" s="154">
        <v>92</v>
      </c>
      <c r="P929" s="154"/>
      <c r="Q929" s="154"/>
      <c r="R929" s="154"/>
      <c r="S929" s="154"/>
      <c r="T929" s="154"/>
      <c r="U929" s="154"/>
      <c r="V929" s="154"/>
      <c r="W929" s="154"/>
      <c r="X929" s="154"/>
      <c r="Y929" s="154"/>
      <c r="Z929" s="154">
        <v>101</v>
      </c>
      <c r="AA929" s="154"/>
      <c r="AB929" s="154"/>
      <c r="AC929" s="154"/>
      <c r="AD929" s="154"/>
      <c r="AE929" s="154"/>
      <c r="AF929" s="154"/>
      <c r="AG929" s="154"/>
      <c r="AH929" s="154"/>
      <c r="AI929" s="154"/>
      <c r="AJ929" s="154"/>
      <c r="AK929" s="154">
        <v>174</v>
      </c>
      <c r="AL929" s="154"/>
      <c r="AM929" s="154"/>
      <c r="AN929" s="154"/>
      <c r="AO929" s="154"/>
      <c r="AP929" s="154"/>
      <c r="AQ929" s="154"/>
      <c r="AR929" s="154"/>
      <c r="AS929" s="154"/>
      <c r="AT929" s="154"/>
      <c r="AU929" s="154"/>
      <c r="AV929" s="154">
        <v>32</v>
      </c>
      <c r="AW929" s="154"/>
      <c r="AX929" s="154"/>
      <c r="AY929" s="154"/>
      <c r="AZ929" s="154"/>
      <c r="BA929" s="154"/>
      <c r="BB929" s="154"/>
      <c r="BC929" s="154"/>
      <c r="BD929" s="154"/>
      <c r="BE929" s="154"/>
      <c r="BF929" s="154"/>
      <c r="BG929" s="154">
        <v>9233</v>
      </c>
      <c r="BH929" s="154"/>
      <c r="BI929" s="154"/>
      <c r="BJ929" s="154"/>
      <c r="BK929" s="154"/>
      <c r="BL929" s="154"/>
      <c r="BM929" s="154"/>
      <c r="BN929" s="154"/>
      <c r="BO929" s="154"/>
      <c r="BP929" s="154"/>
      <c r="BQ929" s="154"/>
    </row>
    <row r="930" spans="1:69" ht="15" customHeight="1" x14ac:dyDescent="0.2">
      <c r="B930" s="161"/>
      <c r="C930" s="162"/>
      <c r="D930" s="162"/>
      <c r="E930" s="163"/>
      <c r="F930" s="121" t="s">
        <v>1035</v>
      </c>
      <c r="G930" s="122"/>
      <c r="H930" s="122"/>
      <c r="I930" s="122"/>
      <c r="J930" s="122"/>
      <c r="K930" s="122"/>
      <c r="L930" s="122"/>
      <c r="M930" s="122"/>
      <c r="N930" s="123"/>
      <c r="O930" s="152">
        <v>52.7</v>
      </c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>
        <v>35.700000000000003</v>
      </c>
      <c r="AA930" s="152"/>
      <c r="AB930" s="152"/>
      <c r="AC930" s="152"/>
      <c r="AD930" s="152"/>
      <c r="AE930" s="152"/>
      <c r="AF930" s="152"/>
      <c r="AG930" s="152"/>
      <c r="AH930" s="152"/>
      <c r="AI930" s="152"/>
      <c r="AJ930" s="152"/>
      <c r="AK930" s="152">
        <v>48.2</v>
      </c>
      <c r="AL930" s="152"/>
      <c r="AM930" s="152"/>
      <c r="AN930" s="152"/>
      <c r="AO930" s="152"/>
      <c r="AP930" s="152"/>
      <c r="AQ930" s="152"/>
      <c r="AR930" s="152"/>
      <c r="AS930" s="152"/>
      <c r="AT930" s="152"/>
      <c r="AU930" s="152"/>
      <c r="AV930" s="152">
        <v>23.9</v>
      </c>
      <c r="AW930" s="152"/>
      <c r="AX930" s="152"/>
      <c r="AY930" s="152"/>
      <c r="AZ930" s="152"/>
      <c r="BA930" s="152"/>
      <c r="BB930" s="152"/>
      <c r="BC930" s="152"/>
      <c r="BD930" s="152"/>
      <c r="BE930" s="152"/>
      <c r="BF930" s="152"/>
      <c r="BG930" s="152">
        <v>34.5</v>
      </c>
      <c r="BH930" s="152"/>
      <c r="BI930" s="152"/>
      <c r="BJ930" s="152"/>
      <c r="BK930" s="152"/>
      <c r="BL930" s="152"/>
      <c r="BM930" s="152"/>
      <c r="BN930" s="152"/>
      <c r="BO930" s="152"/>
      <c r="BP930" s="152"/>
      <c r="BQ930" s="152"/>
    </row>
    <row r="931" spans="1:69" ht="15" customHeight="1" x14ac:dyDescent="0.2">
      <c r="B931" s="155" t="s">
        <v>1036</v>
      </c>
      <c r="C931" s="156"/>
      <c r="D931" s="156"/>
      <c r="E931" s="157"/>
      <c r="F931" s="164" t="s">
        <v>1033</v>
      </c>
      <c r="G931" s="164"/>
      <c r="H931" s="164"/>
      <c r="I931" s="164"/>
      <c r="J931" s="164"/>
      <c r="K931" s="164"/>
      <c r="L931" s="164"/>
      <c r="M931" s="164"/>
      <c r="N931" s="164"/>
      <c r="O931" s="153">
        <v>199</v>
      </c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>
        <v>158</v>
      </c>
      <c r="AA931" s="153"/>
      <c r="AB931" s="153"/>
      <c r="AC931" s="153"/>
      <c r="AD931" s="153"/>
      <c r="AE931" s="153"/>
      <c r="AF931" s="153"/>
      <c r="AG931" s="153"/>
      <c r="AH931" s="153"/>
      <c r="AI931" s="153"/>
      <c r="AJ931" s="153"/>
      <c r="AK931" s="153">
        <v>231</v>
      </c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153"/>
      <c r="AV931" s="153">
        <v>70</v>
      </c>
      <c r="AW931" s="153"/>
      <c r="AX931" s="153"/>
      <c r="AY931" s="153"/>
      <c r="AZ931" s="153"/>
      <c r="BA931" s="153"/>
      <c r="BB931" s="153"/>
      <c r="BC931" s="153"/>
      <c r="BD931" s="153"/>
      <c r="BE931" s="153"/>
      <c r="BF931" s="153"/>
      <c r="BG931" s="153">
        <v>308</v>
      </c>
      <c r="BH931" s="153"/>
      <c r="BI931" s="153"/>
      <c r="BJ931" s="153"/>
      <c r="BK931" s="153"/>
      <c r="BL931" s="153"/>
      <c r="BM931" s="153"/>
      <c r="BN931" s="153"/>
      <c r="BO931" s="153"/>
      <c r="BP931" s="153"/>
      <c r="BQ931" s="153"/>
    </row>
    <row r="932" spans="1:69" ht="15" customHeight="1" x14ac:dyDescent="0.2">
      <c r="B932" s="158"/>
      <c r="C932" s="159"/>
      <c r="D932" s="159"/>
      <c r="E932" s="160"/>
      <c r="F932" s="165" t="s">
        <v>1034</v>
      </c>
      <c r="G932" s="166"/>
      <c r="H932" s="166"/>
      <c r="I932" s="166"/>
      <c r="J932" s="166"/>
      <c r="K932" s="166"/>
      <c r="L932" s="166"/>
      <c r="M932" s="166"/>
      <c r="N932" s="167"/>
      <c r="O932" s="154">
        <v>89</v>
      </c>
      <c r="P932" s="154"/>
      <c r="Q932" s="154"/>
      <c r="R932" s="154"/>
      <c r="S932" s="154"/>
      <c r="T932" s="154"/>
      <c r="U932" s="154"/>
      <c r="V932" s="154"/>
      <c r="W932" s="154"/>
      <c r="X932" s="154"/>
      <c r="Y932" s="154"/>
      <c r="Z932" s="154">
        <v>100</v>
      </c>
      <c r="AA932" s="154"/>
      <c r="AB932" s="154"/>
      <c r="AC932" s="154"/>
      <c r="AD932" s="154"/>
      <c r="AE932" s="154"/>
      <c r="AF932" s="154"/>
      <c r="AG932" s="154"/>
      <c r="AH932" s="154"/>
      <c r="AI932" s="154"/>
      <c r="AJ932" s="154"/>
      <c r="AK932" s="154">
        <v>181</v>
      </c>
      <c r="AL932" s="154"/>
      <c r="AM932" s="154"/>
      <c r="AN932" s="154"/>
      <c r="AO932" s="154"/>
      <c r="AP932" s="154"/>
      <c r="AQ932" s="154"/>
      <c r="AR932" s="154"/>
      <c r="AS932" s="154"/>
      <c r="AT932" s="154"/>
      <c r="AU932" s="154"/>
      <c r="AV932" s="154">
        <v>28</v>
      </c>
      <c r="AW932" s="154"/>
      <c r="AX932" s="154"/>
      <c r="AY932" s="154"/>
      <c r="AZ932" s="154"/>
      <c r="BA932" s="154"/>
      <c r="BB932" s="154"/>
      <c r="BC932" s="154"/>
      <c r="BD932" s="154"/>
      <c r="BE932" s="154"/>
      <c r="BF932" s="154"/>
      <c r="BG932" s="154">
        <v>8015</v>
      </c>
      <c r="BH932" s="154"/>
      <c r="BI932" s="154"/>
      <c r="BJ932" s="154"/>
      <c r="BK932" s="154"/>
      <c r="BL932" s="154"/>
      <c r="BM932" s="154"/>
      <c r="BN932" s="154"/>
      <c r="BO932" s="154"/>
      <c r="BP932" s="154"/>
      <c r="BQ932" s="154"/>
    </row>
    <row r="933" spans="1:69" ht="15" customHeight="1" x14ac:dyDescent="0.2">
      <c r="B933" s="161"/>
      <c r="C933" s="162"/>
      <c r="D933" s="162"/>
      <c r="E933" s="163"/>
      <c r="F933" s="121" t="s">
        <v>1035</v>
      </c>
      <c r="G933" s="122"/>
      <c r="H933" s="122"/>
      <c r="I933" s="122"/>
      <c r="J933" s="122"/>
      <c r="K933" s="122"/>
      <c r="L933" s="122"/>
      <c r="M933" s="122"/>
      <c r="N933" s="123"/>
      <c r="O933" s="152">
        <v>57.3</v>
      </c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>
        <v>33.9</v>
      </c>
      <c r="AA933" s="152"/>
      <c r="AB933" s="152"/>
      <c r="AC933" s="152"/>
      <c r="AD933" s="152"/>
      <c r="AE933" s="152"/>
      <c r="AF933" s="152"/>
      <c r="AG933" s="152"/>
      <c r="AH933" s="152"/>
      <c r="AI933" s="152"/>
      <c r="AJ933" s="152"/>
      <c r="AK933" s="152">
        <v>46.9</v>
      </c>
      <c r="AL933" s="152"/>
      <c r="AM933" s="152"/>
      <c r="AN933" s="152"/>
      <c r="AO933" s="152"/>
      <c r="AP933" s="152"/>
      <c r="AQ933" s="152"/>
      <c r="AR933" s="152"/>
      <c r="AS933" s="152"/>
      <c r="AT933" s="152"/>
      <c r="AU933" s="152"/>
      <c r="AV933" s="152">
        <v>22.7</v>
      </c>
      <c r="AW933" s="152"/>
      <c r="AX933" s="152"/>
      <c r="AY933" s="152"/>
      <c r="AZ933" s="152"/>
      <c r="BA933" s="152"/>
      <c r="BB933" s="152"/>
      <c r="BC933" s="152"/>
      <c r="BD933" s="152"/>
      <c r="BE933" s="152"/>
      <c r="BF933" s="152"/>
      <c r="BG933" s="152">
        <v>29.9</v>
      </c>
      <c r="BH933" s="152"/>
      <c r="BI933" s="152"/>
      <c r="BJ933" s="152"/>
      <c r="BK933" s="152"/>
      <c r="BL933" s="152"/>
      <c r="BM933" s="152"/>
      <c r="BN933" s="152"/>
      <c r="BO933" s="152"/>
      <c r="BP933" s="152"/>
      <c r="BQ933" s="152"/>
    </row>
    <row r="934" spans="1:69" ht="15" customHeight="1" x14ac:dyDescent="0.2">
      <c r="B934" s="155" t="s">
        <v>1037</v>
      </c>
      <c r="C934" s="156"/>
      <c r="D934" s="156"/>
      <c r="E934" s="157"/>
      <c r="F934" s="164" t="s">
        <v>1033</v>
      </c>
      <c r="G934" s="164"/>
      <c r="H934" s="164"/>
      <c r="I934" s="164"/>
      <c r="J934" s="164"/>
      <c r="K934" s="164"/>
      <c r="L934" s="164"/>
      <c r="M934" s="164"/>
      <c r="N934" s="164"/>
      <c r="O934" s="153">
        <v>226</v>
      </c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>
        <v>149</v>
      </c>
      <c r="AA934" s="153"/>
      <c r="AB934" s="153"/>
      <c r="AC934" s="153"/>
      <c r="AD934" s="153"/>
      <c r="AE934" s="153"/>
      <c r="AF934" s="153"/>
      <c r="AG934" s="153"/>
      <c r="AH934" s="153"/>
      <c r="AI934" s="153"/>
      <c r="AJ934" s="153"/>
      <c r="AK934" s="153">
        <v>226</v>
      </c>
      <c r="AL934" s="153"/>
      <c r="AM934" s="153"/>
      <c r="AN934" s="153"/>
      <c r="AO934" s="153"/>
      <c r="AP934" s="153"/>
      <c r="AQ934" s="153"/>
      <c r="AR934" s="153"/>
      <c r="AS934" s="153"/>
      <c r="AT934" s="153"/>
      <c r="AU934" s="153"/>
      <c r="AV934" s="153">
        <v>63</v>
      </c>
      <c r="AW934" s="153"/>
      <c r="AX934" s="153"/>
      <c r="AY934" s="153"/>
      <c r="AZ934" s="153"/>
      <c r="BA934" s="153"/>
      <c r="BB934" s="153"/>
      <c r="BC934" s="153"/>
      <c r="BD934" s="153"/>
      <c r="BE934" s="153"/>
      <c r="BF934" s="153"/>
      <c r="BG934" s="153">
        <v>308</v>
      </c>
      <c r="BH934" s="153"/>
      <c r="BI934" s="153"/>
      <c r="BJ934" s="153"/>
      <c r="BK934" s="153"/>
      <c r="BL934" s="153"/>
      <c r="BM934" s="153"/>
      <c r="BN934" s="153"/>
      <c r="BO934" s="153"/>
      <c r="BP934" s="153"/>
      <c r="BQ934" s="153"/>
    </row>
    <row r="935" spans="1:69" ht="15" customHeight="1" x14ac:dyDescent="0.2">
      <c r="B935" s="158"/>
      <c r="C935" s="159"/>
      <c r="D935" s="159"/>
      <c r="E935" s="160"/>
      <c r="F935" s="165" t="s">
        <v>1034</v>
      </c>
      <c r="G935" s="166"/>
      <c r="H935" s="166"/>
      <c r="I935" s="166"/>
      <c r="J935" s="166"/>
      <c r="K935" s="166"/>
      <c r="L935" s="166"/>
      <c r="M935" s="166"/>
      <c r="N935" s="167"/>
      <c r="O935" s="154">
        <v>105</v>
      </c>
      <c r="P935" s="154"/>
      <c r="Q935" s="154"/>
      <c r="R935" s="154"/>
      <c r="S935" s="154"/>
      <c r="T935" s="154"/>
      <c r="U935" s="154"/>
      <c r="V935" s="154"/>
      <c r="W935" s="154"/>
      <c r="X935" s="154"/>
      <c r="Y935" s="154"/>
      <c r="Z935" s="154">
        <v>96</v>
      </c>
      <c r="AA935" s="154"/>
      <c r="AB935" s="154"/>
      <c r="AC935" s="154"/>
      <c r="AD935" s="154"/>
      <c r="AE935" s="154"/>
      <c r="AF935" s="154"/>
      <c r="AG935" s="154"/>
      <c r="AH935" s="154"/>
      <c r="AI935" s="154"/>
      <c r="AJ935" s="154"/>
      <c r="AK935" s="154">
        <v>191</v>
      </c>
      <c r="AL935" s="154"/>
      <c r="AM935" s="154"/>
      <c r="AN935" s="154"/>
      <c r="AO935" s="154"/>
      <c r="AP935" s="154"/>
      <c r="AQ935" s="154"/>
      <c r="AR935" s="154"/>
      <c r="AS935" s="154"/>
      <c r="AT935" s="154"/>
      <c r="AU935" s="154"/>
      <c r="AV935" s="154">
        <v>29</v>
      </c>
      <c r="AW935" s="154"/>
      <c r="AX935" s="154"/>
      <c r="AY935" s="154"/>
      <c r="AZ935" s="154"/>
      <c r="BA935" s="154"/>
      <c r="BB935" s="154"/>
      <c r="BC935" s="154"/>
      <c r="BD935" s="154"/>
      <c r="BE935" s="154"/>
      <c r="BF935" s="154"/>
      <c r="BG935" s="154">
        <v>8595</v>
      </c>
      <c r="BH935" s="154"/>
      <c r="BI935" s="154"/>
      <c r="BJ935" s="154"/>
      <c r="BK935" s="154"/>
      <c r="BL935" s="154"/>
      <c r="BM935" s="154"/>
      <c r="BN935" s="154"/>
      <c r="BO935" s="154"/>
      <c r="BP935" s="154"/>
      <c r="BQ935" s="154"/>
    </row>
    <row r="936" spans="1:69" ht="15" customHeight="1" x14ac:dyDescent="0.2">
      <c r="B936" s="161"/>
      <c r="C936" s="162"/>
      <c r="D936" s="162"/>
      <c r="E936" s="163"/>
      <c r="F936" s="121" t="s">
        <v>1035</v>
      </c>
      <c r="G936" s="122"/>
      <c r="H936" s="122"/>
      <c r="I936" s="122"/>
      <c r="J936" s="122"/>
      <c r="K936" s="122"/>
      <c r="L936" s="122"/>
      <c r="M936" s="122"/>
      <c r="N936" s="123"/>
      <c r="O936" s="152">
        <v>57</v>
      </c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>
        <v>33</v>
      </c>
      <c r="AA936" s="152"/>
      <c r="AB936" s="152"/>
      <c r="AC936" s="152"/>
      <c r="AD936" s="152"/>
      <c r="AE936" s="152"/>
      <c r="AF936" s="152"/>
      <c r="AG936" s="152"/>
      <c r="AH936" s="152"/>
      <c r="AI936" s="152"/>
      <c r="AJ936" s="152"/>
      <c r="AK936" s="152">
        <v>46</v>
      </c>
      <c r="AL936" s="152"/>
      <c r="AM936" s="152"/>
      <c r="AN936" s="152"/>
      <c r="AO936" s="152"/>
      <c r="AP936" s="152"/>
      <c r="AQ936" s="152"/>
      <c r="AR936" s="152"/>
      <c r="AS936" s="152"/>
      <c r="AT936" s="152"/>
      <c r="AU936" s="152"/>
      <c r="AV936" s="152">
        <v>21</v>
      </c>
      <c r="AW936" s="152"/>
      <c r="AX936" s="152"/>
      <c r="AY936" s="152"/>
      <c r="AZ936" s="152"/>
      <c r="BA936" s="152"/>
      <c r="BB936" s="152"/>
      <c r="BC936" s="152"/>
      <c r="BD936" s="152"/>
      <c r="BE936" s="152"/>
      <c r="BF936" s="152"/>
      <c r="BG936" s="152">
        <v>32</v>
      </c>
      <c r="BH936" s="152"/>
      <c r="BI936" s="152"/>
      <c r="BJ936" s="152"/>
      <c r="BK936" s="152"/>
      <c r="BL936" s="152"/>
      <c r="BM936" s="152"/>
      <c r="BN936" s="152"/>
      <c r="BO936" s="152"/>
      <c r="BP936" s="152"/>
      <c r="BQ936" s="152"/>
    </row>
    <row r="937" spans="1:69" ht="15" customHeight="1" x14ac:dyDescent="0.2">
      <c r="B937" s="155" t="s">
        <v>1038</v>
      </c>
      <c r="C937" s="156"/>
      <c r="D937" s="156"/>
      <c r="E937" s="157"/>
      <c r="F937" s="164" t="s">
        <v>1033</v>
      </c>
      <c r="G937" s="164"/>
      <c r="H937" s="164"/>
      <c r="I937" s="164"/>
      <c r="J937" s="164"/>
      <c r="K937" s="164"/>
      <c r="L937" s="164"/>
      <c r="M937" s="164"/>
      <c r="N937" s="164"/>
      <c r="O937" s="153">
        <v>255</v>
      </c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>
        <v>133</v>
      </c>
      <c r="AA937" s="153"/>
      <c r="AB937" s="153"/>
      <c r="AC937" s="153"/>
      <c r="AD937" s="153"/>
      <c r="AE937" s="153"/>
      <c r="AF937" s="153"/>
      <c r="AG937" s="153"/>
      <c r="AH937" s="153"/>
      <c r="AI937" s="153"/>
      <c r="AJ937" s="153"/>
      <c r="AK937" s="153">
        <v>217</v>
      </c>
      <c r="AL937" s="153"/>
      <c r="AM937" s="153"/>
      <c r="AN937" s="153"/>
      <c r="AO937" s="153"/>
      <c r="AP937" s="153"/>
      <c r="AQ937" s="153"/>
      <c r="AR937" s="153"/>
      <c r="AS937" s="153"/>
      <c r="AT937" s="153"/>
      <c r="AU937" s="153"/>
      <c r="AV937" s="153">
        <v>63</v>
      </c>
      <c r="AW937" s="153"/>
      <c r="AX937" s="153"/>
      <c r="AY937" s="153"/>
      <c r="AZ937" s="153"/>
      <c r="BA937" s="153"/>
      <c r="BB937" s="153"/>
      <c r="BC937" s="153"/>
      <c r="BD937" s="153"/>
      <c r="BE937" s="153"/>
      <c r="BF937" s="153"/>
      <c r="BG937" s="153">
        <v>307</v>
      </c>
      <c r="BH937" s="153"/>
      <c r="BI937" s="153"/>
      <c r="BJ937" s="153"/>
      <c r="BK937" s="153"/>
      <c r="BL937" s="153"/>
      <c r="BM937" s="153"/>
      <c r="BN937" s="153"/>
      <c r="BO937" s="153"/>
      <c r="BP937" s="153"/>
      <c r="BQ937" s="153"/>
    </row>
    <row r="938" spans="1:69" ht="15" customHeight="1" x14ac:dyDescent="0.2">
      <c r="B938" s="158"/>
      <c r="C938" s="159"/>
      <c r="D938" s="159"/>
      <c r="E938" s="160"/>
      <c r="F938" s="121" t="s">
        <v>1034</v>
      </c>
      <c r="G938" s="122"/>
      <c r="H938" s="122"/>
      <c r="I938" s="122"/>
      <c r="J938" s="122"/>
      <c r="K938" s="122"/>
      <c r="L938" s="122"/>
      <c r="M938" s="122"/>
      <c r="N938" s="123"/>
      <c r="O938" s="154">
        <v>102</v>
      </c>
      <c r="P938" s="154"/>
      <c r="Q938" s="154"/>
      <c r="R938" s="154"/>
      <c r="S938" s="154"/>
      <c r="T938" s="154"/>
      <c r="U938" s="154"/>
      <c r="V938" s="154"/>
      <c r="W938" s="154"/>
      <c r="X938" s="154"/>
      <c r="Y938" s="154"/>
      <c r="Z938" s="154">
        <v>90</v>
      </c>
      <c r="AA938" s="154"/>
      <c r="AB938" s="154"/>
      <c r="AC938" s="154"/>
      <c r="AD938" s="154"/>
      <c r="AE938" s="154"/>
      <c r="AF938" s="154"/>
      <c r="AG938" s="154"/>
      <c r="AH938" s="154"/>
      <c r="AI938" s="154"/>
      <c r="AJ938" s="154"/>
      <c r="AK938" s="154">
        <v>172</v>
      </c>
      <c r="AL938" s="154"/>
      <c r="AM938" s="154"/>
      <c r="AN938" s="154"/>
      <c r="AO938" s="154"/>
      <c r="AP938" s="154"/>
      <c r="AQ938" s="154"/>
      <c r="AR938" s="154"/>
      <c r="AS938" s="154"/>
      <c r="AT938" s="154"/>
      <c r="AU938" s="154"/>
      <c r="AV938" s="154">
        <v>26</v>
      </c>
      <c r="AW938" s="154"/>
      <c r="AX938" s="154"/>
      <c r="AY938" s="154"/>
      <c r="AZ938" s="154"/>
      <c r="BA938" s="154"/>
      <c r="BB938" s="154"/>
      <c r="BC938" s="154"/>
      <c r="BD938" s="154"/>
      <c r="BE938" s="154"/>
      <c r="BF938" s="154"/>
      <c r="BG938" s="154">
        <v>8218</v>
      </c>
      <c r="BH938" s="154"/>
      <c r="BI938" s="154"/>
      <c r="BJ938" s="154"/>
      <c r="BK938" s="154"/>
      <c r="BL938" s="154"/>
      <c r="BM938" s="154"/>
      <c r="BN938" s="154"/>
      <c r="BO938" s="154"/>
      <c r="BP938" s="154"/>
      <c r="BQ938" s="154"/>
    </row>
    <row r="939" spans="1:69" ht="15" customHeight="1" x14ac:dyDescent="0.2">
      <c r="B939" s="161"/>
      <c r="C939" s="162"/>
      <c r="D939" s="162"/>
      <c r="E939" s="163"/>
      <c r="F939" s="124" t="s">
        <v>1035</v>
      </c>
      <c r="G939" s="125"/>
      <c r="H939" s="125"/>
      <c r="I939" s="125"/>
      <c r="J939" s="125"/>
      <c r="K939" s="125"/>
      <c r="L939" s="125"/>
      <c r="M939" s="125"/>
      <c r="N939" s="126"/>
      <c r="O939" s="152">
        <v>53</v>
      </c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>
        <v>33</v>
      </c>
      <c r="AA939" s="152"/>
      <c r="AB939" s="152"/>
      <c r="AC939" s="152"/>
      <c r="AD939" s="152"/>
      <c r="AE939" s="152"/>
      <c r="AF939" s="152"/>
      <c r="AG939" s="152"/>
      <c r="AH939" s="152"/>
      <c r="AI939" s="152"/>
      <c r="AJ939" s="152"/>
      <c r="AK939" s="152">
        <v>45</v>
      </c>
      <c r="AL939" s="152"/>
      <c r="AM939" s="152"/>
      <c r="AN939" s="152"/>
      <c r="AO939" s="152"/>
      <c r="AP939" s="152"/>
      <c r="AQ939" s="152"/>
      <c r="AR939" s="152"/>
      <c r="AS939" s="152"/>
      <c r="AT939" s="152"/>
      <c r="AU939" s="152"/>
      <c r="AV939" s="152">
        <v>21</v>
      </c>
      <c r="AW939" s="152"/>
      <c r="AX939" s="152"/>
      <c r="AY939" s="152"/>
      <c r="AZ939" s="152"/>
      <c r="BA939" s="152"/>
      <c r="BB939" s="152"/>
      <c r="BC939" s="152"/>
      <c r="BD939" s="152"/>
      <c r="BE939" s="152"/>
      <c r="BF939" s="152"/>
      <c r="BG939" s="152">
        <v>31</v>
      </c>
      <c r="BH939" s="152"/>
      <c r="BI939" s="152"/>
      <c r="BJ939" s="152"/>
      <c r="BK939" s="152"/>
      <c r="BL939" s="152"/>
      <c r="BM939" s="152"/>
      <c r="BN939" s="152"/>
      <c r="BO939" s="152"/>
      <c r="BP939" s="152"/>
      <c r="BQ939" s="152"/>
    </row>
    <row r="940" spans="1:69" ht="15" customHeight="1" x14ac:dyDescent="0.2"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BQ940" s="5" t="s">
        <v>1039</v>
      </c>
    </row>
    <row r="942" spans="1:69" ht="15" customHeight="1" x14ac:dyDescent="0.2">
      <c r="A942" s="1" t="s">
        <v>1040</v>
      </c>
      <c r="B942" s="88"/>
      <c r="C942" s="88"/>
      <c r="D942" s="88"/>
    </row>
    <row r="943" spans="1:69" ht="15" customHeight="1" x14ac:dyDescent="0.2">
      <c r="B943" s="88"/>
      <c r="C943" s="88"/>
      <c r="D943" s="88"/>
    </row>
    <row r="944" spans="1:69" ht="15" customHeight="1" x14ac:dyDescent="0.2">
      <c r="A944" s="3" t="s">
        <v>1041</v>
      </c>
      <c r="B944" s="88"/>
      <c r="C944" s="88"/>
      <c r="D944" s="88"/>
      <c r="BQ944" s="5" t="s">
        <v>1042</v>
      </c>
    </row>
    <row r="946" spans="2:69" ht="15" customHeight="1" x14ac:dyDescent="0.2">
      <c r="B946" s="118" t="s">
        <v>12</v>
      </c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20"/>
      <c r="V946" s="124" t="s">
        <v>1043</v>
      </c>
      <c r="W946" s="125"/>
      <c r="X946" s="125"/>
      <c r="Y946" s="125"/>
      <c r="Z946" s="125"/>
      <c r="AA946" s="125"/>
      <c r="AB946" s="125"/>
      <c r="AC946" s="125"/>
      <c r="AD946" s="125"/>
      <c r="AE946" s="125"/>
      <c r="AF946" s="125"/>
      <c r="AG946" s="125"/>
      <c r="AH946" s="125"/>
      <c r="AI946" s="125"/>
      <c r="AJ946" s="125"/>
      <c r="AK946" s="126"/>
      <c r="AL946" s="124" t="s">
        <v>1044</v>
      </c>
      <c r="AM946" s="125"/>
      <c r="AN946" s="125"/>
      <c r="AO946" s="125"/>
      <c r="AP946" s="125"/>
      <c r="AQ946" s="125"/>
      <c r="AR946" s="125"/>
      <c r="AS946" s="125"/>
      <c r="AT946" s="125"/>
      <c r="AU946" s="125"/>
      <c r="AV946" s="125"/>
      <c r="AW946" s="125"/>
      <c r="AX946" s="125"/>
      <c r="AY946" s="125"/>
      <c r="AZ946" s="125"/>
      <c r="BA946" s="126"/>
      <c r="BB946" s="127" t="s">
        <v>1045</v>
      </c>
      <c r="BC946" s="127"/>
      <c r="BD946" s="127"/>
      <c r="BE946" s="127"/>
      <c r="BF946" s="127"/>
      <c r="BG946" s="127"/>
      <c r="BH946" s="127"/>
      <c r="BI946" s="127"/>
      <c r="BJ946" s="127"/>
      <c r="BK946" s="127"/>
      <c r="BL946" s="127"/>
      <c r="BM946" s="127"/>
      <c r="BN946" s="127"/>
      <c r="BO946" s="127"/>
      <c r="BP946" s="127"/>
      <c r="BQ946" s="127"/>
    </row>
    <row r="947" spans="2:69" ht="15" customHeight="1" x14ac:dyDescent="0.2">
      <c r="B947" s="121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3"/>
      <c r="V947" s="124" t="s">
        <v>1046</v>
      </c>
      <c r="W947" s="125"/>
      <c r="X947" s="125"/>
      <c r="Y947" s="125"/>
      <c r="Z947" s="125"/>
      <c r="AA947" s="125"/>
      <c r="AB947" s="125"/>
      <c r="AC947" s="126"/>
      <c r="AD947" s="124" t="s">
        <v>23</v>
      </c>
      <c r="AE947" s="125"/>
      <c r="AF947" s="125"/>
      <c r="AG947" s="125"/>
      <c r="AH947" s="125"/>
      <c r="AI947" s="125"/>
      <c r="AJ947" s="125"/>
      <c r="AK947" s="126"/>
      <c r="AL947" s="124" t="s">
        <v>1046</v>
      </c>
      <c r="AM947" s="125"/>
      <c r="AN947" s="125"/>
      <c r="AO947" s="125"/>
      <c r="AP947" s="125"/>
      <c r="AQ947" s="125"/>
      <c r="AR947" s="125"/>
      <c r="AS947" s="126"/>
      <c r="AT947" s="124" t="s">
        <v>23</v>
      </c>
      <c r="AU947" s="125"/>
      <c r="AV947" s="125"/>
      <c r="AW947" s="125"/>
      <c r="AX947" s="125"/>
      <c r="AY947" s="125"/>
      <c r="AZ947" s="125"/>
      <c r="BA947" s="126"/>
      <c r="BB947" s="127" t="s">
        <v>1046</v>
      </c>
      <c r="BC947" s="127"/>
      <c r="BD947" s="127"/>
      <c r="BE947" s="127"/>
      <c r="BF947" s="127"/>
      <c r="BG947" s="127"/>
      <c r="BH947" s="127"/>
      <c r="BI947" s="127"/>
      <c r="BJ947" s="127" t="s">
        <v>23</v>
      </c>
      <c r="BK947" s="127"/>
      <c r="BL947" s="127"/>
      <c r="BM947" s="127"/>
      <c r="BN947" s="127"/>
      <c r="BO947" s="127"/>
      <c r="BP947" s="127"/>
      <c r="BQ947" s="127"/>
    </row>
    <row r="948" spans="2:69" ht="15" customHeight="1" x14ac:dyDescent="0.2">
      <c r="B948" s="112" t="s">
        <v>1047</v>
      </c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4"/>
      <c r="V948" s="131">
        <v>2708</v>
      </c>
      <c r="W948" s="132"/>
      <c r="X948" s="132"/>
      <c r="Y948" s="132"/>
      <c r="Z948" s="132"/>
      <c r="AA948" s="132"/>
      <c r="AB948" s="132"/>
      <c r="AC948" s="133"/>
      <c r="AD948" s="134">
        <f>V948/$V$967*100</f>
        <v>1.8404491022033738</v>
      </c>
      <c r="AE948" s="135"/>
      <c r="AF948" s="135"/>
      <c r="AG948" s="135"/>
      <c r="AH948" s="135"/>
      <c r="AI948" s="135"/>
      <c r="AJ948" s="135"/>
      <c r="AK948" s="136"/>
      <c r="AL948" s="131">
        <v>2700</v>
      </c>
      <c r="AM948" s="132"/>
      <c r="AN948" s="132"/>
      <c r="AO948" s="132"/>
      <c r="AP948" s="132"/>
      <c r="AQ948" s="132"/>
      <c r="AR948" s="132"/>
      <c r="AS948" s="133"/>
      <c r="AT948" s="128">
        <f>AL948/$AL$967*100</f>
        <v>2.085537952928636</v>
      </c>
      <c r="AU948" s="129"/>
      <c r="AV948" s="129"/>
      <c r="AW948" s="129"/>
      <c r="AX948" s="129"/>
      <c r="AY948" s="129"/>
      <c r="AZ948" s="129"/>
      <c r="BA948" s="130"/>
      <c r="BB948" s="131">
        <v>2721</v>
      </c>
      <c r="BC948" s="132"/>
      <c r="BD948" s="132"/>
      <c r="BE948" s="132"/>
      <c r="BF948" s="132"/>
      <c r="BG948" s="132"/>
      <c r="BH948" s="132"/>
      <c r="BI948" s="133"/>
      <c r="BJ948" s="128">
        <f>BB948/$BB$967*100</f>
        <v>1.9753462845195575</v>
      </c>
      <c r="BK948" s="129"/>
      <c r="BL948" s="129"/>
      <c r="BM948" s="129"/>
      <c r="BN948" s="129"/>
      <c r="BO948" s="129"/>
      <c r="BP948" s="129"/>
      <c r="BQ948" s="130"/>
    </row>
    <row r="949" spans="2:69" ht="15" customHeight="1" x14ac:dyDescent="0.2">
      <c r="B949" s="52"/>
      <c r="C949" s="91" t="s">
        <v>999</v>
      </c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3"/>
      <c r="V949" s="146">
        <v>2551</v>
      </c>
      <c r="W949" s="147"/>
      <c r="X949" s="147"/>
      <c r="Y949" s="147"/>
      <c r="Z949" s="147"/>
      <c r="AA949" s="147"/>
      <c r="AB949" s="147"/>
      <c r="AC949" s="148"/>
      <c r="AD949" s="134">
        <f t="shared" ref="AD949:AD967" si="12">V949/$V$967*100</f>
        <v>1.7337465508570187</v>
      </c>
      <c r="AE949" s="135"/>
      <c r="AF949" s="135"/>
      <c r="AG949" s="135"/>
      <c r="AH949" s="135"/>
      <c r="AI949" s="135"/>
      <c r="AJ949" s="135"/>
      <c r="AK949" s="136"/>
      <c r="AL949" s="146">
        <v>2518</v>
      </c>
      <c r="AM949" s="147"/>
      <c r="AN949" s="147"/>
      <c r="AO949" s="147"/>
      <c r="AP949" s="147"/>
      <c r="AQ949" s="147"/>
      <c r="AR949" s="147"/>
      <c r="AS949" s="148"/>
      <c r="AT949" s="128">
        <f t="shared" ref="AT949:AT967" si="13">AL949/$AL$967*100</f>
        <v>1.9449572464719651</v>
      </c>
      <c r="AU949" s="129"/>
      <c r="AV949" s="129"/>
      <c r="AW949" s="129"/>
      <c r="AX949" s="129"/>
      <c r="AY949" s="129"/>
      <c r="AZ949" s="129"/>
      <c r="BA949" s="130"/>
      <c r="BB949" s="146">
        <v>2595</v>
      </c>
      <c r="BC949" s="147"/>
      <c r="BD949" s="147"/>
      <c r="BE949" s="147"/>
      <c r="BF949" s="147"/>
      <c r="BG949" s="147"/>
      <c r="BH949" s="147"/>
      <c r="BI949" s="148"/>
      <c r="BJ949" s="128">
        <f t="shared" ref="BJ949:BJ967" si="14">BB949/$BB$967*100</f>
        <v>1.8838749019949474</v>
      </c>
      <c r="BK949" s="129"/>
      <c r="BL949" s="129"/>
      <c r="BM949" s="129"/>
      <c r="BN949" s="129"/>
      <c r="BO949" s="129"/>
      <c r="BP949" s="129"/>
      <c r="BQ949" s="130"/>
    </row>
    <row r="950" spans="2:69" ht="15" customHeight="1" x14ac:dyDescent="0.2">
      <c r="B950" s="52"/>
      <c r="C950" s="13" t="s">
        <v>1000</v>
      </c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41"/>
      <c r="V950" s="149">
        <v>148</v>
      </c>
      <c r="W950" s="150"/>
      <c r="X950" s="150"/>
      <c r="Y950" s="150"/>
      <c r="Z950" s="150"/>
      <c r="AA950" s="150"/>
      <c r="AB950" s="150"/>
      <c r="AC950" s="151"/>
      <c r="AD950" s="134">
        <f t="shared" si="12"/>
        <v>0.10058584458127744</v>
      </c>
      <c r="AE950" s="135"/>
      <c r="AF950" s="135"/>
      <c r="AG950" s="135"/>
      <c r="AH950" s="135"/>
      <c r="AI950" s="135"/>
      <c r="AJ950" s="135"/>
      <c r="AK950" s="136"/>
      <c r="AL950" s="149">
        <v>171</v>
      </c>
      <c r="AM950" s="150"/>
      <c r="AN950" s="150"/>
      <c r="AO950" s="150"/>
      <c r="AP950" s="150"/>
      <c r="AQ950" s="150"/>
      <c r="AR950" s="150"/>
      <c r="AS950" s="151"/>
      <c r="AT950" s="128">
        <f t="shared" si="13"/>
        <v>0.13208407035214695</v>
      </c>
      <c r="AU950" s="129"/>
      <c r="AV950" s="129"/>
      <c r="AW950" s="129"/>
      <c r="AX950" s="129"/>
      <c r="AY950" s="129"/>
      <c r="AZ950" s="129"/>
      <c r="BA950" s="130"/>
      <c r="BB950" s="149">
        <v>115</v>
      </c>
      <c r="BC950" s="150"/>
      <c r="BD950" s="150"/>
      <c r="BE950" s="150"/>
      <c r="BF950" s="150"/>
      <c r="BG950" s="150"/>
      <c r="BH950" s="150"/>
      <c r="BI950" s="151"/>
      <c r="BJ950" s="128">
        <f t="shared" si="14"/>
        <v>8.3485785637541013E-2</v>
      </c>
      <c r="BK950" s="129"/>
      <c r="BL950" s="129"/>
      <c r="BM950" s="129"/>
      <c r="BN950" s="129"/>
      <c r="BO950" s="129"/>
      <c r="BP950" s="129"/>
      <c r="BQ950" s="130"/>
    </row>
    <row r="951" spans="2:69" ht="15" customHeight="1" x14ac:dyDescent="0.2">
      <c r="B951" s="57"/>
      <c r="C951" s="56" t="s">
        <v>1048</v>
      </c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5"/>
      <c r="V951" s="140">
        <v>10</v>
      </c>
      <c r="W951" s="141"/>
      <c r="X951" s="141"/>
      <c r="Y951" s="141"/>
      <c r="Z951" s="141"/>
      <c r="AA951" s="141"/>
      <c r="AB951" s="141"/>
      <c r="AC951" s="142"/>
      <c r="AD951" s="134">
        <f t="shared" si="12"/>
        <v>6.7963408500863144E-3</v>
      </c>
      <c r="AE951" s="135"/>
      <c r="AF951" s="135"/>
      <c r="AG951" s="135"/>
      <c r="AH951" s="135"/>
      <c r="AI951" s="135"/>
      <c r="AJ951" s="135"/>
      <c r="AK951" s="136"/>
      <c r="AL951" s="140">
        <v>10</v>
      </c>
      <c r="AM951" s="141"/>
      <c r="AN951" s="141"/>
      <c r="AO951" s="141"/>
      <c r="AP951" s="141"/>
      <c r="AQ951" s="141"/>
      <c r="AR951" s="141"/>
      <c r="AS951" s="142"/>
      <c r="AT951" s="128">
        <f t="shared" si="13"/>
        <v>7.7242146404764289E-3</v>
      </c>
      <c r="AU951" s="129"/>
      <c r="AV951" s="129"/>
      <c r="AW951" s="129"/>
      <c r="AX951" s="129"/>
      <c r="AY951" s="129"/>
      <c r="AZ951" s="129"/>
      <c r="BA951" s="130"/>
      <c r="BB951" s="140">
        <v>10</v>
      </c>
      <c r="BC951" s="141"/>
      <c r="BD951" s="141"/>
      <c r="BE951" s="141"/>
      <c r="BF951" s="141"/>
      <c r="BG951" s="141"/>
      <c r="BH951" s="141"/>
      <c r="BI951" s="142"/>
      <c r="BJ951" s="128">
        <f t="shared" si="14"/>
        <v>7.2596335336992191E-3</v>
      </c>
      <c r="BK951" s="129"/>
      <c r="BL951" s="129"/>
      <c r="BM951" s="129"/>
      <c r="BN951" s="129"/>
      <c r="BO951" s="129"/>
      <c r="BP951" s="129"/>
      <c r="BQ951" s="130"/>
    </row>
    <row r="952" spans="2:69" ht="15" customHeight="1" x14ac:dyDescent="0.2">
      <c r="B952" s="112" t="s">
        <v>1049</v>
      </c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4"/>
      <c r="V952" s="131">
        <v>39154</v>
      </c>
      <c r="W952" s="132"/>
      <c r="X952" s="132"/>
      <c r="Y952" s="132"/>
      <c r="Z952" s="132"/>
      <c r="AA952" s="132"/>
      <c r="AB952" s="132"/>
      <c r="AC952" s="133"/>
      <c r="AD952" s="134">
        <f t="shared" si="12"/>
        <v>26.610392964427952</v>
      </c>
      <c r="AE952" s="135"/>
      <c r="AF952" s="135"/>
      <c r="AG952" s="135"/>
      <c r="AH952" s="135"/>
      <c r="AI952" s="135"/>
      <c r="AJ952" s="135"/>
      <c r="AK952" s="136"/>
      <c r="AL952" s="131">
        <v>21876</v>
      </c>
      <c r="AM952" s="132"/>
      <c r="AN952" s="132"/>
      <c r="AO952" s="132"/>
      <c r="AP952" s="132"/>
      <c r="AQ952" s="132"/>
      <c r="AR952" s="132"/>
      <c r="AS952" s="133"/>
      <c r="AT952" s="128">
        <f t="shared" si="13"/>
        <v>16.897491947506239</v>
      </c>
      <c r="AU952" s="129"/>
      <c r="AV952" s="129"/>
      <c r="AW952" s="129"/>
      <c r="AX952" s="129"/>
      <c r="AY952" s="129"/>
      <c r="AZ952" s="129"/>
      <c r="BA952" s="130"/>
      <c r="BB952" s="131">
        <v>29394</v>
      </c>
      <c r="BC952" s="132"/>
      <c r="BD952" s="132"/>
      <c r="BE952" s="132"/>
      <c r="BF952" s="132"/>
      <c r="BG952" s="132"/>
      <c r="BH952" s="132"/>
      <c r="BI952" s="133"/>
      <c r="BJ952" s="128">
        <f t="shared" si="14"/>
        <v>21.338966808955483</v>
      </c>
      <c r="BK952" s="129"/>
      <c r="BL952" s="129"/>
      <c r="BM952" s="129"/>
      <c r="BN952" s="129"/>
      <c r="BO952" s="129"/>
      <c r="BP952" s="129"/>
      <c r="BQ952" s="130"/>
    </row>
    <row r="953" spans="2:69" ht="15" customHeight="1" x14ac:dyDescent="0.2">
      <c r="B953" s="52"/>
      <c r="C953" s="91" t="s">
        <v>1050</v>
      </c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3"/>
      <c r="V953" s="146">
        <v>415</v>
      </c>
      <c r="W953" s="147"/>
      <c r="X953" s="147"/>
      <c r="Y953" s="147"/>
      <c r="Z953" s="147"/>
      <c r="AA953" s="147"/>
      <c r="AB953" s="147"/>
      <c r="AC953" s="148"/>
      <c r="AD953" s="134">
        <f t="shared" si="12"/>
        <v>0.28204814527858202</v>
      </c>
      <c r="AE953" s="135"/>
      <c r="AF953" s="135"/>
      <c r="AG953" s="135"/>
      <c r="AH953" s="135"/>
      <c r="AI953" s="135"/>
      <c r="AJ953" s="135"/>
      <c r="AK953" s="136"/>
      <c r="AL953" s="146">
        <v>430</v>
      </c>
      <c r="AM953" s="147"/>
      <c r="AN953" s="147"/>
      <c r="AO953" s="147"/>
      <c r="AP953" s="147"/>
      <c r="AQ953" s="147"/>
      <c r="AR953" s="147"/>
      <c r="AS953" s="148"/>
      <c r="AT953" s="128">
        <f t="shared" si="13"/>
        <v>0.33214122954048647</v>
      </c>
      <c r="AU953" s="129"/>
      <c r="AV953" s="129"/>
      <c r="AW953" s="129"/>
      <c r="AX953" s="129"/>
      <c r="AY953" s="129"/>
      <c r="AZ953" s="129"/>
      <c r="BA953" s="130"/>
      <c r="BB953" s="146">
        <v>371</v>
      </c>
      <c r="BC953" s="147"/>
      <c r="BD953" s="147"/>
      <c r="BE953" s="147"/>
      <c r="BF953" s="147"/>
      <c r="BG953" s="147"/>
      <c r="BH953" s="147"/>
      <c r="BI953" s="148"/>
      <c r="BJ953" s="128">
        <f t="shared" si="14"/>
        <v>0.26933240410024101</v>
      </c>
      <c r="BK953" s="129"/>
      <c r="BL953" s="129"/>
      <c r="BM953" s="129"/>
      <c r="BN953" s="129"/>
      <c r="BO953" s="129"/>
      <c r="BP953" s="129"/>
      <c r="BQ953" s="130"/>
    </row>
    <row r="954" spans="2:69" ht="15" customHeight="1" x14ac:dyDescent="0.2">
      <c r="B954" s="52"/>
      <c r="C954" s="13" t="s">
        <v>1003</v>
      </c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41"/>
      <c r="V954" s="149">
        <v>29967</v>
      </c>
      <c r="W954" s="150"/>
      <c r="X954" s="150"/>
      <c r="Y954" s="150"/>
      <c r="Z954" s="150"/>
      <c r="AA954" s="150"/>
      <c r="AB954" s="150"/>
      <c r="AC954" s="151"/>
      <c r="AD954" s="134">
        <f t="shared" si="12"/>
        <v>20.366594625453654</v>
      </c>
      <c r="AE954" s="135"/>
      <c r="AF954" s="135"/>
      <c r="AG954" s="135"/>
      <c r="AH954" s="135"/>
      <c r="AI954" s="135"/>
      <c r="AJ954" s="135"/>
      <c r="AK954" s="136"/>
      <c r="AL954" s="149">
        <v>12294</v>
      </c>
      <c r="AM954" s="150"/>
      <c r="AN954" s="150"/>
      <c r="AO954" s="150"/>
      <c r="AP954" s="150"/>
      <c r="AQ954" s="150"/>
      <c r="AR954" s="150"/>
      <c r="AS954" s="151"/>
      <c r="AT954" s="128">
        <f t="shared" si="13"/>
        <v>9.4961494790017227</v>
      </c>
      <c r="AU954" s="129"/>
      <c r="AV954" s="129"/>
      <c r="AW954" s="129"/>
      <c r="AX954" s="129"/>
      <c r="AY954" s="129"/>
      <c r="AZ954" s="129"/>
      <c r="BA954" s="130"/>
      <c r="BB954" s="149">
        <v>19217</v>
      </c>
      <c r="BC954" s="150"/>
      <c r="BD954" s="150"/>
      <c r="BE954" s="150"/>
      <c r="BF954" s="150"/>
      <c r="BG954" s="150"/>
      <c r="BH954" s="150"/>
      <c r="BI954" s="151"/>
      <c r="BJ954" s="128">
        <f t="shared" si="14"/>
        <v>13.950837761709789</v>
      </c>
      <c r="BK954" s="129"/>
      <c r="BL954" s="129"/>
      <c r="BM954" s="129"/>
      <c r="BN954" s="129"/>
      <c r="BO954" s="129"/>
      <c r="BP954" s="129"/>
      <c r="BQ954" s="130"/>
    </row>
    <row r="955" spans="2:69" ht="15" customHeight="1" x14ac:dyDescent="0.2">
      <c r="B955" s="57"/>
      <c r="C955" s="56" t="s">
        <v>1002</v>
      </c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5"/>
      <c r="V955" s="140">
        <v>8772</v>
      </c>
      <c r="W955" s="141"/>
      <c r="X955" s="141"/>
      <c r="Y955" s="141"/>
      <c r="Z955" s="141"/>
      <c r="AA955" s="141"/>
      <c r="AB955" s="141"/>
      <c r="AC955" s="142"/>
      <c r="AD955" s="134">
        <f t="shared" si="12"/>
        <v>5.961750193695714</v>
      </c>
      <c r="AE955" s="135"/>
      <c r="AF955" s="135"/>
      <c r="AG955" s="135"/>
      <c r="AH955" s="135"/>
      <c r="AI955" s="135"/>
      <c r="AJ955" s="135"/>
      <c r="AK955" s="136"/>
      <c r="AL955" s="140">
        <v>9152</v>
      </c>
      <c r="AM955" s="141"/>
      <c r="AN955" s="141"/>
      <c r="AO955" s="141"/>
      <c r="AP955" s="141"/>
      <c r="AQ955" s="141"/>
      <c r="AR955" s="141"/>
      <c r="AS955" s="142"/>
      <c r="AT955" s="128">
        <f t="shared" si="13"/>
        <v>7.0692012389640277</v>
      </c>
      <c r="AU955" s="129"/>
      <c r="AV955" s="129"/>
      <c r="AW955" s="129"/>
      <c r="AX955" s="129"/>
      <c r="AY955" s="129"/>
      <c r="AZ955" s="129"/>
      <c r="BA955" s="130"/>
      <c r="BB955" s="140">
        <v>9806</v>
      </c>
      <c r="BC955" s="141"/>
      <c r="BD955" s="141"/>
      <c r="BE955" s="141"/>
      <c r="BF955" s="141"/>
      <c r="BG955" s="141"/>
      <c r="BH955" s="141"/>
      <c r="BI955" s="142"/>
      <c r="BJ955" s="128">
        <f t="shared" si="14"/>
        <v>7.1187966431454548</v>
      </c>
      <c r="BK955" s="129"/>
      <c r="BL955" s="129"/>
      <c r="BM955" s="129"/>
      <c r="BN955" s="129"/>
      <c r="BO955" s="129"/>
      <c r="BP955" s="129"/>
      <c r="BQ955" s="130"/>
    </row>
    <row r="956" spans="2:69" ht="15" customHeight="1" x14ac:dyDescent="0.2">
      <c r="B956" s="112" t="s">
        <v>1051</v>
      </c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4"/>
      <c r="V956" s="131">
        <v>104484</v>
      </c>
      <c r="W956" s="132"/>
      <c r="X956" s="132"/>
      <c r="Y956" s="132"/>
      <c r="Z956" s="132"/>
      <c r="AA956" s="132"/>
      <c r="AB956" s="132"/>
      <c r="AC956" s="133"/>
      <c r="AD956" s="134">
        <f t="shared" si="12"/>
        <v>71.010887738041845</v>
      </c>
      <c r="AE956" s="135"/>
      <c r="AF956" s="135"/>
      <c r="AG956" s="135"/>
      <c r="AH956" s="135"/>
      <c r="AI956" s="135"/>
      <c r="AJ956" s="135"/>
      <c r="AK956" s="136"/>
      <c r="AL956" s="131">
        <f>SUM(AL957:AS963)</f>
        <v>103860</v>
      </c>
      <c r="AM956" s="132"/>
      <c r="AN956" s="132"/>
      <c r="AO956" s="132"/>
      <c r="AP956" s="132"/>
      <c r="AQ956" s="132"/>
      <c r="AR956" s="132"/>
      <c r="AS956" s="133"/>
      <c r="AT956" s="128">
        <f t="shared" si="13"/>
        <v>80.223693255988195</v>
      </c>
      <c r="AU956" s="129"/>
      <c r="AV956" s="129"/>
      <c r="AW956" s="129"/>
      <c r="AX956" s="129"/>
      <c r="AY956" s="129"/>
      <c r="AZ956" s="129"/>
      <c r="BA956" s="130"/>
      <c r="BB956" s="131">
        <v>104507</v>
      </c>
      <c r="BC956" s="132"/>
      <c r="BD956" s="132"/>
      <c r="BE956" s="132"/>
      <c r="BF956" s="132"/>
      <c r="BG956" s="132"/>
      <c r="BH956" s="132"/>
      <c r="BI956" s="133"/>
      <c r="BJ956" s="128">
        <f t="shared" si="14"/>
        <v>75.868252170630427</v>
      </c>
      <c r="BK956" s="129"/>
      <c r="BL956" s="129"/>
      <c r="BM956" s="129"/>
      <c r="BN956" s="129"/>
      <c r="BO956" s="129"/>
      <c r="BP956" s="129"/>
      <c r="BQ956" s="130"/>
    </row>
    <row r="957" spans="2:69" ht="15" customHeight="1" x14ac:dyDescent="0.2">
      <c r="B957" s="52"/>
      <c r="C957" s="91" t="s">
        <v>1052</v>
      </c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3"/>
      <c r="V957" s="146">
        <v>3347</v>
      </c>
      <c r="W957" s="147"/>
      <c r="X957" s="147"/>
      <c r="Y957" s="147"/>
      <c r="Z957" s="147"/>
      <c r="AA957" s="147"/>
      <c r="AB957" s="147"/>
      <c r="AC957" s="148"/>
      <c r="AD957" s="134">
        <f t="shared" si="12"/>
        <v>2.2747352825238893</v>
      </c>
      <c r="AE957" s="135"/>
      <c r="AF957" s="135"/>
      <c r="AG957" s="135"/>
      <c r="AH957" s="135"/>
      <c r="AI957" s="135"/>
      <c r="AJ957" s="135"/>
      <c r="AK957" s="136"/>
      <c r="AL957" s="146">
        <v>2519</v>
      </c>
      <c r="AM957" s="147"/>
      <c r="AN957" s="147"/>
      <c r="AO957" s="147"/>
      <c r="AP957" s="147"/>
      <c r="AQ957" s="147"/>
      <c r="AR957" s="147"/>
      <c r="AS957" s="148"/>
      <c r="AT957" s="128">
        <f t="shared" si="13"/>
        <v>1.9457296679360125</v>
      </c>
      <c r="AU957" s="129"/>
      <c r="AV957" s="129"/>
      <c r="AW957" s="129"/>
      <c r="AX957" s="129"/>
      <c r="AY957" s="129"/>
      <c r="AZ957" s="129"/>
      <c r="BA957" s="130"/>
      <c r="BB957" s="146">
        <v>2173</v>
      </c>
      <c r="BC957" s="147"/>
      <c r="BD957" s="147"/>
      <c r="BE957" s="147"/>
      <c r="BF957" s="147"/>
      <c r="BG957" s="147"/>
      <c r="BH957" s="147"/>
      <c r="BI957" s="148"/>
      <c r="BJ957" s="128">
        <f t="shared" si="14"/>
        <v>1.5775183668728405</v>
      </c>
      <c r="BK957" s="129"/>
      <c r="BL957" s="129"/>
      <c r="BM957" s="129"/>
      <c r="BN957" s="129"/>
      <c r="BO957" s="129"/>
      <c r="BP957" s="129"/>
      <c r="BQ957" s="130"/>
    </row>
    <row r="958" spans="2:69" ht="15" customHeight="1" x14ac:dyDescent="0.2">
      <c r="B958" s="52"/>
      <c r="C958" s="13" t="s">
        <v>1053</v>
      </c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41"/>
      <c r="V958" s="149">
        <v>11333</v>
      </c>
      <c r="W958" s="150"/>
      <c r="X958" s="150"/>
      <c r="Y958" s="150"/>
      <c r="Z958" s="150"/>
      <c r="AA958" s="150"/>
      <c r="AB958" s="150"/>
      <c r="AC958" s="151"/>
      <c r="AD958" s="134">
        <f t="shared" si="12"/>
        <v>7.7022930854028182</v>
      </c>
      <c r="AE958" s="135"/>
      <c r="AF958" s="135"/>
      <c r="AG958" s="135"/>
      <c r="AH958" s="135"/>
      <c r="AI958" s="135"/>
      <c r="AJ958" s="135"/>
      <c r="AK958" s="136"/>
      <c r="AL958" s="149">
        <v>10712</v>
      </c>
      <c r="AM958" s="150"/>
      <c r="AN958" s="150"/>
      <c r="AO958" s="150"/>
      <c r="AP958" s="150"/>
      <c r="AQ958" s="150"/>
      <c r="AR958" s="150"/>
      <c r="AS958" s="151"/>
      <c r="AT958" s="128">
        <f t="shared" si="13"/>
        <v>8.2741787228783519</v>
      </c>
      <c r="AU958" s="129"/>
      <c r="AV958" s="129"/>
      <c r="AW958" s="129"/>
      <c r="AX958" s="129"/>
      <c r="AY958" s="129"/>
      <c r="AZ958" s="129"/>
      <c r="BA958" s="130"/>
      <c r="BB958" s="149">
        <v>11496</v>
      </c>
      <c r="BC958" s="150"/>
      <c r="BD958" s="150"/>
      <c r="BE958" s="150"/>
      <c r="BF958" s="150"/>
      <c r="BG958" s="150"/>
      <c r="BH958" s="150"/>
      <c r="BI958" s="151"/>
      <c r="BJ958" s="128">
        <f t="shared" si="14"/>
        <v>8.3456747103406226</v>
      </c>
      <c r="BK958" s="129"/>
      <c r="BL958" s="129"/>
      <c r="BM958" s="129"/>
      <c r="BN958" s="129"/>
      <c r="BO958" s="129"/>
      <c r="BP958" s="129"/>
      <c r="BQ958" s="130"/>
    </row>
    <row r="959" spans="2:69" ht="15" customHeight="1" x14ac:dyDescent="0.2">
      <c r="B959" s="52"/>
      <c r="C959" s="13" t="s">
        <v>1054</v>
      </c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41"/>
      <c r="V959" s="149">
        <v>22051</v>
      </c>
      <c r="W959" s="150"/>
      <c r="X959" s="150"/>
      <c r="Y959" s="150"/>
      <c r="Z959" s="150"/>
      <c r="AA959" s="150"/>
      <c r="AB959" s="150"/>
      <c r="AC959" s="151"/>
      <c r="AD959" s="134">
        <f t="shared" si="12"/>
        <v>14.98661120852533</v>
      </c>
      <c r="AE959" s="135"/>
      <c r="AF959" s="135"/>
      <c r="AG959" s="135"/>
      <c r="AH959" s="135"/>
      <c r="AI959" s="135"/>
      <c r="AJ959" s="135"/>
      <c r="AK959" s="136"/>
      <c r="AL959" s="149">
        <v>21867</v>
      </c>
      <c r="AM959" s="150"/>
      <c r="AN959" s="150"/>
      <c r="AO959" s="150"/>
      <c r="AP959" s="150"/>
      <c r="AQ959" s="150"/>
      <c r="AR959" s="150"/>
      <c r="AS959" s="151"/>
      <c r="AT959" s="128">
        <f t="shared" si="13"/>
        <v>16.890540154329809</v>
      </c>
      <c r="AU959" s="129"/>
      <c r="AV959" s="129"/>
      <c r="AW959" s="129"/>
      <c r="AX959" s="129"/>
      <c r="AY959" s="129"/>
      <c r="AZ959" s="129"/>
      <c r="BA959" s="130"/>
      <c r="BB959" s="149">
        <v>21456</v>
      </c>
      <c r="BC959" s="150"/>
      <c r="BD959" s="150"/>
      <c r="BE959" s="150"/>
      <c r="BF959" s="150"/>
      <c r="BG959" s="150"/>
      <c r="BH959" s="150"/>
      <c r="BI959" s="151"/>
      <c r="BJ959" s="128">
        <f t="shared" si="14"/>
        <v>15.576269709905045</v>
      </c>
      <c r="BK959" s="129"/>
      <c r="BL959" s="129"/>
      <c r="BM959" s="129"/>
      <c r="BN959" s="129"/>
      <c r="BO959" s="129"/>
      <c r="BP959" s="129"/>
      <c r="BQ959" s="130"/>
    </row>
    <row r="960" spans="2:69" ht="15" customHeight="1" x14ac:dyDescent="0.2">
      <c r="B960" s="52"/>
      <c r="C960" s="13" t="s">
        <v>1055</v>
      </c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41"/>
      <c r="V960" s="149">
        <v>12777</v>
      </c>
      <c r="W960" s="150"/>
      <c r="X960" s="150"/>
      <c r="Y960" s="150"/>
      <c r="Z960" s="150"/>
      <c r="AA960" s="150"/>
      <c r="AB960" s="150"/>
      <c r="AC960" s="151"/>
      <c r="AD960" s="134">
        <f t="shared" si="12"/>
        <v>8.6836847041552829</v>
      </c>
      <c r="AE960" s="135"/>
      <c r="AF960" s="135"/>
      <c r="AG960" s="135"/>
      <c r="AH960" s="135"/>
      <c r="AI960" s="135"/>
      <c r="AJ960" s="135"/>
      <c r="AK960" s="136"/>
      <c r="AL960" s="149">
        <v>12696</v>
      </c>
      <c r="AM960" s="150"/>
      <c r="AN960" s="150"/>
      <c r="AO960" s="150"/>
      <c r="AP960" s="150"/>
      <c r="AQ960" s="150"/>
      <c r="AR960" s="150"/>
      <c r="AS960" s="151"/>
      <c r="AT960" s="128">
        <f t="shared" si="13"/>
        <v>9.8066629075488763</v>
      </c>
      <c r="AU960" s="129"/>
      <c r="AV960" s="129"/>
      <c r="AW960" s="129"/>
      <c r="AX960" s="129"/>
      <c r="AY960" s="129"/>
      <c r="AZ960" s="129"/>
      <c r="BA960" s="130"/>
      <c r="BB960" s="149">
        <v>12483</v>
      </c>
      <c r="BC960" s="150"/>
      <c r="BD960" s="150"/>
      <c r="BE960" s="150"/>
      <c r="BF960" s="150"/>
      <c r="BG960" s="150"/>
      <c r="BH960" s="150"/>
      <c r="BI960" s="151"/>
      <c r="BJ960" s="128">
        <f t="shared" si="14"/>
        <v>9.062200540116736</v>
      </c>
      <c r="BK960" s="129"/>
      <c r="BL960" s="129"/>
      <c r="BM960" s="129"/>
      <c r="BN960" s="129"/>
      <c r="BO960" s="129"/>
      <c r="BP960" s="129"/>
      <c r="BQ960" s="130"/>
    </row>
    <row r="961" spans="1:69" ht="15" customHeight="1" x14ac:dyDescent="0.2">
      <c r="B961" s="52"/>
      <c r="C961" s="13" t="s">
        <v>1007</v>
      </c>
      <c r="D961" s="14"/>
      <c r="E961" s="14"/>
      <c r="F961" s="14"/>
      <c r="G961" s="14"/>
      <c r="H961" s="14"/>
      <c r="I961" s="14"/>
      <c r="J961" s="14"/>
      <c r="K961" s="14">
        <v>27.84</v>
      </c>
      <c r="L961" s="14"/>
      <c r="M961" s="14"/>
      <c r="N961" s="14"/>
      <c r="O961" s="14"/>
      <c r="P961" s="14"/>
      <c r="Q961" s="14"/>
      <c r="R961" s="14"/>
      <c r="S961" s="14">
        <v>16.53</v>
      </c>
      <c r="T961" s="14"/>
      <c r="U961" s="41"/>
      <c r="V961" s="149">
        <v>32331</v>
      </c>
      <c r="W961" s="150"/>
      <c r="X961" s="150"/>
      <c r="Y961" s="150"/>
      <c r="Z961" s="150"/>
      <c r="AA961" s="150"/>
      <c r="AB961" s="150"/>
      <c r="AC961" s="151"/>
      <c r="AD961" s="134">
        <f t="shared" si="12"/>
        <v>21.973249602414061</v>
      </c>
      <c r="AE961" s="135"/>
      <c r="AF961" s="135"/>
      <c r="AG961" s="135"/>
      <c r="AH961" s="135"/>
      <c r="AI961" s="135"/>
      <c r="AJ961" s="135"/>
      <c r="AK961" s="136"/>
      <c r="AL961" s="149">
        <v>32748</v>
      </c>
      <c r="AM961" s="150"/>
      <c r="AN961" s="150"/>
      <c r="AO961" s="150"/>
      <c r="AP961" s="150"/>
      <c r="AQ961" s="150"/>
      <c r="AR961" s="150"/>
      <c r="AS961" s="151"/>
      <c r="AT961" s="128">
        <f t="shared" si="13"/>
        <v>25.295258104632211</v>
      </c>
      <c r="AU961" s="129"/>
      <c r="AV961" s="129"/>
      <c r="AW961" s="129"/>
      <c r="AX961" s="129"/>
      <c r="AY961" s="129"/>
      <c r="AZ961" s="129"/>
      <c r="BA961" s="130"/>
      <c r="BB961" s="149">
        <v>33385</v>
      </c>
      <c r="BC961" s="150"/>
      <c r="BD961" s="150"/>
      <c r="BE961" s="150"/>
      <c r="BF961" s="150"/>
      <c r="BG961" s="150"/>
      <c r="BH961" s="150"/>
      <c r="BI961" s="151"/>
      <c r="BJ961" s="128">
        <f t="shared" si="14"/>
        <v>24.236286552254843</v>
      </c>
      <c r="BK961" s="129"/>
      <c r="BL961" s="129"/>
      <c r="BM961" s="129"/>
      <c r="BN961" s="129"/>
      <c r="BO961" s="129"/>
      <c r="BP961" s="129"/>
      <c r="BQ961" s="130"/>
    </row>
    <row r="962" spans="1:69" ht="15" customHeight="1" x14ac:dyDescent="0.2">
      <c r="B962" s="52"/>
      <c r="C962" s="13" t="s">
        <v>1056</v>
      </c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>
        <v>8.4600000000000009</v>
      </c>
      <c r="T962" s="14"/>
      <c r="U962" s="41"/>
      <c r="V962" s="149">
        <v>19278</v>
      </c>
      <c r="W962" s="150"/>
      <c r="X962" s="150"/>
      <c r="Y962" s="150"/>
      <c r="Z962" s="150"/>
      <c r="AA962" s="150"/>
      <c r="AB962" s="150"/>
      <c r="AC962" s="151"/>
      <c r="AD962" s="134">
        <f t="shared" si="12"/>
        <v>13.101985890796394</v>
      </c>
      <c r="AE962" s="135"/>
      <c r="AF962" s="135"/>
      <c r="AG962" s="135"/>
      <c r="AH962" s="135"/>
      <c r="AI962" s="135"/>
      <c r="AJ962" s="135"/>
      <c r="AK962" s="136"/>
      <c r="AL962" s="149">
        <v>19619</v>
      </c>
      <c r="AM962" s="150"/>
      <c r="AN962" s="150"/>
      <c r="AO962" s="150"/>
      <c r="AP962" s="150"/>
      <c r="AQ962" s="150"/>
      <c r="AR962" s="150"/>
      <c r="AS962" s="151"/>
      <c r="AT962" s="128">
        <f t="shared" si="13"/>
        <v>15.154136703150709</v>
      </c>
      <c r="AU962" s="129"/>
      <c r="AV962" s="129"/>
      <c r="AW962" s="129"/>
      <c r="AX962" s="129"/>
      <c r="AY962" s="129"/>
      <c r="AZ962" s="129"/>
      <c r="BA962" s="130"/>
      <c r="BB962" s="149">
        <v>19632</v>
      </c>
      <c r="BC962" s="150"/>
      <c r="BD962" s="150"/>
      <c r="BE962" s="150"/>
      <c r="BF962" s="150"/>
      <c r="BG962" s="150"/>
      <c r="BH962" s="150"/>
      <c r="BI962" s="151"/>
      <c r="BJ962" s="128">
        <f t="shared" si="14"/>
        <v>14.252112553358307</v>
      </c>
      <c r="BK962" s="129"/>
      <c r="BL962" s="129"/>
      <c r="BM962" s="129"/>
      <c r="BN962" s="129"/>
      <c r="BO962" s="129"/>
      <c r="BP962" s="129"/>
      <c r="BQ962" s="130"/>
    </row>
    <row r="963" spans="1:69" ht="15" customHeight="1" x14ac:dyDescent="0.2">
      <c r="B963" s="57"/>
      <c r="C963" s="56" t="s">
        <v>1057</v>
      </c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5"/>
      <c r="V963" s="140">
        <v>3367</v>
      </c>
      <c r="W963" s="141"/>
      <c r="X963" s="141"/>
      <c r="Y963" s="141"/>
      <c r="Z963" s="141"/>
      <c r="AA963" s="141"/>
      <c r="AB963" s="141"/>
      <c r="AC963" s="142"/>
      <c r="AD963" s="134">
        <f t="shared" si="12"/>
        <v>2.2883279642240617</v>
      </c>
      <c r="AE963" s="135"/>
      <c r="AF963" s="135"/>
      <c r="AG963" s="135"/>
      <c r="AH963" s="135"/>
      <c r="AI963" s="135"/>
      <c r="AJ963" s="135"/>
      <c r="AK963" s="136"/>
      <c r="AL963" s="140">
        <v>3699</v>
      </c>
      <c r="AM963" s="141"/>
      <c r="AN963" s="141"/>
      <c r="AO963" s="141"/>
      <c r="AP963" s="141"/>
      <c r="AQ963" s="141"/>
      <c r="AR963" s="141"/>
      <c r="AS963" s="142"/>
      <c r="AT963" s="128">
        <f t="shared" si="13"/>
        <v>2.8571869955122313</v>
      </c>
      <c r="AU963" s="129"/>
      <c r="AV963" s="129"/>
      <c r="AW963" s="129"/>
      <c r="AX963" s="129"/>
      <c r="AY963" s="129"/>
      <c r="AZ963" s="129"/>
      <c r="BA963" s="130"/>
      <c r="BB963" s="140">
        <v>3882</v>
      </c>
      <c r="BC963" s="141"/>
      <c r="BD963" s="141"/>
      <c r="BE963" s="141"/>
      <c r="BF963" s="141"/>
      <c r="BG963" s="141"/>
      <c r="BH963" s="141"/>
      <c r="BI963" s="142"/>
      <c r="BJ963" s="128">
        <f t="shared" si="14"/>
        <v>2.8181897377820366</v>
      </c>
      <c r="BK963" s="129"/>
      <c r="BL963" s="129"/>
      <c r="BM963" s="129"/>
      <c r="BN963" s="129"/>
      <c r="BO963" s="129"/>
      <c r="BP963" s="129"/>
      <c r="BQ963" s="130"/>
    </row>
    <row r="964" spans="1:69" ht="15" customHeight="1" x14ac:dyDescent="0.2">
      <c r="B964" s="124" t="s">
        <v>1058</v>
      </c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6"/>
      <c r="V964" s="131">
        <v>146347</v>
      </c>
      <c r="W964" s="132"/>
      <c r="X964" s="132"/>
      <c r="Y964" s="132"/>
      <c r="Z964" s="132"/>
      <c r="AA964" s="132"/>
      <c r="AB964" s="132"/>
      <c r="AC964" s="133"/>
      <c r="AD964" s="134">
        <f t="shared" si="12"/>
        <v>99.462409438758172</v>
      </c>
      <c r="AE964" s="135"/>
      <c r="AF964" s="135"/>
      <c r="AG964" s="135"/>
      <c r="AH964" s="135"/>
      <c r="AI964" s="135"/>
      <c r="AJ964" s="135"/>
      <c r="AK964" s="136"/>
      <c r="AL964" s="131">
        <v>128434</v>
      </c>
      <c r="AM964" s="132"/>
      <c r="AN964" s="132"/>
      <c r="AO964" s="132"/>
      <c r="AP964" s="132"/>
      <c r="AQ964" s="132"/>
      <c r="AR964" s="132"/>
      <c r="AS964" s="133"/>
      <c r="AT964" s="128">
        <f t="shared" si="13"/>
        <v>99.205178313494983</v>
      </c>
      <c r="AU964" s="129"/>
      <c r="AV964" s="129"/>
      <c r="AW964" s="129"/>
      <c r="AX964" s="129"/>
      <c r="AY964" s="129"/>
      <c r="AZ964" s="129"/>
      <c r="BA964" s="130"/>
      <c r="BB964" s="131">
        <f>BB948+BB952+BB956</f>
        <v>136622</v>
      </c>
      <c r="BC964" s="132"/>
      <c r="BD964" s="132"/>
      <c r="BE964" s="132"/>
      <c r="BF964" s="132"/>
      <c r="BG964" s="132"/>
      <c r="BH964" s="132"/>
      <c r="BI964" s="133"/>
      <c r="BJ964" s="128">
        <f t="shared" si="14"/>
        <v>99.182565264105477</v>
      </c>
      <c r="BK964" s="129"/>
      <c r="BL964" s="129"/>
      <c r="BM964" s="129"/>
      <c r="BN964" s="129"/>
      <c r="BO964" s="129"/>
      <c r="BP964" s="129"/>
      <c r="BQ964" s="130"/>
    </row>
    <row r="965" spans="1:69" ht="15" customHeight="1" x14ac:dyDescent="0.2">
      <c r="B965" s="143" t="s">
        <v>1059</v>
      </c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5"/>
      <c r="V965" s="146">
        <v>1491</v>
      </c>
      <c r="W965" s="147"/>
      <c r="X965" s="147"/>
      <c r="Y965" s="147"/>
      <c r="Z965" s="147"/>
      <c r="AA965" s="147"/>
      <c r="AB965" s="147"/>
      <c r="AC965" s="148"/>
      <c r="AD965" s="134">
        <f t="shared" si="12"/>
        <v>1.0133344207478694</v>
      </c>
      <c r="AE965" s="135"/>
      <c r="AF965" s="135"/>
      <c r="AG965" s="135"/>
      <c r="AH965" s="135"/>
      <c r="AI965" s="135"/>
      <c r="AJ965" s="135"/>
      <c r="AK965" s="136"/>
      <c r="AL965" s="146">
        <v>1534</v>
      </c>
      <c r="AM965" s="147"/>
      <c r="AN965" s="147"/>
      <c r="AO965" s="147"/>
      <c r="AP965" s="147"/>
      <c r="AQ965" s="147"/>
      <c r="AR965" s="147"/>
      <c r="AS965" s="148"/>
      <c r="AT965" s="128">
        <f t="shared" si="13"/>
        <v>1.1848945258490844</v>
      </c>
      <c r="AU965" s="129"/>
      <c r="AV965" s="129"/>
      <c r="AW965" s="129"/>
      <c r="AX965" s="129"/>
      <c r="AY965" s="129"/>
      <c r="AZ965" s="129"/>
      <c r="BA965" s="130"/>
      <c r="BB965" s="146">
        <v>1665</v>
      </c>
      <c r="BC965" s="147"/>
      <c r="BD965" s="147"/>
      <c r="BE965" s="147"/>
      <c r="BF965" s="147"/>
      <c r="BG965" s="147"/>
      <c r="BH965" s="147"/>
      <c r="BI965" s="148"/>
      <c r="BJ965" s="128">
        <f t="shared" si="14"/>
        <v>1.2087289833609201</v>
      </c>
      <c r="BK965" s="129"/>
      <c r="BL965" s="129"/>
      <c r="BM965" s="129"/>
      <c r="BN965" s="129"/>
      <c r="BO965" s="129"/>
      <c r="BP965" s="129"/>
      <c r="BQ965" s="130"/>
    </row>
    <row r="966" spans="1:69" ht="15" customHeight="1" x14ac:dyDescent="0.2">
      <c r="B966" s="137" t="s">
        <v>1060</v>
      </c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9"/>
      <c r="V966" s="140">
        <v>700</v>
      </c>
      <c r="W966" s="141"/>
      <c r="X966" s="141"/>
      <c r="Y966" s="141"/>
      <c r="Z966" s="141"/>
      <c r="AA966" s="141"/>
      <c r="AB966" s="141"/>
      <c r="AC966" s="142"/>
      <c r="AD966" s="134">
        <f t="shared" si="12"/>
        <v>0.47574385950604192</v>
      </c>
      <c r="AE966" s="135"/>
      <c r="AF966" s="135"/>
      <c r="AG966" s="135"/>
      <c r="AH966" s="135"/>
      <c r="AI966" s="135"/>
      <c r="AJ966" s="135"/>
      <c r="AK966" s="136"/>
      <c r="AL966" s="140">
        <v>505</v>
      </c>
      <c r="AM966" s="141"/>
      <c r="AN966" s="141"/>
      <c r="AO966" s="141"/>
      <c r="AP966" s="141"/>
      <c r="AQ966" s="141"/>
      <c r="AR966" s="141"/>
      <c r="AS966" s="142"/>
      <c r="AT966" s="128">
        <f t="shared" si="13"/>
        <v>0.39007283934405967</v>
      </c>
      <c r="AU966" s="129"/>
      <c r="AV966" s="129"/>
      <c r="AW966" s="129"/>
      <c r="AX966" s="129"/>
      <c r="AY966" s="129"/>
      <c r="AZ966" s="129"/>
      <c r="BA966" s="130"/>
      <c r="BB966" s="140">
        <v>539</v>
      </c>
      <c r="BC966" s="141"/>
      <c r="BD966" s="141"/>
      <c r="BE966" s="141"/>
      <c r="BF966" s="141"/>
      <c r="BG966" s="141"/>
      <c r="BH966" s="141"/>
      <c r="BI966" s="142"/>
      <c r="BJ966" s="128">
        <f t="shared" si="14"/>
        <v>0.39129424746638791</v>
      </c>
      <c r="BK966" s="129"/>
      <c r="BL966" s="129"/>
      <c r="BM966" s="129"/>
      <c r="BN966" s="129"/>
      <c r="BO966" s="129"/>
      <c r="BP966" s="129"/>
      <c r="BQ966" s="130"/>
    </row>
    <row r="967" spans="1:69" ht="15" customHeight="1" x14ac:dyDescent="0.2">
      <c r="B967" s="124" t="s">
        <v>1061</v>
      </c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6"/>
      <c r="V967" s="131">
        <v>147138</v>
      </c>
      <c r="W967" s="132"/>
      <c r="X967" s="132"/>
      <c r="Y967" s="132"/>
      <c r="Z967" s="132"/>
      <c r="AA967" s="132"/>
      <c r="AB967" s="132"/>
      <c r="AC967" s="133"/>
      <c r="AD967" s="134">
        <f t="shared" si="12"/>
        <v>100</v>
      </c>
      <c r="AE967" s="135"/>
      <c r="AF967" s="135"/>
      <c r="AG967" s="135"/>
      <c r="AH967" s="135"/>
      <c r="AI967" s="135"/>
      <c r="AJ967" s="135"/>
      <c r="AK967" s="136"/>
      <c r="AL967" s="131">
        <v>129463</v>
      </c>
      <c r="AM967" s="132"/>
      <c r="AN967" s="132"/>
      <c r="AO967" s="132"/>
      <c r="AP967" s="132"/>
      <c r="AQ967" s="132"/>
      <c r="AR967" s="132"/>
      <c r="AS967" s="133"/>
      <c r="AT967" s="128">
        <f t="shared" si="13"/>
        <v>100</v>
      </c>
      <c r="AU967" s="129"/>
      <c r="AV967" s="129"/>
      <c r="AW967" s="129"/>
      <c r="AX967" s="129"/>
      <c r="AY967" s="129"/>
      <c r="AZ967" s="129"/>
      <c r="BA967" s="130"/>
      <c r="BB967" s="131">
        <v>137748</v>
      </c>
      <c r="BC967" s="132"/>
      <c r="BD967" s="132"/>
      <c r="BE967" s="132"/>
      <c r="BF967" s="132"/>
      <c r="BG967" s="132"/>
      <c r="BH967" s="132"/>
      <c r="BI967" s="133"/>
      <c r="BJ967" s="128">
        <f t="shared" si="14"/>
        <v>100</v>
      </c>
      <c r="BK967" s="129"/>
      <c r="BL967" s="129"/>
      <c r="BM967" s="129"/>
      <c r="BN967" s="129"/>
      <c r="BO967" s="129"/>
      <c r="BP967" s="129"/>
      <c r="BQ967" s="130"/>
    </row>
    <row r="968" spans="1:69" ht="15" customHeight="1" x14ac:dyDescent="0.2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94"/>
      <c r="AE968" s="94"/>
      <c r="AF968" s="94"/>
      <c r="AG968" s="94"/>
      <c r="AH968" s="94"/>
      <c r="AI968" s="94"/>
      <c r="AJ968" s="94"/>
      <c r="AK968" s="94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5" t="s">
        <v>1062</v>
      </c>
    </row>
    <row r="969" spans="1:69" ht="15" customHeight="1" x14ac:dyDescent="0.2"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</row>
    <row r="970" spans="1:69" ht="15" customHeight="1" x14ac:dyDescent="0.2">
      <c r="A970" s="3" t="s">
        <v>1063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>
        <v>-3.8</v>
      </c>
      <c r="W970" s="10"/>
      <c r="X970" s="10"/>
      <c r="Y970" s="10"/>
      <c r="Z970" s="10"/>
      <c r="AA970" s="10"/>
      <c r="AB970" s="10"/>
      <c r="AC970" s="10"/>
      <c r="AD970" s="10"/>
      <c r="AE970" s="10">
        <v>5.4</v>
      </c>
      <c r="AF970" s="10"/>
      <c r="AG970" s="10"/>
      <c r="AH970" s="10"/>
      <c r="AI970" s="10"/>
      <c r="AJ970" s="10"/>
      <c r="AK970" s="10"/>
      <c r="AL970" s="10"/>
      <c r="AM970" s="10"/>
      <c r="AN970" s="10">
        <v>92.5</v>
      </c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5" t="s">
        <v>1042</v>
      </c>
    </row>
    <row r="971" spans="1:69" ht="15" customHeight="1" x14ac:dyDescent="0.2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>
        <v>-3.2</v>
      </c>
      <c r="W971" s="10"/>
      <c r="X971" s="10"/>
      <c r="Y971" s="10"/>
      <c r="Z971" s="10"/>
      <c r="AA971" s="10"/>
      <c r="AB971" s="10"/>
      <c r="AC971" s="10"/>
      <c r="AD971" s="10"/>
      <c r="AE971" s="10">
        <v>5.4</v>
      </c>
      <c r="AF971" s="10"/>
      <c r="AG971" s="10"/>
      <c r="AH971" s="10"/>
      <c r="AI971" s="10"/>
      <c r="AJ971" s="10"/>
      <c r="AK971" s="10"/>
      <c r="AL971" s="10"/>
      <c r="AM971" s="10"/>
      <c r="AN971" s="10">
        <v>38.5</v>
      </c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</row>
    <row r="972" spans="1:69" ht="15" customHeight="1" x14ac:dyDescent="0.2">
      <c r="B972" s="118" t="s">
        <v>12</v>
      </c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20"/>
      <c r="V972" s="124" t="s">
        <v>1043</v>
      </c>
      <c r="W972" s="125"/>
      <c r="X972" s="125"/>
      <c r="Y972" s="125"/>
      <c r="Z972" s="125"/>
      <c r="AA972" s="125"/>
      <c r="AB972" s="125"/>
      <c r="AC972" s="125"/>
      <c r="AD972" s="125"/>
      <c r="AE972" s="125"/>
      <c r="AF972" s="125"/>
      <c r="AG972" s="125"/>
      <c r="AH972" s="125"/>
      <c r="AI972" s="125"/>
      <c r="AJ972" s="125"/>
      <c r="AK972" s="126"/>
      <c r="AL972" s="124" t="s">
        <v>1044</v>
      </c>
      <c r="AM972" s="125"/>
      <c r="AN972" s="125"/>
      <c r="AO972" s="125"/>
      <c r="AP972" s="125"/>
      <c r="AQ972" s="125"/>
      <c r="AR972" s="125"/>
      <c r="AS972" s="125"/>
      <c r="AT972" s="125"/>
      <c r="AU972" s="125"/>
      <c r="AV972" s="125"/>
      <c r="AW972" s="125"/>
      <c r="AX972" s="125"/>
      <c r="AY972" s="125"/>
      <c r="AZ972" s="125"/>
      <c r="BA972" s="126"/>
      <c r="BB972" s="127" t="s">
        <v>1045</v>
      </c>
      <c r="BC972" s="127"/>
      <c r="BD972" s="127"/>
      <c r="BE972" s="127"/>
      <c r="BF972" s="127"/>
      <c r="BG972" s="127"/>
      <c r="BH972" s="127"/>
      <c r="BI972" s="127"/>
      <c r="BJ972" s="127"/>
      <c r="BK972" s="127"/>
      <c r="BL972" s="127"/>
      <c r="BM972" s="127"/>
      <c r="BN972" s="127"/>
      <c r="BO972" s="127"/>
      <c r="BP972" s="127"/>
      <c r="BQ972" s="127"/>
    </row>
    <row r="973" spans="1:69" ht="15" customHeight="1" x14ac:dyDescent="0.2">
      <c r="B973" s="121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3"/>
      <c r="V973" s="124" t="s">
        <v>1046</v>
      </c>
      <c r="W973" s="125"/>
      <c r="X973" s="125"/>
      <c r="Y973" s="125"/>
      <c r="Z973" s="125"/>
      <c r="AA973" s="125"/>
      <c r="AB973" s="125"/>
      <c r="AC973" s="126"/>
      <c r="AD973" s="124" t="s">
        <v>23</v>
      </c>
      <c r="AE973" s="125"/>
      <c r="AF973" s="125"/>
      <c r="AG973" s="125"/>
      <c r="AH973" s="125"/>
      <c r="AI973" s="125"/>
      <c r="AJ973" s="125"/>
      <c r="AK973" s="126"/>
      <c r="AL973" s="124" t="s">
        <v>1046</v>
      </c>
      <c r="AM973" s="125"/>
      <c r="AN973" s="125"/>
      <c r="AO973" s="125"/>
      <c r="AP973" s="125"/>
      <c r="AQ973" s="125"/>
      <c r="AR973" s="125"/>
      <c r="AS973" s="126"/>
      <c r="AT973" s="124" t="s">
        <v>23</v>
      </c>
      <c r="AU973" s="125"/>
      <c r="AV973" s="125"/>
      <c r="AW973" s="125"/>
      <c r="AX973" s="125"/>
      <c r="AY973" s="125"/>
      <c r="AZ973" s="125"/>
      <c r="BA973" s="126"/>
      <c r="BB973" s="127" t="s">
        <v>1046</v>
      </c>
      <c r="BC973" s="127"/>
      <c r="BD973" s="127"/>
      <c r="BE973" s="127"/>
      <c r="BF973" s="127"/>
      <c r="BG973" s="127"/>
      <c r="BH973" s="127"/>
      <c r="BI973" s="127"/>
      <c r="BJ973" s="127" t="s">
        <v>23</v>
      </c>
      <c r="BK973" s="127"/>
      <c r="BL973" s="127"/>
      <c r="BM973" s="127"/>
      <c r="BN973" s="127"/>
      <c r="BO973" s="127"/>
      <c r="BP973" s="127"/>
      <c r="BQ973" s="127"/>
    </row>
    <row r="974" spans="1:69" ht="15" customHeight="1" x14ac:dyDescent="0.2">
      <c r="B974" s="112" t="s">
        <v>1064</v>
      </c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4"/>
      <c r="V974" s="115">
        <v>65304</v>
      </c>
      <c r="W974" s="116"/>
      <c r="X974" s="116"/>
      <c r="Y974" s="116"/>
      <c r="Z974" s="116"/>
      <c r="AA974" s="116"/>
      <c r="AB974" s="116"/>
      <c r="AC974" s="117"/>
      <c r="AD974" s="95">
        <f>V974/V$984*100</f>
        <v>57.821340345844284</v>
      </c>
      <c r="AE974" s="96"/>
      <c r="AF974" s="96"/>
      <c r="AG974" s="96"/>
      <c r="AH974" s="96"/>
      <c r="AI974" s="96"/>
      <c r="AJ974" s="96"/>
      <c r="AK974" s="97"/>
      <c r="AL974" s="115">
        <v>67403</v>
      </c>
      <c r="AM974" s="116"/>
      <c r="AN974" s="116"/>
      <c r="AO974" s="116"/>
      <c r="AP974" s="116"/>
      <c r="AQ974" s="116"/>
      <c r="AR974" s="116"/>
      <c r="AS974" s="117"/>
      <c r="AT974" s="95">
        <f>AL974/$AL$984*100</f>
        <v>58.761017200345222</v>
      </c>
      <c r="AU974" s="96"/>
      <c r="AV974" s="96"/>
      <c r="AW974" s="96"/>
      <c r="AX974" s="96"/>
      <c r="AY974" s="96"/>
      <c r="AZ974" s="96"/>
      <c r="BA974" s="97"/>
      <c r="BB974" s="99">
        <v>68602</v>
      </c>
      <c r="BC974" s="99"/>
      <c r="BD974" s="99"/>
      <c r="BE974" s="99"/>
      <c r="BF974" s="99"/>
      <c r="BG974" s="99"/>
      <c r="BH974" s="99"/>
      <c r="BI974" s="99"/>
      <c r="BJ974" s="95">
        <f>BB974/$BB$984*100</f>
        <v>61.990132470677537</v>
      </c>
      <c r="BK974" s="96"/>
      <c r="BL974" s="96"/>
      <c r="BM974" s="96"/>
      <c r="BN974" s="96"/>
      <c r="BO974" s="96"/>
      <c r="BP974" s="96"/>
      <c r="BQ974" s="97"/>
    </row>
    <row r="975" spans="1:69" ht="15" customHeight="1" x14ac:dyDescent="0.2">
      <c r="B975" s="52"/>
      <c r="C975" s="91" t="s">
        <v>1065</v>
      </c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3"/>
      <c r="V975" s="108">
        <v>54921</v>
      </c>
      <c r="W975" s="109"/>
      <c r="X975" s="109"/>
      <c r="Y975" s="109"/>
      <c r="Z975" s="109"/>
      <c r="AA975" s="109"/>
      <c r="AB975" s="109"/>
      <c r="AC975" s="110"/>
      <c r="AD975" s="95">
        <f t="shared" ref="AD975:AD984" si="15">V975/V$984*100</f>
        <v>48.628044731319889</v>
      </c>
      <c r="AE975" s="96"/>
      <c r="AF975" s="96"/>
      <c r="AG975" s="96"/>
      <c r="AH975" s="96"/>
      <c r="AI975" s="96"/>
      <c r="AJ975" s="96"/>
      <c r="AK975" s="97"/>
      <c r="AL975" s="108">
        <v>57052</v>
      </c>
      <c r="AM975" s="109"/>
      <c r="AN975" s="109"/>
      <c r="AO975" s="109"/>
      <c r="AP975" s="109"/>
      <c r="AQ975" s="109"/>
      <c r="AR975" s="109"/>
      <c r="AS975" s="110"/>
      <c r="AT975" s="95">
        <f t="shared" ref="AT975:AT984" si="16">AL975/$AL$984*100</f>
        <v>49.737156407193986</v>
      </c>
      <c r="AU975" s="96"/>
      <c r="AV975" s="96"/>
      <c r="AW975" s="96"/>
      <c r="AX975" s="96"/>
      <c r="AY975" s="96"/>
      <c r="AZ975" s="96"/>
      <c r="BA975" s="97"/>
      <c r="BB975" s="111">
        <v>57958</v>
      </c>
      <c r="BC975" s="111"/>
      <c r="BD975" s="111"/>
      <c r="BE975" s="111"/>
      <c r="BF975" s="111"/>
      <c r="BG975" s="111"/>
      <c r="BH975" s="111"/>
      <c r="BI975" s="111"/>
      <c r="BJ975" s="95">
        <f t="shared" ref="BJ975:BJ984" si="17">BB975/$BB$984*100</f>
        <v>52.372002240977352</v>
      </c>
      <c r="BK975" s="96"/>
      <c r="BL975" s="96"/>
      <c r="BM975" s="96"/>
      <c r="BN975" s="96"/>
      <c r="BO975" s="96"/>
      <c r="BP975" s="96"/>
      <c r="BQ975" s="97"/>
    </row>
    <row r="976" spans="1:69" ht="15" customHeight="1" x14ac:dyDescent="0.2">
      <c r="B976" s="57"/>
      <c r="C976" s="56" t="s">
        <v>1066</v>
      </c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5"/>
      <c r="V976" s="100">
        <v>10383</v>
      </c>
      <c r="W976" s="101"/>
      <c r="X976" s="101"/>
      <c r="Y976" s="101"/>
      <c r="Z976" s="101"/>
      <c r="AA976" s="101"/>
      <c r="AB976" s="101"/>
      <c r="AC976" s="102"/>
      <c r="AD976" s="95">
        <f t="shared" si="15"/>
        <v>9.1932956145243985</v>
      </c>
      <c r="AE976" s="96"/>
      <c r="AF976" s="96"/>
      <c r="AG976" s="96"/>
      <c r="AH976" s="96"/>
      <c r="AI976" s="96"/>
      <c r="AJ976" s="96"/>
      <c r="AK976" s="97"/>
      <c r="AL976" s="100">
        <v>10351</v>
      </c>
      <c r="AM976" s="101"/>
      <c r="AN976" s="101"/>
      <c r="AO976" s="101"/>
      <c r="AP976" s="101"/>
      <c r="AQ976" s="101"/>
      <c r="AR976" s="101"/>
      <c r="AS976" s="102"/>
      <c r="AT976" s="95">
        <f t="shared" si="16"/>
        <v>9.0238607931512469</v>
      </c>
      <c r="AU976" s="96"/>
      <c r="AV976" s="96"/>
      <c r="AW976" s="96"/>
      <c r="AX976" s="96"/>
      <c r="AY976" s="96"/>
      <c r="AZ976" s="96"/>
      <c r="BA976" s="97"/>
      <c r="BB976" s="103">
        <v>10643</v>
      </c>
      <c r="BC976" s="103"/>
      <c r="BD976" s="103"/>
      <c r="BE976" s="103"/>
      <c r="BF976" s="103"/>
      <c r="BG976" s="103"/>
      <c r="BH976" s="103"/>
      <c r="BI976" s="103"/>
      <c r="BJ976" s="95">
        <f t="shared" si="17"/>
        <v>9.6172266097988537</v>
      </c>
      <c r="BK976" s="96"/>
      <c r="BL976" s="96"/>
      <c r="BM976" s="96"/>
      <c r="BN976" s="96"/>
      <c r="BO976" s="96"/>
      <c r="BP976" s="96"/>
      <c r="BQ976" s="97"/>
    </row>
    <row r="977" spans="2:69" ht="15" customHeight="1" x14ac:dyDescent="0.2">
      <c r="B977" s="112" t="s">
        <v>1067</v>
      </c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4"/>
      <c r="V977" s="115">
        <v>7234</v>
      </c>
      <c r="W977" s="116"/>
      <c r="X977" s="116"/>
      <c r="Y977" s="116"/>
      <c r="Z977" s="116"/>
      <c r="AA977" s="116"/>
      <c r="AB977" s="116"/>
      <c r="AC977" s="117"/>
      <c r="AD977" s="95">
        <f t="shared" si="15"/>
        <v>6.4051141746575642</v>
      </c>
      <c r="AE977" s="96"/>
      <c r="AF977" s="96"/>
      <c r="AG977" s="96"/>
      <c r="AH977" s="96"/>
      <c r="AI977" s="96"/>
      <c r="AJ977" s="96"/>
      <c r="AK977" s="97"/>
      <c r="AL977" s="115">
        <v>6733</v>
      </c>
      <c r="AM977" s="116"/>
      <c r="AN977" s="116"/>
      <c r="AO977" s="116"/>
      <c r="AP977" s="116"/>
      <c r="AQ977" s="116"/>
      <c r="AR977" s="116"/>
      <c r="AS977" s="117"/>
      <c r="AT977" s="95">
        <f t="shared" si="16"/>
        <v>5.8697376794790204</v>
      </c>
      <c r="AU977" s="96"/>
      <c r="AV977" s="96"/>
      <c r="AW977" s="96"/>
      <c r="AX977" s="96"/>
      <c r="AY977" s="96"/>
      <c r="AZ977" s="96"/>
      <c r="BA977" s="97"/>
      <c r="BB977" s="99">
        <v>6951</v>
      </c>
      <c r="BC977" s="99"/>
      <c r="BD977" s="99"/>
      <c r="BE977" s="99"/>
      <c r="BF977" s="99"/>
      <c r="BG977" s="99"/>
      <c r="BH977" s="99"/>
      <c r="BI977" s="99"/>
      <c r="BJ977" s="95">
        <f t="shared" si="17"/>
        <v>6.2810619341080374</v>
      </c>
      <c r="BK977" s="96"/>
      <c r="BL977" s="96"/>
      <c r="BM977" s="96"/>
      <c r="BN977" s="96"/>
      <c r="BO977" s="96"/>
      <c r="BP977" s="96"/>
      <c r="BQ977" s="97"/>
    </row>
    <row r="978" spans="2:69" ht="15" customHeight="1" x14ac:dyDescent="0.2">
      <c r="B978" s="52"/>
      <c r="C978" s="91" t="s">
        <v>1068</v>
      </c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3"/>
      <c r="V978" s="108">
        <v>9051</v>
      </c>
      <c r="W978" s="109"/>
      <c r="X978" s="109"/>
      <c r="Y978" s="109"/>
      <c r="Z978" s="109"/>
      <c r="AA978" s="109"/>
      <c r="AB978" s="109"/>
      <c r="AC978" s="110"/>
      <c r="AD978" s="95">
        <f t="shared" si="15"/>
        <v>8.0139187717480809</v>
      </c>
      <c r="AE978" s="96"/>
      <c r="AF978" s="96"/>
      <c r="AG978" s="96"/>
      <c r="AH978" s="96"/>
      <c r="AI978" s="96"/>
      <c r="AJ978" s="96"/>
      <c r="AK978" s="97"/>
      <c r="AL978" s="108">
        <v>9290</v>
      </c>
      <c r="AM978" s="109"/>
      <c r="AN978" s="109"/>
      <c r="AO978" s="109"/>
      <c r="AP978" s="109"/>
      <c r="AQ978" s="109"/>
      <c r="AR978" s="109"/>
      <c r="AS978" s="110"/>
      <c r="AT978" s="95">
        <f t="shared" si="16"/>
        <v>8.0988954466597498</v>
      </c>
      <c r="AU978" s="96"/>
      <c r="AV978" s="96"/>
      <c r="AW978" s="96"/>
      <c r="AX978" s="96"/>
      <c r="AY978" s="96"/>
      <c r="AZ978" s="96"/>
      <c r="BA978" s="97"/>
      <c r="BB978" s="111">
        <v>9359</v>
      </c>
      <c r="BC978" s="111"/>
      <c r="BD978" s="111"/>
      <c r="BE978" s="111"/>
      <c r="BF978" s="111"/>
      <c r="BG978" s="111"/>
      <c r="BH978" s="111"/>
      <c r="BI978" s="111"/>
      <c r="BJ978" s="95">
        <f t="shared" si="17"/>
        <v>8.456978656497931</v>
      </c>
      <c r="BK978" s="96"/>
      <c r="BL978" s="96"/>
      <c r="BM978" s="96"/>
      <c r="BN978" s="96"/>
      <c r="BO978" s="96"/>
      <c r="BP978" s="96"/>
      <c r="BQ978" s="97"/>
    </row>
    <row r="979" spans="2:69" ht="15" customHeight="1" x14ac:dyDescent="0.2">
      <c r="B979" s="57"/>
      <c r="C979" s="56" t="s">
        <v>1069</v>
      </c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5"/>
      <c r="V979" s="100">
        <v>1817</v>
      </c>
      <c r="W979" s="101"/>
      <c r="X979" s="101"/>
      <c r="Y979" s="101"/>
      <c r="Z979" s="101"/>
      <c r="AA979" s="101"/>
      <c r="AB979" s="101"/>
      <c r="AC979" s="102"/>
      <c r="AD979" s="95">
        <f t="shared" si="15"/>
        <v>1.6088045970905165</v>
      </c>
      <c r="AE979" s="96"/>
      <c r="AF979" s="96"/>
      <c r="AG979" s="96"/>
      <c r="AH979" s="96"/>
      <c r="AI979" s="96"/>
      <c r="AJ979" s="96"/>
      <c r="AK979" s="97"/>
      <c r="AL979" s="100">
        <v>2557</v>
      </c>
      <c r="AM979" s="101"/>
      <c r="AN979" s="101"/>
      <c r="AO979" s="101"/>
      <c r="AP979" s="101"/>
      <c r="AQ979" s="101"/>
      <c r="AR979" s="101"/>
      <c r="AS979" s="102"/>
      <c r="AT979" s="95">
        <f t="shared" si="16"/>
        <v>2.2291577671807299</v>
      </c>
      <c r="AU979" s="96"/>
      <c r="AV979" s="96"/>
      <c r="AW979" s="96"/>
      <c r="AX979" s="96"/>
      <c r="AY979" s="96"/>
      <c r="AZ979" s="96"/>
      <c r="BA979" s="97"/>
      <c r="BB979" s="103">
        <v>2408</v>
      </c>
      <c r="BC979" s="103"/>
      <c r="BD979" s="103"/>
      <c r="BE979" s="103"/>
      <c r="BF979" s="103"/>
      <c r="BG979" s="103"/>
      <c r="BH979" s="103"/>
      <c r="BI979" s="103"/>
      <c r="BJ979" s="95">
        <f t="shared" si="17"/>
        <v>2.1759167223898941</v>
      </c>
      <c r="BK979" s="96"/>
      <c r="BL979" s="96"/>
      <c r="BM979" s="96"/>
      <c r="BN979" s="96"/>
      <c r="BO979" s="96"/>
      <c r="BP979" s="96"/>
      <c r="BQ979" s="97"/>
    </row>
    <row r="980" spans="2:69" ht="15" customHeight="1" x14ac:dyDescent="0.2">
      <c r="B980" s="112" t="s">
        <v>1070</v>
      </c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4"/>
      <c r="V980" s="115">
        <v>40403</v>
      </c>
      <c r="W980" s="116"/>
      <c r="X980" s="116"/>
      <c r="Y980" s="116"/>
      <c r="Z980" s="116"/>
      <c r="AA980" s="116"/>
      <c r="AB980" s="116"/>
      <c r="AC980" s="117"/>
      <c r="AD980" s="95">
        <f t="shared" si="15"/>
        <v>35.773545479498146</v>
      </c>
      <c r="AE980" s="96"/>
      <c r="AF980" s="96"/>
      <c r="AG980" s="96"/>
      <c r="AH980" s="96"/>
      <c r="AI980" s="96"/>
      <c r="AJ980" s="96"/>
      <c r="AK980" s="97"/>
      <c r="AL980" s="115">
        <v>40570</v>
      </c>
      <c r="AM980" s="116"/>
      <c r="AN980" s="116"/>
      <c r="AO980" s="116"/>
      <c r="AP980" s="116"/>
      <c r="AQ980" s="116"/>
      <c r="AR980" s="116"/>
      <c r="AS980" s="117"/>
      <c r="AT980" s="95">
        <f t="shared" si="16"/>
        <v>35.368373333798289</v>
      </c>
      <c r="AU980" s="96"/>
      <c r="AV980" s="96"/>
      <c r="AW980" s="96"/>
      <c r="AX980" s="96"/>
      <c r="AY980" s="96"/>
      <c r="AZ980" s="96"/>
      <c r="BA980" s="97"/>
      <c r="BB980" s="99">
        <v>35112</v>
      </c>
      <c r="BC980" s="99"/>
      <c r="BD980" s="99"/>
      <c r="BE980" s="99"/>
      <c r="BF980" s="99"/>
      <c r="BG980" s="99"/>
      <c r="BH980" s="99"/>
      <c r="BI980" s="99"/>
      <c r="BJ980" s="95">
        <f t="shared" si="17"/>
        <v>31.727901975313106</v>
      </c>
      <c r="BK980" s="96"/>
      <c r="BL980" s="96"/>
      <c r="BM980" s="96"/>
      <c r="BN980" s="96"/>
      <c r="BO980" s="96"/>
      <c r="BP980" s="96"/>
      <c r="BQ980" s="97"/>
    </row>
    <row r="981" spans="2:69" ht="15" customHeight="1" x14ac:dyDescent="0.2">
      <c r="B981" s="52"/>
      <c r="C981" s="91" t="s">
        <v>1071</v>
      </c>
      <c r="D981" s="92"/>
      <c r="E981" s="92"/>
      <c r="F981" s="92"/>
      <c r="G981" s="92"/>
      <c r="H981" s="92"/>
      <c r="I981" s="92"/>
      <c r="J981" s="92"/>
      <c r="K981" s="92"/>
      <c r="L981" s="92"/>
      <c r="M981" s="92">
        <v>17</v>
      </c>
      <c r="N981" s="92"/>
      <c r="O981" s="92"/>
      <c r="P981" s="92"/>
      <c r="Q981" s="92"/>
      <c r="R981" s="92"/>
      <c r="S981" s="92"/>
      <c r="T981" s="92"/>
      <c r="U981" s="93"/>
      <c r="V981" s="108">
        <v>28172</v>
      </c>
      <c r="W981" s="109"/>
      <c r="X981" s="109"/>
      <c r="Y981" s="109"/>
      <c r="Z981" s="109"/>
      <c r="AA981" s="109"/>
      <c r="AB981" s="109"/>
      <c r="AC981" s="110"/>
      <c r="AD981" s="95">
        <f t="shared" si="15"/>
        <v>24.943997308329127</v>
      </c>
      <c r="AE981" s="96"/>
      <c r="AF981" s="96"/>
      <c r="AG981" s="96"/>
      <c r="AH981" s="96"/>
      <c r="AI981" s="96"/>
      <c r="AJ981" s="96"/>
      <c r="AK981" s="97"/>
      <c r="AL981" s="108">
        <v>29796</v>
      </c>
      <c r="AM981" s="109"/>
      <c r="AN981" s="109"/>
      <c r="AO981" s="109"/>
      <c r="AP981" s="109"/>
      <c r="AQ981" s="109"/>
      <c r="AR981" s="109"/>
      <c r="AS981" s="110"/>
      <c r="AT981" s="95">
        <f t="shared" si="16"/>
        <v>25.975746902978898</v>
      </c>
      <c r="AU981" s="96"/>
      <c r="AV981" s="96"/>
      <c r="AW981" s="96"/>
      <c r="AX981" s="96"/>
      <c r="AY981" s="96"/>
      <c r="AZ981" s="96"/>
      <c r="BA981" s="97"/>
      <c r="BB981" s="111">
        <v>23620</v>
      </c>
      <c r="BC981" s="111"/>
      <c r="BD981" s="111"/>
      <c r="BE981" s="111"/>
      <c r="BF981" s="111"/>
      <c r="BG981" s="111"/>
      <c r="BH981" s="111"/>
      <c r="BI981" s="111"/>
      <c r="BJ981" s="95">
        <f t="shared" si="17"/>
        <v>21.343502069289574</v>
      </c>
      <c r="BK981" s="96"/>
      <c r="BL981" s="96"/>
      <c r="BM981" s="96"/>
      <c r="BN981" s="96"/>
      <c r="BO981" s="96"/>
      <c r="BP981" s="96"/>
      <c r="BQ981" s="97"/>
    </row>
    <row r="982" spans="2:69" ht="15" customHeight="1" x14ac:dyDescent="0.2">
      <c r="B982" s="52"/>
      <c r="C982" s="13" t="s">
        <v>1072</v>
      </c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41"/>
      <c r="V982" s="104">
        <v>-1073</v>
      </c>
      <c r="W982" s="105"/>
      <c r="X982" s="105"/>
      <c r="Y982" s="105"/>
      <c r="Z982" s="105"/>
      <c r="AA982" s="105"/>
      <c r="AB982" s="105"/>
      <c r="AC982" s="106"/>
      <c r="AD982" s="95">
        <f t="shared" si="15"/>
        <v>-0.95005356779203298</v>
      </c>
      <c r="AE982" s="96"/>
      <c r="AF982" s="96"/>
      <c r="AG982" s="96"/>
      <c r="AH982" s="96"/>
      <c r="AI982" s="96"/>
      <c r="AJ982" s="96"/>
      <c r="AK982" s="97"/>
      <c r="AL982" s="104">
        <v>-1292</v>
      </c>
      <c r="AM982" s="105"/>
      <c r="AN982" s="105"/>
      <c r="AO982" s="105"/>
      <c r="AP982" s="105"/>
      <c r="AQ982" s="105"/>
      <c r="AR982" s="105"/>
      <c r="AS982" s="106"/>
      <c r="AT982" s="95">
        <f t="shared" si="16"/>
        <v>-1.126347999686157</v>
      </c>
      <c r="AU982" s="96"/>
      <c r="AV982" s="96"/>
      <c r="AW982" s="96"/>
      <c r="AX982" s="96"/>
      <c r="AY982" s="96"/>
      <c r="AZ982" s="96"/>
      <c r="BA982" s="97"/>
      <c r="BB982" s="107">
        <v>-717</v>
      </c>
      <c r="BC982" s="107"/>
      <c r="BD982" s="107"/>
      <c r="BE982" s="107"/>
      <c r="BF982" s="107"/>
      <c r="BG982" s="107"/>
      <c r="BH982" s="107"/>
      <c r="BI982" s="107"/>
      <c r="BJ982" s="95">
        <f t="shared" si="17"/>
        <v>-0.64789546924981478</v>
      </c>
      <c r="BK982" s="96"/>
      <c r="BL982" s="96"/>
      <c r="BM982" s="96"/>
      <c r="BN982" s="96"/>
      <c r="BO982" s="96"/>
      <c r="BP982" s="96"/>
      <c r="BQ982" s="97"/>
    </row>
    <row r="983" spans="2:69" ht="15" customHeight="1" x14ac:dyDescent="0.2">
      <c r="B983" s="57"/>
      <c r="C983" s="56" t="s">
        <v>1073</v>
      </c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5"/>
      <c r="V983" s="100">
        <v>13304</v>
      </c>
      <c r="W983" s="101"/>
      <c r="X983" s="101"/>
      <c r="Y983" s="101"/>
      <c r="Z983" s="101"/>
      <c r="AA983" s="101"/>
      <c r="AB983" s="101"/>
      <c r="AC983" s="102"/>
      <c r="AD983" s="95">
        <f t="shared" si="15"/>
        <v>11.77960173896105</v>
      </c>
      <c r="AE983" s="96"/>
      <c r="AF983" s="96"/>
      <c r="AG983" s="96"/>
      <c r="AH983" s="96"/>
      <c r="AI983" s="96"/>
      <c r="AJ983" s="96"/>
      <c r="AK983" s="97"/>
      <c r="AL983" s="100">
        <v>12067</v>
      </c>
      <c r="AM983" s="101"/>
      <c r="AN983" s="101"/>
      <c r="AO983" s="101"/>
      <c r="AP983" s="101"/>
      <c r="AQ983" s="101"/>
      <c r="AR983" s="101"/>
      <c r="AS983" s="102"/>
      <c r="AT983" s="95">
        <f t="shared" si="16"/>
        <v>10.519846216883016</v>
      </c>
      <c r="AU983" s="96"/>
      <c r="AV983" s="96"/>
      <c r="AW983" s="96"/>
      <c r="AX983" s="96"/>
      <c r="AY983" s="96"/>
      <c r="AZ983" s="96"/>
      <c r="BA983" s="97"/>
      <c r="BB983" s="103">
        <v>12210</v>
      </c>
      <c r="BC983" s="103"/>
      <c r="BD983" s="103"/>
      <c r="BE983" s="103"/>
      <c r="BF983" s="103"/>
      <c r="BG983" s="103"/>
      <c r="BH983" s="103"/>
      <c r="BI983" s="103"/>
      <c r="BJ983" s="95">
        <f t="shared" si="17"/>
        <v>11.03319899517467</v>
      </c>
      <c r="BK983" s="96"/>
      <c r="BL983" s="96"/>
      <c r="BM983" s="96"/>
      <c r="BN983" s="96"/>
      <c r="BO983" s="96"/>
      <c r="BP983" s="96"/>
      <c r="BQ983" s="97"/>
    </row>
    <row r="984" spans="2:69" ht="15" customHeight="1" x14ac:dyDescent="0.2">
      <c r="B984" s="98" t="s">
        <v>1074</v>
      </c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9">
        <v>112941</v>
      </c>
      <c r="W984" s="99"/>
      <c r="X984" s="99"/>
      <c r="Y984" s="99"/>
      <c r="Z984" s="99"/>
      <c r="AA984" s="99"/>
      <c r="AB984" s="99"/>
      <c r="AC984" s="99"/>
      <c r="AD984" s="95">
        <f t="shared" si="15"/>
        <v>100</v>
      </c>
      <c r="AE984" s="96"/>
      <c r="AF984" s="96"/>
      <c r="AG984" s="96"/>
      <c r="AH984" s="96"/>
      <c r="AI984" s="96"/>
      <c r="AJ984" s="96"/>
      <c r="AK984" s="97"/>
      <c r="AL984" s="99">
        <v>114707</v>
      </c>
      <c r="AM984" s="99"/>
      <c r="AN984" s="99"/>
      <c r="AO984" s="99"/>
      <c r="AP984" s="99"/>
      <c r="AQ984" s="99"/>
      <c r="AR984" s="99"/>
      <c r="AS984" s="99"/>
      <c r="AT984" s="95">
        <f t="shared" si="16"/>
        <v>100</v>
      </c>
      <c r="AU984" s="96"/>
      <c r="AV984" s="96"/>
      <c r="AW984" s="96"/>
      <c r="AX984" s="96"/>
      <c r="AY984" s="96"/>
      <c r="AZ984" s="96"/>
      <c r="BA984" s="97"/>
      <c r="BB984" s="99">
        <v>110666</v>
      </c>
      <c r="BC984" s="99"/>
      <c r="BD984" s="99"/>
      <c r="BE984" s="99"/>
      <c r="BF984" s="99"/>
      <c r="BG984" s="99"/>
      <c r="BH984" s="99"/>
      <c r="BI984" s="99"/>
      <c r="BJ984" s="95">
        <f t="shared" si="17"/>
        <v>100</v>
      </c>
      <c r="BK984" s="96"/>
      <c r="BL984" s="96"/>
      <c r="BM984" s="96"/>
      <c r="BN984" s="96"/>
      <c r="BO984" s="96"/>
      <c r="BP984" s="96"/>
      <c r="BQ984" s="97"/>
    </row>
    <row r="985" spans="2:69" ht="15" customHeight="1" x14ac:dyDescent="0.2">
      <c r="BQ985" s="5" t="s">
        <v>1062</v>
      </c>
    </row>
  </sheetData>
  <mergeCells count="5297"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B12:H12"/>
    <mergeCell ref="I12:N12"/>
    <mergeCell ref="O12:T12"/>
    <mergeCell ref="U12:Z12"/>
    <mergeCell ref="AA12:AF12"/>
    <mergeCell ref="AG12:AL12"/>
    <mergeCell ref="B5:H5"/>
    <mergeCell ref="I5:X5"/>
    <mergeCell ref="Y5:AN5"/>
    <mergeCell ref="B6:H6"/>
    <mergeCell ref="I6:AN6"/>
    <mergeCell ref="B7:H7"/>
    <mergeCell ref="I7:X7"/>
    <mergeCell ref="Y7:AN7"/>
    <mergeCell ref="AM14:AR14"/>
    <mergeCell ref="AS14:AX14"/>
    <mergeCell ref="AY14:BD14"/>
    <mergeCell ref="BE14:BJ14"/>
    <mergeCell ref="BK14:BQ14"/>
    <mergeCell ref="B19:J19"/>
    <mergeCell ref="K19:R19"/>
    <mergeCell ref="S19:Z19"/>
    <mergeCell ref="AA19:AH19"/>
    <mergeCell ref="AI19:AP19"/>
    <mergeCell ref="B14:H14"/>
    <mergeCell ref="I14:N14"/>
    <mergeCell ref="O14:T14"/>
    <mergeCell ref="U14:Z14"/>
    <mergeCell ref="AA14:AF14"/>
    <mergeCell ref="AG14:AL14"/>
    <mergeCell ref="AG13:AL13"/>
    <mergeCell ref="AM13:AR13"/>
    <mergeCell ref="AS13:AX13"/>
    <mergeCell ref="AY13:BD13"/>
    <mergeCell ref="BE13:BJ13"/>
    <mergeCell ref="BK13:BQ13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B28:H28"/>
    <mergeCell ref="I28:L28"/>
    <mergeCell ref="M28:U28"/>
    <mergeCell ref="V28:AD28"/>
    <mergeCell ref="AE28:AM28"/>
    <mergeCell ref="AN28:AV28"/>
    <mergeCell ref="B26:L27"/>
    <mergeCell ref="M26:AM26"/>
    <mergeCell ref="AN26:AV27"/>
    <mergeCell ref="M27:U27"/>
    <mergeCell ref="V27:AD27"/>
    <mergeCell ref="AE27:AM27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X49:AD49"/>
    <mergeCell ref="B50:I50"/>
    <mergeCell ref="J50:P50"/>
    <mergeCell ref="Q50:W50"/>
    <mergeCell ref="X50:AD50"/>
    <mergeCell ref="AE50:AK50"/>
    <mergeCell ref="B41:L41"/>
    <mergeCell ref="M41:U41"/>
    <mergeCell ref="V41:AD41"/>
    <mergeCell ref="AE41:AM41"/>
    <mergeCell ref="AN41:AV41"/>
    <mergeCell ref="B48:I49"/>
    <mergeCell ref="J48:AD48"/>
    <mergeCell ref="AE48:AK49"/>
    <mergeCell ref="J49:P49"/>
    <mergeCell ref="Q49:W49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53:I53"/>
    <mergeCell ref="J53:P53"/>
    <mergeCell ref="Q53:W53"/>
    <mergeCell ref="X53:AD53"/>
    <mergeCell ref="AE53:AK53"/>
    <mergeCell ref="B54:I54"/>
    <mergeCell ref="J54:P54"/>
    <mergeCell ref="Q54:W54"/>
    <mergeCell ref="X54:AD54"/>
    <mergeCell ref="AE54:AK54"/>
    <mergeCell ref="B51:I51"/>
    <mergeCell ref="J51:P51"/>
    <mergeCell ref="Q51:W51"/>
    <mergeCell ref="X51:AD51"/>
    <mergeCell ref="AE51:AK51"/>
    <mergeCell ref="B52:I52"/>
    <mergeCell ref="J52:P52"/>
    <mergeCell ref="Q52:W52"/>
    <mergeCell ref="X52:AD52"/>
    <mergeCell ref="AE52:AK52"/>
    <mergeCell ref="AR61:AX61"/>
    <mergeCell ref="B62:H62"/>
    <mergeCell ref="I62:O62"/>
    <mergeCell ref="P62:V62"/>
    <mergeCell ref="W62:AC62"/>
    <mergeCell ref="AD62:AJ62"/>
    <mergeCell ref="AK62:AQ62"/>
    <mergeCell ref="AR62:AX62"/>
    <mergeCell ref="B61:H61"/>
    <mergeCell ref="I61:O61"/>
    <mergeCell ref="P61:V61"/>
    <mergeCell ref="W61:AC61"/>
    <mergeCell ref="AD61:AJ61"/>
    <mergeCell ref="AK61:AQ61"/>
    <mergeCell ref="AR59:AX59"/>
    <mergeCell ref="B60:H60"/>
    <mergeCell ref="I60:O60"/>
    <mergeCell ref="P60:V60"/>
    <mergeCell ref="W60:AC60"/>
    <mergeCell ref="AD60:AJ60"/>
    <mergeCell ref="AK60:AQ60"/>
    <mergeCell ref="AR60:AX60"/>
    <mergeCell ref="B59:H59"/>
    <mergeCell ref="I59:O59"/>
    <mergeCell ref="P59:V59"/>
    <mergeCell ref="W59:AC59"/>
    <mergeCell ref="AD59:AJ59"/>
    <mergeCell ref="AK59:AQ59"/>
    <mergeCell ref="B69:J69"/>
    <mergeCell ref="K69:S69"/>
    <mergeCell ref="T69:AB69"/>
    <mergeCell ref="AC69:AK69"/>
    <mergeCell ref="AL69:AT69"/>
    <mergeCell ref="B70:J70"/>
    <mergeCell ref="K70:S70"/>
    <mergeCell ref="T70:AB70"/>
    <mergeCell ref="AC70:AK70"/>
    <mergeCell ref="AL70:AT70"/>
    <mergeCell ref="B67:J67"/>
    <mergeCell ref="K67:S67"/>
    <mergeCell ref="T67:AB67"/>
    <mergeCell ref="AC67:AK67"/>
    <mergeCell ref="AL67:AT67"/>
    <mergeCell ref="B68:J68"/>
    <mergeCell ref="K68:S68"/>
    <mergeCell ref="T68:AB68"/>
    <mergeCell ref="AC68:AK68"/>
    <mergeCell ref="AL68:AT68"/>
    <mergeCell ref="B73:J73"/>
    <mergeCell ref="K73:S73"/>
    <mergeCell ref="T73:AB73"/>
    <mergeCell ref="AC73:AK73"/>
    <mergeCell ref="AL73:AT73"/>
    <mergeCell ref="B78:J78"/>
    <mergeCell ref="K78:S78"/>
    <mergeCell ref="T78:AB78"/>
    <mergeCell ref="AC78:AK78"/>
    <mergeCell ref="AL78:AT78"/>
    <mergeCell ref="B71:J71"/>
    <mergeCell ref="K71:S71"/>
    <mergeCell ref="T71:AB71"/>
    <mergeCell ref="AC71:AK71"/>
    <mergeCell ref="AL71:AT71"/>
    <mergeCell ref="B72:J72"/>
    <mergeCell ref="K72:S72"/>
    <mergeCell ref="T72:AB72"/>
    <mergeCell ref="AC72:AK72"/>
    <mergeCell ref="AL72:AT72"/>
    <mergeCell ref="B81:J81"/>
    <mergeCell ref="K81:S81"/>
    <mergeCell ref="T81:AB81"/>
    <mergeCell ref="AC81:AK81"/>
    <mergeCell ref="AL81:AT81"/>
    <mergeCell ref="B82:J82"/>
    <mergeCell ref="K82:S82"/>
    <mergeCell ref="T82:AB82"/>
    <mergeCell ref="AC82:AK82"/>
    <mergeCell ref="AL82:AT82"/>
    <mergeCell ref="B79:J79"/>
    <mergeCell ref="K79:S79"/>
    <mergeCell ref="T79:AB79"/>
    <mergeCell ref="AC79:AK79"/>
    <mergeCell ref="AL79:AT79"/>
    <mergeCell ref="B80:J80"/>
    <mergeCell ref="K80:S80"/>
    <mergeCell ref="T80:AB80"/>
    <mergeCell ref="AC80:AK80"/>
    <mergeCell ref="AL80:AT80"/>
    <mergeCell ref="B85:J85"/>
    <mergeCell ref="K85:S85"/>
    <mergeCell ref="T85:AB85"/>
    <mergeCell ref="AC85:AK85"/>
    <mergeCell ref="AL85:AT85"/>
    <mergeCell ref="B86:J86"/>
    <mergeCell ref="K86:S86"/>
    <mergeCell ref="T86:AB86"/>
    <mergeCell ref="AC86:AK86"/>
    <mergeCell ref="AL86:AT86"/>
    <mergeCell ref="B83:J83"/>
    <mergeCell ref="K83:S83"/>
    <mergeCell ref="T83:AB83"/>
    <mergeCell ref="AC83:AK83"/>
    <mergeCell ref="AL83:AT83"/>
    <mergeCell ref="B84:J84"/>
    <mergeCell ref="K84:S84"/>
    <mergeCell ref="T84:AB84"/>
    <mergeCell ref="AC84:AK84"/>
    <mergeCell ref="AL84:AT84"/>
    <mergeCell ref="AF89:AT89"/>
    <mergeCell ref="B93:R94"/>
    <mergeCell ref="S93:AI93"/>
    <mergeCell ref="AJ93:AZ93"/>
    <mergeCell ref="BA93:BQ93"/>
    <mergeCell ref="S94:AC94"/>
    <mergeCell ref="AD94:AI94"/>
    <mergeCell ref="AJ94:AT94"/>
    <mergeCell ref="AU94:AZ94"/>
    <mergeCell ref="BA94:BK94"/>
    <mergeCell ref="B87:J87"/>
    <mergeCell ref="K87:S87"/>
    <mergeCell ref="T87:AB87"/>
    <mergeCell ref="AC87:AK87"/>
    <mergeCell ref="AL87:AT87"/>
    <mergeCell ref="B88:J88"/>
    <mergeCell ref="K88:S88"/>
    <mergeCell ref="T88:AB88"/>
    <mergeCell ref="AC88:AK88"/>
    <mergeCell ref="AL88:AT88"/>
    <mergeCell ref="BL96:BQ96"/>
    <mergeCell ref="B97:R97"/>
    <mergeCell ref="S97:AC97"/>
    <mergeCell ref="AD97:AI97"/>
    <mergeCell ref="AJ97:AT97"/>
    <mergeCell ref="AU97:AZ97"/>
    <mergeCell ref="BA97:BK97"/>
    <mergeCell ref="BL97:BQ97"/>
    <mergeCell ref="B96:R96"/>
    <mergeCell ref="S96:AC96"/>
    <mergeCell ref="AD96:AI96"/>
    <mergeCell ref="AJ96:AT96"/>
    <mergeCell ref="AU96:AZ96"/>
    <mergeCell ref="BA96:BK96"/>
    <mergeCell ref="BL94:BQ94"/>
    <mergeCell ref="B95:R95"/>
    <mergeCell ref="S95:AC95"/>
    <mergeCell ref="AD95:AI95"/>
    <mergeCell ref="AJ95:AT95"/>
    <mergeCell ref="AU95:AZ95"/>
    <mergeCell ref="BA95:BK95"/>
    <mergeCell ref="BL95:BQ95"/>
    <mergeCell ref="BL100:BQ100"/>
    <mergeCell ref="B101:R101"/>
    <mergeCell ref="S101:AC101"/>
    <mergeCell ref="AD101:AI101"/>
    <mergeCell ref="AJ101:AT101"/>
    <mergeCell ref="AU101:AZ101"/>
    <mergeCell ref="BA101:BK101"/>
    <mergeCell ref="BL101:BQ101"/>
    <mergeCell ref="B100:R100"/>
    <mergeCell ref="S100:AC100"/>
    <mergeCell ref="AD100:AI100"/>
    <mergeCell ref="AJ100:AT100"/>
    <mergeCell ref="AU100:AZ100"/>
    <mergeCell ref="BA100:BK100"/>
    <mergeCell ref="BL98:BQ98"/>
    <mergeCell ref="B99:R99"/>
    <mergeCell ref="S99:AC99"/>
    <mergeCell ref="AD99:AI99"/>
    <mergeCell ref="AJ99:AT99"/>
    <mergeCell ref="AU99:AZ99"/>
    <mergeCell ref="BA99:BK99"/>
    <mergeCell ref="BL99:BQ99"/>
    <mergeCell ref="B98:R98"/>
    <mergeCell ref="S98:AC98"/>
    <mergeCell ref="AD98:AI98"/>
    <mergeCell ref="AJ98:AT98"/>
    <mergeCell ref="AU98:AZ98"/>
    <mergeCell ref="BA98:BK98"/>
    <mergeCell ref="BL104:BQ104"/>
    <mergeCell ref="B105:R105"/>
    <mergeCell ref="S105:AC105"/>
    <mergeCell ref="AD105:AI105"/>
    <mergeCell ref="AJ105:AT105"/>
    <mergeCell ref="AU105:AZ105"/>
    <mergeCell ref="BA105:BK105"/>
    <mergeCell ref="BL105:BQ105"/>
    <mergeCell ref="B104:R104"/>
    <mergeCell ref="S104:AC104"/>
    <mergeCell ref="AD104:AI104"/>
    <mergeCell ref="AJ104:AT104"/>
    <mergeCell ref="AU104:AZ104"/>
    <mergeCell ref="BA104:BK104"/>
    <mergeCell ref="BL102:BQ102"/>
    <mergeCell ref="B103:R103"/>
    <mergeCell ref="S103:AC103"/>
    <mergeCell ref="AD103:AI103"/>
    <mergeCell ref="AJ103:AT103"/>
    <mergeCell ref="AU103:AZ103"/>
    <mergeCell ref="BA103:BK103"/>
    <mergeCell ref="BL103:BQ103"/>
    <mergeCell ref="B102:R102"/>
    <mergeCell ref="S102:AC102"/>
    <mergeCell ref="AD102:AI102"/>
    <mergeCell ref="AJ102:AT102"/>
    <mergeCell ref="AU102:AZ102"/>
    <mergeCell ref="BA102:BK102"/>
    <mergeCell ref="BL108:BQ108"/>
    <mergeCell ref="B109:R109"/>
    <mergeCell ref="S109:AC109"/>
    <mergeCell ref="AD109:AI109"/>
    <mergeCell ref="AJ109:AT109"/>
    <mergeCell ref="AU109:AZ109"/>
    <mergeCell ref="BA109:BK109"/>
    <mergeCell ref="BL109:BQ109"/>
    <mergeCell ref="B108:R108"/>
    <mergeCell ref="S108:AC108"/>
    <mergeCell ref="AD108:AI108"/>
    <mergeCell ref="AJ108:AT108"/>
    <mergeCell ref="AU108:AZ108"/>
    <mergeCell ref="BA108:BK108"/>
    <mergeCell ref="BL106:BQ106"/>
    <mergeCell ref="B107:R107"/>
    <mergeCell ref="S107:AC107"/>
    <mergeCell ref="AD107:AI107"/>
    <mergeCell ref="AJ107:AT107"/>
    <mergeCell ref="AU107:AZ107"/>
    <mergeCell ref="BA107:BK107"/>
    <mergeCell ref="BL107:BQ107"/>
    <mergeCell ref="B106:R106"/>
    <mergeCell ref="S106:AC106"/>
    <mergeCell ref="AD106:AI106"/>
    <mergeCell ref="AJ106:AT106"/>
    <mergeCell ref="AU106:AZ106"/>
    <mergeCell ref="BA106:BK106"/>
    <mergeCell ref="BL112:BQ112"/>
    <mergeCell ref="B117:G118"/>
    <mergeCell ref="H117:N118"/>
    <mergeCell ref="O117:AD117"/>
    <mergeCell ref="AE117:AI118"/>
    <mergeCell ref="AJ117:AO118"/>
    <mergeCell ref="AP117:AV118"/>
    <mergeCell ref="AW117:BL117"/>
    <mergeCell ref="BM117:BQ118"/>
    <mergeCell ref="O118:S118"/>
    <mergeCell ref="B112:R112"/>
    <mergeCell ref="S112:AC112"/>
    <mergeCell ref="AD112:AI112"/>
    <mergeCell ref="AJ112:AT112"/>
    <mergeCell ref="AU112:AZ112"/>
    <mergeCell ref="BA112:BK112"/>
    <mergeCell ref="BL110:BQ110"/>
    <mergeCell ref="B111:R111"/>
    <mergeCell ref="S111:AC111"/>
    <mergeCell ref="AD111:AI111"/>
    <mergeCell ref="AJ111:AT111"/>
    <mergeCell ref="AU111:AZ111"/>
    <mergeCell ref="BA111:BK111"/>
    <mergeCell ref="BL111:BQ111"/>
    <mergeCell ref="B110:R110"/>
    <mergeCell ref="S110:AC110"/>
    <mergeCell ref="AD110:AI110"/>
    <mergeCell ref="AJ110:AT110"/>
    <mergeCell ref="AU110:AZ110"/>
    <mergeCell ref="BA110:BK110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AE119:AI119"/>
    <mergeCell ref="AJ119:AO126"/>
    <mergeCell ref="AP119:AV119"/>
    <mergeCell ref="AW119:BA119"/>
    <mergeCell ref="BB119:BF119"/>
    <mergeCell ref="BG119:BL119"/>
    <mergeCell ref="T118:X118"/>
    <mergeCell ref="Y118:AD118"/>
    <mergeCell ref="AW118:BA118"/>
    <mergeCell ref="BB118:BF118"/>
    <mergeCell ref="BG118:BL118"/>
    <mergeCell ref="H119:N119"/>
    <mergeCell ref="O119:S119"/>
    <mergeCell ref="T119:X119"/>
    <mergeCell ref="Y119:AD119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0:BQ120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4:BQ124"/>
    <mergeCell ref="H125:N125"/>
    <mergeCell ref="O125:S125"/>
    <mergeCell ref="T125:X125"/>
    <mergeCell ref="Y125:AD125"/>
    <mergeCell ref="AE125:AI125"/>
    <mergeCell ref="AP125:AV125"/>
    <mergeCell ref="AW125:BA125"/>
    <mergeCell ref="BB125:BF125"/>
    <mergeCell ref="BG125:BL125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M126:BQ126"/>
    <mergeCell ref="H127:N127"/>
    <mergeCell ref="O127:S127"/>
    <mergeCell ref="T127:X127"/>
    <mergeCell ref="Y127:AD127"/>
    <mergeCell ref="AE127:AI127"/>
    <mergeCell ref="AJ127:AO132"/>
    <mergeCell ref="AP127:AV127"/>
    <mergeCell ref="AW127:BA127"/>
    <mergeCell ref="BB127:BF127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30:BA130"/>
    <mergeCell ref="BB130:BF130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9:BA129"/>
    <mergeCell ref="BB129:BF129"/>
    <mergeCell ref="BG131:BL131"/>
    <mergeCell ref="BM131:BQ131"/>
    <mergeCell ref="H132:N132"/>
    <mergeCell ref="O132:S132"/>
    <mergeCell ref="T132:X132"/>
    <mergeCell ref="Y132:AD132"/>
    <mergeCell ref="AE132:AI132"/>
    <mergeCell ref="AP132:AV132"/>
    <mergeCell ref="AW132:BA132"/>
    <mergeCell ref="BB132:BF132"/>
    <mergeCell ref="BG130:BL130"/>
    <mergeCell ref="BM130:BQ130"/>
    <mergeCell ref="H131:N131"/>
    <mergeCell ref="O131:S131"/>
    <mergeCell ref="T131:X131"/>
    <mergeCell ref="Y131:AD131"/>
    <mergeCell ref="AE131:AI131"/>
    <mergeCell ref="AP131:AV131"/>
    <mergeCell ref="AW131:BA131"/>
    <mergeCell ref="BB131:BF131"/>
    <mergeCell ref="BB133:BF133"/>
    <mergeCell ref="BG133:BL133"/>
    <mergeCell ref="BM133:BQ133"/>
    <mergeCell ref="H134:N134"/>
    <mergeCell ref="O134:S134"/>
    <mergeCell ref="T134:X134"/>
    <mergeCell ref="Y134:AD134"/>
    <mergeCell ref="AE134:AI134"/>
    <mergeCell ref="AP134:AV134"/>
    <mergeCell ref="AW134:BA134"/>
    <mergeCell ref="BG132:BL132"/>
    <mergeCell ref="BM132:BQ132"/>
    <mergeCell ref="H133:N133"/>
    <mergeCell ref="O133:S133"/>
    <mergeCell ref="T133:X133"/>
    <mergeCell ref="Y133:AD133"/>
    <mergeCell ref="AE133:AI133"/>
    <mergeCell ref="AJ133:AO139"/>
    <mergeCell ref="AP133:AV133"/>
    <mergeCell ref="AW133:BA133"/>
    <mergeCell ref="BB135:BF135"/>
    <mergeCell ref="BG135:BL135"/>
    <mergeCell ref="BM135:BQ135"/>
    <mergeCell ref="H136:N136"/>
    <mergeCell ref="O136:S136"/>
    <mergeCell ref="T136:X136"/>
    <mergeCell ref="Y136:AD136"/>
    <mergeCell ref="AE136:AI136"/>
    <mergeCell ref="AP136:AV136"/>
    <mergeCell ref="AW136:BA136"/>
    <mergeCell ref="BB134:BF134"/>
    <mergeCell ref="BG134:BL134"/>
    <mergeCell ref="BM134:BQ134"/>
    <mergeCell ref="H135:N135"/>
    <mergeCell ref="O135:S135"/>
    <mergeCell ref="T135:X135"/>
    <mergeCell ref="Y135:AD135"/>
    <mergeCell ref="AE135:AI135"/>
    <mergeCell ref="AP135:AV135"/>
    <mergeCell ref="AW135:BA135"/>
    <mergeCell ref="BB137:BF137"/>
    <mergeCell ref="BG137:BL137"/>
    <mergeCell ref="BM137:BQ137"/>
    <mergeCell ref="H138:N138"/>
    <mergeCell ref="O138:S138"/>
    <mergeCell ref="T138:X138"/>
    <mergeCell ref="Y138:AD138"/>
    <mergeCell ref="AE138:AI138"/>
    <mergeCell ref="AP138:AV138"/>
    <mergeCell ref="AW138:BA138"/>
    <mergeCell ref="BB136:BF136"/>
    <mergeCell ref="BG136:BL136"/>
    <mergeCell ref="BM136:BQ136"/>
    <mergeCell ref="H137:N137"/>
    <mergeCell ref="O137:S137"/>
    <mergeCell ref="T137:X137"/>
    <mergeCell ref="Y137:AD137"/>
    <mergeCell ref="AE137:AI137"/>
    <mergeCell ref="AP137:AV137"/>
    <mergeCell ref="AW137:BA137"/>
    <mergeCell ref="BB139:BF139"/>
    <mergeCell ref="BG139:BL139"/>
    <mergeCell ref="BM139:BQ139"/>
    <mergeCell ref="H140:N140"/>
    <mergeCell ref="O140:S140"/>
    <mergeCell ref="T140:X140"/>
    <mergeCell ref="Y140:AD140"/>
    <mergeCell ref="AE140:AI140"/>
    <mergeCell ref="AJ140:AO153"/>
    <mergeCell ref="AP140:AV140"/>
    <mergeCell ref="BB138:BF138"/>
    <mergeCell ref="BG138:BL138"/>
    <mergeCell ref="BM138:BQ138"/>
    <mergeCell ref="H139:N139"/>
    <mergeCell ref="O139:S139"/>
    <mergeCell ref="T139:X139"/>
    <mergeCell ref="Y139:AD139"/>
    <mergeCell ref="AE139:AI139"/>
    <mergeCell ref="AP139:AV139"/>
    <mergeCell ref="AW139:BA139"/>
    <mergeCell ref="AW141:BA141"/>
    <mergeCell ref="BB141:BF141"/>
    <mergeCell ref="BG141:BL141"/>
    <mergeCell ref="BM141:BQ141"/>
    <mergeCell ref="B142:G155"/>
    <mergeCell ref="H142:N142"/>
    <mergeCell ref="O142:S142"/>
    <mergeCell ref="T142:X142"/>
    <mergeCell ref="Y142:AD142"/>
    <mergeCell ref="AE142:AI142"/>
    <mergeCell ref="AW140:BA140"/>
    <mergeCell ref="BB140:BF140"/>
    <mergeCell ref="BG140:BL140"/>
    <mergeCell ref="BM140:BQ140"/>
    <mergeCell ref="H141:N141"/>
    <mergeCell ref="O141:S141"/>
    <mergeCell ref="T141:X141"/>
    <mergeCell ref="Y141:AD141"/>
    <mergeCell ref="AE141:AI141"/>
    <mergeCell ref="AP141:AV141"/>
    <mergeCell ref="B119:G141"/>
    <mergeCell ref="AP143:AV143"/>
    <mergeCell ref="AW143:BA143"/>
    <mergeCell ref="BB143:BF143"/>
    <mergeCell ref="BG143:BL143"/>
    <mergeCell ref="BM143:BQ143"/>
    <mergeCell ref="H144:N144"/>
    <mergeCell ref="O144:S144"/>
    <mergeCell ref="T144:X144"/>
    <mergeCell ref="Y144:AD144"/>
    <mergeCell ref="AE144:AI144"/>
    <mergeCell ref="AP142:AV142"/>
    <mergeCell ref="AW142:BA142"/>
    <mergeCell ref="BB142:BF142"/>
    <mergeCell ref="BG142:BL142"/>
    <mergeCell ref="BM142:BQ142"/>
    <mergeCell ref="H143:N143"/>
    <mergeCell ref="O143:S143"/>
    <mergeCell ref="T143:X143"/>
    <mergeCell ref="Y143:AD143"/>
    <mergeCell ref="AE143:AI143"/>
    <mergeCell ref="AP145:AV145"/>
    <mergeCell ref="AW145:BA145"/>
    <mergeCell ref="BB145:BF145"/>
    <mergeCell ref="BG145:BL145"/>
    <mergeCell ref="BM145:BQ145"/>
    <mergeCell ref="H146:N146"/>
    <mergeCell ref="O146:S146"/>
    <mergeCell ref="T146:X146"/>
    <mergeCell ref="Y146:AD146"/>
    <mergeCell ref="AE146:AI146"/>
    <mergeCell ref="AP144:AV144"/>
    <mergeCell ref="AW144:BA144"/>
    <mergeCell ref="BB144:BF144"/>
    <mergeCell ref="BG144:BL144"/>
    <mergeCell ref="BM144:BQ144"/>
    <mergeCell ref="H145:N145"/>
    <mergeCell ref="O145:S145"/>
    <mergeCell ref="T145:X145"/>
    <mergeCell ref="Y145:AD145"/>
    <mergeCell ref="AE145:AI145"/>
    <mergeCell ref="AP147:AV147"/>
    <mergeCell ref="AW147:BA147"/>
    <mergeCell ref="BB147:BF147"/>
    <mergeCell ref="BG147:BL147"/>
    <mergeCell ref="BM147:BQ147"/>
    <mergeCell ref="H148:N148"/>
    <mergeCell ref="O148:S148"/>
    <mergeCell ref="T148:X148"/>
    <mergeCell ref="Y148:AD148"/>
    <mergeCell ref="AE148:AI148"/>
    <mergeCell ref="AP146:AV146"/>
    <mergeCell ref="AW146:BA146"/>
    <mergeCell ref="BB146:BF146"/>
    <mergeCell ref="BG146:BL146"/>
    <mergeCell ref="BM146:BQ146"/>
    <mergeCell ref="H147:N147"/>
    <mergeCell ref="O147:S147"/>
    <mergeCell ref="T147:X147"/>
    <mergeCell ref="Y147:AD147"/>
    <mergeCell ref="AE147:AI147"/>
    <mergeCell ref="AP149:AV149"/>
    <mergeCell ref="AW149:BA149"/>
    <mergeCell ref="BB149:BF149"/>
    <mergeCell ref="BG149:BL149"/>
    <mergeCell ref="BM149:BQ149"/>
    <mergeCell ref="H150:N150"/>
    <mergeCell ref="O150:S150"/>
    <mergeCell ref="T150:X150"/>
    <mergeCell ref="Y150:AD150"/>
    <mergeCell ref="AE150:AI150"/>
    <mergeCell ref="AP148:AV148"/>
    <mergeCell ref="AW148:BA148"/>
    <mergeCell ref="BB148:BF148"/>
    <mergeCell ref="BG148:BL148"/>
    <mergeCell ref="BM148:BQ148"/>
    <mergeCell ref="H149:N149"/>
    <mergeCell ref="O149:S149"/>
    <mergeCell ref="T149:X149"/>
    <mergeCell ref="Y149:AD149"/>
    <mergeCell ref="AE149:AI149"/>
    <mergeCell ref="AP151:AV151"/>
    <mergeCell ref="AW151:BA151"/>
    <mergeCell ref="BB151:BF151"/>
    <mergeCell ref="BG151:BL151"/>
    <mergeCell ref="BM151:BQ151"/>
    <mergeCell ref="H152:N152"/>
    <mergeCell ref="O152:S152"/>
    <mergeCell ref="T152:X152"/>
    <mergeCell ref="Y152:AD152"/>
    <mergeCell ref="AE152:AI152"/>
    <mergeCell ref="AP150:AV150"/>
    <mergeCell ref="AW150:BA150"/>
    <mergeCell ref="BB150:BF150"/>
    <mergeCell ref="BG150:BL150"/>
    <mergeCell ref="BM150:BQ150"/>
    <mergeCell ref="H151:N151"/>
    <mergeCell ref="O151:S151"/>
    <mergeCell ref="T151:X151"/>
    <mergeCell ref="Y151:AD151"/>
    <mergeCell ref="AE151:AI151"/>
    <mergeCell ref="AP153:AV153"/>
    <mergeCell ref="AW153:BA153"/>
    <mergeCell ref="BB153:BF153"/>
    <mergeCell ref="BG153:BL153"/>
    <mergeCell ref="BM153:BQ153"/>
    <mergeCell ref="H154:N154"/>
    <mergeCell ref="O154:S154"/>
    <mergeCell ref="T154:X154"/>
    <mergeCell ref="Y154:AD154"/>
    <mergeCell ref="AE154:AI154"/>
    <mergeCell ref="AP152:AV152"/>
    <mergeCell ref="AW152:BA152"/>
    <mergeCell ref="BB152:BF152"/>
    <mergeCell ref="BG152:BL152"/>
    <mergeCell ref="BM152:BQ152"/>
    <mergeCell ref="H153:N153"/>
    <mergeCell ref="O153:S153"/>
    <mergeCell ref="T153:X153"/>
    <mergeCell ref="Y153:AD153"/>
    <mergeCell ref="AE153:AI153"/>
    <mergeCell ref="AP156:AV156"/>
    <mergeCell ref="AW156:BA156"/>
    <mergeCell ref="BB156:BF156"/>
    <mergeCell ref="BG156:BL156"/>
    <mergeCell ref="BM156:BQ156"/>
    <mergeCell ref="H157:N157"/>
    <mergeCell ref="O157:S157"/>
    <mergeCell ref="T157:X157"/>
    <mergeCell ref="Y157:AD157"/>
    <mergeCell ref="AE157:AI157"/>
    <mergeCell ref="B156:G164"/>
    <mergeCell ref="H156:N156"/>
    <mergeCell ref="O156:S156"/>
    <mergeCell ref="T156:X156"/>
    <mergeCell ref="Y156:AD156"/>
    <mergeCell ref="AE156:AI156"/>
    <mergeCell ref="H155:N155"/>
    <mergeCell ref="O155:S155"/>
    <mergeCell ref="T155:X155"/>
    <mergeCell ref="Y155:AD155"/>
    <mergeCell ref="AE155:AI155"/>
    <mergeCell ref="AP155:AV155"/>
    <mergeCell ref="AJ154:AO174"/>
    <mergeCell ref="AP154:AV154"/>
    <mergeCell ref="AW154:BA154"/>
    <mergeCell ref="BB154:BF154"/>
    <mergeCell ref="BG154:BL154"/>
    <mergeCell ref="BM154:BQ154"/>
    <mergeCell ref="AW155:BA155"/>
    <mergeCell ref="BB155:BF155"/>
    <mergeCell ref="BG155:BL155"/>
    <mergeCell ref="BM155:BQ155"/>
    <mergeCell ref="AP158:AV158"/>
    <mergeCell ref="AW158:BA158"/>
    <mergeCell ref="BB158:BF158"/>
    <mergeCell ref="BG158:BL158"/>
    <mergeCell ref="BM158:BQ158"/>
    <mergeCell ref="H159:N159"/>
    <mergeCell ref="O159:S159"/>
    <mergeCell ref="T159:X159"/>
    <mergeCell ref="Y159:AD159"/>
    <mergeCell ref="AE159:AI159"/>
    <mergeCell ref="AP157:AV157"/>
    <mergeCell ref="AW157:BA157"/>
    <mergeCell ref="BB157:BF157"/>
    <mergeCell ref="BG157:BL157"/>
    <mergeCell ref="BM157:BQ157"/>
    <mergeCell ref="H158:N158"/>
    <mergeCell ref="O158:S158"/>
    <mergeCell ref="T158:X158"/>
    <mergeCell ref="Y158:AD158"/>
    <mergeCell ref="AE158:AI158"/>
    <mergeCell ref="AP160:AV160"/>
    <mergeCell ref="AW160:BA160"/>
    <mergeCell ref="BB160:BF160"/>
    <mergeCell ref="BG160:BL160"/>
    <mergeCell ref="BM160:BQ160"/>
    <mergeCell ref="H161:N161"/>
    <mergeCell ref="O161:S161"/>
    <mergeCell ref="T161:X161"/>
    <mergeCell ref="Y161:AD161"/>
    <mergeCell ref="AE161:AI161"/>
    <mergeCell ref="AP159:AV159"/>
    <mergeCell ref="AW159:BA159"/>
    <mergeCell ref="BB159:BF159"/>
    <mergeCell ref="BG159:BL159"/>
    <mergeCell ref="BM159:BQ159"/>
    <mergeCell ref="H160:N160"/>
    <mergeCell ref="O160:S160"/>
    <mergeCell ref="T160:X160"/>
    <mergeCell ref="Y160:AD160"/>
    <mergeCell ref="AE160:AI160"/>
    <mergeCell ref="AP162:AV162"/>
    <mergeCell ref="AW162:BA162"/>
    <mergeCell ref="BB162:BF162"/>
    <mergeCell ref="BG162:BL162"/>
    <mergeCell ref="BM162:BQ162"/>
    <mergeCell ref="H163:N163"/>
    <mergeCell ref="O163:S163"/>
    <mergeCell ref="T163:X163"/>
    <mergeCell ref="Y163:AD163"/>
    <mergeCell ref="AE163:AI163"/>
    <mergeCell ref="AP161:AV161"/>
    <mergeCell ref="AW161:BA161"/>
    <mergeCell ref="BB161:BF161"/>
    <mergeCell ref="BG161:BL161"/>
    <mergeCell ref="BM161:BQ161"/>
    <mergeCell ref="H162:N162"/>
    <mergeCell ref="O162:S162"/>
    <mergeCell ref="T162:X162"/>
    <mergeCell ref="Y162:AD162"/>
    <mergeCell ref="AE162:AI162"/>
    <mergeCell ref="AP164:AV164"/>
    <mergeCell ref="AW164:BA164"/>
    <mergeCell ref="BB164:BF164"/>
    <mergeCell ref="BG164:BL164"/>
    <mergeCell ref="BM164:BQ164"/>
    <mergeCell ref="B165:G180"/>
    <mergeCell ref="H165:N165"/>
    <mergeCell ref="O165:S165"/>
    <mergeCell ref="T165:X165"/>
    <mergeCell ref="Y165:AD165"/>
    <mergeCell ref="AP163:AV163"/>
    <mergeCell ref="AW163:BA163"/>
    <mergeCell ref="BB163:BF163"/>
    <mergeCell ref="BG163:BL163"/>
    <mergeCell ref="BM163:BQ163"/>
    <mergeCell ref="H164:N164"/>
    <mergeCell ref="O164:S164"/>
    <mergeCell ref="T164:X164"/>
    <mergeCell ref="Y164:AD164"/>
    <mergeCell ref="AE164:AI164"/>
    <mergeCell ref="AW166:BA166"/>
    <mergeCell ref="BB166:BF166"/>
    <mergeCell ref="BG166:BL166"/>
    <mergeCell ref="BM166:BQ166"/>
    <mergeCell ref="H167:N167"/>
    <mergeCell ref="O167:S167"/>
    <mergeCell ref="T167:X167"/>
    <mergeCell ref="Y167:AD167"/>
    <mergeCell ref="AE167:AI167"/>
    <mergeCell ref="AP167:AV167"/>
    <mergeCell ref="H166:N166"/>
    <mergeCell ref="O166:S166"/>
    <mergeCell ref="T166:X166"/>
    <mergeCell ref="Y166:AD166"/>
    <mergeCell ref="AE166:AI166"/>
    <mergeCell ref="AP166:AV166"/>
    <mergeCell ref="AE165:AI165"/>
    <mergeCell ref="AP165:AV165"/>
    <mergeCell ref="AW165:BA165"/>
    <mergeCell ref="BB165:BF165"/>
    <mergeCell ref="BG165:BL165"/>
    <mergeCell ref="BM165:BQ165"/>
    <mergeCell ref="AW168:BA168"/>
    <mergeCell ref="BB168:BF168"/>
    <mergeCell ref="BG168:BL168"/>
    <mergeCell ref="BM168:BQ168"/>
    <mergeCell ref="H169:N169"/>
    <mergeCell ref="O169:S169"/>
    <mergeCell ref="T169:X169"/>
    <mergeCell ref="Y169:AD169"/>
    <mergeCell ref="AE169:AI169"/>
    <mergeCell ref="AP169:AV169"/>
    <mergeCell ref="AW167:BA167"/>
    <mergeCell ref="BB167:BF167"/>
    <mergeCell ref="BG167:BL167"/>
    <mergeCell ref="BM167:BQ167"/>
    <mergeCell ref="H168:N168"/>
    <mergeCell ref="O168:S168"/>
    <mergeCell ref="T168:X168"/>
    <mergeCell ref="Y168:AD168"/>
    <mergeCell ref="AE168:AI168"/>
    <mergeCell ref="AP168:AV168"/>
    <mergeCell ref="AW170:BA170"/>
    <mergeCell ref="BB170:BF170"/>
    <mergeCell ref="BG170:BL170"/>
    <mergeCell ref="BM170:BQ170"/>
    <mergeCell ref="H171:N171"/>
    <mergeCell ref="O171:S171"/>
    <mergeCell ref="T171:X171"/>
    <mergeCell ref="Y171:AD171"/>
    <mergeCell ref="AE171:AI171"/>
    <mergeCell ref="AP171:AV171"/>
    <mergeCell ref="AW169:BA169"/>
    <mergeCell ref="BB169:BF169"/>
    <mergeCell ref="BG169:BL169"/>
    <mergeCell ref="BM169:BQ169"/>
    <mergeCell ref="H170:N170"/>
    <mergeCell ref="O170:S170"/>
    <mergeCell ref="T170:X170"/>
    <mergeCell ref="Y170:AD170"/>
    <mergeCell ref="AE170:AI170"/>
    <mergeCell ref="AP170:AV170"/>
    <mergeCell ref="AW172:BA172"/>
    <mergeCell ref="BB172:BF172"/>
    <mergeCell ref="BG172:BL172"/>
    <mergeCell ref="BM172:BQ172"/>
    <mergeCell ref="H173:N173"/>
    <mergeCell ref="O173:S173"/>
    <mergeCell ref="T173:X173"/>
    <mergeCell ref="Y173:AD173"/>
    <mergeCell ref="AE173:AI173"/>
    <mergeCell ref="AP173:AV173"/>
    <mergeCell ref="AW171:BA171"/>
    <mergeCell ref="BB171:BF171"/>
    <mergeCell ref="BG171:BL171"/>
    <mergeCell ref="BM171:BQ171"/>
    <mergeCell ref="H172:N172"/>
    <mergeCell ref="O172:S172"/>
    <mergeCell ref="T172:X172"/>
    <mergeCell ref="Y172:AD172"/>
    <mergeCell ref="AE172:AI172"/>
    <mergeCell ref="AP172:AV172"/>
    <mergeCell ref="AW174:BA174"/>
    <mergeCell ref="BB174:BF174"/>
    <mergeCell ref="BG174:BL174"/>
    <mergeCell ref="BM174:BQ174"/>
    <mergeCell ref="H175:N175"/>
    <mergeCell ref="O175:S175"/>
    <mergeCell ref="T175:X175"/>
    <mergeCell ref="Y175:AD175"/>
    <mergeCell ref="AE175:AI175"/>
    <mergeCell ref="AW173:BA173"/>
    <mergeCell ref="BB173:BF173"/>
    <mergeCell ref="BG173:BL173"/>
    <mergeCell ref="BM173:BQ173"/>
    <mergeCell ref="H174:N174"/>
    <mergeCell ref="O174:S174"/>
    <mergeCell ref="T174:X174"/>
    <mergeCell ref="Y174:AD174"/>
    <mergeCell ref="AE174:AI174"/>
    <mergeCell ref="AP174:AV174"/>
    <mergeCell ref="H180:N180"/>
    <mergeCell ref="O180:S180"/>
    <mergeCell ref="T180:X180"/>
    <mergeCell ref="Y180:AD180"/>
    <mergeCell ref="AE180:AI180"/>
    <mergeCell ref="AW181:BA181"/>
    <mergeCell ref="H178:N178"/>
    <mergeCell ref="O178:S178"/>
    <mergeCell ref="T178:X178"/>
    <mergeCell ref="Y178:AD178"/>
    <mergeCell ref="AE178:AI178"/>
    <mergeCell ref="H179:N179"/>
    <mergeCell ref="O179:S179"/>
    <mergeCell ref="T179:X179"/>
    <mergeCell ref="Y179:AD179"/>
    <mergeCell ref="AE179:AI179"/>
    <mergeCell ref="H176:N176"/>
    <mergeCell ref="O176:S176"/>
    <mergeCell ref="T176:X176"/>
    <mergeCell ref="Y176:AD176"/>
    <mergeCell ref="AE176:AI176"/>
    <mergeCell ref="H177:N177"/>
    <mergeCell ref="O177:S177"/>
    <mergeCell ref="T177:X177"/>
    <mergeCell ref="Y177:AD177"/>
    <mergeCell ref="AE177:AI177"/>
    <mergeCell ref="AV184:BA184"/>
    <mergeCell ref="BB184:BG184"/>
    <mergeCell ref="BH184:BM184"/>
    <mergeCell ref="BN184:BS184"/>
    <mergeCell ref="BT184:BY184"/>
    <mergeCell ref="B185:H187"/>
    <mergeCell ref="I185:K185"/>
    <mergeCell ref="L185:Q185"/>
    <mergeCell ref="R185:W185"/>
    <mergeCell ref="X185:AC185"/>
    <mergeCell ref="BB181:BF181"/>
    <mergeCell ref="BG181:BL181"/>
    <mergeCell ref="BM181:BQ181"/>
    <mergeCell ref="B184:K184"/>
    <mergeCell ref="L184:Q184"/>
    <mergeCell ref="R184:W184"/>
    <mergeCell ref="X184:AC184"/>
    <mergeCell ref="AD184:AI184"/>
    <mergeCell ref="AJ184:AO184"/>
    <mergeCell ref="AP184:AU184"/>
    <mergeCell ref="AP187:AU187"/>
    <mergeCell ref="AV187:BA187"/>
    <mergeCell ref="BB187:BG187"/>
    <mergeCell ref="BH187:BM187"/>
    <mergeCell ref="BN187:BS187"/>
    <mergeCell ref="BT187:BY187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BN185:BS185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AD185:AI185"/>
    <mergeCell ref="AJ185:AO185"/>
    <mergeCell ref="AP185:AU185"/>
    <mergeCell ref="AV185:BA185"/>
    <mergeCell ref="BB185:BG185"/>
    <mergeCell ref="BH185:BM185"/>
    <mergeCell ref="BT188:BY188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AJ188:AO188"/>
    <mergeCell ref="AP188:AU188"/>
    <mergeCell ref="AV188:BA188"/>
    <mergeCell ref="BB188:BG188"/>
    <mergeCell ref="BH188:BM188"/>
    <mergeCell ref="BN188:BS188"/>
    <mergeCell ref="B188:H190"/>
    <mergeCell ref="I188:K188"/>
    <mergeCell ref="L188:Q188"/>
    <mergeCell ref="R188:W188"/>
    <mergeCell ref="X188:AC188"/>
    <mergeCell ref="AD188:AI188"/>
    <mergeCell ref="AV190:BA190"/>
    <mergeCell ref="BB190:BG190"/>
    <mergeCell ref="BH190:BM190"/>
    <mergeCell ref="BN190:BS190"/>
    <mergeCell ref="BT190:BY190"/>
    <mergeCell ref="B191:H193"/>
    <mergeCell ref="I191:K191"/>
    <mergeCell ref="L191:Q191"/>
    <mergeCell ref="R191:W191"/>
    <mergeCell ref="X191:AC191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P193:AU193"/>
    <mergeCell ref="AV193:BA193"/>
    <mergeCell ref="BB193:BG193"/>
    <mergeCell ref="BH193:BM193"/>
    <mergeCell ref="BN193:BS193"/>
    <mergeCell ref="BT193:BY193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BN191:BS191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AD191:AI191"/>
    <mergeCell ref="AJ191:AO191"/>
    <mergeCell ref="AP191:AU191"/>
    <mergeCell ref="AV191:BA191"/>
    <mergeCell ref="BB191:BG191"/>
    <mergeCell ref="BH191:BM191"/>
    <mergeCell ref="BT194:BY194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AJ194:AO194"/>
    <mergeCell ref="AP194:AU194"/>
    <mergeCell ref="AV194:BA194"/>
    <mergeCell ref="BB194:BG194"/>
    <mergeCell ref="BH194:BM194"/>
    <mergeCell ref="BN194:BS194"/>
    <mergeCell ref="B194:H196"/>
    <mergeCell ref="I194:K194"/>
    <mergeCell ref="L194:Q194"/>
    <mergeCell ref="R194:W194"/>
    <mergeCell ref="X194:AC194"/>
    <mergeCell ref="AD194:AI194"/>
    <mergeCell ref="AV196:BA196"/>
    <mergeCell ref="BB196:BG196"/>
    <mergeCell ref="BH196:BM196"/>
    <mergeCell ref="BN196:BS196"/>
    <mergeCell ref="BT196:BY196"/>
    <mergeCell ref="B197:H199"/>
    <mergeCell ref="I197:K197"/>
    <mergeCell ref="L197:Q197"/>
    <mergeCell ref="R197:W197"/>
    <mergeCell ref="X197:AC197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P199:AU199"/>
    <mergeCell ref="AV199:BA199"/>
    <mergeCell ref="BB199:BG199"/>
    <mergeCell ref="BH199:BM199"/>
    <mergeCell ref="BN199:BS199"/>
    <mergeCell ref="BT199:BY199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BN197:BS197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AD197:AI197"/>
    <mergeCell ref="AJ197:AO197"/>
    <mergeCell ref="AP197:AU197"/>
    <mergeCell ref="AV197:BA197"/>
    <mergeCell ref="BB197:BG197"/>
    <mergeCell ref="BH197:BM197"/>
    <mergeCell ref="BT200:BY200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BB201:BG201"/>
    <mergeCell ref="AJ200:AO200"/>
    <mergeCell ref="AP200:AU200"/>
    <mergeCell ref="AV200:BA200"/>
    <mergeCell ref="BB200:BG200"/>
    <mergeCell ref="BH200:BM200"/>
    <mergeCell ref="BN200:BS200"/>
    <mergeCell ref="B200:H202"/>
    <mergeCell ref="I200:K200"/>
    <mergeCell ref="L200:Q200"/>
    <mergeCell ref="R200:W200"/>
    <mergeCell ref="X200:AC200"/>
    <mergeCell ref="AD200:AI200"/>
    <mergeCell ref="AV202:BA202"/>
    <mergeCell ref="BB202:BG202"/>
    <mergeCell ref="BH202:BM202"/>
    <mergeCell ref="BN202:BS202"/>
    <mergeCell ref="BT202:BY202"/>
    <mergeCell ref="B203:H205"/>
    <mergeCell ref="I203:K203"/>
    <mergeCell ref="L203:Q203"/>
    <mergeCell ref="R203:W203"/>
    <mergeCell ref="X203:AC203"/>
    <mergeCell ref="BH201:BM201"/>
    <mergeCell ref="BN201:BS201"/>
    <mergeCell ref="BT201:BY201"/>
    <mergeCell ref="I202:K202"/>
    <mergeCell ref="L202:Q202"/>
    <mergeCell ref="R202:W202"/>
    <mergeCell ref="X202:AC202"/>
    <mergeCell ref="AD202:AI202"/>
    <mergeCell ref="AJ202:AO202"/>
    <mergeCell ref="AP202:AU202"/>
    <mergeCell ref="AP205:AU205"/>
    <mergeCell ref="AV205:BA205"/>
    <mergeCell ref="BB205:BG205"/>
    <mergeCell ref="BH205:BM205"/>
    <mergeCell ref="BN205:BS205"/>
    <mergeCell ref="BT205:BY205"/>
    <mergeCell ref="BB204:BG204"/>
    <mergeCell ref="BH204:BM204"/>
    <mergeCell ref="BN204:BS204"/>
    <mergeCell ref="BT204:BY204"/>
    <mergeCell ref="I205:K205"/>
    <mergeCell ref="L205:Q205"/>
    <mergeCell ref="R205:W205"/>
    <mergeCell ref="X205:AC205"/>
    <mergeCell ref="AD205:AI205"/>
    <mergeCell ref="AJ205:AO205"/>
    <mergeCell ref="BN203:BS203"/>
    <mergeCell ref="BT203:BY203"/>
    <mergeCell ref="I204:K204"/>
    <mergeCell ref="L204:Q204"/>
    <mergeCell ref="R204:W204"/>
    <mergeCell ref="X204:AC204"/>
    <mergeCell ref="AD204:AI204"/>
    <mergeCell ref="AJ204:AO204"/>
    <mergeCell ref="AP204:AU204"/>
    <mergeCell ref="AV204:BA204"/>
    <mergeCell ref="AD203:AI203"/>
    <mergeCell ref="AJ203:AO203"/>
    <mergeCell ref="AP203:AU203"/>
    <mergeCell ref="AV203:BA203"/>
    <mergeCell ref="BB203:BG203"/>
    <mergeCell ref="BH203:BM203"/>
    <mergeCell ref="BT206:BY206"/>
    <mergeCell ref="I207:K207"/>
    <mergeCell ref="L207:Q207"/>
    <mergeCell ref="R207:W207"/>
    <mergeCell ref="X207:AC207"/>
    <mergeCell ref="AD207:AI207"/>
    <mergeCell ref="AJ207:AO207"/>
    <mergeCell ref="AP207:AU207"/>
    <mergeCell ref="AV207:BA207"/>
    <mergeCell ref="BB207:BG207"/>
    <mergeCell ref="AJ206:AO206"/>
    <mergeCell ref="AP206:AU206"/>
    <mergeCell ref="AV206:BA206"/>
    <mergeCell ref="BB206:BG206"/>
    <mergeCell ref="BH206:BM206"/>
    <mergeCell ref="BN206:BS206"/>
    <mergeCell ref="B206:H208"/>
    <mergeCell ref="I206:K206"/>
    <mergeCell ref="L206:Q206"/>
    <mergeCell ref="R206:W206"/>
    <mergeCell ref="X206:AC206"/>
    <mergeCell ref="AD206:AI206"/>
    <mergeCell ref="AV208:BA208"/>
    <mergeCell ref="BB208:BG208"/>
    <mergeCell ref="BH208:BM208"/>
    <mergeCell ref="BN208:BS208"/>
    <mergeCell ref="BT208:BY208"/>
    <mergeCell ref="B209:H211"/>
    <mergeCell ref="I209:K209"/>
    <mergeCell ref="L209:Q209"/>
    <mergeCell ref="R209:W209"/>
    <mergeCell ref="X209:AC209"/>
    <mergeCell ref="BH207:BM207"/>
    <mergeCell ref="BN207:BS207"/>
    <mergeCell ref="BT207:BY207"/>
    <mergeCell ref="I208:K208"/>
    <mergeCell ref="L208:Q208"/>
    <mergeCell ref="R208:W208"/>
    <mergeCell ref="X208:AC208"/>
    <mergeCell ref="AD208:AI208"/>
    <mergeCell ref="AJ208:AO208"/>
    <mergeCell ref="AP208:AU208"/>
    <mergeCell ref="AP211:AU211"/>
    <mergeCell ref="AV211:BA211"/>
    <mergeCell ref="BB211:BG211"/>
    <mergeCell ref="BH211:BM211"/>
    <mergeCell ref="BN211:BS211"/>
    <mergeCell ref="BT211:BY211"/>
    <mergeCell ref="BB210:BG210"/>
    <mergeCell ref="BH210:BM210"/>
    <mergeCell ref="BN210:BS210"/>
    <mergeCell ref="BT210:BY210"/>
    <mergeCell ref="I211:K211"/>
    <mergeCell ref="L211:Q211"/>
    <mergeCell ref="R211:W211"/>
    <mergeCell ref="X211:AC211"/>
    <mergeCell ref="AD211:AI211"/>
    <mergeCell ref="AJ211:AO211"/>
    <mergeCell ref="BN209:BS209"/>
    <mergeCell ref="BT209:BY209"/>
    <mergeCell ref="I210:K210"/>
    <mergeCell ref="L210:Q210"/>
    <mergeCell ref="R210:W210"/>
    <mergeCell ref="X210:AC210"/>
    <mergeCell ref="AD210:AI210"/>
    <mergeCell ref="AJ210:AO210"/>
    <mergeCell ref="AP210:AU210"/>
    <mergeCell ref="AV210:BA210"/>
    <mergeCell ref="AD209:AI209"/>
    <mergeCell ref="AJ209:AO209"/>
    <mergeCell ref="AP209:AU209"/>
    <mergeCell ref="AV209:BA209"/>
    <mergeCell ref="BB209:BG209"/>
    <mergeCell ref="BH209:BM209"/>
    <mergeCell ref="BT212:BY212"/>
    <mergeCell ref="I213:K213"/>
    <mergeCell ref="L213:Q213"/>
    <mergeCell ref="R213:W213"/>
    <mergeCell ref="X213:AC213"/>
    <mergeCell ref="AD213:AI213"/>
    <mergeCell ref="AJ213:AO213"/>
    <mergeCell ref="AP213:AU213"/>
    <mergeCell ref="AV213:BA213"/>
    <mergeCell ref="BB213:BG213"/>
    <mergeCell ref="AJ212:AO212"/>
    <mergeCell ref="AP212:AU212"/>
    <mergeCell ref="AV212:BA212"/>
    <mergeCell ref="BB212:BG212"/>
    <mergeCell ref="BH212:BM212"/>
    <mergeCell ref="BN212:BS212"/>
    <mergeCell ref="B212:H214"/>
    <mergeCell ref="I212:K212"/>
    <mergeCell ref="L212:Q212"/>
    <mergeCell ref="R212:W212"/>
    <mergeCell ref="X212:AC212"/>
    <mergeCell ref="AD212:AI212"/>
    <mergeCell ref="AV214:BA214"/>
    <mergeCell ref="BB214:BG214"/>
    <mergeCell ref="BH214:BM214"/>
    <mergeCell ref="BN214:BS214"/>
    <mergeCell ref="BT214:BY214"/>
    <mergeCell ref="B216:K216"/>
    <mergeCell ref="L216:Q216"/>
    <mergeCell ref="R216:W216"/>
    <mergeCell ref="X216:AC216"/>
    <mergeCell ref="AD216:AI216"/>
    <mergeCell ref="BH213:BM213"/>
    <mergeCell ref="BN213:BS213"/>
    <mergeCell ref="BT213:BY213"/>
    <mergeCell ref="I214:K214"/>
    <mergeCell ref="L214:Q214"/>
    <mergeCell ref="R214:W214"/>
    <mergeCell ref="X214:AC214"/>
    <mergeCell ref="AD214:AI214"/>
    <mergeCell ref="AJ214:AO214"/>
    <mergeCell ref="AP214:AU214"/>
    <mergeCell ref="BB217:BG217"/>
    <mergeCell ref="BH217:BM217"/>
    <mergeCell ref="BN217:BS217"/>
    <mergeCell ref="BT217:BY217"/>
    <mergeCell ref="I218:K218"/>
    <mergeCell ref="L218:Q218"/>
    <mergeCell ref="R218:W218"/>
    <mergeCell ref="X218:AC218"/>
    <mergeCell ref="AD218:AI218"/>
    <mergeCell ref="AJ218:AO218"/>
    <mergeCell ref="BT216:BY216"/>
    <mergeCell ref="B217:H219"/>
    <mergeCell ref="I217:K217"/>
    <mergeCell ref="L217:Q217"/>
    <mergeCell ref="R217:W217"/>
    <mergeCell ref="X217:AC217"/>
    <mergeCell ref="AD217:AI217"/>
    <mergeCell ref="AJ217:AO217"/>
    <mergeCell ref="AP217:AU217"/>
    <mergeCell ref="AV217:BA217"/>
    <mergeCell ref="AJ216:AO216"/>
    <mergeCell ref="AP216:AU216"/>
    <mergeCell ref="AV216:BA216"/>
    <mergeCell ref="BB216:BG216"/>
    <mergeCell ref="BH216:BM216"/>
    <mergeCell ref="BN216:BS216"/>
    <mergeCell ref="AP219:AU219"/>
    <mergeCell ref="AV219:BA219"/>
    <mergeCell ref="BB219:BG219"/>
    <mergeCell ref="BH219:BM219"/>
    <mergeCell ref="BN219:BS219"/>
    <mergeCell ref="BT219:BY219"/>
    <mergeCell ref="I219:K219"/>
    <mergeCell ref="L219:Q219"/>
    <mergeCell ref="R219:W219"/>
    <mergeCell ref="X219:AC219"/>
    <mergeCell ref="AD219:AI219"/>
    <mergeCell ref="AJ219:AO219"/>
    <mergeCell ref="AP218:AU218"/>
    <mergeCell ref="AV218:BA218"/>
    <mergeCell ref="BB218:BG218"/>
    <mergeCell ref="BH218:BM218"/>
    <mergeCell ref="BN218:BS218"/>
    <mergeCell ref="BT218:BY218"/>
    <mergeCell ref="BT220:BY220"/>
    <mergeCell ref="I221:K221"/>
    <mergeCell ref="L221:Q221"/>
    <mergeCell ref="R221:W221"/>
    <mergeCell ref="X221:AC221"/>
    <mergeCell ref="AD221:AI221"/>
    <mergeCell ref="AJ221:AO221"/>
    <mergeCell ref="AP221:AU221"/>
    <mergeCell ref="AV221:BA221"/>
    <mergeCell ref="BB221:BG221"/>
    <mergeCell ref="AJ220:AO220"/>
    <mergeCell ref="AP220:AU220"/>
    <mergeCell ref="AV220:BA220"/>
    <mergeCell ref="BB220:BG220"/>
    <mergeCell ref="BH220:BM220"/>
    <mergeCell ref="BN220:BS220"/>
    <mergeCell ref="B220:H222"/>
    <mergeCell ref="I220:K220"/>
    <mergeCell ref="L220:Q220"/>
    <mergeCell ref="R220:W220"/>
    <mergeCell ref="X220:AC220"/>
    <mergeCell ref="AD220:AI220"/>
    <mergeCell ref="AV222:BA222"/>
    <mergeCell ref="BB222:BG222"/>
    <mergeCell ref="BH222:BM222"/>
    <mergeCell ref="BN222:BS222"/>
    <mergeCell ref="BT222:BY222"/>
    <mergeCell ref="B223:H225"/>
    <mergeCell ref="I223:K223"/>
    <mergeCell ref="L223:Q223"/>
    <mergeCell ref="R223:W223"/>
    <mergeCell ref="X223:AC223"/>
    <mergeCell ref="BH221:BM221"/>
    <mergeCell ref="BN221:BS221"/>
    <mergeCell ref="BT221:BY221"/>
    <mergeCell ref="I222:K222"/>
    <mergeCell ref="L222:Q222"/>
    <mergeCell ref="R222:W222"/>
    <mergeCell ref="X222:AC222"/>
    <mergeCell ref="AD222:AI222"/>
    <mergeCell ref="AJ222:AO222"/>
    <mergeCell ref="AP222:AU222"/>
    <mergeCell ref="AP225:AU225"/>
    <mergeCell ref="AV225:BA225"/>
    <mergeCell ref="BB225:BG225"/>
    <mergeCell ref="BH225:BM225"/>
    <mergeCell ref="BN225:BS225"/>
    <mergeCell ref="BT225:BY225"/>
    <mergeCell ref="BB224:BG224"/>
    <mergeCell ref="BH224:BM224"/>
    <mergeCell ref="BN224:BS224"/>
    <mergeCell ref="BT224:BY224"/>
    <mergeCell ref="I225:K225"/>
    <mergeCell ref="L225:Q225"/>
    <mergeCell ref="R225:W225"/>
    <mergeCell ref="X225:AC225"/>
    <mergeCell ref="AD225:AI225"/>
    <mergeCell ref="AJ225:AO225"/>
    <mergeCell ref="BN223:BS223"/>
    <mergeCell ref="BT223:BY223"/>
    <mergeCell ref="I224:K224"/>
    <mergeCell ref="L224:Q224"/>
    <mergeCell ref="R224:W224"/>
    <mergeCell ref="X224:AC224"/>
    <mergeCell ref="AD224:AI224"/>
    <mergeCell ref="AJ224:AO224"/>
    <mergeCell ref="AP224:AU224"/>
    <mergeCell ref="AV224:BA224"/>
    <mergeCell ref="AD223:AI223"/>
    <mergeCell ref="AJ223:AO223"/>
    <mergeCell ref="AP223:AU223"/>
    <mergeCell ref="AV223:BA223"/>
    <mergeCell ref="BB223:BG223"/>
    <mergeCell ref="BH223:BM223"/>
    <mergeCell ref="BT226:BY226"/>
    <mergeCell ref="I227:K227"/>
    <mergeCell ref="L227:Q227"/>
    <mergeCell ref="R227:W227"/>
    <mergeCell ref="X227:AC227"/>
    <mergeCell ref="AD227:AI227"/>
    <mergeCell ref="AJ227:AO227"/>
    <mergeCell ref="AP227:AU227"/>
    <mergeCell ref="AV227:BA227"/>
    <mergeCell ref="BB227:BG227"/>
    <mergeCell ref="AJ226:AO226"/>
    <mergeCell ref="AP226:AU226"/>
    <mergeCell ref="AV226:BA226"/>
    <mergeCell ref="BB226:BG226"/>
    <mergeCell ref="BH226:BM226"/>
    <mergeCell ref="BN226:BS226"/>
    <mergeCell ref="B226:H228"/>
    <mergeCell ref="I226:K226"/>
    <mergeCell ref="L226:Q226"/>
    <mergeCell ref="R226:W226"/>
    <mergeCell ref="X226:AC226"/>
    <mergeCell ref="AD226:AI226"/>
    <mergeCell ref="AV228:BA228"/>
    <mergeCell ref="BB228:BG228"/>
    <mergeCell ref="BH228:BM228"/>
    <mergeCell ref="BN228:BS228"/>
    <mergeCell ref="BT228:BY228"/>
    <mergeCell ref="B229:H231"/>
    <mergeCell ref="I229:K229"/>
    <mergeCell ref="L229:Q229"/>
    <mergeCell ref="R229:W229"/>
    <mergeCell ref="X229:AC229"/>
    <mergeCell ref="BH227:BM227"/>
    <mergeCell ref="BN227:BS227"/>
    <mergeCell ref="BT227:BY227"/>
    <mergeCell ref="I228:K228"/>
    <mergeCell ref="L228:Q228"/>
    <mergeCell ref="R228:W228"/>
    <mergeCell ref="X228:AC228"/>
    <mergeCell ref="AD228:AI228"/>
    <mergeCell ref="AJ228:AO228"/>
    <mergeCell ref="AP228:AU228"/>
    <mergeCell ref="AP231:AU231"/>
    <mergeCell ref="AV231:BA231"/>
    <mergeCell ref="BB231:BG231"/>
    <mergeCell ref="BH231:BM231"/>
    <mergeCell ref="BN231:BS231"/>
    <mergeCell ref="BT231:BY231"/>
    <mergeCell ref="BB230:BG230"/>
    <mergeCell ref="BH230:BM230"/>
    <mergeCell ref="BN230:BS230"/>
    <mergeCell ref="BT230:BY230"/>
    <mergeCell ref="I231:K231"/>
    <mergeCell ref="L231:Q231"/>
    <mergeCell ref="R231:W231"/>
    <mergeCell ref="X231:AC231"/>
    <mergeCell ref="AD231:AI231"/>
    <mergeCell ref="AJ231:AO231"/>
    <mergeCell ref="BN229:BS229"/>
    <mergeCell ref="BT229:BY229"/>
    <mergeCell ref="I230:K230"/>
    <mergeCell ref="L230:Q230"/>
    <mergeCell ref="R230:W230"/>
    <mergeCell ref="X230:AC230"/>
    <mergeCell ref="AD230:AI230"/>
    <mergeCell ref="AJ230:AO230"/>
    <mergeCell ref="AP230:AU230"/>
    <mergeCell ref="AV230:BA230"/>
    <mergeCell ref="AD229:AI229"/>
    <mergeCell ref="AJ229:AO229"/>
    <mergeCell ref="AP229:AU229"/>
    <mergeCell ref="AV229:BA229"/>
    <mergeCell ref="BB229:BG229"/>
    <mergeCell ref="BH229:BM229"/>
    <mergeCell ref="BT232:BY232"/>
    <mergeCell ref="I233:K233"/>
    <mergeCell ref="L233:Q233"/>
    <mergeCell ref="R233:W233"/>
    <mergeCell ref="X233:AC233"/>
    <mergeCell ref="AD233:AI233"/>
    <mergeCell ref="AJ233:AO233"/>
    <mergeCell ref="AP233:AU233"/>
    <mergeCell ref="AV233:BA233"/>
    <mergeCell ref="BB233:BG233"/>
    <mergeCell ref="AJ232:AO232"/>
    <mergeCell ref="AP232:AU232"/>
    <mergeCell ref="AV232:BA232"/>
    <mergeCell ref="BB232:BG232"/>
    <mergeCell ref="BH232:BM232"/>
    <mergeCell ref="BN232:BS232"/>
    <mergeCell ref="B232:H234"/>
    <mergeCell ref="I232:K232"/>
    <mergeCell ref="L232:Q232"/>
    <mergeCell ref="R232:W232"/>
    <mergeCell ref="X232:AC232"/>
    <mergeCell ref="AD232:AI232"/>
    <mergeCell ref="AV234:BA234"/>
    <mergeCell ref="BB234:BG234"/>
    <mergeCell ref="BH234:BM234"/>
    <mergeCell ref="BN234:BS234"/>
    <mergeCell ref="BT234:BY234"/>
    <mergeCell ref="B235:H237"/>
    <mergeCell ref="I235:K235"/>
    <mergeCell ref="L235:Q235"/>
    <mergeCell ref="R235:W235"/>
    <mergeCell ref="X235:AC235"/>
    <mergeCell ref="BH233:BM233"/>
    <mergeCell ref="BN233:BS233"/>
    <mergeCell ref="BT233:BY233"/>
    <mergeCell ref="I234:K234"/>
    <mergeCell ref="L234:Q234"/>
    <mergeCell ref="R234:W234"/>
    <mergeCell ref="X234:AC234"/>
    <mergeCell ref="AD234:AI234"/>
    <mergeCell ref="AJ234:AO234"/>
    <mergeCell ref="AP234:AU234"/>
    <mergeCell ref="AP237:AU237"/>
    <mergeCell ref="AV237:BA237"/>
    <mergeCell ref="BB237:BG237"/>
    <mergeCell ref="BH237:BM237"/>
    <mergeCell ref="BN237:BS237"/>
    <mergeCell ref="BT237:BY237"/>
    <mergeCell ref="BB236:BG236"/>
    <mergeCell ref="BH236:BM236"/>
    <mergeCell ref="BN236:BS236"/>
    <mergeCell ref="BT236:BY236"/>
    <mergeCell ref="I237:K237"/>
    <mergeCell ref="L237:Q237"/>
    <mergeCell ref="R237:W237"/>
    <mergeCell ref="X237:AC237"/>
    <mergeCell ref="AD237:AI237"/>
    <mergeCell ref="AJ237:AO237"/>
    <mergeCell ref="BN235:BS235"/>
    <mergeCell ref="BT235:BY235"/>
    <mergeCell ref="I236:K236"/>
    <mergeCell ref="L236:Q236"/>
    <mergeCell ref="R236:W236"/>
    <mergeCell ref="X236:AC236"/>
    <mergeCell ref="AD236:AI236"/>
    <mergeCell ref="AJ236:AO236"/>
    <mergeCell ref="AP236:AU236"/>
    <mergeCell ref="AV236:BA236"/>
    <mergeCell ref="AD235:AI235"/>
    <mergeCell ref="AJ235:AO235"/>
    <mergeCell ref="AP235:AU235"/>
    <mergeCell ref="AV235:BA235"/>
    <mergeCell ref="BB235:BG235"/>
    <mergeCell ref="BH235:BM235"/>
    <mergeCell ref="BT238:BY238"/>
    <mergeCell ref="I239:K239"/>
    <mergeCell ref="L239:Q239"/>
    <mergeCell ref="R239:W239"/>
    <mergeCell ref="X239:AC239"/>
    <mergeCell ref="AD239:AI239"/>
    <mergeCell ref="AJ239:AO239"/>
    <mergeCell ref="AP239:AU239"/>
    <mergeCell ref="AV239:BA239"/>
    <mergeCell ref="BB239:BG239"/>
    <mergeCell ref="AJ238:AO238"/>
    <mergeCell ref="AP238:AU238"/>
    <mergeCell ref="AV238:BA238"/>
    <mergeCell ref="BB238:BG238"/>
    <mergeCell ref="BH238:BM238"/>
    <mergeCell ref="BN238:BS238"/>
    <mergeCell ref="B238:H240"/>
    <mergeCell ref="I238:K238"/>
    <mergeCell ref="L238:Q238"/>
    <mergeCell ref="R238:W238"/>
    <mergeCell ref="X238:AC238"/>
    <mergeCell ref="AD238:AI238"/>
    <mergeCell ref="AV240:BA240"/>
    <mergeCell ref="BB240:BG240"/>
    <mergeCell ref="BH240:BM240"/>
    <mergeCell ref="BN240:BS240"/>
    <mergeCell ref="BT240:BY240"/>
    <mergeCell ref="B241:H243"/>
    <mergeCell ref="I241:K241"/>
    <mergeCell ref="L241:Q241"/>
    <mergeCell ref="R241:W241"/>
    <mergeCell ref="X241:AC241"/>
    <mergeCell ref="BH239:BM239"/>
    <mergeCell ref="BN239:BS239"/>
    <mergeCell ref="BT239:BY239"/>
    <mergeCell ref="I240:K240"/>
    <mergeCell ref="L240:Q240"/>
    <mergeCell ref="R240:W240"/>
    <mergeCell ref="X240:AC240"/>
    <mergeCell ref="AD240:AI240"/>
    <mergeCell ref="AJ240:AO240"/>
    <mergeCell ref="AP240:AU240"/>
    <mergeCell ref="AP243:AU243"/>
    <mergeCell ref="AV243:BA243"/>
    <mergeCell ref="BB243:BG243"/>
    <mergeCell ref="BH243:BM243"/>
    <mergeCell ref="BN243:BS243"/>
    <mergeCell ref="BT243:BY243"/>
    <mergeCell ref="BB242:BG242"/>
    <mergeCell ref="BH242:BM242"/>
    <mergeCell ref="BN242:BS242"/>
    <mergeCell ref="BT242:BY242"/>
    <mergeCell ref="I243:K243"/>
    <mergeCell ref="L243:Q243"/>
    <mergeCell ref="R243:W243"/>
    <mergeCell ref="X243:AC243"/>
    <mergeCell ref="AD243:AI243"/>
    <mergeCell ref="AJ243:AO243"/>
    <mergeCell ref="BN241:BS241"/>
    <mergeCell ref="BT241:BY241"/>
    <mergeCell ref="I242:K242"/>
    <mergeCell ref="L242:Q242"/>
    <mergeCell ref="R242:W242"/>
    <mergeCell ref="X242:AC242"/>
    <mergeCell ref="AD242:AI242"/>
    <mergeCell ref="AJ242:AO242"/>
    <mergeCell ref="AP242:AU242"/>
    <mergeCell ref="AV242:BA242"/>
    <mergeCell ref="AD241:AI241"/>
    <mergeCell ref="AJ241:AO241"/>
    <mergeCell ref="AP241:AU241"/>
    <mergeCell ref="AV241:BA241"/>
    <mergeCell ref="BB241:BG241"/>
    <mergeCell ref="BH241:BM241"/>
    <mergeCell ref="BH245:BM245"/>
    <mergeCell ref="BN245:BS245"/>
    <mergeCell ref="BT245:BY245"/>
    <mergeCell ref="I246:K246"/>
    <mergeCell ref="L246:Q246"/>
    <mergeCell ref="R246:W246"/>
    <mergeCell ref="X246:AC246"/>
    <mergeCell ref="AD246:AI246"/>
    <mergeCell ref="AJ246:AO246"/>
    <mergeCell ref="AP246:AU246"/>
    <mergeCell ref="BT244:BY244"/>
    <mergeCell ref="I245:K245"/>
    <mergeCell ref="L245:Q245"/>
    <mergeCell ref="R245:W245"/>
    <mergeCell ref="X245:AC245"/>
    <mergeCell ref="AD245:AI245"/>
    <mergeCell ref="AJ245:AO245"/>
    <mergeCell ref="AP245:AU245"/>
    <mergeCell ref="AV245:BA245"/>
    <mergeCell ref="BB245:BG245"/>
    <mergeCell ref="AJ244:AO244"/>
    <mergeCell ref="AP244:AU244"/>
    <mergeCell ref="AV244:BA244"/>
    <mergeCell ref="BB244:BG244"/>
    <mergeCell ref="BH244:BM244"/>
    <mergeCell ref="BN244:BS244"/>
    <mergeCell ref="I244:K244"/>
    <mergeCell ref="L244:Q244"/>
    <mergeCell ref="R244:W244"/>
    <mergeCell ref="X244:AC244"/>
    <mergeCell ref="AD244:AI244"/>
    <mergeCell ref="Z253:AD253"/>
    <mergeCell ref="AE253:AI253"/>
    <mergeCell ref="BC253:BG253"/>
    <mergeCell ref="BH253:BL253"/>
    <mergeCell ref="BM253:BQ253"/>
    <mergeCell ref="B254:T254"/>
    <mergeCell ref="U254:Y254"/>
    <mergeCell ref="Z254:AD254"/>
    <mergeCell ref="AE254:AI254"/>
    <mergeCell ref="AJ254:BB254"/>
    <mergeCell ref="AV246:BA246"/>
    <mergeCell ref="BB246:BG246"/>
    <mergeCell ref="BH246:BM246"/>
    <mergeCell ref="BN246:BS246"/>
    <mergeCell ref="BT246:BY246"/>
    <mergeCell ref="B252:T253"/>
    <mergeCell ref="U252:AI252"/>
    <mergeCell ref="AJ252:BB253"/>
    <mergeCell ref="BC252:BQ252"/>
    <mergeCell ref="U253:Y253"/>
    <mergeCell ref="B244:H246"/>
    <mergeCell ref="BM255:BQ255"/>
    <mergeCell ref="B256:T256"/>
    <mergeCell ref="U256:Y256"/>
    <mergeCell ref="Z256:AD256"/>
    <mergeCell ref="AE256:AI256"/>
    <mergeCell ref="AJ256:BB256"/>
    <mergeCell ref="BC256:BG256"/>
    <mergeCell ref="BH256:BL256"/>
    <mergeCell ref="BM256:BQ256"/>
    <mergeCell ref="BC254:BG254"/>
    <mergeCell ref="BH254:BL254"/>
    <mergeCell ref="BM254:BQ254"/>
    <mergeCell ref="B255:T255"/>
    <mergeCell ref="U255:Y255"/>
    <mergeCell ref="Z255:AD255"/>
    <mergeCell ref="AE255:AI255"/>
    <mergeCell ref="AJ255:BB255"/>
    <mergeCell ref="BC255:BG255"/>
    <mergeCell ref="BH255:BL255"/>
    <mergeCell ref="BH259:BL259"/>
    <mergeCell ref="BM259:BQ259"/>
    <mergeCell ref="B260:T260"/>
    <mergeCell ref="U260:Y260"/>
    <mergeCell ref="Z260:AD260"/>
    <mergeCell ref="AE260:AI260"/>
    <mergeCell ref="AJ260:BB260"/>
    <mergeCell ref="BC260:BG260"/>
    <mergeCell ref="BH260:BL260"/>
    <mergeCell ref="BM260:BQ260"/>
    <mergeCell ref="B259:T259"/>
    <mergeCell ref="U259:Y259"/>
    <mergeCell ref="Z259:AD259"/>
    <mergeCell ref="AE259:AI259"/>
    <mergeCell ref="AJ259:BB259"/>
    <mergeCell ref="BC259:BG259"/>
    <mergeCell ref="BH257:BL257"/>
    <mergeCell ref="BM257:BQ257"/>
    <mergeCell ref="B258:T258"/>
    <mergeCell ref="U258:Y258"/>
    <mergeCell ref="Z258:AD258"/>
    <mergeCell ref="AE258:AI258"/>
    <mergeCell ref="AJ258:BB258"/>
    <mergeCell ref="BC258:BG258"/>
    <mergeCell ref="BH258:BL258"/>
    <mergeCell ref="BM258:BQ258"/>
    <mergeCell ref="B257:T257"/>
    <mergeCell ref="U257:Y257"/>
    <mergeCell ref="Z257:AD257"/>
    <mergeCell ref="AE257:AI257"/>
    <mergeCell ref="AJ257:BB257"/>
    <mergeCell ref="BC257:BG257"/>
    <mergeCell ref="BH263:BL263"/>
    <mergeCell ref="BM263:BQ263"/>
    <mergeCell ref="B264:T264"/>
    <mergeCell ref="U264:Y264"/>
    <mergeCell ref="Z264:AD264"/>
    <mergeCell ref="AE264:AI264"/>
    <mergeCell ref="AJ264:BB264"/>
    <mergeCell ref="BC264:BG264"/>
    <mergeCell ref="BH264:BL264"/>
    <mergeCell ref="BM264:BQ264"/>
    <mergeCell ref="B263:T263"/>
    <mergeCell ref="U263:Y263"/>
    <mergeCell ref="Z263:AD263"/>
    <mergeCell ref="AE263:AI263"/>
    <mergeCell ref="AJ263:BB263"/>
    <mergeCell ref="BC263:BG263"/>
    <mergeCell ref="BH261:BL261"/>
    <mergeCell ref="BM261:BQ261"/>
    <mergeCell ref="B262:T262"/>
    <mergeCell ref="U262:Y262"/>
    <mergeCell ref="Z262:AD262"/>
    <mergeCell ref="AE262:AI262"/>
    <mergeCell ref="AJ262:BB262"/>
    <mergeCell ref="BC262:BG262"/>
    <mergeCell ref="BH262:BL262"/>
    <mergeCell ref="BM262:BQ262"/>
    <mergeCell ref="B261:T261"/>
    <mergeCell ref="U261:Y261"/>
    <mergeCell ref="Z261:AD261"/>
    <mergeCell ref="AE261:AI261"/>
    <mergeCell ref="AJ261:BB261"/>
    <mergeCell ref="BC261:BG261"/>
    <mergeCell ref="BH267:BL267"/>
    <mergeCell ref="BM267:BQ267"/>
    <mergeCell ref="B268:T268"/>
    <mergeCell ref="U268:Y268"/>
    <mergeCell ref="Z268:AD268"/>
    <mergeCell ref="AE268:AI268"/>
    <mergeCell ref="AJ268:BB268"/>
    <mergeCell ref="BC268:BG268"/>
    <mergeCell ref="BH268:BL268"/>
    <mergeCell ref="BM268:BQ268"/>
    <mergeCell ref="B267:T267"/>
    <mergeCell ref="U267:Y267"/>
    <mergeCell ref="Z267:AD267"/>
    <mergeCell ref="AE267:AI267"/>
    <mergeCell ref="AJ267:BB267"/>
    <mergeCell ref="BC267:BG267"/>
    <mergeCell ref="BH265:BL265"/>
    <mergeCell ref="BM265:BQ265"/>
    <mergeCell ref="B266:T266"/>
    <mergeCell ref="U266:Y266"/>
    <mergeCell ref="Z266:AD266"/>
    <mergeCell ref="AE266:AI266"/>
    <mergeCell ref="AJ266:BB266"/>
    <mergeCell ref="BC266:BG266"/>
    <mergeCell ref="BH266:BL266"/>
    <mergeCell ref="BM266:BQ266"/>
    <mergeCell ref="B265:T265"/>
    <mergeCell ref="U265:Y265"/>
    <mergeCell ref="Z265:AD265"/>
    <mergeCell ref="AE265:AI265"/>
    <mergeCell ref="AJ265:BB265"/>
    <mergeCell ref="BC265:BG265"/>
    <mergeCell ref="BH271:BL271"/>
    <mergeCell ref="BM271:BQ271"/>
    <mergeCell ref="B272:T272"/>
    <mergeCell ref="U272:Y272"/>
    <mergeCell ref="Z272:AD272"/>
    <mergeCell ref="AE272:AI272"/>
    <mergeCell ref="AJ272:BB272"/>
    <mergeCell ref="BC272:BG272"/>
    <mergeCell ref="BH272:BL272"/>
    <mergeCell ref="BM272:BQ272"/>
    <mergeCell ref="B271:T271"/>
    <mergeCell ref="U271:Y271"/>
    <mergeCell ref="Z271:AD271"/>
    <mergeCell ref="AE271:AI271"/>
    <mergeCell ref="AJ271:BB271"/>
    <mergeCell ref="BC271:BG271"/>
    <mergeCell ref="BH269:BL269"/>
    <mergeCell ref="BM269:BQ269"/>
    <mergeCell ref="B270:T270"/>
    <mergeCell ref="U270:Y270"/>
    <mergeCell ref="Z270:AD270"/>
    <mergeCell ref="AE270:AI270"/>
    <mergeCell ref="AJ270:BB270"/>
    <mergeCell ref="BC270:BG270"/>
    <mergeCell ref="BH270:BL270"/>
    <mergeCell ref="BM270:BQ270"/>
    <mergeCell ref="B269:T269"/>
    <mergeCell ref="U269:Y269"/>
    <mergeCell ref="Z269:AD269"/>
    <mergeCell ref="AE269:AI269"/>
    <mergeCell ref="AJ269:BB269"/>
    <mergeCell ref="BC269:BG269"/>
    <mergeCell ref="BH275:BL275"/>
    <mergeCell ref="BM275:BQ275"/>
    <mergeCell ref="B276:T276"/>
    <mergeCell ref="U276:Y276"/>
    <mergeCell ref="Z276:AD276"/>
    <mergeCell ref="AE276:AI276"/>
    <mergeCell ref="AJ276:BB276"/>
    <mergeCell ref="BC276:BG276"/>
    <mergeCell ref="BH276:BL276"/>
    <mergeCell ref="BM276:BQ276"/>
    <mergeCell ref="B275:T275"/>
    <mergeCell ref="U275:Y275"/>
    <mergeCell ref="Z275:AD275"/>
    <mergeCell ref="AE275:AI275"/>
    <mergeCell ref="AJ275:BB275"/>
    <mergeCell ref="BC275:BG275"/>
    <mergeCell ref="BH273:BL273"/>
    <mergeCell ref="BM273:BQ273"/>
    <mergeCell ref="B274:T274"/>
    <mergeCell ref="U274:Y274"/>
    <mergeCell ref="Z274:AD274"/>
    <mergeCell ref="AE274:AI274"/>
    <mergeCell ref="AJ274:BB274"/>
    <mergeCell ref="BC274:BG274"/>
    <mergeCell ref="BH274:BL274"/>
    <mergeCell ref="BM274:BQ274"/>
    <mergeCell ref="B273:T273"/>
    <mergeCell ref="U273:Y273"/>
    <mergeCell ref="Z273:AD273"/>
    <mergeCell ref="AE273:AI273"/>
    <mergeCell ref="AJ273:BB273"/>
    <mergeCell ref="BC273:BG273"/>
    <mergeCell ref="BH279:BL279"/>
    <mergeCell ref="BM279:BQ279"/>
    <mergeCell ref="B280:T280"/>
    <mergeCell ref="U280:Y280"/>
    <mergeCell ref="Z280:AD280"/>
    <mergeCell ref="AE280:AI280"/>
    <mergeCell ref="AJ280:BB280"/>
    <mergeCell ref="BC280:BG280"/>
    <mergeCell ref="BH280:BL280"/>
    <mergeCell ref="BM280:BQ280"/>
    <mergeCell ref="B279:T279"/>
    <mergeCell ref="U279:Y279"/>
    <mergeCell ref="Z279:AD279"/>
    <mergeCell ref="AE279:AI279"/>
    <mergeCell ref="AJ279:BB279"/>
    <mergeCell ref="BC279:BG279"/>
    <mergeCell ref="BH277:BL277"/>
    <mergeCell ref="BM277:BQ277"/>
    <mergeCell ref="B278:T278"/>
    <mergeCell ref="U278:Y278"/>
    <mergeCell ref="Z278:AD278"/>
    <mergeCell ref="AE278:AI278"/>
    <mergeCell ref="AJ278:BB278"/>
    <mergeCell ref="BC278:BG278"/>
    <mergeCell ref="BH278:BL278"/>
    <mergeCell ref="BM278:BQ278"/>
    <mergeCell ref="B277:T277"/>
    <mergeCell ref="U277:Y277"/>
    <mergeCell ref="Z277:AD277"/>
    <mergeCell ref="AE277:AI277"/>
    <mergeCell ref="AJ277:BB277"/>
    <mergeCell ref="BC277:BG277"/>
    <mergeCell ref="BH283:BL283"/>
    <mergeCell ref="BM283:BQ283"/>
    <mergeCell ref="B284:T284"/>
    <mergeCell ref="U284:Y284"/>
    <mergeCell ref="Z284:AD284"/>
    <mergeCell ref="AE284:AI284"/>
    <mergeCell ref="AJ284:BB284"/>
    <mergeCell ref="BC284:BG284"/>
    <mergeCell ref="BH284:BL284"/>
    <mergeCell ref="BM284:BQ284"/>
    <mergeCell ref="B283:T283"/>
    <mergeCell ref="U283:Y283"/>
    <mergeCell ref="Z283:AD283"/>
    <mergeCell ref="AE283:AI283"/>
    <mergeCell ref="AJ283:BB283"/>
    <mergeCell ref="BC283:BG283"/>
    <mergeCell ref="BH281:BL281"/>
    <mergeCell ref="BM281:BQ281"/>
    <mergeCell ref="B282:T282"/>
    <mergeCell ref="U282:Y282"/>
    <mergeCell ref="Z282:AD282"/>
    <mergeCell ref="AE282:AI282"/>
    <mergeCell ref="AJ282:BB282"/>
    <mergeCell ref="BC282:BG282"/>
    <mergeCell ref="BH282:BL282"/>
    <mergeCell ref="BM282:BQ282"/>
    <mergeCell ref="B281:T281"/>
    <mergeCell ref="U281:Y281"/>
    <mergeCell ref="Z281:AD281"/>
    <mergeCell ref="AE281:AI281"/>
    <mergeCell ref="AJ281:BB281"/>
    <mergeCell ref="BC281:BG281"/>
    <mergeCell ref="B287:T287"/>
    <mergeCell ref="U287:Y287"/>
    <mergeCell ref="Z287:AD287"/>
    <mergeCell ref="AE287:AI287"/>
    <mergeCell ref="B291:I291"/>
    <mergeCell ref="J291:S291"/>
    <mergeCell ref="T291:AC291"/>
    <mergeCell ref="AD291:AM291"/>
    <mergeCell ref="BH285:BL285"/>
    <mergeCell ref="BM285:BQ285"/>
    <mergeCell ref="B286:T286"/>
    <mergeCell ref="U286:Y286"/>
    <mergeCell ref="Z286:AD286"/>
    <mergeCell ref="AE286:AI286"/>
    <mergeCell ref="AJ286:BB286"/>
    <mergeCell ref="BC286:BG286"/>
    <mergeCell ref="BH286:BL286"/>
    <mergeCell ref="BM286:BQ286"/>
    <mergeCell ref="B285:T285"/>
    <mergeCell ref="U285:Y285"/>
    <mergeCell ref="Z285:AD285"/>
    <mergeCell ref="AE285:AI285"/>
    <mergeCell ref="AJ285:BB285"/>
    <mergeCell ref="BC285:BG285"/>
    <mergeCell ref="BH293:BQ293"/>
    <mergeCell ref="B297:N297"/>
    <mergeCell ref="O297:AA297"/>
    <mergeCell ref="AB297:AN297"/>
    <mergeCell ref="AO297:BA297"/>
    <mergeCell ref="BB297:BN297"/>
    <mergeCell ref="B293:I293"/>
    <mergeCell ref="J293:S293"/>
    <mergeCell ref="T293:AC293"/>
    <mergeCell ref="AD293:AM293"/>
    <mergeCell ref="AN293:AW293"/>
    <mergeCell ref="AX293:BG293"/>
    <mergeCell ref="AN291:AW291"/>
    <mergeCell ref="AX291:BG291"/>
    <mergeCell ref="BH291:BQ291"/>
    <mergeCell ref="B292:I292"/>
    <mergeCell ref="J292:S292"/>
    <mergeCell ref="T292:AC292"/>
    <mergeCell ref="AD292:AM292"/>
    <mergeCell ref="AN292:AW292"/>
    <mergeCell ref="AX292:BG292"/>
    <mergeCell ref="BH292:BQ292"/>
    <mergeCell ref="AU304:BI304"/>
    <mergeCell ref="BJ304:BQ304"/>
    <mergeCell ref="B305:W305"/>
    <mergeCell ref="X305:AL305"/>
    <mergeCell ref="AM305:AT305"/>
    <mergeCell ref="AU305:BI305"/>
    <mergeCell ref="BJ305:BQ305"/>
    <mergeCell ref="B298:N298"/>
    <mergeCell ref="O298:AA298"/>
    <mergeCell ref="AB298:AN298"/>
    <mergeCell ref="AO298:BA298"/>
    <mergeCell ref="BB298:BN298"/>
    <mergeCell ref="B303:W304"/>
    <mergeCell ref="X303:AT303"/>
    <mergeCell ref="AU303:BQ303"/>
    <mergeCell ref="X304:AL304"/>
    <mergeCell ref="AM304:AT304"/>
    <mergeCell ref="B308:W308"/>
    <mergeCell ref="X308:AL308"/>
    <mergeCell ref="AM308:AT308"/>
    <mergeCell ref="AU308:BI308"/>
    <mergeCell ref="BJ308:BQ308"/>
    <mergeCell ref="B309:W309"/>
    <mergeCell ref="X309:AL309"/>
    <mergeCell ref="AM309:AT309"/>
    <mergeCell ref="AU309:BI309"/>
    <mergeCell ref="BJ309:BQ309"/>
    <mergeCell ref="B306:W306"/>
    <mergeCell ref="X306:AL306"/>
    <mergeCell ref="AM306:AT306"/>
    <mergeCell ref="AU306:BI306"/>
    <mergeCell ref="BJ306:BQ306"/>
    <mergeCell ref="B307:W307"/>
    <mergeCell ref="X307:AL307"/>
    <mergeCell ref="AM307:AT307"/>
    <mergeCell ref="AU307:BI307"/>
    <mergeCell ref="BJ307:BQ307"/>
    <mergeCell ref="B312:W312"/>
    <mergeCell ref="X312:AL312"/>
    <mergeCell ref="AM312:AT312"/>
    <mergeCell ref="AU312:BI312"/>
    <mergeCell ref="BJ312:BQ312"/>
    <mergeCell ref="B313:W313"/>
    <mergeCell ref="X313:AL313"/>
    <mergeCell ref="AM313:AT313"/>
    <mergeCell ref="AU313:BI313"/>
    <mergeCell ref="BJ313:BQ313"/>
    <mergeCell ref="B310:W310"/>
    <mergeCell ref="X310:AL310"/>
    <mergeCell ref="AM310:AT310"/>
    <mergeCell ref="AU310:BI310"/>
    <mergeCell ref="BJ310:BQ310"/>
    <mergeCell ref="B311:W311"/>
    <mergeCell ref="X311:AL311"/>
    <mergeCell ref="AM311:AT311"/>
    <mergeCell ref="AU311:BI311"/>
    <mergeCell ref="BJ311:BQ311"/>
    <mergeCell ref="B316:W316"/>
    <mergeCell ref="X316:AL316"/>
    <mergeCell ref="AM316:AT316"/>
    <mergeCell ref="AU316:BI316"/>
    <mergeCell ref="BJ316:BQ316"/>
    <mergeCell ref="B317:W317"/>
    <mergeCell ref="X317:AL317"/>
    <mergeCell ref="AM317:AT317"/>
    <mergeCell ref="AU317:BI317"/>
    <mergeCell ref="BJ317:BQ317"/>
    <mergeCell ref="B314:W314"/>
    <mergeCell ref="X314:AL314"/>
    <mergeCell ref="AM314:AT314"/>
    <mergeCell ref="AU314:BI314"/>
    <mergeCell ref="BJ314:BQ314"/>
    <mergeCell ref="B315:W315"/>
    <mergeCell ref="X315:AL315"/>
    <mergeCell ref="AM315:AT315"/>
    <mergeCell ref="AU315:BI315"/>
    <mergeCell ref="BJ315:BQ315"/>
    <mergeCell ref="B320:W320"/>
    <mergeCell ref="X320:AL320"/>
    <mergeCell ref="AM320:AT320"/>
    <mergeCell ref="AU320:BI320"/>
    <mergeCell ref="BJ320:BQ320"/>
    <mergeCell ref="B321:W321"/>
    <mergeCell ref="X321:AL321"/>
    <mergeCell ref="AM321:AT321"/>
    <mergeCell ref="AU321:BI321"/>
    <mergeCell ref="BJ321:BQ321"/>
    <mergeCell ref="B318:W318"/>
    <mergeCell ref="X318:AL318"/>
    <mergeCell ref="AM318:AT318"/>
    <mergeCell ref="AU318:BI318"/>
    <mergeCell ref="BJ318:BQ318"/>
    <mergeCell ref="B319:W319"/>
    <mergeCell ref="X319:AL319"/>
    <mergeCell ref="AM319:AT319"/>
    <mergeCell ref="AU319:BI319"/>
    <mergeCell ref="BJ319:BQ319"/>
    <mergeCell ref="B324:W324"/>
    <mergeCell ref="X324:AL324"/>
    <mergeCell ref="AM324:AT324"/>
    <mergeCell ref="AU324:BI324"/>
    <mergeCell ref="BJ324:BQ324"/>
    <mergeCell ref="B325:W325"/>
    <mergeCell ref="X325:AL325"/>
    <mergeCell ref="AM325:AT325"/>
    <mergeCell ref="AU325:BI325"/>
    <mergeCell ref="BJ325:BQ325"/>
    <mergeCell ref="B322:W322"/>
    <mergeCell ref="X322:AL322"/>
    <mergeCell ref="AM322:AT322"/>
    <mergeCell ref="AU322:BI322"/>
    <mergeCell ref="BJ322:BQ322"/>
    <mergeCell ref="B323:W323"/>
    <mergeCell ref="X323:AL323"/>
    <mergeCell ref="AM323:AT323"/>
    <mergeCell ref="AU323:BI323"/>
    <mergeCell ref="BJ323:BQ323"/>
    <mergeCell ref="B328:W328"/>
    <mergeCell ref="X328:AL328"/>
    <mergeCell ref="AM328:AT328"/>
    <mergeCell ref="AU328:BI328"/>
    <mergeCell ref="BJ328:BQ328"/>
    <mergeCell ref="B331:W332"/>
    <mergeCell ref="X331:AT331"/>
    <mergeCell ref="AU331:BQ331"/>
    <mergeCell ref="X332:AL332"/>
    <mergeCell ref="AM332:AT332"/>
    <mergeCell ref="B326:W326"/>
    <mergeCell ref="X326:AL326"/>
    <mergeCell ref="AM326:AT326"/>
    <mergeCell ref="AU326:BI326"/>
    <mergeCell ref="BJ326:BQ326"/>
    <mergeCell ref="B327:W327"/>
    <mergeCell ref="X327:AL327"/>
    <mergeCell ref="AM327:AT327"/>
    <mergeCell ref="AU327:BI327"/>
    <mergeCell ref="BJ327:BQ327"/>
    <mergeCell ref="C334:W334"/>
    <mergeCell ref="X334:AL334"/>
    <mergeCell ref="AM334:AT334"/>
    <mergeCell ref="AU334:BI334"/>
    <mergeCell ref="BJ334:BQ334"/>
    <mergeCell ref="C335:W335"/>
    <mergeCell ref="X335:AL335"/>
    <mergeCell ref="AM335:AT335"/>
    <mergeCell ref="AU335:BI335"/>
    <mergeCell ref="BJ335:BQ335"/>
    <mergeCell ref="AU332:BI332"/>
    <mergeCell ref="BJ332:BQ332"/>
    <mergeCell ref="B333:W333"/>
    <mergeCell ref="X333:AL333"/>
    <mergeCell ref="AM333:AT333"/>
    <mergeCell ref="AU333:BI333"/>
    <mergeCell ref="BJ333:BQ333"/>
    <mergeCell ref="C338:W338"/>
    <mergeCell ref="X338:AL338"/>
    <mergeCell ref="AM338:AT338"/>
    <mergeCell ref="AU338:BI338"/>
    <mergeCell ref="BJ338:BQ338"/>
    <mergeCell ref="C339:W339"/>
    <mergeCell ref="X339:AL339"/>
    <mergeCell ref="AM339:AT339"/>
    <mergeCell ref="AU339:BI339"/>
    <mergeCell ref="BJ339:BQ339"/>
    <mergeCell ref="C336:W336"/>
    <mergeCell ref="X336:AL336"/>
    <mergeCell ref="AM336:AT336"/>
    <mergeCell ref="AU336:BI336"/>
    <mergeCell ref="BJ336:BQ336"/>
    <mergeCell ref="B337:W337"/>
    <mergeCell ref="X337:AL337"/>
    <mergeCell ref="AM337:AT337"/>
    <mergeCell ref="AU337:BI337"/>
    <mergeCell ref="BJ337:BQ337"/>
    <mergeCell ref="B342:W342"/>
    <mergeCell ref="X342:AL342"/>
    <mergeCell ref="AM342:AT342"/>
    <mergeCell ref="AU342:BI342"/>
    <mergeCell ref="BJ342:BQ342"/>
    <mergeCell ref="B343:W343"/>
    <mergeCell ref="X343:AL343"/>
    <mergeCell ref="AM343:AT343"/>
    <mergeCell ref="AU343:BI343"/>
    <mergeCell ref="BJ343:BQ343"/>
    <mergeCell ref="C340:W340"/>
    <mergeCell ref="X340:AL340"/>
    <mergeCell ref="AM340:AT340"/>
    <mergeCell ref="AU340:BI340"/>
    <mergeCell ref="BJ340:BQ340"/>
    <mergeCell ref="B341:W341"/>
    <mergeCell ref="X341:AL341"/>
    <mergeCell ref="AM341:AT341"/>
    <mergeCell ref="AU341:BI341"/>
    <mergeCell ref="BJ341:BQ341"/>
    <mergeCell ref="B351:W351"/>
    <mergeCell ref="X351:AL351"/>
    <mergeCell ref="AM351:BA351"/>
    <mergeCell ref="B352:W352"/>
    <mergeCell ref="X352:AL352"/>
    <mergeCell ref="AM352:BA352"/>
    <mergeCell ref="B346:W346"/>
    <mergeCell ref="X346:AL346"/>
    <mergeCell ref="AM346:AT346"/>
    <mergeCell ref="AU346:BI346"/>
    <mergeCell ref="BJ346:BQ346"/>
    <mergeCell ref="B347:W347"/>
    <mergeCell ref="X347:AL347"/>
    <mergeCell ref="AM347:AT347"/>
    <mergeCell ref="AU347:BI347"/>
    <mergeCell ref="BJ347:BQ347"/>
    <mergeCell ref="B344:W344"/>
    <mergeCell ref="X344:AL344"/>
    <mergeCell ref="AM344:AT344"/>
    <mergeCell ref="AU344:BI344"/>
    <mergeCell ref="BJ344:BQ344"/>
    <mergeCell ref="B345:W345"/>
    <mergeCell ref="X345:AL345"/>
    <mergeCell ref="AM345:AT345"/>
    <mergeCell ref="AU345:BI345"/>
    <mergeCell ref="BJ345:BQ345"/>
    <mergeCell ref="B359:W359"/>
    <mergeCell ref="X359:AL359"/>
    <mergeCell ref="AM359:BA359"/>
    <mergeCell ref="B360:W360"/>
    <mergeCell ref="X360:AL360"/>
    <mergeCell ref="AM360:BA360"/>
    <mergeCell ref="B355:W355"/>
    <mergeCell ref="X355:AL357"/>
    <mergeCell ref="AM355:BA357"/>
    <mergeCell ref="B356:W356"/>
    <mergeCell ref="B357:W357"/>
    <mergeCell ref="B358:W358"/>
    <mergeCell ref="X358:AL358"/>
    <mergeCell ref="AM358:BA358"/>
    <mergeCell ref="B353:W353"/>
    <mergeCell ref="X353:AL353"/>
    <mergeCell ref="AM353:BA353"/>
    <mergeCell ref="B354:W354"/>
    <mergeCell ref="X354:AL354"/>
    <mergeCell ref="AM354:BA354"/>
    <mergeCell ref="BC367:BQ367"/>
    <mergeCell ref="A368:N369"/>
    <mergeCell ref="O368:X368"/>
    <mergeCell ref="Y368:AM368"/>
    <mergeCell ref="AN368:BB368"/>
    <mergeCell ref="BC368:BQ368"/>
    <mergeCell ref="O369:X369"/>
    <mergeCell ref="Y369:AM369"/>
    <mergeCell ref="AN369:BB369"/>
    <mergeCell ref="BC369:BQ369"/>
    <mergeCell ref="B363:W363"/>
    <mergeCell ref="X363:AL363"/>
    <mergeCell ref="AM363:BA363"/>
    <mergeCell ref="A367:X367"/>
    <mergeCell ref="Y367:AM367"/>
    <mergeCell ref="AN367:BB367"/>
    <mergeCell ref="B361:W361"/>
    <mergeCell ref="X361:AL361"/>
    <mergeCell ref="AM361:BA361"/>
    <mergeCell ref="B362:W362"/>
    <mergeCell ref="X362:AL362"/>
    <mergeCell ref="AM362:BA362"/>
    <mergeCell ref="B378:X378"/>
    <mergeCell ref="Y378:AJ378"/>
    <mergeCell ref="AK378:AU378"/>
    <mergeCell ref="AV378:BF378"/>
    <mergeCell ref="BG378:BQ378"/>
    <mergeCell ref="B379:X379"/>
    <mergeCell ref="Y379:AJ379"/>
    <mergeCell ref="AK379:AU379"/>
    <mergeCell ref="AV379:BF379"/>
    <mergeCell ref="BG379:BQ379"/>
    <mergeCell ref="B376:X377"/>
    <mergeCell ref="Y376:AJ377"/>
    <mergeCell ref="AK376:BQ376"/>
    <mergeCell ref="AK377:AU377"/>
    <mergeCell ref="AV377:BF377"/>
    <mergeCell ref="BG377:BQ377"/>
    <mergeCell ref="A370:N371"/>
    <mergeCell ref="O370:X370"/>
    <mergeCell ref="Y370:AM370"/>
    <mergeCell ref="AN370:BB370"/>
    <mergeCell ref="BC370:BQ370"/>
    <mergeCell ref="O371:X371"/>
    <mergeCell ref="Y371:AM371"/>
    <mergeCell ref="AN371:BB371"/>
    <mergeCell ref="BC371:BQ371"/>
    <mergeCell ref="Y382:AJ382"/>
    <mergeCell ref="AK382:AU382"/>
    <mergeCell ref="AV382:BF382"/>
    <mergeCell ref="BG382:BQ382"/>
    <mergeCell ref="B383:X383"/>
    <mergeCell ref="Y383:AJ383"/>
    <mergeCell ref="AK383:AU383"/>
    <mergeCell ref="AV383:BF383"/>
    <mergeCell ref="BG383:BQ383"/>
    <mergeCell ref="Y380:AJ380"/>
    <mergeCell ref="AK380:AU380"/>
    <mergeCell ref="AV380:BF380"/>
    <mergeCell ref="BG380:BQ380"/>
    <mergeCell ref="Y381:AJ381"/>
    <mergeCell ref="AK381:AU381"/>
    <mergeCell ref="AV381:BF381"/>
    <mergeCell ref="BG381:BQ381"/>
    <mergeCell ref="Y388:AJ388"/>
    <mergeCell ref="AK388:AU388"/>
    <mergeCell ref="AV388:BF388"/>
    <mergeCell ref="BG388:BQ388"/>
    <mergeCell ref="Y389:AJ389"/>
    <mergeCell ref="AK389:AU389"/>
    <mergeCell ref="AV389:BF389"/>
    <mergeCell ref="BG389:BQ389"/>
    <mergeCell ref="Y386:AJ386"/>
    <mergeCell ref="AK386:AU386"/>
    <mergeCell ref="AV386:BF386"/>
    <mergeCell ref="BG386:BQ386"/>
    <mergeCell ref="Y387:AJ387"/>
    <mergeCell ref="AK387:AU387"/>
    <mergeCell ref="AV387:BF387"/>
    <mergeCell ref="BG387:BQ387"/>
    <mergeCell ref="Y384:AJ384"/>
    <mergeCell ref="AK384:AU384"/>
    <mergeCell ref="AV384:BF384"/>
    <mergeCell ref="BG384:BQ384"/>
    <mergeCell ref="Y385:AJ385"/>
    <mergeCell ref="AK385:AU385"/>
    <mergeCell ref="AV385:BF385"/>
    <mergeCell ref="BG385:BQ385"/>
    <mergeCell ref="Y394:AJ394"/>
    <mergeCell ref="AK394:AU394"/>
    <mergeCell ref="AV394:BF394"/>
    <mergeCell ref="BG394:BQ394"/>
    <mergeCell ref="Y395:AJ395"/>
    <mergeCell ref="AK395:AU395"/>
    <mergeCell ref="AV395:BF395"/>
    <mergeCell ref="BG395:BQ395"/>
    <mergeCell ref="Y392:AJ392"/>
    <mergeCell ref="AK392:AU392"/>
    <mergeCell ref="AV392:BF392"/>
    <mergeCell ref="BG392:BQ392"/>
    <mergeCell ref="Y393:AJ393"/>
    <mergeCell ref="AK393:AU393"/>
    <mergeCell ref="AV393:BF393"/>
    <mergeCell ref="BG393:BQ393"/>
    <mergeCell ref="Y390:AJ390"/>
    <mergeCell ref="AK390:AU390"/>
    <mergeCell ref="AV390:BF390"/>
    <mergeCell ref="BG390:BQ390"/>
    <mergeCell ref="Y391:AJ391"/>
    <mergeCell ref="AK391:AU391"/>
    <mergeCell ref="AV391:BF391"/>
    <mergeCell ref="BG391:BQ391"/>
    <mergeCell ref="Y400:AJ400"/>
    <mergeCell ref="AK400:AU400"/>
    <mergeCell ref="AV400:BF400"/>
    <mergeCell ref="BG400:BQ400"/>
    <mergeCell ref="Y401:AJ401"/>
    <mergeCell ref="AK401:AU401"/>
    <mergeCell ref="AV401:BF401"/>
    <mergeCell ref="BG401:BQ401"/>
    <mergeCell ref="Y398:AJ398"/>
    <mergeCell ref="AK398:AU398"/>
    <mergeCell ref="AV398:BF398"/>
    <mergeCell ref="BG398:BQ398"/>
    <mergeCell ref="Y399:AJ399"/>
    <mergeCell ref="AK399:AU399"/>
    <mergeCell ref="AV399:BF399"/>
    <mergeCell ref="BG399:BQ399"/>
    <mergeCell ref="Y396:AJ396"/>
    <mergeCell ref="AK396:AU396"/>
    <mergeCell ref="AV396:BF396"/>
    <mergeCell ref="BG396:BQ396"/>
    <mergeCell ref="Y397:AJ397"/>
    <mergeCell ref="AK397:AU397"/>
    <mergeCell ref="AV397:BF397"/>
    <mergeCell ref="BG397:BQ397"/>
    <mergeCell ref="Y406:AJ406"/>
    <mergeCell ref="AK406:AU406"/>
    <mergeCell ref="AV406:BF406"/>
    <mergeCell ref="BG406:BQ406"/>
    <mergeCell ref="Y407:AJ407"/>
    <mergeCell ref="AK407:AU407"/>
    <mergeCell ref="AV407:BF407"/>
    <mergeCell ref="BG407:BQ407"/>
    <mergeCell ref="Y404:AJ404"/>
    <mergeCell ref="AK404:AU404"/>
    <mergeCell ref="AV404:BF404"/>
    <mergeCell ref="BG404:BQ404"/>
    <mergeCell ref="Y405:AJ405"/>
    <mergeCell ref="AK405:AU405"/>
    <mergeCell ref="AV405:BF405"/>
    <mergeCell ref="BG405:BQ405"/>
    <mergeCell ref="Y402:AJ402"/>
    <mergeCell ref="AK402:AU402"/>
    <mergeCell ref="AV402:BF402"/>
    <mergeCell ref="BG402:BQ402"/>
    <mergeCell ref="Y403:AJ403"/>
    <mergeCell ref="AK403:AU403"/>
    <mergeCell ref="AV403:BF403"/>
    <mergeCell ref="BG403:BQ403"/>
    <mergeCell ref="BK416:BQ417"/>
    <mergeCell ref="B418:F418"/>
    <mergeCell ref="G418:M418"/>
    <mergeCell ref="N418:T418"/>
    <mergeCell ref="U418:AA418"/>
    <mergeCell ref="AB418:AH418"/>
    <mergeCell ref="AI418:AO418"/>
    <mergeCell ref="AP418:AV418"/>
    <mergeCell ref="AW418:BC418"/>
    <mergeCell ref="BD418:BJ418"/>
    <mergeCell ref="U416:AA417"/>
    <mergeCell ref="AB416:AH417"/>
    <mergeCell ref="AI416:AO417"/>
    <mergeCell ref="AP416:AV417"/>
    <mergeCell ref="AW416:BC417"/>
    <mergeCell ref="BD416:BJ417"/>
    <mergeCell ref="Y408:AJ408"/>
    <mergeCell ref="AK408:AU408"/>
    <mergeCell ref="AV408:BF408"/>
    <mergeCell ref="BG408:BQ408"/>
    <mergeCell ref="B415:F417"/>
    <mergeCell ref="G415:AA415"/>
    <mergeCell ref="AB415:AV415"/>
    <mergeCell ref="AW415:BQ415"/>
    <mergeCell ref="G416:M417"/>
    <mergeCell ref="N416:T417"/>
    <mergeCell ref="BK419:BQ419"/>
    <mergeCell ref="B420:F420"/>
    <mergeCell ref="G420:M420"/>
    <mergeCell ref="N420:T420"/>
    <mergeCell ref="U420:AA420"/>
    <mergeCell ref="AB420:AH420"/>
    <mergeCell ref="AI420:AO420"/>
    <mergeCell ref="AP420:AV420"/>
    <mergeCell ref="AW420:BC420"/>
    <mergeCell ref="BD420:BJ420"/>
    <mergeCell ref="BK418:BQ418"/>
    <mergeCell ref="B419:F419"/>
    <mergeCell ref="G419:M419"/>
    <mergeCell ref="N419:T419"/>
    <mergeCell ref="U419:AA419"/>
    <mergeCell ref="AB419:AH419"/>
    <mergeCell ref="AI419:AO419"/>
    <mergeCell ref="AP419:AV419"/>
    <mergeCell ref="AW419:BC419"/>
    <mergeCell ref="BD419:BJ419"/>
    <mergeCell ref="BK421:BQ421"/>
    <mergeCell ref="B422:F422"/>
    <mergeCell ref="G422:M422"/>
    <mergeCell ref="N422:T422"/>
    <mergeCell ref="U422:AA422"/>
    <mergeCell ref="AB422:AH422"/>
    <mergeCell ref="AI422:AO422"/>
    <mergeCell ref="AP422:AV422"/>
    <mergeCell ref="AW422:BC422"/>
    <mergeCell ref="BD422:BJ422"/>
    <mergeCell ref="BK420:BQ420"/>
    <mergeCell ref="B421:F421"/>
    <mergeCell ref="G421:M421"/>
    <mergeCell ref="N421:T421"/>
    <mergeCell ref="U421:AA421"/>
    <mergeCell ref="AB421:AH421"/>
    <mergeCell ref="AI421:AO421"/>
    <mergeCell ref="AP421:AV421"/>
    <mergeCell ref="AW421:BC421"/>
    <mergeCell ref="BD421:BJ421"/>
    <mergeCell ref="U432:AG432"/>
    <mergeCell ref="AL432:BD432"/>
    <mergeCell ref="BE432:BQ432"/>
    <mergeCell ref="U433:AG433"/>
    <mergeCell ref="AL433:BD433"/>
    <mergeCell ref="BE433:BQ433"/>
    <mergeCell ref="U430:AG430"/>
    <mergeCell ref="AL430:BD430"/>
    <mergeCell ref="BE430:BQ430"/>
    <mergeCell ref="U431:AG431"/>
    <mergeCell ref="AL431:BD431"/>
    <mergeCell ref="BE431:BQ431"/>
    <mergeCell ref="BK422:BQ422"/>
    <mergeCell ref="B428:T428"/>
    <mergeCell ref="U428:AG428"/>
    <mergeCell ref="AL428:BD428"/>
    <mergeCell ref="BE428:BQ428"/>
    <mergeCell ref="B429:T429"/>
    <mergeCell ref="U429:AG429"/>
    <mergeCell ref="AL429:BD429"/>
    <mergeCell ref="BE429:BQ429"/>
    <mergeCell ref="B438:T438"/>
    <mergeCell ref="U438:AG438"/>
    <mergeCell ref="AL438:BD438"/>
    <mergeCell ref="BE438:BQ438"/>
    <mergeCell ref="U439:AG439"/>
    <mergeCell ref="AL439:BD439"/>
    <mergeCell ref="BE439:BQ439"/>
    <mergeCell ref="U436:AG436"/>
    <mergeCell ref="AL436:BD436"/>
    <mergeCell ref="BE436:BQ436"/>
    <mergeCell ref="U437:AG437"/>
    <mergeCell ref="AL437:BD437"/>
    <mergeCell ref="BE437:BQ437"/>
    <mergeCell ref="U434:AG434"/>
    <mergeCell ref="AL434:BD434"/>
    <mergeCell ref="BE434:BQ434"/>
    <mergeCell ref="U435:AG435"/>
    <mergeCell ref="AL435:BD435"/>
    <mergeCell ref="BE435:BQ435"/>
    <mergeCell ref="AJ452:AZ452"/>
    <mergeCell ref="BA452:BQ452"/>
    <mergeCell ref="S453:Y453"/>
    <mergeCell ref="Z453:AI453"/>
    <mergeCell ref="AJ453:AP453"/>
    <mergeCell ref="AQ453:AZ453"/>
    <mergeCell ref="BA453:BG453"/>
    <mergeCell ref="BH453:BQ453"/>
    <mergeCell ref="B443:T443"/>
    <mergeCell ref="U443:AG443"/>
    <mergeCell ref="U444:AG444"/>
    <mergeCell ref="U445:AG445"/>
    <mergeCell ref="B452:R453"/>
    <mergeCell ref="S452:AI452"/>
    <mergeCell ref="U440:AG440"/>
    <mergeCell ref="AL440:BD440"/>
    <mergeCell ref="BE440:BQ440"/>
    <mergeCell ref="B441:T441"/>
    <mergeCell ref="U441:AG441"/>
    <mergeCell ref="U442:AG442"/>
    <mergeCell ref="BH456:BQ456"/>
    <mergeCell ref="B457:R457"/>
    <mergeCell ref="S457:Y457"/>
    <mergeCell ref="Z457:AI457"/>
    <mergeCell ref="AJ457:AP457"/>
    <mergeCell ref="AQ457:AZ457"/>
    <mergeCell ref="BA457:BG457"/>
    <mergeCell ref="BH457:BQ457"/>
    <mergeCell ref="B456:R456"/>
    <mergeCell ref="S456:Y456"/>
    <mergeCell ref="Z456:AI456"/>
    <mergeCell ref="AJ456:AP456"/>
    <mergeCell ref="AQ456:AZ456"/>
    <mergeCell ref="BA456:BG456"/>
    <mergeCell ref="BH454:BQ454"/>
    <mergeCell ref="B455:R455"/>
    <mergeCell ref="S455:Y455"/>
    <mergeCell ref="Z455:AI455"/>
    <mergeCell ref="AJ455:AP455"/>
    <mergeCell ref="AQ455:AZ455"/>
    <mergeCell ref="BA455:BG455"/>
    <mergeCell ref="BH455:BQ455"/>
    <mergeCell ref="B454:R454"/>
    <mergeCell ref="S454:Y454"/>
    <mergeCell ref="Z454:AI454"/>
    <mergeCell ref="AJ454:AP454"/>
    <mergeCell ref="AQ454:AZ454"/>
    <mergeCell ref="BA454:BG454"/>
    <mergeCell ref="BH460:BQ460"/>
    <mergeCell ref="B461:R461"/>
    <mergeCell ref="S461:Y461"/>
    <mergeCell ref="Z461:AI461"/>
    <mergeCell ref="AJ461:AP461"/>
    <mergeCell ref="AQ461:AZ461"/>
    <mergeCell ref="BA461:BG461"/>
    <mergeCell ref="BH461:BQ461"/>
    <mergeCell ref="B460:R460"/>
    <mergeCell ref="S460:Y460"/>
    <mergeCell ref="Z460:AI460"/>
    <mergeCell ref="AJ460:AP460"/>
    <mergeCell ref="AQ460:AZ460"/>
    <mergeCell ref="BA460:BG460"/>
    <mergeCell ref="BH458:BQ458"/>
    <mergeCell ref="B459:R459"/>
    <mergeCell ref="S459:Y459"/>
    <mergeCell ref="Z459:AI459"/>
    <mergeCell ref="AJ459:AP459"/>
    <mergeCell ref="AQ459:AZ459"/>
    <mergeCell ref="BA459:BG459"/>
    <mergeCell ref="BH459:BQ459"/>
    <mergeCell ref="B458:R458"/>
    <mergeCell ref="S458:Y458"/>
    <mergeCell ref="Z458:AI458"/>
    <mergeCell ref="AJ458:AP458"/>
    <mergeCell ref="AQ458:AZ458"/>
    <mergeCell ref="BA458:BG458"/>
    <mergeCell ref="BH464:BQ464"/>
    <mergeCell ref="B465:R465"/>
    <mergeCell ref="S465:Y465"/>
    <mergeCell ref="Z465:AI465"/>
    <mergeCell ref="AJ465:AP465"/>
    <mergeCell ref="AQ465:AZ465"/>
    <mergeCell ref="BA465:BG465"/>
    <mergeCell ref="BH465:BQ465"/>
    <mergeCell ref="B464:R464"/>
    <mergeCell ref="S464:Y464"/>
    <mergeCell ref="Z464:AI464"/>
    <mergeCell ref="AJ464:AP464"/>
    <mergeCell ref="AQ464:AZ464"/>
    <mergeCell ref="BA464:BG464"/>
    <mergeCell ref="BH462:BQ462"/>
    <mergeCell ref="B463:R463"/>
    <mergeCell ref="S463:Y463"/>
    <mergeCell ref="Z463:AI463"/>
    <mergeCell ref="AJ463:AP463"/>
    <mergeCell ref="AQ463:AZ463"/>
    <mergeCell ref="BA463:BG463"/>
    <mergeCell ref="BH463:BQ463"/>
    <mergeCell ref="B462:R462"/>
    <mergeCell ref="S462:Y462"/>
    <mergeCell ref="Z462:AI462"/>
    <mergeCell ref="AJ462:AP462"/>
    <mergeCell ref="AQ462:AZ462"/>
    <mergeCell ref="BA462:BG462"/>
    <mergeCell ref="BH468:BQ468"/>
    <mergeCell ref="B469:R469"/>
    <mergeCell ref="S469:Y469"/>
    <mergeCell ref="Z469:AI469"/>
    <mergeCell ref="AJ469:AP469"/>
    <mergeCell ref="AQ469:AZ469"/>
    <mergeCell ref="BA469:BG469"/>
    <mergeCell ref="BH469:BQ469"/>
    <mergeCell ref="B468:R468"/>
    <mergeCell ref="S468:Y468"/>
    <mergeCell ref="Z468:AI468"/>
    <mergeCell ref="AJ468:AP468"/>
    <mergeCell ref="AQ468:AZ468"/>
    <mergeCell ref="BA468:BG468"/>
    <mergeCell ref="BH466:BQ466"/>
    <mergeCell ref="B467:R467"/>
    <mergeCell ref="S467:Y467"/>
    <mergeCell ref="Z467:AI467"/>
    <mergeCell ref="AJ467:AP467"/>
    <mergeCell ref="AQ467:AZ467"/>
    <mergeCell ref="BA467:BG467"/>
    <mergeCell ref="BH467:BQ467"/>
    <mergeCell ref="B466:R466"/>
    <mergeCell ref="S466:Y466"/>
    <mergeCell ref="Z466:AI466"/>
    <mergeCell ref="AJ466:AP466"/>
    <mergeCell ref="AQ466:AZ466"/>
    <mergeCell ref="BA466:BG466"/>
    <mergeCell ref="B476:R477"/>
    <mergeCell ref="S476:AI476"/>
    <mergeCell ref="AJ476:AZ476"/>
    <mergeCell ref="BA476:BQ476"/>
    <mergeCell ref="S477:Y477"/>
    <mergeCell ref="Z477:AI477"/>
    <mergeCell ref="AJ477:AP477"/>
    <mergeCell ref="AQ477:AZ477"/>
    <mergeCell ref="BA477:BG477"/>
    <mergeCell ref="BH477:BQ477"/>
    <mergeCell ref="BH470:BQ470"/>
    <mergeCell ref="B471:R471"/>
    <mergeCell ref="S471:Y471"/>
    <mergeCell ref="Z471:AI471"/>
    <mergeCell ref="AJ471:AP471"/>
    <mergeCell ref="AQ471:AZ471"/>
    <mergeCell ref="BA471:BG471"/>
    <mergeCell ref="BH471:BQ471"/>
    <mergeCell ref="B470:R470"/>
    <mergeCell ref="S470:Y470"/>
    <mergeCell ref="Z470:AI470"/>
    <mergeCell ref="AJ470:AP470"/>
    <mergeCell ref="AQ470:AZ470"/>
    <mergeCell ref="BA470:BG470"/>
    <mergeCell ref="BH480:BQ480"/>
    <mergeCell ref="B481:R481"/>
    <mergeCell ref="S481:Y481"/>
    <mergeCell ref="Z481:AI481"/>
    <mergeCell ref="AJ481:AP481"/>
    <mergeCell ref="AQ481:AZ481"/>
    <mergeCell ref="BA481:BG481"/>
    <mergeCell ref="BH481:BQ481"/>
    <mergeCell ref="B480:R480"/>
    <mergeCell ref="S480:Y480"/>
    <mergeCell ref="Z480:AI480"/>
    <mergeCell ref="AJ480:AP480"/>
    <mergeCell ref="AQ480:AZ480"/>
    <mergeCell ref="BA480:BG480"/>
    <mergeCell ref="BH478:BQ478"/>
    <mergeCell ref="B479:R479"/>
    <mergeCell ref="S479:Y479"/>
    <mergeCell ref="Z479:AI479"/>
    <mergeCell ref="AJ479:AP479"/>
    <mergeCell ref="AQ479:AZ479"/>
    <mergeCell ref="BA479:BG479"/>
    <mergeCell ref="BH479:BQ479"/>
    <mergeCell ref="B478:R478"/>
    <mergeCell ref="S478:Y478"/>
    <mergeCell ref="Z478:AI478"/>
    <mergeCell ref="AJ478:AP478"/>
    <mergeCell ref="AQ478:AZ478"/>
    <mergeCell ref="BA478:BG478"/>
    <mergeCell ref="BH484:BQ484"/>
    <mergeCell ref="B490:I492"/>
    <mergeCell ref="J490:BQ490"/>
    <mergeCell ref="J491:S492"/>
    <mergeCell ref="T491:AC492"/>
    <mergeCell ref="AD491:AM492"/>
    <mergeCell ref="AN491:BQ491"/>
    <mergeCell ref="AN492:AW492"/>
    <mergeCell ref="AX492:BG492"/>
    <mergeCell ref="BH492:BQ492"/>
    <mergeCell ref="B484:R484"/>
    <mergeCell ref="S484:Y484"/>
    <mergeCell ref="Z484:AI484"/>
    <mergeCell ref="AJ484:AP484"/>
    <mergeCell ref="AQ484:AZ484"/>
    <mergeCell ref="BA484:BG484"/>
    <mergeCell ref="BH482:BQ482"/>
    <mergeCell ref="B483:R483"/>
    <mergeCell ref="S483:Y483"/>
    <mergeCell ref="Z483:AI483"/>
    <mergeCell ref="AJ483:AP483"/>
    <mergeCell ref="AQ483:AZ483"/>
    <mergeCell ref="BA483:BG483"/>
    <mergeCell ref="BH483:BQ483"/>
    <mergeCell ref="B482:R482"/>
    <mergeCell ref="S482:Y482"/>
    <mergeCell ref="Z482:AI482"/>
    <mergeCell ref="AJ482:AP482"/>
    <mergeCell ref="AQ482:AZ482"/>
    <mergeCell ref="BA482:BG482"/>
    <mergeCell ref="BH495:BQ495"/>
    <mergeCell ref="B496:I496"/>
    <mergeCell ref="J496:S496"/>
    <mergeCell ref="T496:AC496"/>
    <mergeCell ref="AD496:AM496"/>
    <mergeCell ref="AN496:AW496"/>
    <mergeCell ref="AX496:BG496"/>
    <mergeCell ref="BH496:BQ496"/>
    <mergeCell ref="B495:I495"/>
    <mergeCell ref="J495:S495"/>
    <mergeCell ref="T495:AC495"/>
    <mergeCell ref="AD495:AM495"/>
    <mergeCell ref="AN495:AW495"/>
    <mergeCell ref="AX495:BG495"/>
    <mergeCell ref="BH493:BQ493"/>
    <mergeCell ref="B494:I494"/>
    <mergeCell ref="J494:S494"/>
    <mergeCell ref="T494:AC494"/>
    <mergeCell ref="AD494:AM494"/>
    <mergeCell ref="AN494:AW494"/>
    <mergeCell ref="AX494:BG494"/>
    <mergeCell ref="BH494:BQ494"/>
    <mergeCell ref="B493:I493"/>
    <mergeCell ref="J493:S493"/>
    <mergeCell ref="T493:AC493"/>
    <mergeCell ref="AD493:AM493"/>
    <mergeCell ref="AN493:AW493"/>
    <mergeCell ref="AX493:BG493"/>
    <mergeCell ref="AN503:AR503"/>
    <mergeCell ref="AS503:AW503"/>
    <mergeCell ref="AX503:BB503"/>
    <mergeCell ref="BC503:BG503"/>
    <mergeCell ref="BH503:BL503"/>
    <mergeCell ref="BM503:BQ503"/>
    <mergeCell ref="B503:K503"/>
    <mergeCell ref="L503:S503"/>
    <mergeCell ref="T503:X503"/>
    <mergeCell ref="Y503:AC503"/>
    <mergeCell ref="AD503:AH503"/>
    <mergeCell ref="AI503:AM503"/>
    <mergeCell ref="AN501:AR502"/>
    <mergeCell ref="AS501:AW502"/>
    <mergeCell ref="AX501:BB502"/>
    <mergeCell ref="BC501:BG502"/>
    <mergeCell ref="BH501:BL502"/>
    <mergeCell ref="BM501:BQ502"/>
    <mergeCell ref="B501:K502"/>
    <mergeCell ref="L501:S502"/>
    <mergeCell ref="T501:X502"/>
    <mergeCell ref="Y501:AC502"/>
    <mergeCell ref="AD501:AH502"/>
    <mergeCell ref="AI501:AM502"/>
    <mergeCell ref="AN505:AR505"/>
    <mergeCell ref="AS505:AW505"/>
    <mergeCell ref="AX505:BG505"/>
    <mergeCell ref="BH505:BL505"/>
    <mergeCell ref="BM505:BQ505"/>
    <mergeCell ref="B510:N510"/>
    <mergeCell ref="O510:AB510"/>
    <mergeCell ref="AC510:AP510"/>
    <mergeCell ref="AQ510:BD510"/>
    <mergeCell ref="BE510:BQ510"/>
    <mergeCell ref="B505:K505"/>
    <mergeCell ref="L505:S505"/>
    <mergeCell ref="T505:X505"/>
    <mergeCell ref="Y505:AC505"/>
    <mergeCell ref="AD505:AH505"/>
    <mergeCell ref="AI505:AM505"/>
    <mergeCell ref="AN504:AR504"/>
    <mergeCell ref="AS504:AW504"/>
    <mergeCell ref="AX504:BB504"/>
    <mergeCell ref="BC504:BG504"/>
    <mergeCell ref="BH504:BL504"/>
    <mergeCell ref="BM504:BQ504"/>
    <mergeCell ref="B504:K504"/>
    <mergeCell ref="L504:S504"/>
    <mergeCell ref="T504:X504"/>
    <mergeCell ref="Y504:AC504"/>
    <mergeCell ref="AD504:AH504"/>
    <mergeCell ref="AI504:AM504"/>
    <mergeCell ref="B513:N513"/>
    <mergeCell ref="O513:AB513"/>
    <mergeCell ref="AC513:AP513"/>
    <mergeCell ref="AQ513:BD513"/>
    <mergeCell ref="BE513:BQ513"/>
    <mergeCell ref="B514:N514"/>
    <mergeCell ref="O514:AB514"/>
    <mergeCell ref="AC514:AP514"/>
    <mergeCell ref="AQ514:BD514"/>
    <mergeCell ref="BE514:BQ514"/>
    <mergeCell ref="B511:N511"/>
    <mergeCell ref="O511:AB511"/>
    <mergeCell ref="AC511:AP511"/>
    <mergeCell ref="AQ511:BD511"/>
    <mergeCell ref="BE511:BQ511"/>
    <mergeCell ref="B512:N512"/>
    <mergeCell ref="O512:AB512"/>
    <mergeCell ref="AC512:AP512"/>
    <mergeCell ref="AQ512:BD512"/>
    <mergeCell ref="BE512:BQ512"/>
    <mergeCell ref="AO521:AS521"/>
    <mergeCell ref="AT521:AZ521"/>
    <mergeCell ref="BA521:BE521"/>
    <mergeCell ref="BF521:BL521"/>
    <mergeCell ref="BM521:BQ521"/>
    <mergeCell ref="C526:I528"/>
    <mergeCell ref="J526:T526"/>
    <mergeCell ref="U526:AD526"/>
    <mergeCell ref="AE526:AM526"/>
    <mergeCell ref="AN526:AX526"/>
    <mergeCell ref="B521:I521"/>
    <mergeCell ref="J521:P521"/>
    <mergeCell ref="Q521:U521"/>
    <mergeCell ref="V521:AB521"/>
    <mergeCell ref="AC521:AG521"/>
    <mergeCell ref="AH521:AN521"/>
    <mergeCell ref="AH520:AN520"/>
    <mergeCell ref="AO520:AS520"/>
    <mergeCell ref="AT520:AZ520"/>
    <mergeCell ref="BA520:BE520"/>
    <mergeCell ref="BF520:BL520"/>
    <mergeCell ref="BM520:BQ520"/>
    <mergeCell ref="B519:I520"/>
    <mergeCell ref="J519:U519"/>
    <mergeCell ref="V519:AG519"/>
    <mergeCell ref="AH519:AS519"/>
    <mergeCell ref="AT519:BE519"/>
    <mergeCell ref="BF519:BQ519"/>
    <mergeCell ref="J520:P520"/>
    <mergeCell ref="Q520:U520"/>
    <mergeCell ref="V520:AB520"/>
    <mergeCell ref="AC520:AG520"/>
    <mergeCell ref="AY527:BB528"/>
    <mergeCell ref="BC527:BG528"/>
    <mergeCell ref="BH527:BL528"/>
    <mergeCell ref="BM527:BQ528"/>
    <mergeCell ref="C529:I529"/>
    <mergeCell ref="J529:N529"/>
    <mergeCell ref="O529:T529"/>
    <mergeCell ref="U529:X529"/>
    <mergeCell ref="Y529:AD529"/>
    <mergeCell ref="AE529:AH529"/>
    <mergeCell ref="AY526:BG526"/>
    <mergeCell ref="BH526:BQ526"/>
    <mergeCell ref="J527:N528"/>
    <mergeCell ref="O527:T528"/>
    <mergeCell ref="U527:X528"/>
    <mergeCell ref="Y527:AD528"/>
    <mergeCell ref="AE527:AH528"/>
    <mergeCell ref="AI527:AM528"/>
    <mergeCell ref="AN527:AR528"/>
    <mergeCell ref="AS527:AX528"/>
    <mergeCell ref="AY530:BB530"/>
    <mergeCell ref="BC530:BG530"/>
    <mergeCell ref="BH530:BL530"/>
    <mergeCell ref="BM530:BQ530"/>
    <mergeCell ref="C531:I531"/>
    <mergeCell ref="J531:N531"/>
    <mergeCell ref="O531:T531"/>
    <mergeCell ref="U531:X531"/>
    <mergeCell ref="Y531:AD531"/>
    <mergeCell ref="AE531:AH531"/>
    <mergeCell ref="BM529:BQ529"/>
    <mergeCell ref="C530:I530"/>
    <mergeCell ref="J530:N530"/>
    <mergeCell ref="O530:T530"/>
    <mergeCell ref="U530:X530"/>
    <mergeCell ref="Y530:AD530"/>
    <mergeCell ref="AE530:AH530"/>
    <mergeCell ref="AI530:AM530"/>
    <mergeCell ref="AN530:AR530"/>
    <mergeCell ref="AS530:AX530"/>
    <mergeCell ref="AI529:AM529"/>
    <mergeCell ref="AN529:AR529"/>
    <mergeCell ref="AS529:AX529"/>
    <mergeCell ref="AY529:BB529"/>
    <mergeCell ref="BC529:BG529"/>
    <mergeCell ref="BH529:BL529"/>
    <mergeCell ref="AY532:BB532"/>
    <mergeCell ref="BC532:BG532"/>
    <mergeCell ref="BH532:BL532"/>
    <mergeCell ref="BM532:BQ532"/>
    <mergeCell ref="C533:I533"/>
    <mergeCell ref="J533:N533"/>
    <mergeCell ref="O533:T533"/>
    <mergeCell ref="U533:X533"/>
    <mergeCell ref="Y533:AD533"/>
    <mergeCell ref="AE533:AH533"/>
    <mergeCell ref="BM531:BQ531"/>
    <mergeCell ref="C532:I532"/>
    <mergeCell ref="J532:N532"/>
    <mergeCell ref="O532:T532"/>
    <mergeCell ref="U532:X532"/>
    <mergeCell ref="Y532:AD532"/>
    <mergeCell ref="AE532:AH532"/>
    <mergeCell ref="AI532:AM532"/>
    <mergeCell ref="AN532:AR532"/>
    <mergeCell ref="AS532:AX532"/>
    <mergeCell ref="AI531:AM531"/>
    <mergeCell ref="AN531:AR531"/>
    <mergeCell ref="AS531:AX531"/>
    <mergeCell ref="AY531:BB531"/>
    <mergeCell ref="BC531:BG531"/>
    <mergeCell ref="BH531:BL531"/>
    <mergeCell ref="AY534:BB534"/>
    <mergeCell ref="BC534:BG534"/>
    <mergeCell ref="BH534:BL534"/>
    <mergeCell ref="BM534:BQ534"/>
    <mergeCell ref="C535:I535"/>
    <mergeCell ref="J535:N535"/>
    <mergeCell ref="O535:T535"/>
    <mergeCell ref="U535:X535"/>
    <mergeCell ref="Y535:AD535"/>
    <mergeCell ref="AE535:AH535"/>
    <mergeCell ref="BM533:BQ533"/>
    <mergeCell ref="C534:I534"/>
    <mergeCell ref="J534:N534"/>
    <mergeCell ref="O534:T534"/>
    <mergeCell ref="U534:X534"/>
    <mergeCell ref="Y534:AD534"/>
    <mergeCell ref="AE534:AH534"/>
    <mergeCell ref="AI534:AM534"/>
    <mergeCell ref="AN534:AR534"/>
    <mergeCell ref="AS534:AX534"/>
    <mergeCell ref="AI533:AM533"/>
    <mergeCell ref="AN533:AR533"/>
    <mergeCell ref="AS533:AX533"/>
    <mergeCell ref="AY533:BB533"/>
    <mergeCell ref="BC533:BG533"/>
    <mergeCell ref="BH533:BL533"/>
    <mergeCell ref="AY536:BB536"/>
    <mergeCell ref="BC536:BG536"/>
    <mergeCell ref="BH536:BL536"/>
    <mergeCell ref="BM536:BQ536"/>
    <mergeCell ref="C537:I537"/>
    <mergeCell ref="J537:N537"/>
    <mergeCell ref="O537:T537"/>
    <mergeCell ref="U537:X537"/>
    <mergeCell ref="Y537:AD537"/>
    <mergeCell ref="AE537:AH537"/>
    <mergeCell ref="BM535:BQ535"/>
    <mergeCell ref="C536:I536"/>
    <mergeCell ref="J536:N536"/>
    <mergeCell ref="O536:T536"/>
    <mergeCell ref="U536:X536"/>
    <mergeCell ref="Y536:AD536"/>
    <mergeCell ref="AE536:AH536"/>
    <mergeCell ref="AI536:AM536"/>
    <mergeCell ref="AN536:AR536"/>
    <mergeCell ref="AS536:AX536"/>
    <mergeCell ref="AI535:AM535"/>
    <mergeCell ref="AN535:AR535"/>
    <mergeCell ref="AS535:AX535"/>
    <mergeCell ref="AY535:BB535"/>
    <mergeCell ref="BC535:BG535"/>
    <mergeCell ref="BH535:BL535"/>
    <mergeCell ref="AY538:BB538"/>
    <mergeCell ref="BC538:BG538"/>
    <mergeCell ref="BH538:BL538"/>
    <mergeCell ref="BM538:BQ538"/>
    <mergeCell ref="B542:I544"/>
    <mergeCell ref="J542:Q542"/>
    <mergeCell ref="R542:Y542"/>
    <mergeCell ref="Z542:AG542"/>
    <mergeCell ref="AH542:AO542"/>
    <mergeCell ref="AP542:AW542"/>
    <mergeCell ref="BM537:BQ537"/>
    <mergeCell ref="C538:I538"/>
    <mergeCell ref="J538:N538"/>
    <mergeCell ref="O538:T538"/>
    <mergeCell ref="U538:X538"/>
    <mergeCell ref="Y538:AD538"/>
    <mergeCell ref="AE538:AH538"/>
    <mergeCell ref="AI538:AM538"/>
    <mergeCell ref="AN538:AR538"/>
    <mergeCell ref="AS538:AX538"/>
    <mergeCell ref="AI537:AM537"/>
    <mergeCell ref="AN537:AR537"/>
    <mergeCell ref="AS537:AX537"/>
    <mergeCell ref="AY537:BB537"/>
    <mergeCell ref="BC537:BG537"/>
    <mergeCell ref="BH537:BL537"/>
    <mergeCell ref="AX545:BE545"/>
    <mergeCell ref="BF545:BM545"/>
    <mergeCell ref="B546:I546"/>
    <mergeCell ref="J546:Q546"/>
    <mergeCell ref="R546:Y546"/>
    <mergeCell ref="Z546:AG546"/>
    <mergeCell ref="AH546:AO546"/>
    <mergeCell ref="AP546:AW546"/>
    <mergeCell ref="AX546:BE546"/>
    <mergeCell ref="BF546:BM546"/>
    <mergeCell ref="B545:I545"/>
    <mergeCell ref="J545:Q545"/>
    <mergeCell ref="R545:Y545"/>
    <mergeCell ref="Z545:AG545"/>
    <mergeCell ref="AH545:AO545"/>
    <mergeCell ref="AP545:AW545"/>
    <mergeCell ref="AX542:BE542"/>
    <mergeCell ref="BF542:BM542"/>
    <mergeCell ref="J543:Q544"/>
    <mergeCell ref="R543:Y544"/>
    <mergeCell ref="Z543:AG544"/>
    <mergeCell ref="AH543:AO544"/>
    <mergeCell ref="AP543:AW544"/>
    <mergeCell ref="AX543:BE544"/>
    <mergeCell ref="BF543:BM544"/>
    <mergeCell ref="AX549:BE549"/>
    <mergeCell ref="BF549:BM549"/>
    <mergeCell ref="B550:I550"/>
    <mergeCell ref="J550:Q550"/>
    <mergeCell ref="R550:Y550"/>
    <mergeCell ref="Z550:AG550"/>
    <mergeCell ref="AH550:AO550"/>
    <mergeCell ref="AP550:AW550"/>
    <mergeCell ref="AX550:BE550"/>
    <mergeCell ref="BF550:BM550"/>
    <mergeCell ref="B549:I549"/>
    <mergeCell ref="J549:Q549"/>
    <mergeCell ref="R549:Y549"/>
    <mergeCell ref="Z549:AG549"/>
    <mergeCell ref="AH549:AO549"/>
    <mergeCell ref="AP549:AW549"/>
    <mergeCell ref="AX547:BE547"/>
    <mergeCell ref="BF547:BM547"/>
    <mergeCell ref="B548:I548"/>
    <mergeCell ref="J548:Q548"/>
    <mergeCell ref="R548:Y548"/>
    <mergeCell ref="Z548:AG548"/>
    <mergeCell ref="AH548:AO548"/>
    <mergeCell ref="AP548:AW548"/>
    <mergeCell ref="AX548:BE548"/>
    <mergeCell ref="BF548:BM548"/>
    <mergeCell ref="B547:I547"/>
    <mergeCell ref="J547:Q547"/>
    <mergeCell ref="R547:Y547"/>
    <mergeCell ref="Z547:AG547"/>
    <mergeCell ref="AH547:AO547"/>
    <mergeCell ref="AP547:AW547"/>
    <mergeCell ref="AX553:BE553"/>
    <mergeCell ref="BF553:BM553"/>
    <mergeCell ref="B554:I554"/>
    <mergeCell ref="J554:Q554"/>
    <mergeCell ref="R554:Y554"/>
    <mergeCell ref="Z554:AG554"/>
    <mergeCell ref="AH554:AO554"/>
    <mergeCell ref="AP554:AW554"/>
    <mergeCell ref="AX554:BE554"/>
    <mergeCell ref="BF554:BM554"/>
    <mergeCell ref="B553:I553"/>
    <mergeCell ref="J553:Q553"/>
    <mergeCell ref="R553:Y553"/>
    <mergeCell ref="Z553:AG553"/>
    <mergeCell ref="AH553:AO553"/>
    <mergeCell ref="AP553:AW553"/>
    <mergeCell ref="AX551:BE551"/>
    <mergeCell ref="BF551:BM551"/>
    <mergeCell ref="B552:I552"/>
    <mergeCell ref="J552:Q552"/>
    <mergeCell ref="R552:Y552"/>
    <mergeCell ref="Z552:AG552"/>
    <mergeCell ref="AH552:AO552"/>
    <mergeCell ref="AP552:AW552"/>
    <mergeCell ref="AX552:BE552"/>
    <mergeCell ref="BF552:BM552"/>
    <mergeCell ref="B551:I551"/>
    <mergeCell ref="J551:Q551"/>
    <mergeCell ref="R551:Y551"/>
    <mergeCell ref="Z551:AG551"/>
    <mergeCell ref="AH551:AO551"/>
    <mergeCell ref="AP551:AW551"/>
    <mergeCell ref="AN561:AS561"/>
    <mergeCell ref="AT561:AY561"/>
    <mergeCell ref="AZ561:BE561"/>
    <mergeCell ref="BF561:BK561"/>
    <mergeCell ref="BL561:BQ561"/>
    <mergeCell ref="B562:I562"/>
    <mergeCell ref="J562:O562"/>
    <mergeCell ref="P562:U562"/>
    <mergeCell ref="V562:AA562"/>
    <mergeCell ref="AB562:AG562"/>
    <mergeCell ref="B561:I561"/>
    <mergeCell ref="J561:O561"/>
    <mergeCell ref="P561:U561"/>
    <mergeCell ref="V561:AA561"/>
    <mergeCell ref="AB561:AG561"/>
    <mergeCell ref="AH561:AM561"/>
    <mergeCell ref="AH560:AM560"/>
    <mergeCell ref="AN560:AS560"/>
    <mergeCell ref="AT560:AY560"/>
    <mergeCell ref="AZ560:BE560"/>
    <mergeCell ref="BF560:BK560"/>
    <mergeCell ref="BL560:BQ560"/>
    <mergeCell ref="B559:I560"/>
    <mergeCell ref="J559:U559"/>
    <mergeCell ref="V559:AG559"/>
    <mergeCell ref="AH559:AS559"/>
    <mergeCell ref="AT559:BE559"/>
    <mergeCell ref="BF559:BQ559"/>
    <mergeCell ref="J560:O560"/>
    <mergeCell ref="P560:U560"/>
    <mergeCell ref="V560:AA560"/>
    <mergeCell ref="AB560:AG560"/>
    <mergeCell ref="AN563:AS563"/>
    <mergeCell ref="AT563:AY563"/>
    <mergeCell ref="AZ563:BE563"/>
    <mergeCell ref="BF563:BK563"/>
    <mergeCell ref="BL563:BQ563"/>
    <mergeCell ref="B564:I564"/>
    <mergeCell ref="J564:O564"/>
    <mergeCell ref="P564:U564"/>
    <mergeCell ref="V564:AA564"/>
    <mergeCell ref="AB564:AG564"/>
    <mergeCell ref="B563:I563"/>
    <mergeCell ref="J563:O563"/>
    <mergeCell ref="P563:U563"/>
    <mergeCell ref="V563:AA563"/>
    <mergeCell ref="AB563:AG563"/>
    <mergeCell ref="AH563:AM563"/>
    <mergeCell ref="AH562:AM562"/>
    <mergeCell ref="AN562:AS562"/>
    <mergeCell ref="AT562:AY562"/>
    <mergeCell ref="AZ562:BE562"/>
    <mergeCell ref="BF562:BK562"/>
    <mergeCell ref="BL562:BQ562"/>
    <mergeCell ref="AN565:AS565"/>
    <mergeCell ref="AT565:AY565"/>
    <mergeCell ref="AZ565:BE565"/>
    <mergeCell ref="BF565:BK565"/>
    <mergeCell ref="BL565:BQ565"/>
    <mergeCell ref="B566:I566"/>
    <mergeCell ref="J566:O566"/>
    <mergeCell ref="P566:U566"/>
    <mergeCell ref="V566:AA566"/>
    <mergeCell ref="AB566:AG566"/>
    <mergeCell ref="B565:I565"/>
    <mergeCell ref="J565:O565"/>
    <mergeCell ref="P565:U565"/>
    <mergeCell ref="V565:AA565"/>
    <mergeCell ref="AB565:AG565"/>
    <mergeCell ref="AH565:AM565"/>
    <mergeCell ref="AH564:AM564"/>
    <mergeCell ref="AN564:AS564"/>
    <mergeCell ref="AT564:AY564"/>
    <mergeCell ref="AZ564:BE564"/>
    <mergeCell ref="BF564:BK564"/>
    <mergeCell ref="BL564:BQ564"/>
    <mergeCell ref="AN567:AS567"/>
    <mergeCell ref="AT567:AY567"/>
    <mergeCell ref="AZ567:BE567"/>
    <mergeCell ref="BF567:BK567"/>
    <mergeCell ref="BL567:BQ567"/>
    <mergeCell ref="B568:I568"/>
    <mergeCell ref="J568:O568"/>
    <mergeCell ref="P568:U568"/>
    <mergeCell ref="V568:AA568"/>
    <mergeCell ref="AB568:AG568"/>
    <mergeCell ref="B567:I567"/>
    <mergeCell ref="J567:O567"/>
    <mergeCell ref="P567:U567"/>
    <mergeCell ref="V567:AA567"/>
    <mergeCell ref="AB567:AG567"/>
    <mergeCell ref="AH567:AM567"/>
    <mergeCell ref="AH566:AM566"/>
    <mergeCell ref="AN566:AS566"/>
    <mergeCell ref="AT566:AY566"/>
    <mergeCell ref="AZ566:BE566"/>
    <mergeCell ref="BF566:BK566"/>
    <mergeCell ref="BL566:BQ566"/>
    <mergeCell ref="AN569:AS569"/>
    <mergeCell ref="AT569:AY569"/>
    <mergeCell ref="AZ569:BE569"/>
    <mergeCell ref="BF569:BK569"/>
    <mergeCell ref="BL569:BQ569"/>
    <mergeCell ref="B570:I570"/>
    <mergeCell ref="J570:O570"/>
    <mergeCell ref="P570:U570"/>
    <mergeCell ref="V570:AA570"/>
    <mergeCell ref="AB570:AG570"/>
    <mergeCell ref="B569:I569"/>
    <mergeCell ref="J569:O569"/>
    <mergeCell ref="P569:U569"/>
    <mergeCell ref="V569:AA569"/>
    <mergeCell ref="AB569:AG569"/>
    <mergeCell ref="AH569:AM569"/>
    <mergeCell ref="AH568:AM568"/>
    <mergeCell ref="AN568:AS568"/>
    <mergeCell ref="AT568:AY568"/>
    <mergeCell ref="AZ568:BE568"/>
    <mergeCell ref="BF568:BK568"/>
    <mergeCell ref="BL568:BQ568"/>
    <mergeCell ref="BP575:BY576"/>
    <mergeCell ref="B577:F577"/>
    <mergeCell ref="G577:L577"/>
    <mergeCell ref="M577:Q577"/>
    <mergeCell ref="R577:W577"/>
    <mergeCell ref="X577:AB577"/>
    <mergeCell ref="AC577:AH577"/>
    <mergeCell ref="AI577:AM577"/>
    <mergeCell ref="AN577:AS577"/>
    <mergeCell ref="AT577:AX577"/>
    <mergeCell ref="B575:L576"/>
    <mergeCell ref="M575:W576"/>
    <mergeCell ref="X575:AH576"/>
    <mergeCell ref="AI575:AS576"/>
    <mergeCell ref="AT575:BD576"/>
    <mergeCell ref="BE575:BO576"/>
    <mergeCell ref="AH570:AM570"/>
    <mergeCell ref="AN570:AS570"/>
    <mergeCell ref="AT570:AY570"/>
    <mergeCell ref="AZ570:BE570"/>
    <mergeCell ref="BF570:BK570"/>
    <mergeCell ref="BL570:BQ570"/>
    <mergeCell ref="BJ578:BO578"/>
    <mergeCell ref="BP578:BT578"/>
    <mergeCell ref="BU578:BY578"/>
    <mergeCell ref="B586:I588"/>
    <mergeCell ref="J586:AP586"/>
    <mergeCell ref="AQ586:BY586"/>
    <mergeCell ref="J587:O588"/>
    <mergeCell ref="P587:U588"/>
    <mergeCell ref="V587:AB588"/>
    <mergeCell ref="AC587:AI588"/>
    <mergeCell ref="AC578:AH578"/>
    <mergeCell ref="AI578:AM578"/>
    <mergeCell ref="AN578:AS578"/>
    <mergeCell ref="AT578:AX578"/>
    <mergeCell ref="AY578:BD578"/>
    <mergeCell ref="BE578:BI578"/>
    <mergeCell ref="AY577:BD577"/>
    <mergeCell ref="BE577:BI577"/>
    <mergeCell ref="BJ577:BO577"/>
    <mergeCell ref="BP577:BT577"/>
    <mergeCell ref="BU577:BY577"/>
    <mergeCell ref="B578:F578"/>
    <mergeCell ref="G578:L578"/>
    <mergeCell ref="M578:Q578"/>
    <mergeCell ref="R578:W578"/>
    <mergeCell ref="X578:AB578"/>
    <mergeCell ref="BH589:BL589"/>
    <mergeCell ref="BM589:BS589"/>
    <mergeCell ref="BT589:BY589"/>
    <mergeCell ref="B596:I597"/>
    <mergeCell ref="J596:Q597"/>
    <mergeCell ref="R596:Y597"/>
    <mergeCell ref="Z596:AJ597"/>
    <mergeCell ref="AK596:AU597"/>
    <mergeCell ref="AV596:BF597"/>
    <mergeCell ref="BG596:BQ597"/>
    <mergeCell ref="BT587:BY588"/>
    <mergeCell ref="B589:I589"/>
    <mergeCell ref="J589:O589"/>
    <mergeCell ref="P589:U589"/>
    <mergeCell ref="V589:AB589"/>
    <mergeCell ref="AC589:AI589"/>
    <mergeCell ref="AJ589:AP589"/>
    <mergeCell ref="AQ589:AV589"/>
    <mergeCell ref="AW589:BB589"/>
    <mergeCell ref="BC589:BG589"/>
    <mergeCell ref="AJ587:AP588"/>
    <mergeCell ref="AQ587:AV588"/>
    <mergeCell ref="AW587:BB588"/>
    <mergeCell ref="BC587:BG588"/>
    <mergeCell ref="BH587:BL588"/>
    <mergeCell ref="BM587:BS588"/>
    <mergeCell ref="BG600:BQ600"/>
    <mergeCell ref="B601:I601"/>
    <mergeCell ref="J601:Q601"/>
    <mergeCell ref="R601:Y601"/>
    <mergeCell ref="Z601:AJ601"/>
    <mergeCell ref="AK601:AU601"/>
    <mergeCell ref="AV601:BF601"/>
    <mergeCell ref="BG601:BQ601"/>
    <mergeCell ref="B600:I600"/>
    <mergeCell ref="J600:Q600"/>
    <mergeCell ref="R600:Y600"/>
    <mergeCell ref="Z600:AJ600"/>
    <mergeCell ref="AK600:AU600"/>
    <mergeCell ref="AV600:BF600"/>
    <mergeCell ref="BG598:BQ598"/>
    <mergeCell ref="B599:I599"/>
    <mergeCell ref="J599:Q599"/>
    <mergeCell ref="R599:Y599"/>
    <mergeCell ref="Z599:AJ599"/>
    <mergeCell ref="AK599:AU599"/>
    <mergeCell ref="AV599:BF599"/>
    <mergeCell ref="BG599:BQ599"/>
    <mergeCell ref="B598:I598"/>
    <mergeCell ref="J598:Q598"/>
    <mergeCell ref="R598:Y598"/>
    <mergeCell ref="Z598:AJ598"/>
    <mergeCell ref="AK598:AU598"/>
    <mergeCell ref="AV598:BF598"/>
    <mergeCell ref="C610:AC610"/>
    <mergeCell ref="AD610:AO610"/>
    <mergeCell ref="AP610:BA610"/>
    <mergeCell ref="BB610:BQ610"/>
    <mergeCell ref="C611:AC611"/>
    <mergeCell ref="AD611:AO611"/>
    <mergeCell ref="AP611:BA611"/>
    <mergeCell ref="BB611:BQ611"/>
    <mergeCell ref="C608:AC608"/>
    <mergeCell ref="AD608:AO608"/>
    <mergeCell ref="AP608:BA608"/>
    <mergeCell ref="BB608:BQ608"/>
    <mergeCell ref="C609:AC609"/>
    <mergeCell ref="AD609:AO609"/>
    <mergeCell ref="AP609:BA609"/>
    <mergeCell ref="BB609:BQ609"/>
    <mergeCell ref="B602:AH602"/>
    <mergeCell ref="B606:AC606"/>
    <mergeCell ref="AD606:AO606"/>
    <mergeCell ref="AP606:BA606"/>
    <mergeCell ref="BB606:BQ606"/>
    <mergeCell ref="B607:AC607"/>
    <mergeCell ref="AD607:AO607"/>
    <mergeCell ref="AP607:BA607"/>
    <mergeCell ref="BB607:BQ607"/>
    <mergeCell ref="C616:AC616"/>
    <mergeCell ref="AD616:AO616"/>
    <mergeCell ref="AP616:BA616"/>
    <mergeCell ref="BB616:BQ616"/>
    <mergeCell ref="C617:AC617"/>
    <mergeCell ref="AD617:AO617"/>
    <mergeCell ref="AP617:BA617"/>
    <mergeCell ref="BB617:BQ617"/>
    <mergeCell ref="C614:AC614"/>
    <mergeCell ref="AD614:AO614"/>
    <mergeCell ref="AP614:BA614"/>
    <mergeCell ref="BB614:BQ614"/>
    <mergeCell ref="C615:AC615"/>
    <mergeCell ref="AD615:AO615"/>
    <mergeCell ref="AP615:BA615"/>
    <mergeCell ref="BB615:BQ615"/>
    <mergeCell ref="C612:AC612"/>
    <mergeCell ref="AD612:AO612"/>
    <mergeCell ref="AP612:BA612"/>
    <mergeCell ref="BB612:BQ612"/>
    <mergeCell ref="B613:AC613"/>
    <mergeCell ref="AD613:AO613"/>
    <mergeCell ref="AP613:BA613"/>
    <mergeCell ref="BB613:BQ613"/>
    <mergeCell ref="AD627:AO627"/>
    <mergeCell ref="AP627:AW627"/>
    <mergeCell ref="AX627:BE627"/>
    <mergeCell ref="BF627:BQ627"/>
    <mergeCell ref="B628:M628"/>
    <mergeCell ref="N628:U628"/>
    <mergeCell ref="V628:AC628"/>
    <mergeCell ref="AD628:AO628"/>
    <mergeCell ref="AP628:AW628"/>
    <mergeCell ref="AX628:BE628"/>
    <mergeCell ref="C618:AC618"/>
    <mergeCell ref="AD618:AO618"/>
    <mergeCell ref="AP618:BA618"/>
    <mergeCell ref="BB618:BQ618"/>
    <mergeCell ref="B619:AH619"/>
    <mergeCell ref="B626:M627"/>
    <mergeCell ref="N626:AO626"/>
    <mergeCell ref="AP626:BQ626"/>
    <mergeCell ref="N627:U627"/>
    <mergeCell ref="V627:AC627"/>
    <mergeCell ref="BF630:BQ630"/>
    <mergeCell ref="B631:M631"/>
    <mergeCell ref="N631:U631"/>
    <mergeCell ref="V631:AC631"/>
    <mergeCell ref="AD631:AO631"/>
    <mergeCell ref="AP631:AW631"/>
    <mergeCell ref="AX631:BE631"/>
    <mergeCell ref="BF631:BQ631"/>
    <mergeCell ref="B630:M630"/>
    <mergeCell ref="N630:U630"/>
    <mergeCell ref="V630:AC630"/>
    <mergeCell ref="AD630:AO630"/>
    <mergeCell ref="AP630:AW630"/>
    <mergeCell ref="AX630:BE630"/>
    <mergeCell ref="BF628:BQ628"/>
    <mergeCell ref="B629:M629"/>
    <mergeCell ref="N629:U629"/>
    <mergeCell ref="V629:AC629"/>
    <mergeCell ref="AD629:AO629"/>
    <mergeCell ref="AP629:AW629"/>
    <mergeCell ref="AX629:BE629"/>
    <mergeCell ref="BF629:BQ629"/>
    <mergeCell ref="BF634:BQ634"/>
    <mergeCell ref="B635:M635"/>
    <mergeCell ref="N635:U635"/>
    <mergeCell ref="V635:AC635"/>
    <mergeCell ref="AD635:AO635"/>
    <mergeCell ref="AP635:AW635"/>
    <mergeCell ref="AX635:BE635"/>
    <mergeCell ref="BF635:BQ635"/>
    <mergeCell ref="B634:M634"/>
    <mergeCell ref="N634:U634"/>
    <mergeCell ref="V634:AC634"/>
    <mergeCell ref="AD634:AO634"/>
    <mergeCell ref="AP634:AW634"/>
    <mergeCell ref="AX634:BE634"/>
    <mergeCell ref="BF632:BQ632"/>
    <mergeCell ref="B633:M633"/>
    <mergeCell ref="N633:U633"/>
    <mergeCell ref="V633:AC633"/>
    <mergeCell ref="AD633:AO633"/>
    <mergeCell ref="AP633:AW633"/>
    <mergeCell ref="AX633:BE633"/>
    <mergeCell ref="BF633:BQ633"/>
    <mergeCell ref="B632:M632"/>
    <mergeCell ref="N632:U632"/>
    <mergeCell ref="V632:AC632"/>
    <mergeCell ref="AD632:AO632"/>
    <mergeCell ref="AP632:AW632"/>
    <mergeCell ref="AX632:BE632"/>
    <mergeCell ref="BF638:BQ638"/>
    <mergeCell ref="B639:M639"/>
    <mergeCell ref="N639:U639"/>
    <mergeCell ref="V639:AC639"/>
    <mergeCell ref="AD639:AO639"/>
    <mergeCell ref="AP639:AW639"/>
    <mergeCell ref="AX639:BE639"/>
    <mergeCell ref="BF639:BQ639"/>
    <mergeCell ref="B638:M638"/>
    <mergeCell ref="N638:U638"/>
    <mergeCell ref="V638:AC638"/>
    <mergeCell ref="AD638:AO638"/>
    <mergeCell ref="AP638:AW638"/>
    <mergeCell ref="AX638:BE638"/>
    <mergeCell ref="BF636:BQ636"/>
    <mergeCell ref="B637:M637"/>
    <mergeCell ref="N637:U637"/>
    <mergeCell ref="V637:AC637"/>
    <mergeCell ref="AD637:AO637"/>
    <mergeCell ref="AP637:AW637"/>
    <mergeCell ref="AX637:BE637"/>
    <mergeCell ref="BF637:BQ637"/>
    <mergeCell ref="B636:M636"/>
    <mergeCell ref="N636:U636"/>
    <mergeCell ref="V636:AC636"/>
    <mergeCell ref="AD636:AO636"/>
    <mergeCell ref="AP636:AW636"/>
    <mergeCell ref="AX636:BE636"/>
    <mergeCell ref="BF642:BQ642"/>
    <mergeCell ref="B643:M643"/>
    <mergeCell ref="N643:U643"/>
    <mergeCell ref="V643:AC643"/>
    <mergeCell ref="AD643:AO643"/>
    <mergeCell ref="AP643:AW643"/>
    <mergeCell ref="AX643:BE643"/>
    <mergeCell ref="BF643:BQ643"/>
    <mergeCell ref="B642:M642"/>
    <mergeCell ref="N642:U642"/>
    <mergeCell ref="V642:AC642"/>
    <mergeCell ref="AD642:AO642"/>
    <mergeCell ref="AP642:AW642"/>
    <mergeCell ref="AX642:BE642"/>
    <mergeCell ref="BF640:BQ640"/>
    <mergeCell ref="B641:M641"/>
    <mergeCell ref="N641:U641"/>
    <mergeCell ref="V641:AC641"/>
    <mergeCell ref="AD641:AO641"/>
    <mergeCell ref="AP641:AW641"/>
    <mergeCell ref="AX641:BE641"/>
    <mergeCell ref="BF641:BQ641"/>
    <mergeCell ref="B640:M640"/>
    <mergeCell ref="N640:U640"/>
    <mergeCell ref="V640:AC640"/>
    <mergeCell ref="AD640:AO640"/>
    <mergeCell ref="AP640:AW640"/>
    <mergeCell ref="AX640:BE640"/>
    <mergeCell ref="BF646:BQ646"/>
    <mergeCell ref="B647:M647"/>
    <mergeCell ref="N647:U647"/>
    <mergeCell ref="V647:AC647"/>
    <mergeCell ref="AD647:AO647"/>
    <mergeCell ref="AP647:AW647"/>
    <mergeCell ref="AX647:BE647"/>
    <mergeCell ref="BF647:BQ647"/>
    <mergeCell ref="B646:M646"/>
    <mergeCell ref="N646:U646"/>
    <mergeCell ref="V646:AC646"/>
    <mergeCell ref="AD646:AO646"/>
    <mergeCell ref="AP646:AW646"/>
    <mergeCell ref="AX646:BE646"/>
    <mergeCell ref="BF644:BQ644"/>
    <mergeCell ref="B645:M645"/>
    <mergeCell ref="N645:U645"/>
    <mergeCell ref="V645:AC645"/>
    <mergeCell ref="AD645:AO645"/>
    <mergeCell ref="AP645:AW645"/>
    <mergeCell ref="AX645:BE645"/>
    <mergeCell ref="BF645:BQ645"/>
    <mergeCell ref="B644:M644"/>
    <mergeCell ref="N644:U644"/>
    <mergeCell ref="V644:AC644"/>
    <mergeCell ref="AD644:AO644"/>
    <mergeCell ref="AP644:AW644"/>
    <mergeCell ref="AX644:BE644"/>
    <mergeCell ref="AH658:AL658"/>
    <mergeCell ref="AM658:AS658"/>
    <mergeCell ref="AT658:AY658"/>
    <mergeCell ref="AZ658:BF658"/>
    <mergeCell ref="BG658:BL658"/>
    <mergeCell ref="BM658:BQ658"/>
    <mergeCell ref="AM656:AS657"/>
    <mergeCell ref="AT656:AY657"/>
    <mergeCell ref="AZ656:BF657"/>
    <mergeCell ref="BG656:BL657"/>
    <mergeCell ref="BM656:BQ657"/>
    <mergeCell ref="B658:H658"/>
    <mergeCell ref="I658:O658"/>
    <mergeCell ref="P658:V658"/>
    <mergeCell ref="W658:AB658"/>
    <mergeCell ref="AC658:AG658"/>
    <mergeCell ref="BF648:BQ648"/>
    <mergeCell ref="B655:H657"/>
    <mergeCell ref="I655:O657"/>
    <mergeCell ref="P655:AB655"/>
    <mergeCell ref="AC655:AY655"/>
    <mergeCell ref="AZ655:BQ655"/>
    <mergeCell ref="P656:V657"/>
    <mergeCell ref="W656:AB657"/>
    <mergeCell ref="AC656:AG657"/>
    <mergeCell ref="AH656:AL657"/>
    <mergeCell ref="B648:M648"/>
    <mergeCell ref="N648:U648"/>
    <mergeCell ref="V648:AC648"/>
    <mergeCell ref="AD648:AO648"/>
    <mergeCell ref="AP648:AW648"/>
    <mergeCell ref="AX648:BE648"/>
    <mergeCell ref="AH660:AL660"/>
    <mergeCell ref="AM660:AS660"/>
    <mergeCell ref="AT660:AY660"/>
    <mergeCell ref="AZ660:BF660"/>
    <mergeCell ref="BG660:BL660"/>
    <mergeCell ref="BM660:BQ660"/>
    <mergeCell ref="AM659:AS659"/>
    <mergeCell ref="AT659:AY659"/>
    <mergeCell ref="AZ659:BF659"/>
    <mergeCell ref="BG659:BL659"/>
    <mergeCell ref="BM659:BQ659"/>
    <mergeCell ref="B660:H660"/>
    <mergeCell ref="I660:O660"/>
    <mergeCell ref="P660:V660"/>
    <mergeCell ref="W660:AB660"/>
    <mergeCell ref="AC660:AG660"/>
    <mergeCell ref="B659:H659"/>
    <mergeCell ref="I659:O659"/>
    <mergeCell ref="P659:V659"/>
    <mergeCell ref="W659:AB659"/>
    <mergeCell ref="AC659:AG659"/>
    <mergeCell ref="AH659:AL659"/>
    <mergeCell ref="AH662:AL662"/>
    <mergeCell ref="AM662:AS662"/>
    <mergeCell ref="AT662:AY662"/>
    <mergeCell ref="AZ662:BF662"/>
    <mergeCell ref="BG662:BL662"/>
    <mergeCell ref="BM662:BQ662"/>
    <mergeCell ref="AM661:AS661"/>
    <mergeCell ref="AT661:AY661"/>
    <mergeCell ref="AZ661:BF661"/>
    <mergeCell ref="BG661:BL661"/>
    <mergeCell ref="BM661:BQ661"/>
    <mergeCell ref="B662:H662"/>
    <mergeCell ref="I662:O662"/>
    <mergeCell ref="P662:V662"/>
    <mergeCell ref="W662:AB662"/>
    <mergeCell ref="AC662:AG662"/>
    <mergeCell ref="B661:H661"/>
    <mergeCell ref="I661:O661"/>
    <mergeCell ref="P661:V661"/>
    <mergeCell ref="W661:AB661"/>
    <mergeCell ref="AC661:AG661"/>
    <mergeCell ref="AH661:AL661"/>
    <mergeCell ref="B671:I675"/>
    <mergeCell ref="J671:T671"/>
    <mergeCell ref="U671:AD671"/>
    <mergeCell ref="AE671:AN671"/>
    <mergeCell ref="AO671:AW671"/>
    <mergeCell ref="AX671:BG671"/>
    <mergeCell ref="J673:T673"/>
    <mergeCell ref="U673:AD673"/>
    <mergeCell ref="AE673:AN673"/>
    <mergeCell ref="AO673:AW673"/>
    <mergeCell ref="B669:T670"/>
    <mergeCell ref="U669:AN669"/>
    <mergeCell ref="AO669:AW670"/>
    <mergeCell ref="AX669:BQ669"/>
    <mergeCell ref="U670:AD670"/>
    <mergeCell ref="AE670:AN670"/>
    <mergeCell ref="AX670:BG670"/>
    <mergeCell ref="BH670:BQ670"/>
    <mergeCell ref="J675:T675"/>
    <mergeCell ref="U675:AD675"/>
    <mergeCell ref="AE675:AN675"/>
    <mergeCell ref="AO675:AW675"/>
    <mergeCell ref="AX675:BG675"/>
    <mergeCell ref="BH675:BQ675"/>
    <mergeCell ref="AX673:BG673"/>
    <mergeCell ref="BH673:BQ673"/>
    <mergeCell ref="J674:T674"/>
    <mergeCell ref="U674:AD674"/>
    <mergeCell ref="AE674:AN674"/>
    <mergeCell ref="AO674:AW674"/>
    <mergeCell ref="AX674:BG674"/>
    <mergeCell ref="BH674:BQ674"/>
    <mergeCell ref="BH671:BQ671"/>
    <mergeCell ref="J672:T672"/>
    <mergeCell ref="U672:AD672"/>
    <mergeCell ref="AE672:AN672"/>
    <mergeCell ref="AO672:AW672"/>
    <mergeCell ref="AX672:BG672"/>
    <mergeCell ref="BH672:BQ672"/>
    <mergeCell ref="BH676:BQ676"/>
    <mergeCell ref="J677:T677"/>
    <mergeCell ref="U677:AD677"/>
    <mergeCell ref="AE677:AN677"/>
    <mergeCell ref="AO677:AW677"/>
    <mergeCell ref="AX677:BG677"/>
    <mergeCell ref="BH677:BQ677"/>
    <mergeCell ref="B676:I680"/>
    <mergeCell ref="J676:T676"/>
    <mergeCell ref="U676:AD676"/>
    <mergeCell ref="AE676:AN676"/>
    <mergeCell ref="AO676:AW676"/>
    <mergeCell ref="AX676:BG676"/>
    <mergeCell ref="J678:T678"/>
    <mergeCell ref="U678:AD678"/>
    <mergeCell ref="AE678:AN678"/>
    <mergeCell ref="AO678:AW678"/>
    <mergeCell ref="B681:I685"/>
    <mergeCell ref="J681:T681"/>
    <mergeCell ref="U681:AD681"/>
    <mergeCell ref="AE681:AN681"/>
    <mergeCell ref="AO681:AW681"/>
    <mergeCell ref="AX681:BG681"/>
    <mergeCell ref="J683:T683"/>
    <mergeCell ref="U683:AD683"/>
    <mergeCell ref="AE683:AN683"/>
    <mergeCell ref="AO683:AW683"/>
    <mergeCell ref="J680:T680"/>
    <mergeCell ref="U680:AD680"/>
    <mergeCell ref="AE680:AN680"/>
    <mergeCell ref="AO680:AW680"/>
    <mergeCell ref="AX680:BG680"/>
    <mergeCell ref="BH680:BQ680"/>
    <mergeCell ref="AX678:BG678"/>
    <mergeCell ref="BH678:BQ678"/>
    <mergeCell ref="J679:T679"/>
    <mergeCell ref="U679:AD679"/>
    <mergeCell ref="AE679:AN679"/>
    <mergeCell ref="AO679:AW679"/>
    <mergeCell ref="AX679:BG679"/>
    <mergeCell ref="BH679:BQ679"/>
    <mergeCell ref="J685:T685"/>
    <mergeCell ref="U685:AD685"/>
    <mergeCell ref="AE685:AN685"/>
    <mergeCell ref="AO685:AW685"/>
    <mergeCell ref="AX685:BG685"/>
    <mergeCell ref="BH685:BQ685"/>
    <mergeCell ref="AX683:BG683"/>
    <mergeCell ref="BH683:BQ683"/>
    <mergeCell ref="J684:T684"/>
    <mergeCell ref="U684:AD684"/>
    <mergeCell ref="AE684:AN684"/>
    <mergeCell ref="AO684:AW684"/>
    <mergeCell ref="AX684:BG684"/>
    <mergeCell ref="BH684:BQ684"/>
    <mergeCell ref="BH681:BQ681"/>
    <mergeCell ref="J682:T682"/>
    <mergeCell ref="U682:AD682"/>
    <mergeCell ref="AE682:AN682"/>
    <mergeCell ref="AO682:AW682"/>
    <mergeCell ref="AX682:BG682"/>
    <mergeCell ref="BH682:BQ682"/>
    <mergeCell ref="AX688:BG688"/>
    <mergeCell ref="BH688:BQ688"/>
    <mergeCell ref="J689:T689"/>
    <mergeCell ref="U689:AD689"/>
    <mergeCell ref="AE689:AN689"/>
    <mergeCell ref="AO689:AW689"/>
    <mergeCell ref="AX689:BG689"/>
    <mergeCell ref="BH689:BQ689"/>
    <mergeCell ref="BH686:BQ686"/>
    <mergeCell ref="J687:T687"/>
    <mergeCell ref="U687:AD687"/>
    <mergeCell ref="AE687:AN687"/>
    <mergeCell ref="AO687:AW687"/>
    <mergeCell ref="AX687:BG687"/>
    <mergeCell ref="BH687:BQ687"/>
    <mergeCell ref="B686:I690"/>
    <mergeCell ref="J686:T686"/>
    <mergeCell ref="U686:AD686"/>
    <mergeCell ref="AE686:AN686"/>
    <mergeCell ref="AO686:AW686"/>
    <mergeCell ref="AX686:BG686"/>
    <mergeCell ref="J688:T688"/>
    <mergeCell ref="U688:AD688"/>
    <mergeCell ref="AE688:AN688"/>
    <mergeCell ref="AO688:AW688"/>
    <mergeCell ref="BD695:BJ696"/>
    <mergeCell ref="BK695:BQ696"/>
    <mergeCell ref="P696:V696"/>
    <mergeCell ref="W696:AC696"/>
    <mergeCell ref="AD696:AJ696"/>
    <mergeCell ref="AK696:AQ696"/>
    <mergeCell ref="B695:I696"/>
    <mergeCell ref="J695:O696"/>
    <mergeCell ref="P695:AC695"/>
    <mergeCell ref="AD695:AQ695"/>
    <mergeCell ref="AR695:AW696"/>
    <mergeCell ref="AX695:BC696"/>
    <mergeCell ref="J690:T690"/>
    <mergeCell ref="U690:AD690"/>
    <mergeCell ref="AE690:AN690"/>
    <mergeCell ref="AO690:AW690"/>
    <mergeCell ref="AX690:BG690"/>
    <mergeCell ref="BH690:BQ690"/>
    <mergeCell ref="AR698:AW698"/>
    <mergeCell ref="AX698:BC698"/>
    <mergeCell ref="BD698:BJ698"/>
    <mergeCell ref="BK698:BQ698"/>
    <mergeCell ref="B699:I699"/>
    <mergeCell ref="J699:O699"/>
    <mergeCell ref="P699:V699"/>
    <mergeCell ref="W699:AC699"/>
    <mergeCell ref="AD699:AJ699"/>
    <mergeCell ref="AK699:AQ699"/>
    <mergeCell ref="AR697:AW697"/>
    <mergeCell ref="AX697:BC697"/>
    <mergeCell ref="BD697:BJ697"/>
    <mergeCell ref="BK697:BQ697"/>
    <mergeCell ref="B698:I698"/>
    <mergeCell ref="J698:O698"/>
    <mergeCell ref="P698:V698"/>
    <mergeCell ref="W698:AC698"/>
    <mergeCell ref="AD698:AJ698"/>
    <mergeCell ref="AK698:AQ698"/>
    <mergeCell ref="B697:I697"/>
    <mergeCell ref="J697:O697"/>
    <mergeCell ref="P697:V697"/>
    <mergeCell ref="W697:AC697"/>
    <mergeCell ref="AD697:AJ697"/>
    <mergeCell ref="AK697:AQ697"/>
    <mergeCell ref="AR700:AW700"/>
    <mergeCell ref="AX700:BC700"/>
    <mergeCell ref="BD700:BJ700"/>
    <mergeCell ref="BK700:BQ700"/>
    <mergeCell ref="B701:I701"/>
    <mergeCell ref="J701:O701"/>
    <mergeCell ref="P701:V701"/>
    <mergeCell ref="W701:AC701"/>
    <mergeCell ref="AD701:AJ701"/>
    <mergeCell ref="AK701:AQ701"/>
    <mergeCell ref="AR699:AW699"/>
    <mergeCell ref="AX699:BC699"/>
    <mergeCell ref="BD699:BJ699"/>
    <mergeCell ref="BK699:BQ699"/>
    <mergeCell ref="B700:I700"/>
    <mergeCell ref="J700:O700"/>
    <mergeCell ref="P700:V700"/>
    <mergeCell ref="W700:AC700"/>
    <mergeCell ref="AD700:AJ700"/>
    <mergeCell ref="AK700:AQ700"/>
    <mergeCell ref="AR702:AW702"/>
    <mergeCell ref="AX702:BC702"/>
    <mergeCell ref="BD702:BJ702"/>
    <mergeCell ref="BK702:BQ702"/>
    <mergeCell ref="B703:I703"/>
    <mergeCell ref="J703:O703"/>
    <mergeCell ref="P703:V703"/>
    <mergeCell ref="W703:AC703"/>
    <mergeCell ref="AD703:AJ703"/>
    <mergeCell ref="AK703:AQ703"/>
    <mergeCell ref="AR701:AW701"/>
    <mergeCell ref="AX701:BC701"/>
    <mergeCell ref="BD701:BJ701"/>
    <mergeCell ref="BK701:BQ701"/>
    <mergeCell ref="B702:I702"/>
    <mergeCell ref="J702:O702"/>
    <mergeCell ref="P702:V702"/>
    <mergeCell ref="W702:AC702"/>
    <mergeCell ref="AD702:AJ702"/>
    <mergeCell ref="AK702:AQ702"/>
    <mergeCell ref="AR704:AW704"/>
    <mergeCell ref="AX704:BC704"/>
    <mergeCell ref="BD704:BJ704"/>
    <mergeCell ref="BK704:BQ704"/>
    <mergeCell ref="B709:K709"/>
    <mergeCell ref="L709:V709"/>
    <mergeCell ref="W709:AG709"/>
    <mergeCell ref="AH709:AR709"/>
    <mergeCell ref="AS709:BC709"/>
    <mergeCell ref="BD709:BN709"/>
    <mergeCell ref="AR703:AW703"/>
    <mergeCell ref="AX703:BC703"/>
    <mergeCell ref="BD703:BJ703"/>
    <mergeCell ref="BK703:BQ703"/>
    <mergeCell ref="B704:I704"/>
    <mergeCell ref="J704:O704"/>
    <mergeCell ref="P704:V704"/>
    <mergeCell ref="W704:AC704"/>
    <mergeCell ref="AD704:AJ704"/>
    <mergeCell ref="AK704:AQ704"/>
    <mergeCell ref="BO711:BY711"/>
    <mergeCell ref="B712:K712"/>
    <mergeCell ref="L712:V712"/>
    <mergeCell ref="W712:AG712"/>
    <mergeCell ref="AH712:AR712"/>
    <mergeCell ref="AS712:BC712"/>
    <mergeCell ref="BD712:BN712"/>
    <mergeCell ref="BO712:BY712"/>
    <mergeCell ref="B711:K711"/>
    <mergeCell ref="L711:V711"/>
    <mergeCell ref="W711:AG711"/>
    <mergeCell ref="AH711:AR711"/>
    <mergeCell ref="AS711:BC711"/>
    <mergeCell ref="BD711:BN711"/>
    <mergeCell ref="BO709:BY709"/>
    <mergeCell ref="B710:K710"/>
    <mergeCell ref="L710:V710"/>
    <mergeCell ref="W710:AG710"/>
    <mergeCell ref="AH710:AR710"/>
    <mergeCell ref="AS710:BC710"/>
    <mergeCell ref="BD710:BN710"/>
    <mergeCell ref="BO710:BY710"/>
    <mergeCell ref="BO717:BY717"/>
    <mergeCell ref="B718:K718"/>
    <mergeCell ref="L718:V718"/>
    <mergeCell ref="W718:AG718"/>
    <mergeCell ref="AH718:AR718"/>
    <mergeCell ref="AS718:BC718"/>
    <mergeCell ref="BD718:BN718"/>
    <mergeCell ref="BO718:BY718"/>
    <mergeCell ref="B717:K717"/>
    <mergeCell ref="L717:V717"/>
    <mergeCell ref="W717:AG717"/>
    <mergeCell ref="AH717:AR717"/>
    <mergeCell ref="AS717:BC717"/>
    <mergeCell ref="BD717:BN717"/>
    <mergeCell ref="BO713:BY713"/>
    <mergeCell ref="B714:K714"/>
    <mergeCell ref="L714:V714"/>
    <mergeCell ref="W714:AG714"/>
    <mergeCell ref="AH714:AR714"/>
    <mergeCell ref="AS714:BC714"/>
    <mergeCell ref="BD714:BN714"/>
    <mergeCell ref="BO714:BY714"/>
    <mergeCell ref="B713:K713"/>
    <mergeCell ref="L713:V713"/>
    <mergeCell ref="W713:AG713"/>
    <mergeCell ref="AH713:AR713"/>
    <mergeCell ref="AS713:BC713"/>
    <mergeCell ref="BD713:BN713"/>
    <mergeCell ref="BO721:BY721"/>
    <mergeCell ref="B722:K722"/>
    <mergeCell ref="L722:V722"/>
    <mergeCell ref="W722:AG722"/>
    <mergeCell ref="AH722:AR722"/>
    <mergeCell ref="AS722:BC722"/>
    <mergeCell ref="BD722:BN722"/>
    <mergeCell ref="BO722:BY722"/>
    <mergeCell ref="B721:K721"/>
    <mergeCell ref="L721:V721"/>
    <mergeCell ref="W721:AG721"/>
    <mergeCell ref="AH721:AR721"/>
    <mergeCell ref="AS721:BC721"/>
    <mergeCell ref="BD721:BN721"/>
    <mergeCell ref="BO719:BY719"/>
    <mergeCell ref="B720:K720"/>
    <mergeCell ref="L720:V720"/>
    <mergeCell ref="W720:AG720"/>
    <mergeCell ref="AH720:AR720"/>
    <mergeCell ref="AS720:BC720"/>
    <mergeCell ref="BD720:BN720"/>
    <mergeCell ref="BO720:BY720"/>
    <mergeCell ref="B719:K719"/>
    <mergeCell ref="L719:V719"/>
    <mergeCell ref="W719:AG719"/>
    <mergeCell ref="AH719:AR719"/>
    <mergeCell ref="AS719:BC719"/>
    <mergeCell ref="BD719:BN719"/>
    <mergeCell ref="AS732:BB732"/>
    <mergeCell ref="BC732:BF732"/>
    <mergeCell ref="BG732:BN732"/>
    <mergeCell ref="BO732:BS732"/>
    <mergeCell ref="BT732:BY732"/>
    <mergeCell ref="B733:J733"/>
    <mergeCell ref="K733:Q733"/>
    <mergeCell ref="R733:Y733"/>
    <mergeCell ref="Z733:AI733"/>
    <mergeCell ref="AJ733:AR733"/>
    <mergeCell ref="AS731:BB731"/>
    <mergeCell ref="BC731:BF731"/>
    <mergeCell ref="BG731:BN731"/>
    <mergeCell ref="BO731:BS731"/>
    <mergeCell ref="BT731:BY731"/>
    <mergeCell ref="B732:J732"/>
    <mergeCell ref="K732:Q732"/>
    <mergeCell ref="R732:Y732"/>
    <mergeCell ref="Z732:AI732"/>
    <mergeCell ref="AJ732:AR732"/>
    <mergeCell ref="B729:J731"/>
    <mergeCell ref="K729:Y730"/>
    <mergeCell ref="Z729:AI731"/>
    <mergeCell ref="AJ729:BY729"/>
    <mergeCell ref="AJ730:BB730"/>
    <mergeCell ref="BC730:BN730"/>
    <mergeCell ref="BO730:BY730"/>
    <mergeCell ref="K731:Q731"/>
    <mergeCell ref="R731:Y731"/>
    <mergeCell ref="AJ731:AR731"/>
    <mergeCell ref="AS734:BB734"/>
    <mergeCell ref="BC734:BF734"/>
    <mergeCell ref="BG734:BN734"/>
    <mergeCell ref="BO734:BS734"/>
    <mergeCell ref="BT734:BY734"/>
    <mergeCell ref="B735:J735"/>
    <mergeCell ref="K735:Q735"/>
    <mergeCell ref="R735:Y735"/>
    <mergeCell ref="Z735:AI735"/>
    <mergeCell ref="AJ735:AR735"/>
    <mergeCell ref="AS733:BB733"/>
    <mergeCell ref="BC733:BF733"/>
    <mergeCell ref="BG733:BN733"/>
    <mergeCell ref="BO733:BS733"/>
    <mergeCell ref="BT733:BY733"/>
    <mergeCell ref="B734:J734"/>
    <mergeCell ref="K734:Q734"/>
    <mergeCell ref="R734:Y734"/>
    <mergeCell ref="Z734:AI734"/>
    <mergeCell ref="AJ734:AR734"/>
    <mergeCell ref="M742:U742"/>
    <mergeCell ref="V742:AD742"/>
    <mergeCell ref="AE742:AM742"/>
    <mergeCell ref="AN742:AV742"/>
    <mergeCell ref="AW742:BE742"/>
    <mergeCell ref="BF742:BN742"/>
    <mergeCell ref="AS736:BB736"/>
    <mergeCell ref="BC736:BF736"/>
    <mergeCell ref="BG736:BN736"/>
    <mergeCell ref="BO736:BS736"/>
    <mergeCell ref="BT736:BY736"/>
    <mergeCell ref="B741:L742"/>
    <mergeCell ref="M741:AD741"/>
    <mergeCell ref="AE741:AV741"/>
    <mergeCell ref="AW741:BN741"/>
    <mergeCell ref="BO741:BY742"/>
    <mergeCell ref="AS735:BB735"/>
    <mergeCell ref="BC735:BF735"/>
    <mergeCell ref="BG735:BN735"/>
    <mergeCell ref="BO735:BS735"/>
    <mergeCell ref="BT735:BY735"/>
    <mergeCell ref="B736:J736"/>
    <mergeCell ref="K736:Q736"/>
    <mergeCell ref="R736:Y736"/>
    <mergeCell ref="Z736:AI736"/>
    <mergeCell ref="AJ736:AR736"/>
    <mergeCell ref="AV748:BA749"/>
    <mergeCell ref="BB748:BG749"/>
    <mergeCell ref="BH748:BM749"/>
    <mergeCell ref="BN748:BS749"/>
    <mergeCell ref="BT748:BY749"/>
    <mergeCell ref="B750:E750"/>
    <mergeCell ref="F750:K750"/>
    <mergeCell ref="L750:Q750"/>
    <mergeCell ref="R750:W750"/>
    <mergeCell ref="X750:AC750"/>
    <mergeCell ref="BF743:BN743"/>
    <mergeCell ref="BO743:BY743"/>
    <mergeCell ref="B748:E749"/>
    <mergeCell ref="F748:K749"/>
    <mergeCell ref="L748:Q749"/>
    <mergeCell ref="R748:W749"/>
    <mergeCell ref="X748:AC749"/>
    <mergeCell ref="AD748:AI749"/>
    <mergeCell ref="AJ748:AO749"/>
    <mergeCell ref="AP748:AU749"/>
    <mergeCell ref="B743:L743"/>
    <mergeCell ref="M743:U743"/>
    <mergeCell ref="V743:AD743"/>
    <mergeCell ref="AE743:AM743"/>
    <mergeCell ref="AN743:AV743"/>
    <mergeCell ref="AW743:BE743"/>
    <mergeCell ref="AV751:BA751"/>
    <mergeCell ref="BB751:BG751"/>
    <mergeCell ref="BH751:BM751"/>
    <mergeCell ref="BN751:BS751"/>
    <mergeCell ref="BT751:BY751"/>
    <mergeCell ref="B752:E752"/>
    <mergeCell ref="F752:K752"/>
    <mergeCell ref="L752:Q752"/>
    <mergeCell ref="R752:W752"/>
    <mergeCell ref="X752:AC752"/>
    <mergeCell ref="BN750:BS750"/>
    <mergeCell ref="BT750:BY750"/>
    <mergeCell ref="B751:E751"/>
    <mergeCell ref="F751:K751"/>
    <mergeCell ref="L751:Q751"/>
    <mergeCell ref="R751:W751"/>
    <mergeCell ref="X751:AC751"/>
    <mergeCell ref="AD751:AI751"/>
    <mergeCell ref="AJ751:AO751"/>
    <mergeCell ref="AP751:AU751"/>
    <mergeCell ref="AD750:AI750"/>
    <mergeCell ref="AJ750:AO750"/>
    <mergeCell ref="AP750:AU750"/>
    <mergeCell ref="AV750:BA750"/>
    <mergeCell ref="BB750:BG750"/>
    <mergeCell ref="BH750:BM750"/>
    <mergeCell ref="BO758:BY758"/>
    <mergeCell ref="B759:K759"/>
    <mergeCell ref="L759:V759"/>
    <mergeCell ref="W759:AG759"/>
    <mergeCell ref="AH759:AR759"/>
    <mergeCell ref="AS759:BC759"/>
    <mergeCell ref="BD759:BN759"/>
    <mergeCell ref="BO759:BY759"/>
    <mergeCell ref="B758:K758"/>
    <mergeCell ref="L758:V758"/>
    <mergeCell ref="W758:AG758"/>
    <mergeCell ref="AH758:AR758"/>
    <mergeCell ref="AS758:BC758"/>
    <mergeCell ref="BD758:BN758"/>
    <mergeCell ref="BN752:BS752"/>
    <mergeCell ref="BT752:BY752"/>
    <mergeCell ref="B757:K757"/>
    <mergeCell ref="L757:V757"/>
    <mergeCell ref="W757:AG757"/>
    <mergeCell ref="AH757:AR757"/>
    <mergeCell ref="AS757:BC757"/>
    <mergeCell ref="BD757:BN757"/>
    <mergeCell ref="BO757:BY757"/>
    <mergeCell ref="AD752:AI752"/>
    <mergeCell ref="AJ752:AO752"/>
    <mergeCell ref="AP752:AU752"/>
    <mergeCell ref="AV752:BA752"/>
    <mergeCell ref="BB752:BG752"/>
    <mergeCell ref="BH752:BM752"/>
    <mergeCell ref="BF766:BO767"/>
    <mergeCell ref="BP766:BY767"/>
    <mergeCell ref="B768:J768"/>
    <mergeCell ref="K768:S768"/>
    <mergeCell ref="T768:AB768"/>
    <mergeCell ref="AC768:AK768"/>
    <mergeCell ref="AL768:AU768"/>
    <mergeCell ref="AV768:BE768"/>
    <mergeCell ref="BF768:BO768"/>
    <mergeCell ref="BP768:BY768"/>
    <mergeCell ref="B766:J767"/>
    <mergeCell ref="K766:S767"/>
    <mergeCell ref="T766:AB767"/>
    <mergeCell ref="AC766:AK767"/>
    <mergeCell ref="AL766:AU767"/>
    <mergeCell ref="AV766:BE767"/>
    <mergeCell ref="BO760:BY760"/>
    <mergeCell ref="B761:K761"/>
    <mergeCell ref="L761:V761"/>
    <mergeCell ref="W761:AG761"/>
    <mergeCell ref="AH761:AR761"/>
    <mergeCell ref="AS761:BC761"/>
    <mergeCell ref="BD761:BN761"/>
    <mergeCell ref="BO761:BY761"/>
    <mergeCell ref="B760:K760"/>
    <mergeCell ref="L760:V760"/>
    <mergeCell ref="W760:AG760"/>
    <mergeCell ref="AH760:AR760"/>
    <mergeCell ref="AS760:BC760"/>
    <mergeCell ref="BD760:BN760"/>
    <mergeCell ref="AV774:BB774"/>
    <mergeCell ref="BC774:BI774"/>
    <mergeCell ref="BJ774:BP774"/>
    <mergeCell ref="BQ774:BY774"/>
    <mergeCell ref="B775:J775"/>
    <mergeCell ref="K775:Q775"/>
    <mergeCell ref="R775:X775"/>
    <mergeCell ref="Y775:AE775"/>
    <mergeCell ref="AF775:AN775"/>
    <mergeCell ref="AO775:AU775"/>
    <mergeCell ref="AV773:BB773"/>
    <mergeCell ref="BC773:BI773"/>
    <mergeCell ref="BJ773:BP773"/>
    <mergeCell ref="BQ773:BY773"/>
    <mergeCell ref="B774:J774"/>
    <mergeCell ref="K774:Q774"/>
    <mergeCell ref="R774:X774"/>
    <mergeCell ref="Y774:AE774"/>
    <mergeCell ref="AF774:AN774"/>
    <mergeCell ref="AO774:AU774"/>
    <mergeCell ref="B773:J773"/>
    <mergeCell ref="K773:Q773"/>
    <mergeCell ref="R773:X773"/>
    <mergeCell ref="Y773:AE773"/>
    <mergeCell ref="AF773:AN773"/>
    <mergeCell ref="AO773:AU773"/>
    <mergeCell ref="AV776:BB776"/>
    <mergeCell ref="BC776:BI776"/>
    <mergeCell ref="BJ776:BP776"/>
    <mergeCell ref="BQ776:BY776"/>
    <mergeCell ref="B777:J777"/>
    <mergeCell ref="K777:Q777"/>
    <mergeCell ref="R777:X777"/>
    <mergeCell ref="Y777:AE777"/>
    <mergeCell ref="AF777:AN777"/>
    <mergeCell ref="AO777:AU777"/>
    <mergeCell ref="AV775:BB775"/>
    <mergeCell ref="BC775:BI775"/>
    <mergeCell ref="BJ775:BP775"/>
    <mergeCell ref="BQ775:BY775"/>
    <mergeCell ref="B776:J776"/>
    <mergeCell ref="K776:Q776"/>
    <mergeCell ref="R776:X776"/>
    <mergeCell ref="Y776:AE776"/>
    <mergeCell ref="AF776:AN776"/>
    <mergeCell ref="AO776:AU776"/>
    <mergeCell ref="AV778:BB778"/>
    <mergeCell ref="BC778:BI778"/>
    <mergeCell ref="BJ778:BP778"/>
    <mergeCell ref="BQ778:BY778"/>
    <mergeCell ref="B787:J788"/>
    <mergeCell ref="K787:R788"/>
    <mergeCell ref="S787:Y788"/>
    <mergeCell ref="Z787:AF788"/>
    <mergeCell ref="AG787:AM788"/>
    <mergeCell ref="AN787:AT788"/>
    <mergeCell ref="AV777:BB777"/>
    <mergeCell ref="BC777:BI777"/>
    <mergeCell ref="BJ777:BP777"/>
    <mergeCell ref="BQ777:BY777"/>
    <mergeCell ref="B778:J778"/>
    <mergeCell ref="K778:Q778"/>
    <mergeCell ref="R778:X778"/>
    <mergeCell ref="Y778:AE778"/>
    <mergeCell ref="AF778:AN778"/>
    <mergeCell ref="AO778:AU778"/>
    <mergeCell ref="AU789:BA789"/>
    <mergeCell ref="BB789:BH789"/>
    <mergeCell ref="BI789:BP789"/>
    <mergeCell ref="BQ789:BY789"/>
    <mergeCell ref="B794:H795"/>
    <mergeCell ref="I794:N795"/>
    <mergeCell ref="O794:T795"/>
    <mergeCell ref="U794:Z795"/>
    <mergeCell ref="AA794:AF795"/>
    <mergeCell ref="AG794:AM795"/>
    <mergeCell ref="AU787:BA788"/>
    <mergeCell ref="BB787:BH788"/>
    <mergeCell ref="BI787:BP788"/>
    <mergeCell ref="BQ787:BY788"/>
    <mergeCell ref="B789:J789"/>
    <mergeCell ref="K789:R789"/>
    <mergeCell ref="S789:Y789"/>
    <mergeCell ref="Z789:AF789"/>
    <mergeCell ref="AG789:AM789"/>
    <mergeCell ref="AN789:AT789"/>
    <mergeCell ref="AN796:AT796"/>
    <mergeCell ref="AU796:AZ796"/>
    <mergeCell ref="BA796:BG796"/>
    <mergeCell ref="BH796:BM796"/>
    <mergeCell ref="BN796:BS796"/>
    <mergeCell ref="BT796:BY796"/>
    <mergeCell ref="B796:H796"/>
    <mergeCell ref="I796:N796"/>
    <mergeCell ref="O796:T796"/>
    <mergeCell ref="U796:Z796"/>
    <mergeCell ref="AA796:AF796"/>
    <mergeCell ref="AG796:AM796"/>
    <mergeCell ref="AN794:AT795"/>
    <mergeCell ref="AU794:AZ795"/>
    <mergeCell ref="BA794:BG795"/>
    <mergeCell ref="BH794:BM795"/>
    <mergeCell ref="BN794:BS795"/>
    <mergeCell ref="BT794:BY795"/>
    <mergeCell ref="BD801:BJ802"/>
    <mergeCell ref="BK801:BT801"/>
    <mergeCell ref="BU801:BY802"/>
    <mergeCell ref="BK802:BO802"/>
    <mergeCell ref="BP802:BT802"/>
    <mergeCell ref="B803:J803"/>
    <mergeCell ref="K803:N803"/>
    <mergeCell ref="O803:R803"/>
    <mergeCell ref="S803:V803"/>
    <mergeCell ref="W803:Z803"/>
    <mergeCell ref="AE801:AH802"/>
    <mergeCell ref="AI801:AL802"/>
    <mergeCell ref="AM801:AP802"/>
    <mergeCell ref="AQ801:AT802"/>
    <mergeCell ref="AU801:AX802"/>
    <mergeCell ref="AY801:BC802"/>
    <mergeCell ref="B801:J802"/>
    <mergeCell ref="K801:N802"/>
    <mergeCell ref="O801:R802"/>
    <mergeCell ref="S801:V802"/>
    <mergeCell ref="W801:Z802"/>
    <mergeCell ref="AA801:AD802"/>
    <mergeCell ref="AV811:BE812"/>
    <mergeCell ref="BF811:BO812"/>
    <mergeCell ref="BP811:BY812"/>
    <mergeCell ref="B813:J813"/>
    <mergeCell ref="K813:S813"/>
    <mergeCell ref="T813:AB813"/>
    <mergeCell ref="AC813:AK813"/>
    <mergeCell ref="AL813:AU813"/>
    <mergeCell ref="AV813:BE813"/>
    <mergeCell ref="BF813:BO813"/>
    <mergeCell ref="AY803:BC803"/>
    <mergeCell ref="BD803:BJ803"/>
    <mergeCell ref="BK803:BO803"/>
    <mergeCell ref="BP803:BT803"/>
    <mergeCell ref="BU803:BY803"/>
    <mergeCell ref="B811:J812"/>
    <mergeCell ref="K811:S812"/>
    <mergeCell ref="T811:AB812"/>
    <mergeCell ref="AC811:AK812"/>
    <mergeCell ref="AL811:AU812"/>
    <mergeCell ref="AA803:AD803"/>
    <mergeCell ref="AE803:AH803"/>
    <mergeCell ref="AI803:AL803"/>
    <mergeCell ref="AM803:AP803"/>
    <mergeCell ref="AQ803:AT803"/>
    <mergeCell ref="AU803:AX803"/>
    <mergeCell ref="BO819:BY819"/>
    <mergeCell ref="B825:I826"/>
    <mergeCell ref="J825:O826"/>
    <mergeCell ref="P825:U826"/>
    <mergeCell ref="V825:AS825"/>
    <mergeCell ref="AT825:BK825"/>
    <mergeCell ref="BL825:BQ826"/>
    <mergeCell ref="V826:AA826"/>
    <mergeCell ref="AB826:AG826"/>
    <mergeCell ref="AH826:AM826"/>
    <mergeCell ref="B819:J819"/>
    <mergeCell ref="K819:V819"/>
    <mergeCell ref="W819:AG819"/>
    <mergeCell ref="AH819:AR819"/>
    <mergeCell ref="AS819:BC819"/>
    <mergeCell ref="BD819:BN819"/>
    <mergeCell ref="BP813:BY813"/>
    <mergeCell ref="B818:J818"/>
    <mergeCell ref="K818:V818"/>
    <mergeCell ref="W818:AG818"/>
    <mergeCell ref="AH818:AR818"/>
    <mergeCell ref="AS818:BC818"/>
    <mergeCell ref="BD818:BN818"/>
    <mergeCell ref="BO818:BY818"/>
    <mergeCell ref="AN827:AS827"/>
    <mergeCell ref="AT827:AY827"/>
    <mergeCell ref="AZ827:BE827"/>
    <mergeCell ref="BF827:BK827"/>
    <mergeCell ref="BL827:BQ827"/>
    <mergeCell ref="B828:I828"/>
    <mergeCell ref="J828:O828"/>
    <mergeCell ref="P828:U828"/>
    <mergeCell ref="V828:AA828"/>
    <mergeCell ref="AB828:AG828"/>
    <mergeCell ref="AN826:AS826"/>
    <mergeCell ref="AT826:AY826"/>
    <mergeCell ref="AZ826:BE826"/>
    <mergeCell ref="BF826:BK826"/>
    <mergeCell ref="B827:I827"/>
    <mergeCell ref="J827:O827"/>
    <mergeCell ref="P827:U827"/>
    <mergeCell ref="V827:AA827"/>
    <mergeCell ref="AB827:AG827"/>
    <mergeCell ref="AH827:AM827"/>
    <mergeCell ref="AN829:AS829"/>
    <mergeCell ref="AT829:AY829"/>
    <mergeCell ref="AZ829:BE829"/>
    <mergeCell ref="BF829:BK829"/>
    <mergeCell ref="BL829:BQ829"/>
    <mergeCell ref="B830:I830"/>
    <mergeCell ref="J830:O830"/>
    <mergeCell ref="P830:U830"/>
    <mergeCell ref="V830:AA830"/>
    <mergeCell ref="AB830:AG830"/>
    <mergeCell ref="B829:I829"/>
    <mergeCell ref="J829:O829"/>
    <mergeCell ref="P829:U829"/>
    <mergeCell ref="V829:AA829"/>
    <mergeCell ref="AB829:AG829"/>
    <mergeCell ref="AH829:AM829"/>
    <mergeCell ref="AH828:AM828"/>
    <mergeCell ref="AN828:AS828"/>
    <mergeCell ref="AT828:AY828"/>
    <mergeCell ref="AZ828:BE828"/>
    <mergeCell ref="BF828:BK828"/>
    <mergeCell ref="BL828:BQ828"/>
    <mergeCell ref="AN831:AS831"/>
    <mergeCell ref="AT831:AY831"/>
    <mergeCell ref="AZ831:BE831"/>
    <mergeCell ref="BF831:BK831"/>
    <mergeCell ref="BL831:BQ831"/>
    <mergeCell ref="B835:I836"/>
    <mergeCell ref="J835:P836"/>
    <mergeCell ref="Q835:W836"/>
    <mergeCell ref="X835:AS835"/>
    <mergeCell ref="AT835:BK835"/>
    <mergeCell ref="B831:I831"/>
    <mergeCell ref="J831:O831"/>
    <mergeCell ref="P831:U831"/>
    <mergeCell ref="V831:AA831"/>
    <mergeCell ref="AB831:AG831"/>
    <mergeCell ref="AH831:AM831"/>
    <mergeCell ref="AH830:AM830"/>
    <mergeCell ref="AN830:AS830"/>
    <mergeCell ref="AT830:AY830"/>
    <mergeCell ref="AZ830:BE830"/>
    <mergeCell ref="BF830:BK830"/>
    <mergeCell ref="BL830:BQ830"/>
    <mergeCell ref="AT837:AY837"/>
    <mergeCell ref="AZ837:BE837"/>
    <mergeCell ref="BF837:BK837"/>
    <mergeCell ref="BL837:BQ837"/>
    <mergeCell ref="B838:I838"/>
    <mergeCell ref="J838:P838"/>
    <mergeCell ref="Q838:W838"/>
    <mergeCell ref="X838:AE838"/>
    <mergeCell ref="AF838:AL838"/>
    <mergeCell ref="AM838:AS838"/>
    <mergeCell ref="B837:I837"/>
    <mergeCell ref="J837:P837"/>
    <mergeCell ref="Q837:W837"/>
    <mergeCell ref="X837:AE837"/>
    <mergeCell ref="AF837:AL837"/>
    <mergeCell ref="AM837:AS837"/>
    <mergeCell ref="BL835:BQ836"/>
    <mergeCell ref="X836:AE836"/>
    <mergeCell ref="AF836:AL836"/>
    <mergeCell ref="AM836:AS836"/>
    <mergeCell ref="AT836:AY836"/>
    <mergeCell ref="AZ836:BE836"/>
    <mergeCell ref="BF836:BK836"/>
    <mergeCell ref="AT839:AY839"/>
    <mergeCell ref="AZ839:BE839"/>
    <mergeCell ref="BF839:BK839"/>
    <mergeCell ref="BL839:BQ839"/>
    <mergeCell ref="B840:I840"/>
    <mergeCell ref="J840:P840"/>
    <mergeCell ref="Q840:W840"/>
    <mergeCell ref="X840:AE840"/>
    <mergeCell ref="AF840:AL840"/>
    <mergeCell ref="AM840:AS840"/>
    <mergeCell ref="AT838:AY838"/>
    <mergeCell ref="AZ838:BE838"/>
    <mergeCell ref="BF838:BK838"/>
    <mergeCell ref="BL838:BQ838"/>
    <mergeCell ref="B839:I839"/>
    <mergeCell ref="J839:P839"/>
    <mergeCell ref="Q839:W839"/>
    <mergeCell ref="X839:AE839"/>
    <mergeCell ref="AF839:AL839"/>
    <mergeCell ref="AM839:AS839"/>
    <mergeCell ref="AT841:AY841"/>
    <mergeCell ref="AZ841:BE841"/>
    <mergeCell ref="BF841:BK841"/>
    <mergeCell ref="BL841:BQ841"/>
    <mergeCell ref="B845:I846"/>
    <mergeCell ref="J845:P846"/>
    <mergeCell ref="Q845:W846"/>
    <mergeCell ref="X845:AS845"/>
    <mergeCell ref="AT845:BK845"/>
    <mergeCell ref="BL845:BQ846"/>
    <mergeCell ref="AT840:AY840"/>
    <mergeCell ref="AZ840:BE840"/>
    <mergeCell ref="BF840:BK840"/>
    <mergeCell ref="BL840:BQ840"/>
    <mergeCell ref="B841:I841"/>
    <mergeCell ref="J841:P841"/>
    <mergeCell ref="Q841:W841"/>
    <mergeCell ref="X841:AE841"/>
    <mergeCell ref="AF841:AL841"/>
    <mergeCell ref="AM841:AS841"/>
    <mergeCell ref="AT847:AY847"/>
    <mergeCell ref="AZ847:BE847"/>
    <mergeCell ref="BF847:BK847"/>
    <mergeCell ref="BL847:BQ847"/>
    <mergeCell ref="B848:I848"/>
    <mergeCell ref="J848:P848"/>
    <mergeCell ref="Q848:W848"/>
    <mergeCell ref="X848:AE848"/>
    <mergeCell ref="AF848:AL848"/>
    <mergeCell ref="AM848:AS848"/>
    <mergeCell ref="B847:I847"/>
    <mergeCell ref="J847:P847"/>
    <mergeCell ref="Q847:W847"/>
    <mergeCell ref="X847:AE847"/>
    <mergeCell ref="AF847:AL847"/>
    <mergeCell ref="AM847:AS847"/>
    <mergeCell ref="X846:AE846"/>
    <mergeCell ref="AF846:AL846"/>
    <mergeCell ref="AM846:AS846"/>
    <mergeCell ref="AT846:AY846"/>
    <mergeCell ref="AZ846:BE846"/>
    <mergeCell ref="BF846:BK846"/>
    <mergeCell ref="AT849:AY849"/>
    <mergeCell ref="AZ849:BE849"/>
    <mergeCell ref="BF849:BK849"/>
    <mergeCell ref="BL849:BQ849"/>
    <mergeCell ref="B850:I850"/>
    <mergeCell ref="J850:P850"/>
    <mergeCell ref="Q850:W850"/>
    <mergeCell ref="X850:AE850"/>
    <mergeCell ref="AF850:AL850"/>
    <mergeCell ref="AM850:AS850"/>
    <mergeCell ref="AT848:AY848"/>
    <mergeCell ref="AZ848:BE848"/>
    <mergeCell ref="BF848:BK848"/>
    <mergeCell ref="BL848:BQ848"/>
    <mergeCell ref="B849:I849"/>
    <mergeCell ref="J849:P849"/>
    <mergeCell ref="Q849:W849"/>
    <mergeCell ref="X849:AE849"/>
    <mergeCell ref="AF849:AL849"/>
    <mergeCell ref="AM849:AS849"/>
    <mergeCell ref="AT851:AY851"/>
    <mergeCell ref="AZ851:BE851"/>
    <mergeCell ref="BF851:BK851"/>
    <mergeCell ref="BL851:BQ851"/>
    <mergeCell ref="B852:I852"/>
    <mergeCell ref="J852:P852"/>
    <mergeCell ref="Q852:W852"/>
    <mergeCell ref="X852:AE852"/>
    <mergeCell ref="AF852:AL852"/>
    <mergeCell ref="AM852:AS852"/>
    <mergeCell ref="AT850:AY850"/>
    <mergeCell ref="AZ850:BE850"/>
    <mergeCell ref="BF850:BK850"/>
    <mergeCell ref="BL850:BQ850"/>
    <mergeCell ref="B851:I851"/>
    <mergeCell ref="J851:P851"/>
    <mergeCell ref="Q851:W851"/>
    <mergeCell ref="X851:AE851"/>
    <mergeCell ref="AF851:AL851"/>
    <mergeCell ref="AM851:AS851"/>
    <mergeCell ref="BK856:BQ857"/>
    <mergeCell ref="L858:P859"/>
    <mergeCell ref="Q858:S859"/>
    <mergeCell ref="T858:V859"/>
    <mergeCell ref="W858:AC859"/>
    <mergeCell ref="AD858:AI859"/>
    <mergeCell ref="AJ858:AM859"/>
    <mergeCell ref="AN858:AQ859"/>
    <mergeCell ref="AR858:AT859"/>
    <mergeCell ref="AU858:AW859"/>
    <mergeCell ref="AT852:AY852"/>
    <mergeCell ref="AZ852:BE852"/>
    <mergeCell ref="BF852:BK852"/>
    <mergeCell ref="BL852:BQ852"/>
    <mergeCell ref="B856:K859"/>
    <mergeCell ref="L856:V857"/>
    <mergeCell ref="W856:AM857"/>
    <mergeCell ref="AN856:AW857"/>
    <mergeCell ref="AX856:BA859"/>
    <mergeCell ref="BB856:BJ859"/>
    <mergeCell ref="AU860:AW860"/>
    <mergeCell ref="AX860:BA860"/>
    <mergeCell ref="BB860:BJ860"/>
    <mergeCell ref="BK860:BQ860"/>
    <mergeCell ref="B861:B874"/>
    <mergeCell ref="C861:K861"/>
    <mergeCell ref="L861:P861"/>
    <mergeCell ref="Q861:S861"/>
    <mergeCell ref="T861:V861"/>
    <mergeCell ref="W861:AC861"/>
    <mergeCell ref="BK858:BQ859"/>
    <mergeCell ref="B860:K860"/>
    <mergeCell ref="L860:P860"/>
    <mergeCell ref="Q860:S860"/>
    <mergeCell ref="T860:V860"/>
    <mergeCell ref="W860:AC860"/>
    <mergeCell ref="AD860:AI860"/>
    <mergeCell ref="AJ860:AM860"/>
    <mergeCell ref="AN860:AQ860"/>
    <mergeCell ref="AR860:AT860"/>
    <mergeCell ref="AR862:AT862"/>
    <mergeCell ref="AU862:AW862"/>
    <mergeCell ref="AX862:BA862"/>
    <mergeCell ref="BB862:BJ862"/>
    <mergeCell ref="BK862:BQ862"/>
    <mergeCell ref="C863:K863"/>
    <mergeCell ref="L863:P863"/>
    <mergeCell ref="Q863:S863"/>
    <mergeCell ref="T863:V863"/>
    <mergeCell ref="W863:AC863"/>
    <mergeCell ref="BB861:BJ861"/>
    <mergeCell ref="BK861:BQ861"/>
    <mergeCell ref="C862:K862"/>
    <mergeCell ref="L862:P862"/>
    <mergeCell ref="Q862:S862"/>
    <mergeCell ref="T862:V862"/>
    <mergeCell ref="W862:AC862"/>
    <mergeCell ref="AD862:AI862"/>
    <mergeCell ref="AJ862:AM862"/>
    <mergeCell ref="AN862:AQ862"/>
    <mergeCell ref="AD861:AI861"/>
    <mergeCell ref="AJ861:AM861"/>
    <mergeCell ref="AN861:AQ861"/>
    <mergeCell ref="AR861:AT861"/>
    <mergeCell ref="AU861:AW861"/>
    <mergeCell ref="AX861:BA861"/>
    <mergeCell ref="AR864:AT864"/>
    <mergeCell ref="AU864:AW864"/>
    <mergeCell ref="AX864:BA864"/>
    <mergeCell ref="BB864:BJ864"/>
    <mergeCell ref="BK864:BQ864"/>
    <mergeCell ref="C865:K865"/>
    <mergeCell ref="L865:P865"/>
    <mergeCell ref="Q865:S865"/>
    <mergeCell ref="T865:V865"/>
    <mergeCell ref="W865:AC865"/>
    <mergeCell ref="BB863:BJ863"/>
    <mergeCell ref="BK863:BQ863"/>
    <mergeCell ref="C864:K864"/>
    <mergeCell ref="L864:P864"/>
    <mergeCell ref="Q864:S864"/>
    <mergeCell ref="T864:V864"/>
    <mergeCell ref="W864:AC864"/>
    <mergeCell ref="AD864:AI864"/>
    <mergeCell ref="AJ864:AM864"/>
    <mergeCell ref="AN864:AQ864"/>
    <mergeCell ref="AD863:AI863"/>
    <mergeCell ref="AJ863:AM863"/>
    <mergeCell ref="AN863:AQ863"/>
    <mergeCell ref="AR863:AT863"/>
    <mergeCell ref="AU863:AW863"/>
    <mergeCell ref="AX863:BA863"/>
    <mergeCell ref="AR866:AT866"/>
    <mergeCell ref="AU866:AW866"/>
    <mergeCell ref="AX866:BA866"/>
    <mergeCell ref="BB866:BJ866"/>
    <mergeCell ref="BK866:BQ866"/>
    <mergeCell ref="C867:K867"/>
    <mergeCell ref="L867:P867"/>
    <mergeCell ref="Q867:S867"/>
    <mergeCell ref="T867:V867"/>
    <mergeCell ref="W867:AC867"/>
    <mergeCell ref="BB865:BJ865"/>
    <mergeCell ref="BK865:BQ865"/>
    <mergeCell ref="C866:K866"/>
    <mergeCell ref="L866:P866"/>
    <mergeCell ref="Q866:S866"/>
    <mergeCell ref="T866:V866"/>
    <mergeCell ref="W866:AC866"/>
    <mergeCell ref="AD866:AI866"/>
    <mergeCell ref="AJ866:AM866"/>
    <mergeCell ref="AN866:AQ866"/>
    <mergeCell ref="AD865:AI865"/>
    <mergeCell ref="AJ865:AM865"/>
    <mergeCell ref="AN865:AQ865"/>
    <mergeCell ref="AR865:AT865"/>
    <mergeCell ref="AU865:AW865"/>
    <mergeCell ref="AX865:BA865"/>
    <mergeCell ref="AR868:AT868"/>
    <mergeCell ref="AU868:AW868"/>
    <mergeCell ref="AX868:BA868"/>
    <mergeCell ref="BB868:BJ868"/>
    <mergeCell ref="BK868:BQ868"/>
    <mergeCell ref="C869:K869"/>
    <mergeCell ref="L869:P869"/>
    <mergeCell ref="Q869:S869"/>
    <mergeCell ref="T869:V869"/>
    <mergeCell ref="W869:AC869"/>
    <mergeCell ref="BB867:BJ867"/>
    <mergeCell ref="BK867:BQ867"/>
    <mergeCell ref="C868:K868"/>
    <mergeCell ref="L868:P868"/>
    <mergeCell ref="Q868:S868"/>
    <mergeCell ref="T868:V868"/>
    <mergeCell ref="W868:AC868"/>
    <mergeCell ref="AD868:AI868"/>
    <mergeCell ref="AJ868:AM868"/>
    <mergeCell ref="AN868:AQ868"/>
    <mergeCell ref="AD867:AI867"/>
    <mergeCell ref="AJ867:AM867"/>
    <mergeCell ref="AN867:AQ867"/>
    <mergeCell ref="AR867:AT867"/>
    <mergeCell ref="AU867:AW867"/>
    <mergeCell ref="AX867:BA867"/>
    <mergeCell ref="AR870:AT870"/>
    <mergeCell ref="AU870:AW870"/>
    <mergeCell ref="AX870:BA870"/>
    <mergeCell ref="BB870:BJ870"/>
    <mergeCell ref="BK870:BQ870"/>
    <mergeCell ref="C871:K871"/>
    <mergeCell ref="L871:P871"/>
    <mergeCell ref="Q871:S871"/>
    <mergeCell ref="T871:V871"/>
    <mergeCell ref="W871:AC871"/>
    <mergeCell ref="BB869:BJ869"/>
    <mergeCell ref="BK869:BQ869"/>
    <mergeCell ref="C870:K870"/>
    <mergeCell ref="L870:P870"/>
    <mergeCell ref="Q870:S870"/>
    <mergeCell ref="T870:V870"/>
    <mergeCell ref="W870:AC870"/>
    <mergeCell ref="AD870:AI870"/>
    <mergeCell ref="AJ870:AM870"/>
    <mergeCell ref="AN870:AQ870"/>
    <mergeCell ref="AD869:AI869"/>
    <mergeCell ref="AJ869:AM869"/>
    <mergeCell ref="AN869:AQ869"/>
    <mergeCell ref="AR869:AT869"/>
    <mergeCell ref="AU869:AW869"/>
    <mergeCell ref="AX869:BA869"/>
    <mergeCell ref="AR872:AT872"/>
    <mergeCell ref="AU872:AW872"/>
    <mergeCell ref="AX872:BA872"/>
    <mergeCell ref="BB872:BJ872"/>
    <mergeCell ref="BK872:BQ872"/>
    <mergeCell ref="C873:K873"/>
    <mergeCell ref="L873:P873"/>
    <mergeCell ref="Q873:S873"/>
    <mergeCell ref="T873:V873"/>
    <mergeCell ref="W873:AC873"/>
    <mergeCell ref="BB871:BJ871"/>
    <mergeCell ref="BK871:BQ871"/>
    <mergeCell ref="C872:K872"/>
    <mergeCell ref="L872:P872"/>
    <mergeCell ref="Q872:S872"/>
    <mergeCell ref="T872:V872"/>
    <mergeCell ref="W872:AC872"/>
    <mergeCell ref="AD872:AI872"/>
    <mergeCell ref="AJ872:AM872"/>
    <mergeCell ref="AN872:AQ872"/>
    <mergeCell ref="AD871:AI871"/>
    <mergeCell ref="AJ871:AM871"/>
    <mergeCell ref="AN871:AQ871"/>
    <mergeCell ref="AR871:AT871"/>
    <mergeCell ref="AU871:AW871"/>
    <mergeCell ref="AX871:BA871"/>
    <mergeCell ref="AR874:AT874"/>
    <mergeCell ref="AU874:AW874"/>
    <mergeCell ref="AX874:BA874"/>
    <mergeCell ref="BB874:BJ874"/>
    <mergeCell ref="BK874:BQ874"/>
    <mergeCell ref="B875:K875"/>
    <mergeCell ref="L875:P875"/>
    <mergeCell ref="Q875:S875"/>
    <mergeCell ref="T875:V875"/>
    <mergeCell ref="W875:AC875"/>
    <mergeCell ref="BB873:BJ873"/>
    <mergeCell ref="BK873:BQ873"/>
    <mergeCell ref="C874:K874"/>
    <mergeCell ref="L874:P874"/>
    <mergeCell ref="Q874:S874"/>
    <mergeCell ref="T874:V874"/>
    <mergeCell ref="W874:AC874"/>
    <mergeCell ref="AD874:AI874"/>
    <mergeCell ref="AJ874:AM874"/>
    <mergeCell ref="AN874:AQ874"/>
    <mergeCell ref="AD873:AI873"/>
    <mergeCell ref="AJ873:AM873"/>
    <mergeCell ref="AN873:AQ873"/>
    <mergeCell ref="AR873:AT873"/>
    <mergeCell ref="AU873:AW873"/>
    <mergeCell ref="AX873:BA873"/>
    <mergeCell ref="AN876:AQ876"/>
    <mergeCell ref="AR876:AT876"/>
    <mergeCell ref="AU876:AW876"/>
    <mergeCell ref="AX876:BA876"/>
    <mergeCell ref="BB876:BJ876"/>
    <mergeCell ref="BK876:BQ876"/>
    <mergeCell ref="BB875:BJ875"/>
    <mergeCell ref="BK875:BQ875"/>
    <mergeCell ref="B876:B880"/>
    <mergeCell ref="C876:K876"/>
    <mergeCell ref="L876:P876"/>
    <mergeCell ref="Q876:S876"/>
    <mergeCell ref="T876:V876"/>
    <mergeCell ref="W876:AC876"/>
    <mergeCell ref="AD876:AI876"/>
    <mergeCell ref="AJ876:AM876"/>
    <mergeCell ref="AD875:AI875"/>
    <mergeCell ref="AJ875:AM875"/>
    <mergeCell ref="AN875:AQ875"/>
    <mergeCell ref="AR875:AT875"/>
    <mergeCell ref="AU875:AW875"/>
    <mergeCell ref="AX875:BA875"/>
    <mergeCell ref="AU878:AW878"/>
    <mergeCell ref="AX878:BA878"/>
    <mergeCell ref="BB878:BJ878"/>
    <mergeCell ref="BK878:BQ878"/>
    <mergeCell ref="C879:K879"/>
    <mergeCell ref="L879:P879"/>
    <mergeCell ref="Q879:S879"/>
    <mergeCell ref="T879:V879"/>
    <mergeCell ref="W879:AC879"/>
    <mergeCell ref="AD879:AI879"/>
    <mergeCell ref="BK877:BQ877"/>
    <mergeCell ref="C878:K878"/>
    <mergeCell ref="L878:P878"/>
    <mergeCell ref="Q878:S878"/>
    <mergeCell ref="T878:V878"/>
    <mergeCell ref="W878:AC878"/>
    <mergeCell ref="AD878:AI878"/>
    <mergeCell ref="AJ878:AM878"/>
    <mergeCell ref="AN878:AQ878"/>
    <mergeCell ref="AR878:AT878"/>
    <mergeCell ref="AJ877:AM877"/>
    <mergeCell ref="AN877:AQ877"/>
    <mergeCell ref="AR877:AT877"/>
    <mergeCell ref="AU877:AW877"/>
    <mergeCell ref="AX877:BA877"/>
    <mergeCell ref="BB877:BJ877"/>
    <mergeCell ref="C877:K877"/>
    <mergeCell ref="L877:P877"/>
    <mergeCell ref="Q877:S877"/>
    <mergeCell ref="T877:V877"/>
    <mergeCell ref="W877:AC877"/>
    <mergeCell ref="AD877:AI877"/>
    <mergeCell ref="AU880:AW880"/>
    <mergeCell ref="AX880:BA880"/>
    <mergeCell ref="BB880:BJ880"/>
    <mergeCell ref="BK880:BQ880"/>
    <mergeCell ref="B885:S886"/>
    <mergeCell ref="T885:AB886"/>
    <mergeCell ref="AC885:AW885"/>
    <mergeCell ref="AX885:BG886"/>
    <mergeCell ref="BH885:BQ886"/>
    <mergeCell ref="AC886:AI886"/>
    <mergeCell ref="BK879:BQ879"/>
    <mergeCell ref="C880:K880"/>
    <mergeCell ref="L880:P880"/>
    <mergeCell ref="Q880:S880"/>
    <mergeCell ref="T880:V880"/>
    <mergeCell ref="W880:AC880"/>
    <mergeCell ref="AD880:AI880"/>
    <mergeCell ref="AJ880:AM880"/>
    <mergeCell ref="AN880:AQ880"/>
    <mergeCell ref="AR880:AT880"/>
    <mergeCell ref="AJ879:AM879"/>
    <mergeCell ref="AN879:AQ879"/>
    <mergeCell ref="AR879:AT879"/>
    <mergeCell ref="AU879:AW879"/>
    <mergeCell ref="AX879:BA879"/>
    <mergeCell ref="BB879:BJ879"/>
    <mergeCell ref="AX887:BG887"/>
    <mergeCell ref="BH887:BQ887"/>
    <mergeCell ref="B891:K892"/>
    <mergeCell ref="L891:R892"/>
    <mergeCell ref="S891:Y892"/>
    <mergeCell ref="Z891:AQ891"/>
    <mergeCell ref="AR891:AY892"/>
    <mergeCell ref="AZ891:BH892"/>
    <mergeCell ref="BI891:BQ892"/>
    <mergeCell ref="Z892:AE892"/>
    <mergeCell ref="AJ886:AP886"/>
    <mergeCell ref="AQ886:AW886"/>
    <mergeCell ref="B887:S887"/>
    <mergeCell ref="T887:AB887"/>
    <mergeCell ref="AC887:AI887"/>
    <mergeCell ref="AJ887:AP887"/>
    <mergeCell ref="AQ887:AW887"/>
    <mergeCell ref="AR893:AY893"/>
    <mergeCell ref="AZ893:BH893"/>
    <mergeCell ref="BI893:BQ893"/>
    <mergeCell ref="B897:K898"/>
    <mergeCell ref="L897:R898"/>
    <mergeCell ref="S897:Y898"/>
    <mergeCell ref="Z897:AQ897"/>
    <mergeCell ref="AR897:AY898"/>
    <mergeCell ref="AZ897:BH898"/>
    <mergeCell ref="BI897:BQ898"/>
    <mergeCell ref="AF892:AK892"/>
    <mergeCell ref="AL892:AQ892"/>
    <mergeCell ref="B893:K893"/>
    <mergeCell ref="L893:R893"/>
    <mergeCell ref="S893:Y893"/>
    <mergeCell ref="Z893:AE893"/>
    <mergeCell ref="AF893:AK893"/>
    <mergeCell ref="AL893:AQ893"/>
    <mergeCell ref="AR899:AY899"/>
    <mergeCell ref="AZ899:BH899"/>
    <mergeCell ref="BI899:BQ899"/>
    <mergeCell ref="B903:H905"/>
    <mergeCell ref="I903:M905"/>
    <mergeCell ref="N903:Q905"/>
    <mergeCell ref="R903:U905"/>
    <mergeCell ref="V903:Y905"/>
    <mergeCell ref="Z903:AC905"/>
    <mergeCell ref="AD903:AH905"/>
    <mergeCell ref="Z898:AE898"/>
    <mergeCell ref="AF898:AK898"/>
    <mergeCell ref="AL898:AQ898"/>
    <mergeCell ref="B899:K899"/>
    <mergeCell ref="L899:R899"/>
    <mergeCell ref="S899:Y899"/>
    <mergeCell ref="Z899:AE899"/>
    <mergeCell ref="AF899:AK899"/>
    <mergeCell ref="AL899:AQ899"/>
    <mergeCell ref="X912:AC912"/>
    <mergeCell ref="AD912:AI912"/>
    <mergeCell ref="AJ912:AO912"/>
    <mergeCell ref="AP912:AV912"/>
    <mergeCell ref="BD912:BJ912"/>
    <mergeCell ref="BK912:BQ912"/>
    <mergeCell ref="AS906:AW906"/>
    <mergeCell ref="AX906:BB906"/>
    <mergeCell ref="BC906:BG906"/>
    <mergeCell ref="BH906:BL906"/>
    <mergeCell ref="BM906:BQ906"/>
    <mergeCell ref="B911:N912"/>
    <mergeCell ref="O911:W912"/>
    <mergeCell ref="X911:AV911"/>
    <mergeCell ref="AW911:BC912"/>
    <mergeCell ref="BD911:BQ911"/>
    <mergeCell ref="BM903:BQ905"/>
    <mergeCell ref="B906:H906"/>
    <mergeCell ref="I906:M906"/>
    <mergeCell ref="N906:Q906"/>
    <mergeCell ref="R906:U906"/>
    <mergeCell ref="V906:Y906"/>
    <mergeCell ref="Z906:AC906"/>
    <mergeCell ref="AD906:AH906"/>
    <mergeCell ref="AI906:AM906"/>
    <mergeCell ref="AN906:AR906"/>
    <mergeCell ref="AI903:AM905"/>
    <mergeCell ref="AN903:AR905"/>
    <mergeCell ref="AS903:AW905"/>
    <mergeCell ref="AX903:BB905"/>
    <mergeCell ref="BC903:BG905"/>
    <mergeCell ref="BH903:BL905"/>
    <mergeCell ref="BD915:BJ916"/>
    <mergeCell ref="BK915:BQ916"/>
    <mergeCell ref="B917:N918"/>
    <mergeCell ref="O917:W918"/>
    <mergeCell ref="X917:AC918"/>
    <mergeCell ref="AD917:AI918"/>
    <mergeCell ref="AJ917:AO918"/>
    <mergeCell ref="AP917:AV918"/>
    <mergeCell ref="AW917:BC918"/>
    <mergeCell ref="BD917:BJ918"/>
    <mergeCell ref="AW913:BC914"/>
    <mergeCell ref="BD913:BJ914"/>
    <mergeCell ref="BK913:BQ914"/>
    <mergeCell ref="B915:N916"/>
    <mergeCell ref="O915:W916"/>
    <mergeCell ref="X915:AC916"/>
    <mergeCell ref="AD915:AI916"/>
    <mergeCell ref="AJ915:AO916"/>
    <mergeCell ref="AP915:AV916"/>
    <mergeCell ref="AW915:BC916"/>
    <mergeCell ref="B913:N914"/>
    <mergeCell ref="O913:W914"/>
    <mergeCell ref="X913:AC914"/>
    <mergeCell ref="AD913:AI914"/>
    <mergeCell ref="AJ913:AO914"/>
    <mergeCell ref="AP913:AV914"/>
    <mergeCell ref="AW921:BC922"/>
    <mergeCell ref="BD921:BJ922"/>
    <mergeCell ref="BK921:BQ922"/>
    <mergeCell ref="B927:N927"/>
    <mergeCell ref="O927:Y927"/>
    <mergeCell ref="Z927:AJ927"/>
    <mergeCell ref="AK927:AU927"/>
    <mergeCell ref="AV927:BF927"/>
    <mergeCell ref="BG927:BQ927"/>
    <mergeCell ref="B921:N922"/>
    <mergeCell ref="O921:W922"/>
    <mergeCell ref="X921:AC922"/>
    <mergeCell ref="AD921:AI922"/>
    <mergeCell ref="AJ921:AO922"/>
    <mergeCell ref="AP921:AV922"/>
    <mergeCell ref="BK917:BQ918"/>
    <mergeCell ref="B919:N920"/>
    <mergeCell ref="O919:W920"/>
    <mergeCell ref="X919:AC920"/>
    <mergeCell ref="AD919:AI920"/>
    <mergeCell ref="AJ919:AO920"/>
    <mergeCell ref="AP919:AV920"/>
    <mergeCell ref="AW919:BC920"/>
    <mergeCell ref="BD919:BJ920"/>
    <mergeCell ref="BK919:BQ920"/>
    <mergeCell ref="BG928:BQ928"/>
    <mergeCell ref="F929:N929"/>
    <mergeCell ref="O929:Y929"/>
    <mergeCell ref="Z929:AJ929"/>
    <mergeCell ref="AK929:AU929"/>
    <mergeCell ref="AV929:BF929"/>
    <mergeCell ref="BG929:BQ929"/>
    <mergeCell ref="B928:E930"/>
    <mergeCell ref="F928:N928"/>
    <mergeCell ref="O928:Y928"/>
    <mergeCell ref="Z928:AJ928"/>
    <mergeCell ref="AK928:AU928"/>
    <mergeCell ref="AV928:BF928"/>
    <mergeCell ref="F930:N930"/>
    <mergeCell ref="O930:Y930"/>
    <mergeCell ref="Z930:AJ930"/>
    <mergeCell ref="AK930:AU930"/>
    <mergeCell ref="O932:Y932"/>
    <mergeCell ref="Z932:AJ932"/>
    <mergeCell ref="AK932:AU932"/>
    <mergeCell ref="AV932:BF932"/>
    <mergeCell ref="BG932:BQ932"/>
    <mergeCell ref="F933:N933"/>
    <mergeCell ref="O933:Y933"/>
    <mergeCell ref="Z933:AJ933"/>
    <mergeCell ref="AK933:AU933"/>
    <mergeCell ref="AV933:BF933"/>
    <mergeCell ref="AV930:BF930"/>
    <mergeCell ref="BG930:BQ930"/>
    <mergeCell ref="B931:E933"/>
    <mergeCell ref="F931:N931"/>
    <mergeCell ref="O931:Y931"/>
    <mergeCell ref="Z931:AJ931"/>
    <mergeCell ref="AK931:AU931"/>
    <mergeCell ref="AV931:BF931"/>
    <mergeCell ref="BG931:BQ931"/>
    <mergeCell ref="F932:N932"/>
    <mergeCell ref="Z935:AJ935"/>
    <mergeCell ref="AK935:AU935"/>
    <mergeCell ref="AV935:BF935"/>
    <mergeCell ref="BG935:BQ935"/>
    <mergeCell ref="F936:N936"/>
    <mergeCell ref="O936:Y936"/>
    <mergeCell ref="Z936:AJ936"/>
    <mergeCell ref="AK936:AU936"/>
    <mergeCell ref="AV936:BF936"/>
    <mergeCell ref="BG936:BQ936"/>
    <mergeCell ref="BG933:BQ933"/>
    <mergeCell ref="B934:E936"/>
    <mergeCell ref="F934:N934"/>
    <mergeCell ref="O934:Y934"/>
    <mergeCell ref="Z934:AJ934"/>
    <mergeCell ref="AK934:AU934"/>
    <mergeCell ref="AV934:BF934"/>
    <mergeCell ref="BG934:BQ934"/>
    <mergeCell ref="F935:N935"/>
    <mergeCell ref="O935:Y935"/>
    <mergeCell ref="BG937:BQ937"/>
    <mergeCell ref="F938:N938"/>
    <mergeCell ref="O938:Y938"/>
    <mergeCell ref="Z938:AJ938"/>
    <mergeCell ref="AK938:AU938"/>
    <mergeCell ref="AV938:BF938"/>
    <mergeCell ref="BG938:BQ938"/>
    <mergeCell ref="B937:E939"/>
    <mergeCell ref="F937:N937"/>
    <mergeCell ref="O937:Y937"/>
    <mergeCell ref="Z937:AJ937"/>
    <mergeCell ref="AK937:AU937"/>
    <mergeCell ref="AV937:BF937"/>
    <mergeCell ref="F939:N939"/>
    <mergeCell ref="O939:Y939"/>
    <mergeCell ref="Z939:AJ939"/>
    <mergeCell ref="AK939:AU939"/>
    <mergeCell ref="BB947:BI947"/>
    <mergeCell ref="BJ947:BQ947"/>
    <mergeCell ref="B948:U948"/>
    <mergeCell ref="V948:AC948"/>
    <mergeCell ref="AD948:AK948"/>
    <mergeCell ref="AL948:AS948"/>
    <mergeCell ref="AT948:BA948"/>
    <mergeCell ref="BB948:BI948"/>
    <mergeCell ref="BJ948:BQ948"/>
    <mergeCell ref="AV939:BF939"/>
    <mergeCell ref="BG939:BQ939"/>
    <mergeCell ref="B946:U947"/>
    <mergeCell ref="V946:AK946"/>
    <mergeCell ref="AL946:BA946"/>
    <mergeCell ref="BB946:BQ946"/>
    <mergeCell ref="V947:AC947"/>
    <mergeCell ref="AD947:AK947"/>
    <mergeCell ref="AL947:AS947"/>
    <mergeCell ref="AT947:BA947"/>
    <mergeCell ref="V951:AC951"/>
    <mergeCell ref="AD951:AK951"/>
    <mergeCell ref="AL951:AS951"/>
    <mergeCell ref="AT951:BA951"/>
    <mergeCell ref="BB951:BI951"/>
    <mergeCell ref="BJ951:BQ951"/>
    <mergeCell ref="V950:AC950"/>
    <mergeCell ref="AD950:AK950"/>
    <mergeCell ref="AL950:AS950"/>
    <mergeCell ref="AT950:BA950"/>
    <mergeCell ref="BB950:BI950"/>
    <mergeCell ref="BJ950:BQ950"/>
    <mergeCell ref="V949:AC949"/>
    <mergeCell ref="AD949:AK949"/>
    <mergeCell ref="AL949:AS949"/>
    <mergeCell ref="AT949:BA949"/>
    <mergeCell ref="BB949:BI949"/>
    <mergeCell ref="BJ949:BQ949"/>
    <mergeCell ref="V954:AC954"/>
    <mergeCell ref="AD954:AK954"/>
    <mergeCell ref="AL954:AS954"/>
    <mergeCell ref="AT954:BA954"/>
    <mergeCell ref="BB954:BI954"/>
    <mergeCell ref="BJ954:BQ954"/>
    <mergeCell ref="BJ952:BQ952"/>
    <mergeCell ref="V953:AC953"/>
    <mergeCell ref="AD953:AK953"/>
    <mergeCell ref="AL953:AS953"/>
    <mergeCell ref="AT953:BA953"/>
    <mergeCell ref="BB953:BI953"/>
    <mergeCell ref="BJ953:BQ953"/>
    <mergeCell ref="B952:U952"/>
    <mergeCell ref="V952:AC952"/>
    <mergeCell ref="AD952:AK952"/>
    <mergeCell ref="AL952:AS952"/>
    <mergeCell ref="AT952:BA952"/>
    <mergeCell ref="BB952:BI952"/>
    <mergeCell ref="BJ956:BQ956"/>
    <mergeCell ref="V957:AC957"/>
    <mergeCell ref="AD957:AK957"/>
    <mergeCell ref="AL957:AS957"/>
    <mergeCell ref="AT957:BA957"/>
    <mergeCell ref="BB957:BI957"/>
    <mergeCell ref="BJ957:BQ957"/>
    <mergeCell ref="B956:U956"/>
    <mergeCell ref="V956:AC956"/>
    <mergeCell ref="AD956:AK956"/>
    <mergeCell ref="AL956:AS956"/>
    <mergeCell ref="AT956:BA956"/>
    <mergeCell ref="BB956:BI956"/>
    <mergeCell ref="V955:AC955"/>
    <mergeCell ref="AD955:AK955"/>
    <mergeCell ref="AL955:AS955"/>
    <mergeCell ref="AT955:BA955"/>
    <mergeCell ref="BB955:BI955"/>
    <mergeCell ref="BJ955:BQ955"/>
    <mergeCell ref="V960:AC960"/>
    <mergeCell ref="AD960:AK960"/>
    <mergeCell ref="AL960:AS960"/>
    <mergeCell ref="AT960:BA960"/>
    <mergeCell ref="BB960:BI960"/>
    <mergeCell ref="BJ960:BQ960"/>
    <mergeCell ref="V959:AC959"/>
    <mergeCell ref="AD959:AK959"/>
    <mergeCell ref="AL959:AS959"/>
    <mergeCell ref="AT959:BA959"/>
    <mergeCell ref="BB959:BI959"/>
    <mergeCell ref="BJ959:BQ959"/>
    <mergeCell ref="V958:AC958"/>
    <mergeCell ref="AD958:AK958"/>
    <mergeCell ref="AL958:AS958"/>
    <mergeCell ref="AT958:BA958"/>
    <mergeCell ref="BB958:BI958"/>
    <mergeCell ref="BJ958:BQ958"/>
    <mergeCell ref="V963:AC963"/>
    <mergeCell ref="AD963:AK963"/>
    <mergeCell ref="AL963:AS963"/>
    <mergeCell ref="AT963:BA963"/>
    <mergeCell ref="BB963:BI963"/>
    <mergeCell ref="BJ963:BQ963"/>
    <mergeCell ref="V962:AC962"/>
    <mergeCell ref="AD962:AK962"/>
    <mergeCell ref="AL962:AS962"/>
    <mergeCell ref="AT962:BA962"/>
    <mergeCell ref="BB962:BI962"/>
    <mergeCell ref="BJ962:BQ962"/>
    <mergeCell ref="V961:AC961"/>
    <mergeCell ref="AD961:AK961"/>
    <mergeCell ref="AL961:AS961"/>
    <mergeCell ref="AT961:BA961"/>
    <mergeCell ref="BB961:BI961"/>
    <mergeCell ref="BJ961:BQ961"/>
    <mergeCell ref="BJ966:BQ966"/>
    <mergeCell ref="B967:U967"/>
    <mergeCell ref="V967:AC967"/>
    <mergeCell ref="AD967:AK967"/>
    <mergeCell ref="AL967:AS967"/>
    <mergeCell ref="AT967:BA967"/>
    <mergeCell ref="BB967:BI967"/>
    <mergeCell ref="BJ967:BQ967"/>
    <mergeCell ref="B966:U966"/>
    <mergeCell ref="V966:AC966"/>
    <mergeCell ref="AD966:AK966"/>
    <mergeCell ref="AL966:AS966"/>
    <mergeCell ref="AT966:BA966"/>
    <mergeCell ref="BB966:BI966"/>
    <mergeCell ref="BJ964:BQ964"/>
    <mergeCell ref="B965:U965"/>
    <mergeCell ref="V965:AC965"/>
    <mergeCell ref="AD965:AK965"/>
    <mergeCell ref="AL965:AS965"/>
    <mergeCell ref="AT965:BA965"/>
    <mergeCell ref="BB965:BI965"/>
    <mergeCell ref="BJ965:BQ965"/>
    <mergeCell ref="B964:U964"/>
    <mergeCell ref="V964:AC964"/>
    <mergeCell ref="AD964:AK964"/>
    <mergeCell ref="AL964:AS964"/>
    <mergeCell ref="AT964:BA964"/>
    <mergeCell ref="BB964:BI964"/>
    <mergeCell ref="BJ974:BQ974"/>
    <mergeCell ref="V975:AC975"/>
    <mergeCell ref="AD975:AK975"/>
    <mergeCell ref="AL975:AS975"/>
    <mergeCell ref="AT975:BA975"/>
    <mergeCell ref="BB975:BI975"/>
    <mergeCell ref="BJ975:BQ975"/>
    <mergeCell ref="B974:U974"/>
    <mergeCell ref="V974:AC974"/>
    <mergeCell ref="AD974:AK974"/>
    <mergeCell ref="AL974:AS974"/>
    <mergeCell ref="AT974:BA974"/>
    <mergeCell ref="BB974:BI974"/>
    <mergeCell ref="B972:U973"/>
    <mergeCell ref="V972:AK972"/>
    <mergeCell ref="AL972:BA972"/>
    <mergeCell ref="BB972:BQ972"/>
    <mergeCell ref="V973:AC973"/>
    <mergeCell ref="AD973:AK973"/>
    <mergeCell ref="AL973:AS973"/>
    <mergeCell ref="AT973:BA973"/>
    <mergeCell ref="BB973:BI973"/>
    <mergeCell ref="BJ973:BQ973"/>
    <mergeCell ref="BJ977:BQ977"/>
    <mergeCell ref="V978:AC978"/>
    <mergeCell ref="AD978:AK978"/>
    <mergeCell ref="AL978:AS978"/>
    <mergeCell ref="AT978:BA978"/>
    <mergeCell ref="BB978:BI978"/>
    <mergeCell ref="BJ978:BQ978"/>
    <mergeCell ref="B977:U977"/>
    <mergeCell ref="V977:AC977"/>
    <mergeCell ref="AD977:AK977"/>
    <mergeCell ref="AL977:AS977"/>
    <mergeCell ref="AT977:BA977"/>
    <mergeCell ref="BB977:BI977"/>
    <mergeCell ref="V976:AC976"/>
    <mergeCell ref="AD976:AK976"/>
    <mergeCell ref="AL976:AS976"/>
    <mergeCell ref="AT976:BA976"/>
    <mergeCell ref="BB976:BI976"/>
    <mergeCell ref="BJ976:BQ976"/>
    <mergeCell ref="BJ980:BQ980"/>
    <mergeCell ref="V981:AC981"/>
    <mergeCell ref="AD981:AK981"/>
    <mergeCell ref="AL981:AS981"/>
    <mergeCell ref="AT981:BA981"/>
    <mergeCell ref="BB981:BI981"/>
    <mergeCell ref="BJ981:BQ981"/>
    <mergeCell ref="B980:U980"/>
    <mergeCell ref="V980:AC980"/>
    <mergeCell ref="AD980:AK980"/>
    <mergeCell ref="AL980:AS980"/>
    <mergeCell ref="AT980:BA980"/>
    <mergeCell ref="BB980:BI980"/>
    <mergeCell ref="V979:AC979"/>
    <mergeCell ref="AD979:AK979"/>
    <mergeCell ref="AL979:AS979"/>
    <mergeCell ref="AT979:BA979"/>
    <mergeCell ref="BB979:BI979"/>
    <mergeCell ref="BJ979:BQ979"/>
    <mergeCell ref="BJ984:BQ984"/>
    <mergeCell ref="B984:U984"/>
    <mergeCell ref="V984:AC984"/>
    <mergeCell ref="AD984:AK984"/>
    <mergeCell ref="AL984:AS984"/>
    <mergeCell ref="AT984:BA984"/>
    <mergeCell ref="BB984:BI984"/>
    <mergeCell ref="V983:AC983"/>
    <mergeCell ref="AD983:AK983"/>
    <mergeCell ref="AL983:AS983"/>
    <mergeCell ref="AT983:BA983"/>
    <mergeCell ref="BB983:BI983"/>
    <mergeCell ref="BJ983:BQ983"/>
    <mergeCell ref="V982:AC982"/>
    <mergeCell ref="AD982:AK982"/>
    <mergeCell ref="AL982:AS982"/>
    <mergeCell ref="AT982:BA982"/>
    <mergeCell ref="BB982:BI982"/>
    <mergeCell ref="BJ982:BQ982"/>
  </mergeCells>
  <phoneticPr fontId="3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  <rowBreaks count="20" manualBreakCount="20">
    <brk id="43" max="16383" man="1"/>
    <brk id="114" max="16383" man="1"/>
    <brk id="181" max="16383" man="1"/>
    <brk id="247" max="16383" man="1"/>
    <brk id="300" max="16383" man="1"/>
    <brk id="364" max="16383" man="1"/>
    <brk id="410" max="16383" man="1"/>
    <brk id="447" max="16383" man="1"/>
    <brk id="486" max="16383" man="1"/>
    <brk id="539" max="16383" man="1"/>
    <brk id="591" max="16383" man="1"/>
    <brk id="621" max="16383" man="1"/>
    <brk id="650" max="16383" man="1"/>
    <brk id="664" max="16383" man="1"/>
    <brk id="724" max="16383" man="1"/>
    <brk id="782" max="16383" man="1"/>
    <brk id="806" max="16383" man="1"/>
    <brk id="821" max="16383" man="1"/>
    <brk id="882" max="16383" man="1"/>
    <brk id="9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2017-08-16T10:22:38Z</dcterms:created>
  <dcterms:modified xsi:type="dcterms:W3CDTF">2018-08-16T06:27:54Z</dcterms:modified>
</cp:coreProperties>
</file>