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全体" sheetId="1" r:id="rId1"/>
  </sheets>
  <definedNames>
    <definedName name="_xlnm.Print_Area" localSheetId="0">'全体'!$A$1:$BY$999</definedName>
    <definedName name="_xlnm.Print_Area" localSheetId="0">'全体'!$A$1:$BY$999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X345" authorId="0">
      <text>
        <r>
          <rPr>
            <b/>
            <sz val="9"/>
            <color indexed="8"/>
            <rFont val="DejaVu Sans"/>
            <family val="2"/>
          </rPr>
          <t>普建単独</t>
        </r>
        <r>
          <rPr>
            <b/>
            <sz val="9"/>
            <color indexed="8"/>
            <rFont val="MS P ゴシック"/>
            <family val="3"/>
          </rPr>
          <t>+</t>
        </r>
        <r>
          <rPr>
            <b/>
            <sz val="9"/>
            <color indexed="8"/>
            <rFont val="DejaVu Sans"/>
            <family val="2"/>
          </rPr>
          <t>県受託事業</t>
        </r>
      </text>
    </comment>
    <comment ref="Y400" authorId="0">
      <text>
        <r>
          <rPr>
            <b/>
            <sz val="9"/>
            <color indexed="8"/>
            <rFont val="MS P ゴシック"/>
            <family val="3"/>
          </rPr>
          <t xml:space="preserve">Administrator:
</t>
        </r>
        <r>
          <rPr>
            <sz val="9"/>
            <color indexed="8"/>
            <rFont val="DejaVu Sans"/>
            <family val="2"/>
          </rPr>
          <t>決算書　公共用財産－（公共用財産上記）</t>
        </r>
      </text>
    </comment>
    <comment ref="AU345" authorId="0">
      <text>
        <r>
          <rPr>
            <b/>
            <sz val="9"/>
            <color indexed="8"/>
            <rFont val="DejaVu Sans"/>
            <family val="2"/>
          </rPr>
          <t>普建単独</t>
        </r>
        <r>
          <rPr>
            <b/>
            <sz val="9"/>
            <color indexed="8"/>
            <rFont val="MS P ゴシック"/>
            <family val="3"/>
          </rPr>
          <t>+</t>
        </r>
        <r>
          <rPr>
            <b/>
            <sz val="9"/>
            <color indexed="8"/>
            <rFont val="DejaVu Sans"/>
            <family val="2"/>
          </rPr>
          <t>県受託事業</t>
        </r>
      </text>
    </comment>
  </commentList>
</comments>
</file>

<file path=xl/sharedStrings.xml><?xml version="1.0" encoding="utf-8"?>
<sst xmlns="http://schemas.openxmlformats.org/spreadsheetml/2006/main" count="1886" uniqueCount="1075">
  <si>
    <t>◇地勢・気象◇</t>
  </si>
  <si>
    <t>■市の位置</t>
  </si>
  <si>
    <t>位　置</t>
  </si>
  <si>
    <r>
      <rPr>
        <sz val="11"/>
        <rFont val="DejaVu Sans"/>
        <family val="2"/>
      </rPr>
      <t>東経　　</t>
    </r>
    <r>
      <rPr>
        <sz val="11"/>
        <rFont val="HGPｺﾞｼｯｸM"/>
        <family val="3"/>
      </rPr>
      <t>130°01'</t>
    </r>
  </si>
  <si>
    <r>
      <rPr>
        <sz val="11"/>
        <rFont val="DejaVu Sans"/>
        <family val="2"/>
      </rPr>
      <t>北緯　　　</t>
    </r>
    <r>
      <rPr>
        <sz val="11"/>
        <rFont val="HGPｺﾞｼｯｸM"/>
        <family val="3"/>
      </rPr>
      <t>33°11'</t>
    </r>
  </si>
  <si>
    <t>面　積</t>
  </si>
  <si>
    <r>
      <rPr>
        <sz val="11"/>
        <rFont val="HGPｺﾞｼｯｸM"/>
        <family val="3"/>
      </rPr>
      <t>195.40</t>
    </r>
    <r>
      <rPr>
        <sz val="11"/>
        <rFont val="DejaVu Sans"/>
        <family val="2"/>
      </rPr>
      <t>ｋ㎡</t>
    </r>
  </si>
  <si>
    <t>広がり</t>
  </si>
  <si>
    <r>
      <rPr>
        <sz val="11"/>
        <rFont val="DejaVu Sans"/>
        <family val="2"/>
      </rPr>
      <t>東西　</t>
    </r>
    <r>
      <rPr>
        <sz val="11"/>
        <rFont val="HGPｺﾞｼｯｸM"/>
        <family val="3"/>
      </rPr>
      <t>19.4</t>
    </r>
    <r>
      <rPr>
        <sz val="11"/>
        <rFont val="DejaVu Sans"/>
        <family val="2"/>
      </rPr>
      <t>ｋｍ</t>
    </r>
  </si>
  <si>
    <r>
      <rPr>
        <sz val="11"/>
        <rFont val="DejaVu Sans"/>
        <family val="2"/>
      </rPr>
      <t>南北　</t>
    </r>
    <r>
      <rPr>
        <sz val="11"/>
        <rFont val="HGPｺﾞｼｯｸM"/>
        <family val="3"/>
      </rPr>
      <t>18.4</t>
    </r>
    <r>
      <rPr>
        <sz val="11"/>
        <rFont val="DejaVu Sans"/>
        <family val="2"/>
      </rPr>
      <t>ｋｍ</t>
    </r>
  </si>
  <si>
    <t>■町別面積</t>
  </si>
  <si>
    <r>
      <rPr>
        <sz val="11"/>
        <rFont val="DejaVu Sans"/>
        <family val="2"/>
      </rPr>
      <t>（平成</t>
    </r>
    <r>
      <rPr>
        <sz val="11"/>
        <rFont val="HGPｺﾞｼｯｸM"/>
        <family val="3"/>
      </rPr>
      <t>31</t>
    </r>
    <r>
      <rPr>
        <sz val="11"/>
        <rFont val="DejaVu Sans"/>
        <family val="2"/>
      </rPr>
      <t>年</t>
    </r>
    <r>
      <rPr>
        <sz val="11"/>
        <rFont val="HGPｺﾞｼｯｸM"/>
        <family val="3"/>
      </rPr>
      <t>4</t>
    </r>
    <r>
      <rPr>
        <sz val="11"/>
        <rFont val="DejaVu Sans"/>
        <family val="2"/>
      </rPr>
      <t>月１日現在　単位：ｋ㎡・％）</t>
    </r>
  </si>
  <si>
    <t>区　分</t>
  </si>
  <si>
    <t>武雄町</t>
  </si>
  <si>
    <t>橘　町</t>
  </si>
  <si>
    <t>朝日町</t>
  </si>
  <si>
    <t>若木町</t>
  </si>
  <si>
    <t>武内町</t>
  </si>
  <si>
    <t>東川登町</t>
  </si>
  <si>
    <t>西川登町</t>
  </si>
  <si>
    <t>山内町</t>
  </si>
  <si>
    <t>北方町</t>
  </si>
  <si>
    <t>合　計</t>
  </si>
  <si>
    <t>構成比</t>
  </si>
  <si>
    <t>（資料：税務課）</t>
  </si>
  <si>
    <t>■地目別面積</t>
  </si>
  <si>
    <t>田</t>
  </si>
  <si>
    <t>畑</t>
  </si>
  <si>
    <t>山林原野</t>
  </si>
  <si>
    <t>宅地</t>
  </si>
  <si>
    <t>雑種地</t>
  </si>
  <si>
    <t>その他</t>
  </si>
  <si>
    <t>合計</t>
  </si>
  <si>
    <t>■天候（気候）</t>
  </si>
  <si>
    <t>年　月</t>
  </si>
  <si>
    <t>気　温（℃）</t>
  </si>
  <si>
    <r>
      <rPr>
        <sz val="11"/>
        <rFont val="DejaVu Sans"/>
        <family val="2"/>
      </rPr>
      <t>降雨量
（</t>
    </r>
    <r>
      <rPr>
        <sz val="11"/>
        <rFont val="HGPｺﾞｼｯｸM"/>
        <family val="3"/>
      </rPr>
      <t>mm</t>
    </r>
    <r>
      <rPr>
        <sz val="11"/>
        <rFont val="DejaVu Sans"/>
        <family val="2"/>
      </rPr>
      <t>）</t>
    </r>
  </si>
  <si>
    <t>最　高</t>
  </si>
  <si>
    <t>最　低</t>
  </si>
  <si>
    <t>平　均</t>
  </si>
  <si>
    <r>
      <rPr>
        <sz val="11"/>
        <rFont val="DejaVu Sans"/>
        <family val="2"/>
      </rPr>
      <t>平成</t>
    </r>
    <r>
      <rPr>
        <sz val="11"/>
        <rFont val="HGPｺﾞｼｯｸM"/>
        <family val="3"/>
      </rPr>
      <t>31</t>
    </r>
    <r>
      <rPr>
        <sz val="11"/>
        <rFont val="DejaVu Sans"/>
        <family val="2"/>
      </rPr>
      <t>年</t>
    </r>
  </si>
  <si>
    <r>
      <rPr>
        <sz val="11"/>
        <rFont val="HGPｺﾞｼｯｸM"/>
        <family val="3"/>
      </rPr>
      <t>1</t>
    </r>
    <r>
      <rPr>
        <sz val="11"/>
        <rFont val="DejaVu Sans"/>
        <family val="2"/>
      </rPr>
      <t>月</t>
    </r>
  </si>
  <si>
    <r>
      <rPr>
        <sz val="11"/>
        <rFont val="HGPｺﾞｼｯｸM"/>
        <family val="3"/>
      </rPr>
      <t>2</t>
    </r>
    <r>
      <rPr>
        <sz val="11"/>
        <rFont val="DejaVu Sans"/>
        <family val="2"/>
      </rPr>
      <t>月</t>
    </r>
  </si>
  <si>
    <r>
      <rPr>
        <sz val="11"/>
        <rFont val="HGPｺﾞｼｯｸM"/>
        <family val="3"/>
      </rPr>
      <t>3</t>
    </r>
    <r>
      <rPr>
        <sz val="11"/>
        <rFont val="DejaVu Sans"/>
        <family val="2"/>
      </rPr>
      <t>月</t>
    </r>
  </si>
  <si>
    <r>
      <rPr>
        <sz val="11"/>
        <rFont val="HGPｺﾞｼｯｸM"/>
        <family val="3"/>
      </rPr>
      <t>4</t>
    </r>
    <r>
      <rPr>
        <sz val="11"/>
        <rFont val="DejaVu Sans"/>
        <family val="2"/>
      </rPr>
      <t>月</t>
    </r>
  </si>
  <si>
    <t>令和元年</t>
  </si>
  <si>
    <r>
      <rPr>
        <sz val="11"/>
        <rFont val="HGPｺﾞｼｯｸM"/>
        <family val="3"/>
      </rPr>
      <t>5</t>
    </r>
    <r>
      <rPr>
        <sz val="11"/>
        <rFont val="DejaVu Sans"/>
        <family val="2"/>
      </rPr>
      <t>月</t>
    </r>
  </si>
  <si>
    <r>
      <rPr>
        <sz val="11"/>
        <rFont val="HGPｺﾞｼｯｸM"/>
        <family val="3"/>
      </rPr>
      <t>6</t>
    </r>
    <r>
      <rPr>
        <sz val="11"/>
        <rFont val="DejaVu Sans"/>
        <family val="2"/>
      </rPr>
      <t>月</t>
    </r>
  </si>
  <si>
    <r>
      <rPr>
        <sz val="11"/>
        <rFont val="HGPｺﾞｼｯｸM"/>
        <family val="3"/>
      </rPr>
      <t>7</t>
    </r>
    <r>
      <rPr>
        <sz val="11"/>
        <rFont val="DejaVu Sans"/>
        <family val="2"/>
      </rPr>
      <t>月</t>
    </r>
  </si>
  <si>
    <r>
      <rPr>
        <sz val="11"/>
        <rFont val="HGPｺﾞｼｯｸM"/>
        <family val="3"/>
      </rPr>
      <t>8</t>
    </r>
    <r>
      <rPr>
        <sz val="11"/>
        <rFont val="DejaVu Sans"/>
        <family val="2"/>
      </rPr>
      <t>月</t>
    </r>
  </si>
  <si>
    <r>
      <rPr>
        <sz val="11"/>
        <rFont val="HGPｺﾞｼｯｸM"/>
        <family val="3"/>
      </rPr>
      <t>9</t>
    </r>
    <r>
      <rPr>
        <sz val="11"/>
        <rFont val="DejaVu Sans"/>
        <family val="2"/>
      </rPr>
      <t>月</t>
    </r>
  </si>
  <si>
    <r>
      <rPr>
        <sz val="11"/>
        <rFont val="HGPｺﾞｼｯｸM"/>
        <family val="3"/>
      </rPr>
      <t>10</t>
    </r>
    <r>
      <rPr>
        <sz val="11"/>
        <rFont val="DejaVu Sans"/>
        <family val="2"/>
      </rPr>
      <t>月</t>
    </r>
  </si>
  <si>
    <r>
      <rPr>
        <sz val="11"/>
        <rFont val="HGPｺﾞｼｯｸM"/>
        <family val="3"/>
      </rPr>
      <t>11</t>
    </r>
    <r>
      <rPr>
        <sz val="11"/>
        <rFont val="DejaVu Sans"/>
        <family val="2"/>
      </rPr>
      <t>月</t>
    </r>
  </si>
  <si>
    <r>
      <rPr>
        <sz val="11"/>
        <rFont val="HGPｺﾞｼｯｸM"/>
        <family val="3"/>
      </rPr>
      <t>12</t>
    </r>
    <r>
      <rPr>
        <sz val="11"/>
        <rFont val="DejaVu Sans"/>
        <family val="2"/>
      </rPr>
      <t>月</t>
    </r>
  </si>
  <si>
    <r>
      <rPr>
        <sz val="11"/>
        <rFont val="HGPｺﾞｼｯｸM"/>
        <family val="3"/>
      </rPr>
      <t xml:space="preserve"> R</t>
    </r>
    <r>
      <rPr>
        <sz val="11"/>
        <rFont val="DejaVu Sans"/>
        <family val="2"/>
      </rPr>
      <t>元年 年間</t>
    </r>
  </si>
  <si>
    <r>
      <rPr>
        <sz val="11"/>
        <rFont val="HGPｺﾞｼｯｸM"/>
        <family val="3"/>
      </rPr>
      <t>H30</t>
    </r>
    <r>
      <rPr>
        <sz val="11"/>
        <rFont val="DejaVu Sans"/>
        <family val="2"/>
      </rPr>
      <t>年 年間</t>
    </r>
  </si>
  <si>
    <t>（資料：広域圏消防本部）</t>
  </si>
  <si>
    <t>◇人口◇</t>
  </si>
  <si>
    <t>■人口・世帯数</t>
  </si>
  <si>
    <r>
      <rPr>
        <sz val="11"/>
        <rFont val="DejaVu Sans"/>
        <family val="2"/>
      </rPr>
      <t>（各年</t>
    </r>
    <r>
      <rPr>
        <sz val="11"/>
        <rFont val="HGPｺﾞｼｯｸM"/>
        <family val="3"/>
      </rPr>
      <t>9</t>
    </r>
    <r>
      <rPr>
        <sz val="11"/>
        <rFont val="DejaVu Sans"/>
        <family val="2"/>
      </rPr>
      <t>月</t>
    </r>
    <r>
      <rPr>
        <sz val="11"/>
        <rFont val="HGPｺﾞｼｯｸM"/>
        <family val="3"/>
      </rPr>
      <t>30</t>
    </r>
    <r>
      <rPr>
        <sz val="11"/>
        <rFont val="DejaVu Sans"/>
        <family val="2"/>
      </rPr>
      <t>日現在　単位：人・世帯）</t>
    </r>
  </si>
  <si>
    <t>人口</t>
  </si>
  <si>
    <t>世帯数</t>
  </si>
  <si>
    <t>総数</t>
  </si>
  <si>
    <t>男</t>
  </si>
  <si>
    <t>女</t>
  </si>
  <si>
    <r>
      <rPr>
        <sz val="11"/>
        <rFont val="DejaVu Sans"/>
        <family val="2"/>
      </rPr>
      <t>平成</t>
    </r>
    <r>
      <rPr>
        <sz val="11"/>
        <rFont val="HGPｺﾞｼｯｸM"/>
        <family val="3"/>
      </rPr>
      <t>27</t>
    </r>
    <r>
      <rPr>
        <sz val="11"/>
        <rFont val="DejaVu Sans"/>
        <family val="2"/>
      </rPr>
      <t>年</t>
    </r>
  </si>
  <si>
    <r>
      <rPr>
        <sz val="11"/>
        <rFont val="DejaVu Sans"/>
        <family val="2"/>
      </rPr>
      <t>平成</t>
    </r>
    <r>
      <rPr>
        <sz val="11"/>
        <rFont val="HGPｺﾞｼｯｸM"/>
        <family val="3"/>
      </rPr>
      <t>28</t>
    </r>
    <r>
      <rPr>
        <sz val="11"/>
        <rFont val="DejaVu Sans"/>
        <family val="2"/>
      </rPr>
      <t>年</t>
    </r>
  </si>
  <si>
    <r>
      <rPr>
        <sz val="11"/>
        <rFont val="DejaVu Sans"/>
        <family val="2"/>
      </rPr>
      <t>平成</t>
    </r>
    <r>
      <rPr>
        <sz val="11"/>
        <rFont val="HGPｺﾞｼｯｸM"/>
        <family val="3"/>
      </rPr>
      <t>29</t>
    </r>
    <r>
      <rPr>
        <sz val="11"/>
        <rFont val="DejaVu Sans"/>
        <family val="2"/>
      </rPr>
      <t>年</t>
    </r>
  </si>
  <si>
    <r>
      <rPr>
        <sz val="11"/>
        <rFont val="DejaVu Sans"/>
        <family val="2"/>
      </rPr>
      <t>平成</t>
    </r>
    <r>
      <rPr>
        <sz val="11"/>
        <rFont val="HGPｺﾞｼｯｸM"/>
        <family val="3"/>
      </rPr>
      <t>30</t>
    </r>
    <r>
      <rPr>
        <sz val="11"/>
        <rFont val="DejaVu Sans"/>
        <family val="2"/>
      </rPr>
      <t>年</t>
    </r>
  </si>
  <si>
    <t>※外国人は含まない</t>
  </si>
  <si>
    <t>（資料：住民基本台帳）</t>
  </si>
  <si>
    <t>■人口動態</t>
  </si>
  <si>
    <r>
      <rPr>
        <sz val="11"/>
        <rFont val="DejaVu Sans"/>
        <family val="2"/>
      </rPr>
      <t>（各年</t>
    </r>
    <r>
      <rPr>
        <sz val="11"/>
        <rFont val="HGPｺﾞｼｯｸM"/>
        <family val="3"/>
      </rPr>
      <t>1</t>
    </r>
    <r>
      <rPr>
        <sz val="11"/>
        <rFont val="DejaVu Sans"/>
        <family val="2"/>
      </rPr>
      <t>月</t>
    </r>
    <r>
      <rPr>
        <sz val="11"/>
        <rFont val="HGPｺﾞｼｯｸM"/>
        <family val="3"/>
      </rPr>
      <t>1</t>
    </r>
    <r>
      <rPr>
        <sz val="11"/>
        <rFont val="DejaVu Sans"/>
        <family val="2"/>
      </rPr>
      <t>日～</t>
    </r>
    <r>
      <rPr>
        <sz val="11"/>
        <rFont val="HGPｺﾞｼｯｸM"/>
        <family val="3"/>
      </rPr>
      <t>12</t>
    </r>
    <r>
      <rPr>
        <sz val="11"/>
        <rFont val="DejaVu Sans"/>
        <family val="2"/>
      </rPr>
      <t>月</t>
    </r>
    <r>
      <rPr>
        <sz val="11"/>
        <rFont val="HGPｺﾞｼｯｸM"/>
        <family val="3"/>
      </rPr>
      <t>31</t>
    </r>
    <r>
      <rPr>
        <sz val="11"/>
        <rFont val="DejaVu Sans"/>
        <family val="2"/>
      </rPr>
      <t>日　単位：人・組）</t>
    </r>
  </si>
  <si>
    <t>出生</t>
  </si>
  <si>
    <t>死亡</t>
  </si>
  <si>
    <t>転入</t>
  </si>
  <si>
    <t>転出</t>
  </si>
  <si>
    <t>婚姻</t>
  </si>
  <si>
    <t>離婚</t>
  </si>
  <si>
    <t>（資料：市民課）</t>
  </si>
  <si>
    <t>■人口の推移</t>
  </si>
  <si>
    <t>（単位：人・世帯）</t>
  </si>
  <si>
    <t>総人口</t>
  </si>
  <si>
    <t>昼間人口</t>
  </si>
  <si>
    <t>常住人口</t>
  </si>
  <si>
    <t>平成 ７年</t>
  </si>
  <si>
    <r>
      <rPr>
        <sz val="11"/>
        <rFont val="DejaVu Sans"/>
        <family val="2"/>
      </rPr>
      <t>平成</t>
    </r>
    <r>
      <rPr>
        <sz val="11"/>
        <rFont val="HGPｺﾞｼｯｸM"/>
        <family val="3"/>
      </rPr>
      <t>12</t>
    </r>
    <r>
      <rPr>
        <sz val="11"/>
        <rFont val="DejaVu Sans"/>
        <family val="2"/>
      </rPr>
      <t>年</t>
    </r>
  </si>
  <si>
    <r>
      <rPr>
        <sz val="11"/>
        <rFont val="DejaVu Sans"/>
        <family val="2"/>
      </rPr>
      <t>平成</t>
    </r>
    <r>
      <rPr>
        <sz val="11"/>
        <rFont val="HGPｺﾞｼｯｸM"/>
        <family val="3"/>
      </rPr>
      <t>17</t>
    </r>
    <r>
      <rPr>
        <sz val="11"/>
        <rFont val="DejaVu Sans"/>
        <family val="2"/>
      </rPr>
      <t>年</t>
    </r>
  </si>
  <si>
    <r>
      <rPr>
        <sz val="11"/>
        <rFont val="DejaVu Sans"/>
        <family val="2"/>
      </rPr>
      <t>平成</t>
    </r>
    <r>
      <rPr>
        <sz val="11"/>
        <rFont val="HGPｺﾞｼｯｸM"/>
        <family val="3"/>
      </rPr>
      <t>22</t>
    </r>
    <r>
      <rPr>
        <sz val="11"/>
        <rFont val="DejaVu Sans"/>
        <family val="2"/>
      </rPr>
      <t>年</t>
    </r>
  </si>
  <si>
    <t>―</t>
  </si>
  <si>
    <t>※年齢不詳者を除く</t>
  </si>
  <si>
    <t>（資料：国勢調査）</t>
  </si>
  <si>
    <t>■町別人口・世帯数</t>
  </si>
  <si>
    <r>
      <rPr>
        <sz val="10"/>
        <rFont val="DejaVu Sans"/>
        <family val="2"/>
      </rPr>
      <t>（令和元年</t>
    </r>
    <r>
      <rPr>
        <sz val="10"/>
        <rFont val="HGPｺﾞｼｯｸM"/>
        <family val="3"/>
      </rPr>
      <t>9</t>
    </r>
    <r>
      <rPr>
        <sz val="10"/>
        <rFont val="DejaVu Sans"/>
        <family val="2"/>
      </rPr>
      <t>月</t>
    </r>
    <r>
      <rPr>
        <sz val="10"/>
        <rFont val="HGPｺﾞｼｯｸM"/>
        <family val="3"/>
      </rPr>
      <t>30</t>
    </r>
    <r>
      <rPr>
        <sz val="10"/>
        <rFont val="DejaVu Sans"/>
        <family val="2"/>
      </rPr>
      <t>日現在　単位：人・世帯・人</t>
    </r>
    <r>
      <rPr>
        <sz val="10"/>
        <rFont val="HGPｺﾞｼｯｸM"/>
        <family val="3"/>
      </rPr>
      <t>/</t>
    </r>
    <r>
      <rPr>
        <sz val="10"/>
        <rFont val="DejaVu Sans"/>
        <family val="2"/>
      </rPr>
      <t>㎢）</t>
    </r>
  </si>
  <si>
    <t>人口総数</t>
  </si>
  <si>
    <r>
      <rPr>
        <sz val="8"/>
        <rFont val="HGPｺﾞｼｯｸM"/>
        <family val="3"/>
      </rPr>
      <t>1</t>
    </r>
    <r>
      <rPr>
        <sz val="8"/>
        <rFont val="DejaVu Sans"/>
        <family val="2"/>
      </rPr>
      <t>世帯当り人口</t>
    </r>
  </si>
  <si>
    <t>人口密度</t>
  </si>
  <si>
    <t>人口密度＝人口総数／町別面積</t>
  </si>
  <si>
    <t>総　数</t>
  </si>
  <si>
    <t>※外国人を含む</t>
  </si>
  <si>
    <t>■産業別就業者数（１５歳以上）</t>
  </si>
  <si>
    <r>
      <rPr>
        <sz val="11"/>
        <rFont val="DejaVu Sans"/>
        <family val="2"/>
      </rPr>
      <t>（各年</t>
    </r>
    <r>
      <rPr>
        <sz val="11"/>
        <rFont val="HGPｺﾞｼｯｸM"/>
        <family val="3"/>
      </rPr>
      <t>10</t>
    </r>
    <r>
      <rPr>
        <sz val="11"/>
        <rFont val="DejaVu Sans"/>
        <family val="2"/>
      </rPr>
      <t>月１日現在　単位：人・％）</t>
    </r>
  </si>
  <si>
    <t>区　　分</t>
  </si>
  <si>
    <t>平成１７年</t>
  </si>
  <si>
    <t>平成２２年</t>
  </si>
  <si>
    <t>平成２７年</t>
  </si>
  <si>
    <r>
      <rPr>
        <sz val="11"/>
        <rFont val="HGPｺﾞｼｯｸM"/>
        <family val="3"/>
      </rPr>
      <t>H27</t>
    </r>
    <r>
      <rPr>
        <sz val="11"/>
        <rFont val="DejaVu Sans"/>
        <family val="2"/>
      </rPr>
      <t>国勢調査</t>
    </r>
  </si>
  <si>
    <t>就業者数</t>
  </si>
  <si>
    <t>総　　数</t>
  </si>
  <si>
    <t>第一次産業</t>
  </si>
  <si>
    <t>　農業</t>
  </si>
  <si>
    <t>　林業</t>
  </si>
  <si>
    <t>　漁業</t>
  </si>
  <si>
    <t>第二次産業</t>
  </si>
  <si>
    <t>　鉱業</t>
  </si>
  <si>
    <t>　建設業</t>
  </si>
  <si>
    <t>　製造業</t>
  </si>
  <si>
    <t>第三次産業</t>
  </si>
  <si>
    <t>　電気・ガス・水道業</t>
  </si>
  <si>
    <t>　情報通信・運輸業</t>
  </si>
  <si>
    <t>　卸売・小売業</t>
  </si>
  <si>
    <t>　金融・保険業</t>
  </si>
  <si>
    <t>　不動産業</t>
  </si>
  <si>
    <t>　サービス業</t>
  </si>
  <si>
    <t>　公務</t>
  </si>
  <si>
    <t>　分類不能</t>
  </si>
  <si>
    <t>■行政区別・男女別人口及び世帯数</t>
  </si>
  <si>
    <r>
      <rPr>
        <sz val="10"/>
        <rFont val="DejaVu Sans"/>
        <family val="2"/>
      </rPr>
      <t>（平成</t>
    </r>
    <r>
      <rPr>
        <sz val="10"/>
        <rFont val="HGPｺﾞｼｯｸM"/>
        <family val="3"/>
      </rPr>
      <t>29</t>
    </r>
    <r>
      <rPr>
        <sz val="10"/>
        <rFont val="DejaVu Sans"/>
        <family val="2"/>
      </rPr>
      <t>年</t>
    </r>
    <r>
      <rPr>
        <sz val="10"/>
        <rFont val="HGPｺﾞｼｯｸM"/>
        <family val="3"/>
      </rPr>
      <t>9</t>
    </r>
    <r>
      <rPr>
        <sz val="10"/>
        <rFont val="DejaVu Sans"/>
        <family val="2"/>
      </rPr>
      <t>月</t>
    </r>
    <r>
      <rPr>
        <sz val="10"/>
        <rFont val="HGPｺﾞｼｯｸM"/>
        <family val="3"/>
      </rPr>
      <t>30</t>
    </r>
    <r>
      <rPr>
        <sz val="10"/>
        <rFont val="DejaVu Sans"/>
        <family val="2"/>
      </rPr>
      <t>日現在　単位：人・世帯）</t>
    </r>
  </si>
  <si>
    <t>町 名</t>
  </si>
  <si>
    <t>行政区</t>
  </si>
  <si>
    <t>人　口</t>
  </si>
  <si>
    <t>計</t>
  </si>
  <si>
    <t>住民移動報告書より</t>
  </si>
  <si>
    <t>武雄</t>
  </si>
  <si>
    <t>東梅野</t>
  </si>
  <si>
    <t>上西山</t>
  </si>
  <si>
    <t>梅野</t>
  </si>
  <si>
    <t>下西山</t>
  </si>
  <si>
    <t>西梅野</t>
  </si>
  <si>
    <t>竹下町</t>
  </si>
  <si>
    <t>東真手野</t>
  </si>
  <si>
    <t>新町</t>
  </si>
  <si>
    <t>西真手野</t>
  </si>
  <si>
    <t>本町</t>
  </si>
  <si>
    <t>柚ノ木原</t>
  </si>
  <si>
    <t>宮野町</t>
  </si>
  <si>
    <t>多々良</t>
  </si>
  <si>
    <t>蓬莱町</t>
  </si>
  <si>
    <t>内町</t>
  </si>
  <si>
    <t>北永野</t>
  </si>
  <si>
    <t>桜町</t>
  </si>
  <si>
    <t>南永野</t>
  </si>
  <si>
    <t>永松</t>
  </si>
  <si>
    <t>内田</t>
  </si>
  <si>
    <t>西浦</t>
  </si>
  <si>
    <t>袴野</t>
  </si>
  <si>
    <t>松原</t>
  </si>
  <si>
    <t>宇土手</t>
  </si>
  <si>
    <t>中町</t>
  </si>
  <si>
    <t>八並</t>
  </si>
  <si>
    <t>矢筈</t>
  </si>
  <si>
    <t>川良</t>
  </si>
  <si>
    <t>神六</t>
  </si>
  <si>
    <t>小楠</t>
  </si>
  <si>
    <t>庭木</t>
  </si>
  <si>
    <t>花島</t>
  </si>
  <si>
    <t>高瀬</t>
  </si>
  <si>
    <t>永島</t>
  </si>
  <si>
    <t>弓野</t>
  </si>
  <si>
    <t>溝ノ上</t>
  </si>
  <si>
    <t>小田志</t>
  </si>
  <si>
    <t>昭和</t>
  </si>
  <si>
    <t>天神</t>
  </si>
  <si>
    <t>犬走</t>
  </si>
  <si>
    <t>踊瀬</t>
  </si>
  <si>
    <t>橘町</t>
  </si>
  <si>
    <t>二俣</t>
  </si>
  <si>
    <t>永尾</t>
  </si>
  <si>
    <t>沖永</t>
  </si>
  <si>
    <t>鳥海</t>
  </si>
  <si>
    <t>鳴瀬</t>
  </si>
  <si>
    <t>三間坂</t>
  </si>
  <si>
    <t>釈迦寺</t>
  </si>
  <si>
    <t>船の原</t>
  </si>
  <si>
    <t>片白</t>
  </si>
  <si>
    <t>上戸</t>
  </si>
  <si>
    <t>南片白</t>
  </si>
  <si>
    <t>今山</t>
  </si>
  <si>
    <t>大日</t>
  </si>
  <si>
    <t>下黒髪</t>
  </si>
  <si>
    <t>納手</t>
  </si>
  <si>
    <t>大野</t>
  </si>
  <si>
    <t>潮見</t>
  </si>
  <si>
    <t>宮野</t>
  </si>
  <si>
    <t>上野</t>
  </si>
  <si>
    <t>住吉団地</t>
  </si>
  <si>
    <t>小野原</t>
  </si>
  <si>
    <t>立野川内</t>
  </si>
  <si>
    <t>南楢崎</t>
  </si>
  <si>
    <t>北楢崎</t>
  </si>
  <si>
    <t>焼米</t>
  </si>
  <si>
    <t>追分</t>
  </si>
  <si>
    <t>甘久</t>
  </si>
  <si>
    <t>掛橋</t>
  </si>
  <si>
    <t>高橋</t>
  </si>
  <si>
    <t>木の元</t>
  </si>
  <si>
    <t>南上滝</t>
  </si>
  <si>
    <t>高野</t>
  </si>
  <si>
    <t>北上滝</t>
  </si>
  <si>
    <t>久津具</t>
  </si>
  <si>
    <t>中野</t>
  </si>
  <si>
    <t>北方</t>
  </si>
  <si>
    <t>黒尾</t>
  </si>
  <si>
    <t>馬神</t>
  </si>
  <si>
    <t>繁昌</t>
  </si>
  <si>
    <t>浦田</t>
  </si>
  <si>
    <t>川上</t>
  </si>
  <si>
    <t>西杵</t>
  </si>
  <si>
    <t>東宮裾</t>
  </si>
  <si>
    <t>川古山中</t>
  </si>
  <si>
    <t>西宮裾</t>
  </si>
  <si>
    <t>中山</t>
  </si>
  <si>
    <t>杉岳</t>
  </si>
  <si>
    <t>御所</t>
  </si>
  <si>
    <t>白仁田</t>
  </si>
  <si>
    <t>永野</t>
  </si>
  <si>
    <t>大渡</t>
  </si>
  <si>
    <t>上宿</t>
  </si>
  <si>
    <t>蔵堂</t>
  </si>
  <si>
    <t>皿宿</t>
  </si>
  <si>
    <t>永池</t>
  </si>
  <si>
    <t>下村</t>
  </si>
  <si>
    <t>椛島</t>
  </si>
  <si>
    <t>川内</t>
  </si>
  <si>
    <t>芦原</t>
  </si>
  <si>
    <t>附防</t>
  </si>
  <si>
    <t>医王寺</t>
  </si>
  <si>
    <t>菅牟田</t>
  </si>
  <si>
    <t>黒岩</t>
  </si>
  <si>
    <t>百堂原</t>
  </si>
  <si>
    <t>宿</t>
  </si>
  <si>
    <t>原</t>
  </si>
  <si>
    <t>本部山中</t>
  </si>
  <si>
    <t>■町別年齢５歳階級別人口</t>
  </si>
  <si>
    <r>
      <rPr>
        <sz val="11"/>
        <rFont val="DejaVu Sans"/>
        <family val="2"/>
      </rPr>
      <t>（令和元年</t>
    </r>
    <r>
      <rPr>
        <sz val="11"/>
        <rFont val="HGPｺﾞｼｯｸM"/>
        <family val="3"/>
      </rPr>
      <t>9</t>
    </r>
    <r>
      <rPr>
        <sz val="11"/>
        <rFont val="DejaVu Sans"/>
        <family val="2"/>
      </rPr>
      <t>月</t>
    </r>
    <r>
      <rPr>
        <sz val="11"/>
        <rFont val="HGPｺﾞｼｯｸM"/>
        <family val="3"/>
      </rPr>
      <t>30</t>
    </r>
    <r>
      <rPr>
        <sz val="11"/>
        <rFont val="DejaVu Sans"/>
        <family val="2"/>
      </rPr>
      <t>日現在　単位：人）</t>
    </r>
  </si>
  <si>
    <r>
      <rPr>
        <sz val="9"/>
        <rFont val="HGPｺﾞｼｯｸM"/>
        <family val="3"/>
      </rPr>
      <t>0</t>
    </r>
    <r>
      <rPr>
        <sz val="9"/>
        <rFont val="DejaVu Sans"/>
        <family val="2"/>
      </rPr>
      <t>～４</t>
    </r>
  </si>
  <si>
    <r>
      <rPr>
        <sz val="9"/>
        <rFont val="HGPｺﾞｼｯｸM"/>
        <family val="3"/>
      </rPr>
      <t>5</t>
    </r>
    <r>
      <rPr>
        <sz val="9"/>
        <rFont val="DejaVu Sans"/>
        <family val="2"/>
      </rPr>
      <t>～</t>
    </r>
    <r>
      <rPr>
        <sz val="9"/>
        <rFont val="HGPｺﾞｼｯｸM"/>
        <family val="3"/>
      </rPr>
      <t>9</t>
    </r>
  </si>
  <si>
    <r>
      <rPr>
        <sz val="9"/>
        <rFont val="HGPｺﾞｼｯｸM"/>
        <family val="3"/>
      </rPr>
      <t>10</t>
    </r>
    <r>
      <rPr>
        <sz val="9"/>
        <rFont val="DejaVu Sans"/>
        <family val="2"/>
      </rPr>
      <t>～</t>
    </r>
    <r>
      <rPr>
        <sz val="9"/>
        <rFont val="HGPｺﾞｼｯｸM"/>
        <family val="3"/>
      </rPr>
      <t>14</t>
    </r>
  </si>
  <si>
    <r>
      <rPr>
        <sz val="9"/>
        <rFont val="HGPｺﾞｼｯｸM"/>
        <family val="3"/>
      </rPr>
      <t>15</t>
    </r>
    <r>
      <rPr>
        <sz val="9"/>
        <rFont val="DejaVu Sans"/>
        <family val="2"/>
      </rPr>
      <t>～</t>
    </r>
    <r>
      <rPr>
        <sz val="9"/>
        <rFont val="HGPｺﾞｼｯｸM"/>
        <family val="3"/>
      </rPr>
      <t>19</t>
    </r>
  </si>
  <si>
    <r>
      <rPr>
        <sz val="9"/>
        <rFont val="HGPｺﾞｼｯｸM"/>
        <family val="3"/>
      </rPr>
      <t>20</t>
    </r>
    <r>
      <rPr>
        <sz val="9"/>
        <rFont val="DejaVu Sans"/>
        <family val="2"/>
      </rPr>
      <t>～</t>
    </r>
    <r>
      <rPr>
        <sz val="9"/>
        <rFont val="HGPｺﾞｼｯｸM"/>
        <family val="3"/>
      </rPr>
      <t>24</t>
    </r>
  </si>
  <si>
    <r>
      <rPr>
        <sz val="9"/>
        <rFont val="HGPｺﾞｼｯｸM"/>
        <family val="3"/>
      </rPr>
      <t>25</t>
    </r>
    <r>
      <rPr>
        <sz val="9"/>
        <rFont val="DejaVu Sans"/>
        <family val="2"/>
      </rPr>
      <t>～</t>
    </r>
    <r>
      <rPr>
        <sz val="9"/>
        <rFont val="HGPｺﾞｼｯｸM"/>
        <family val="3"/>
      </rPr>
      <t>29</t>
    </r>
  </si>
  <si>
    <r>
      <rPr>
        <sz val="9"/>
        <rFont val="HGPｺﾞｼｯｸM"/>
        <family val="3"/>
      </rPr>
      <t>30</t>
    </r>
    <r>
      <rPr>
        <sz val="9"/>
        <rFont val="DejaVu Sans"/>
        <family val="2"/>
      </rPr>
      <t>～</t>
    </r>
    <r>
      <rPr>
        <sz val="9"/>
        <rFont val="HGPｺﾞｼｯｸM"/>
        <family val="3"/>
      </rPr>
      <t>34</t>
    </r>
  </si>
  <si>
    <r>
      <rPr>
        <sz val="9"/>
        <rFont val="HGPｺﾞｼｯｸM"/>
        <family val="3"/>
      </rPr>
      <t>35</t>
    </r>
    <r>
      <rPr>
        <sz val="9"/>
        <rFont val="DejaVu Sans"/>
        <family val="2"/>
      </rPr>
      <t>～</t>
    </r>
    <r>
      <rPr>
        <sz val="9"/>
        <rFont val="HGPｺﾞｼｯｸM"/>
        <family val="3"/>
      </rPr>
      <t>39</t>
    </r>
  </si>
  <si>
    <r>
      <rPr>
        <sz val="9"/>
        <rFont val="HGPｺﾞｼｯｸM"/>
        <family val="3"/>
      </rPr>
      <t>40</t>
    </r>
    <r>
      <rPr>
        <sz val="9"/>
        <rFont val="DejaVu Sans"/>
        <family val="2"/>
      </rPr>
      <t>～</t>
    </r>
    <r>
      <rPr>
        <sz val="9"/>
        <rFont val="HGPｺﾞｼｯｸM"/>
        <family val="3"/>
      </rPr>
      <t>44</t>
    </r>
  </si>
  <si>
    <r>
      <rPr>
        <sz val="9"/>
        <rFont val="HGPｺﾞｼｯｸM"/>
        <family val="3"/>
      </rPr>
      <t>45</t>
    </r>
    <r>
      <rPr>
        <sz val="9"/>
        <rFont val="DejaVu Sans"/>
        <family val="2"/>
      </rPr>
      <t>～</t>
    </r>
    <r>
      <rPr>
        <sz val="9"/>
        <rFont val="HGPｺﾞｼｯｸM"/>
        <family val="3"/>
      </rPr>
      <t>49</t>
    </r>
  </si>
  <si>
    <t>市民課より</t>
  </si>
  <si>
    <t>武　雄</t>
  </si>
  <si>
    <t>橘</t>
  </si>
  <si>
    <t>朝　日</t>
  </si>
  <si>
    <t>若　木</t>
  </si>
  <si>
    <t>武　内</t>
  </si>
  <si>
    <t>東川登</t>
  </si>
  <si>
    <t>西川登</t>
  </si>
  <si>
    <t>山　内</t>
  </si>
  <si>
    <t>北　方</t>
  </si>
  <si>
    <r>
      <rPr>
        <sz val="9"/>
        <rFont val="HGPｺﾞｼｯｸM"/>
        <family val="3"/>
      </rPr>
      <t>50</t>
    </r>
    <r>
      <rPr>
        <sz val="9"/>
        <rFont val="DejaVu Sans"/>
        <family val="2"/>
      </rPr>
      <t>～</t>
    </r>
    <r>
      <rPr>
        <sz val="9"/>
        <rFont val="HGPｺﾞｼｯｸM"/>
        <family val="3"/>
      </rPr>
      <t>54</t>
    </r>
  </si>
  <si>
    <r>
      <rPr>
        <sz val="9"/>
        <rFont val="HGPｺﾞｼｯｸM"/>
        <family val="3"/>
      </rPr>
      <t>55</t>
    </r>
    <r>
      <rPr>
        <sz val="9"/>
        <rFont val="DejaVu Sans"/>
        <family val="2"/>
      </rPr>
      <t>～</t>
    </r>
    <r>
      <rPr>
        <sz val="9"/>
        <rFont val="HGPｺﾞｼｯｸM"/>
        <family val="3"/>
      </rPr>
      <t>59</t>
    </r>
  </si>
  <si>
    <r>
      <rPr>
        <sz val="9"/>
        <rFont val="HGPｺﾞｼｯｸM"/>
        <family val="3"/>
      </rPr>
      <t>60</t>
    </r>
    <r>
      <rPr>
        <sz val="9"/>
        <rFont val="DejaVu Sans"/>
        <family val="2"/>
      </rPr>
      <t>～</t>
    </r>
    <r>
      <rPr>
        <sz val="9"/>
        <rFont val="HGPｺﾞｼｯｸM"/>
        <family val="3"/>
      </rPr>
      <t>64</t>
    </r>
  </si>
  <si>
    <r>
      <rPr>
        <sz val="9"/>
        <rFont val="HGPｺﾞｼｯｸM"/>
        <family val="3"/>
      </rPr>
      <t>65</t>
    </r>
    <r>
      <rPr>
        <sz val="9"/>
        <rFont val="DejaVu Sans"/>
        <family val="2"/>
      </rPr>
      <t>～</t>
    </r>
    <r>
      <rPr>
        <sz val="9"/>
        <rFont val="HGPｺﾞｼｯｸM"/>
        <family val="3"/>
      </rPr>
      <t>69</t>
    </r>
  </si>
  <si>
    <r>
      <rPr>
        <sz val="9"/>
        <rFont val="HGPｺﾞｼｯｸM"/>
        <family val="3"/>
      </rPr>
      <t>70</t>
    </r>
    <r>
      <rPr>
        <sz val="9"/>
        <rFont val="DejaVu Sans"/>
        <family val="2"/>
      </rPr>
      <t>～</t>
    </r>
    <r>
      <rPr>
        <sz val="9"/>
        <rFont val="HGPｺﾞｼｯｸM"/>
        <family val="3"/>
      </rPr>
      <t>74</t>
    </r>
  </si>
  <si>
    <r>
      <rPr>
        <sz val="9"/>
        <rFont val="HGPｺﾞｼｯｸM"/>
        <family val="3"/>
      </rPr>
      <t>75</t>
    </r>
    <r>
      <rPr>
        <sz val="9"/>
        <rFont val="DejaVu Sans"/>
        <family val="2"/>
      </rPr>
      <t>～</t>
    </r>
    <r>
      <rPr>
        <sz val="9"/>
        <rFont val="HGPｺﾞｼｯｸM"/>
        <family val="3"/>
      </rPr>
      <t>79</t>
    </r>
  </si>
  <si>
    <r>
      <rPr>
        <sz val="9"/>
        <rFont val="HGPｺﾞｼｯｸM"/>
        <family val="3"/>
      </rPr>
      <t>80</t>
    </r>
    <r>
      <rPr>
        <sz val="9"/>
        <rFont val="DejaVu Sans"/>
        <family val="2"/>
      </rPr>
      <t>～</t>
    </r>
    <r>
      <rPr>
        <sz val="9"/>
        <rFont val="HGPｺﾞｼｯｸM"/>
        <family val="3"/>
      </rPr>
      <t>84</t>
    </r>
  </si>
  <si>
    <r>
      <rPr>
        <sz val="9"/>
        <rFont val="HGPｺﾞｼｯｸM"/>
        <family val="3"/>
      </rPr>
      <t>85</t>
    </r>
    <r>
      <rPr>
        <sz val="9"/>
        <rFont val="DejaVu Sans"/>
        <family val="2"/>
      </rPr>
      <t>歳以上</t>
    </r>
  </si>
  <si>
    <r>
      <rPr>
        <sz val="9"/>
        <rFont val="HGPｺﾞｼｯｸM"/>
        <family val="3"/>
      </rPr>
      <t>15</t>
    </r>
    <r>
      <rPr>
        <sz val="9"/>
        <rFont val="DejaVu Sans"/>
        <family val="2"/>
      </rPr>
      <t>歳未満</t>
    </r>
  </si>
  <si>
    <r>
      <rPr>
        <sz val="9"/>
        <rFont val="HGPｺﾞｼｯｸM"/>
        <family val="3"/>
      </rPr>
      <t>15</t>
    </r>
    <r>
      <rPr>
        <sz val="9"/>
        <rFont val="DejaVu Sans"/>
        <family val="2"/>
      </rPr>
      <t>～</t>
    </r>
    <r>
      <rPr>
        <sz val="9"/>
        <rFont val="HGPｺﾞｼｯｸM"/>
        <family val="3"/>
      </rPr>
      <t>64</t>
    </r>
    <r>
      <rPr>
        <sz val="9"/>
        <rFont val="DejaVu Sans"/>
        <family val="2"/>
      </rPr>
      <t>歳</t>
    </r>
  </si>
  <si>
    <r>
      <rPr>
        <sz val="9"/>
        <rFont val="HGPｺﾞｼｯｸM"/>
        <family val="3"/>
      </rPr>
      <t>65</t>
    </r>
    <r>
      <rPr>
        <sz val="9"/>
        <rFont val="DejaVu Sans"/>
        <family val="2"/>
      </rPr>
      <t>歳以上</t>
    </r>
  </si>
  <si>
    <t>◇行財政◇</t>
  </si>
  <si>
    <t>■市職員数</t>
  </si>
  <si>
    <r>
      <rPr>
        <sz val="11"/>
        <rFont val="DejaVu Sans"/>
        <family val="2"/>
      </rPr>
      <t>（令和</t>
    </r>
    <r>
      <rPr>
        <sz val="11"/>
        <rFont val="HGPｺﾞｼｯｸM"/>
        <family val="3"/>
      </rPr>
      <t>2</t>
    </r>
    <r>
      <rPr>
        <sz val="11"/>
        <rFont val="DejaVu Sans"/>
        <family val="2"/>
      </rPr>
      <t>年</t>
    </r>
    <r>
      <rPr>
        <sz val="11"/>
        <rFont val="HGPｺﾞｼｯｸM"/>
        <family val="3"/>
      </rPr>
      <t>4</t>
    </r>
    <r>
      <rPr>
        <sz val="11"/>
        <rFont val="DejaVu Sans"/>
        <family val="2"/>
      </rPr>
      <t>月</t>
    </r>
    <r>
      <rPr>
        <sz val="11"/>
        <rFont val="HGPｺﾞｼｯｸM"/>
        <family val="3"/>
      </rPr>
      <t>1</t>
    </r>
    <r>
      <rPr>
        <sz val="11"/>
        <rFont val="DejaVu Sans"/>
        <family val="2"/>
      </rPr>
      <t>日現在　単位：人）</t>
    </r>
  </si>
  <si>
    <t>区分</t>
  </si>
  <si>
    <t>職員数</t>
  </si>
  <si>
    <t>　会計課</t>
  </si>
  <si>
    <r>
      <rPr>
        <sz val="11"/>
        <rFont val="DejaVu Sans"/>
        <family val="2"/>
      </rPr>
      <t>市長事務部局計（</t>
    </r>
    <r>
      <rPr>
        <sz val="11"/>
        <rFont val="HGPｺﾞｼｯｸM"/>
        <family val="3"/>
      </rPr>
      <t>A</t>
    </r>
    <r>
      <rPr>
        <sz val="11"/>
        <rFont val="DejaVu Sans"/>
        <family val="2"/>
      </rPr>
      <t>）</t>
    </r>
  </si>
  <si>
    <t>　総務部</t>
  </si>
  <si>
    <t>　　総務課</t>
  </si>
  <si>
    <r>
      <rPr>
        <sz val="11"/>
        <rFont val="DejaVu Sans"/>
        <family val="2"/>
      </rPr>
      <t>市長事務部局外計（</t>
    </r>
    <r>
      <rPr>
        <sz val="11"/>
        <rFont val="HGPｺﾞｼｯｸM"/>
        <family val="3"/>
      </rPr>
      <t>B</t>
    </r>
    <r>
      <rPr>
        <sz val="11"/>
        <rFont val="DejaVu Sans"/>
        <family val="2"/>
      </rPr>
      <t>）</t>
    </r>
  </si>
  <si>
    <t>　　財政課</t>
  </si>
  <si>
    <t>　こども教育部</t>
  </si>
  <si>
    <t>　　資産管理課</t>
  </si>
  <si>
    <t>　　教育総務課</t>
  </si>
  <si>
    <t>　　　アセットマネジメント推進室</t>
  </si>
  <si>
    <t>　　こども未来課</t>
  </si>
  <si>
    <t>8(2)</t>
  </si>
  <si>
    <t>1(1)</t>
  </si>
  <si>
    <t>7(1)</t>
  </si>
  <si>
    <t>　　防災・減災課</t>
  </si>
  <si>
    <r>
      <rPr>
        <sz val="11"/>
        <rFont val="HGPｺﾞｼｯｸM"/>
        <family val="3"/>
      </rPr>
      <t>6</t>
    </r>
    <r>
      <rPr>
        <sz val="11"/>
        <rFont val="DejaVu Sans"/>
        <family val="2"/>
      </rPr>
      <t>（</t>
    </r>
    <r>
      <rPr>
        <sz val="11"/>
        <rFont val="HGPｺﾞｼｯｸM"/>
        <family val="3"/>
      </rPr>
      <t>3</t>
    </r>
    <r>
      <rPr>
        <sz val="11"/>
        <rFont val="DejaVu Sans"/>
        <family val="2"/>
      </rPr>
      <t>）</t>
    </r>
  </si>
  <si>
    <t>　　　放課後児童対策室</t>
  </si>
  <si>
    <t>　　税務課</t>
  </si>
  <si>
    <t>　　こどもの貧困対策課</t>
  </si>
  <si>
    <t>1(6)</t>
  </si>
  <si>
    <t>(6)</t>
  </si>
  <si>
    <t>　　市民協働課</t>
  </si>
  <si>
    <t>2(3)</t>
  </si>
  <si>
    <t>2(1)</t>
  </si>
  <si>
    <t>(2)</t>
  </si>
  <si>
    <t>　　学校教育課</t>
  </si>
  <si>
    <t>　　男女参画課</t>
  </si>
  <si>
    <t>1(4)</t>
  </si>
  <si>
    <t>(3)</t>
  </si>
  <si>
    <t>　　新たな学校づくり推進室</t>
  </si>
  <si>
    <t>5(2)</t>
  </si>
  <si>
    <t>4(1)</t>
  </si>
  <si>
    <t>　企画部</t>
  </si>
  <si>
    <t>　　生涯学習課</t>
  </si>
  <si>
    <t>　　企画政策課</t>
  </si>
  <si>
    <t>6(1)</t>
  </si>
  <si>
    <t>5(1)</t>
  </si>
  <si>
    <t>　　文化課</t>
  </si>
  <si>
    <t>　　　地域交通対策室</t>
  </si>
  <si>
    <t>　　秘書課</t>
  </si>
  <si>
    <t>3(1)</t>
  </si>
  <si>
    <t>　議会事務局</t>
  </si>
  <si>
    <t>　　広報課</t>
  </si>
  <si>
    <t>9(1)</t>
  </si>
  <si>
    <t>　選挙管理委員会事務局</t>
  </si>
  <si>
    <t>3(2)</t>
  </si>
  <si>
    <t>2(2)</t>
  </si>
  <si>
    <t>　　　シティプロモーション室</t>
  </si>
  <si>
    <t>(5)</t>
  </si>
  <si>
    <t>　監査委員事務局</t>
  </si>
  <si>
    <t>　　スポーツ課</t>
  </si>
  <si>
    <t>　農業委員会事務局</t>
  </si>
  <si>
    <t>　　　国民ｽﾎﾟｰﾂ大会・全国障害者ｽﾎﾟｰﾂ大会準備室</t>
  </si>
  <si>
    <t>2</t>
  </si>
  <si>
    <t>　固定資産評価審査委員会事務局</t>
  </si>
  <si>
    <t>(4)</t>
  </si>
  <si>
    <t>(1)</t>
  </si>
  <si>
    <t>　　お結び課</t>
  </si>
  <si>
    <t>　環境部</t>
  </si>
  <si>
    <t>　営業部</t>
  </si>
  <si>
    <t>　　下水道課</t>
  </si>
  <si>
    <t>　　商工観光課</t>
  </si>
  <si>
    <t>11(8)</t>
  </si>
  <si>
    <t>8(5)</t>
  </si>
  <si>
    <t>3(3)</t>
  </si>
  <si>
    <t>　杵藤地区広域市町村圏組合派遣</t>
  </si>
  <si>
    <t>　　　ハブ都市推進室</t>
  </si>
  <si>
    <t>4(2)</t>
  </si>
  <si>
    <t>佐賀西部広域水道企業団</t>
  </si>
  <si>
    <t>　　企業立地課</t>
  </si>
  <si>
    <t>　　農林課</t>
  </si>
  <si>
    <r>
      <rPr>
        <sz val="11"/>
        <rFont val="DejaVu Sans"/>
        <family val="2"/>
      </rPr>
      <t>総数（</t>
    </r>
    <r>
      <rPr>
        <sz val="11"/>
        <rFont val="HGPｺﾞｼｯｸM"/>
        <family val="3"/>
      </rPr>
      <t>A</t>
    </r>
    <r>
      <rPr>
        <sz val="11"/>
        <rFont val="DejaVu Sans"/>
        <family val="2"/>
      </rPr>
      <t>）＋（</t>
    </r>
    <r>
      <rPr>
        <sz val="11"/>
        <rFont val="HGPｺﾞｼｯｸM"/>
        <family val="3"/>
      </rPr>
      <t>B</t>
    </r>
    <r>
      <rPr>
        <sz val="11"/>
        <rFont val="DejaVu Sans"/>
        <family val="2"/>
      </rPr>
      <t>）</t>
    </r>
  </si>
  <si>
    <t>　　　就農支援室</t>
  </si>
  <si>
    <t>※</t>
  </si>
  <si>
    <t>（）は兼務職員数</t>
  </si>
  <si>
    <t>（資料：総務課）</t>
  </si>
  <si>
    <t>　　競輪事業所</t>
  </si>
  <si>
    <t>　福祉部</t>
  </si>
  <si>
    <t>　　福祉課</t>
  </si>
  <si>
    <t>　　　こども発達支援室</t>
  </si>
  <si>
    <t>　　健康課</t>
  </si>
  <si>
    <t>31(1)</t>
  </si>
  <si>
    <t>23(1)</t>
  </si>
  <si>
    <t>　　市民課</t>
  </si>
  <si>
    <t>　まちづくり部</t>
  </si>
  <si>
    <t>　　建設課</t>
  </si>
  <si>
    <t>　　　六角川洪水調整等整備推進室</t>
  </si>
  <si>
    <t>　　都市計画課</t>
  </si>
  <si>
    <t>　　　土地対策室</t>
  </si>
  <si>
    <t>　　新幹線課</t>
  </si>
  <si>
    <t>　　住まい支援課</t>
  </si>
  <si>
    <t>　　環境課</t>
  </si>
  <si>
    <t>9</t>
  </si>
  <si>
    <t>7</t>
  </si>
  <si>
    <t>　　公園課</t>
  </si>
  <si>
    <t>■市税収入状況</t>
  </si>
  <si>
    <r>
      <rPr>
        <sz val="11"/>
        <rFont val="DejaVu Sans"/>
        <family val="2"/>
      </rPr>
      <t>平成</t>
    </r>
    <r>
      <rPr>
        <sz val="11"/>
        <rFont val="HGPｺﾞｼｯｸM"/>
        <family val="3"/>
      </rPr>
      <t>30</t>
    </r>
    <r>
      <rPr>
        <sz val="11"/>
        <rFont val="DejaVu Sans"/>
        <family val="2"/>
      </rPr>
      <t>年度</t>
    </r>
  </si>
  <si>
    <t>（単位：千円・％）</t>
  </si>
  <si>
    <t>市民税個人分</t>
  </si>
  <si>
    <t>市民税法人分</t>
  </si>
  <si>
    <t>固定資産税</t>
  </si>
  <si>
    <t>軽自動車税</t>
  </si>
  <si>
    <t>入湯税</t>
  </si>
  <si>
    <t>市たばこ税</t>
  </si>
  <si>
    <t>決算額</t>
  </si>
  <si>
    <t>（資料：財政課）</t>
  </si>
  <si>
    <t>■市有財産状況</t>
  </si>
  <si>
    <r>
      <rPr>
        <sz val="11"/>
        <rFont val="DejaVu Sans"/>
        <family val="2"/>
      </rPr>
      <t>（平成</t>
    </r>
    <r>
      <rPr>
        <sz val="11"/>
        <rFont val="HGPｺﾞｼｯｸM"/>
        <family val="3"/>
      </rPr>
      <t>31</t>
    </r>
    <r>
      <rPr>
        <sz val="11"/>
        <rFont val="DejaVu Sans"/>
        <family val="2"/>
      </rPr>
      <t>年</t>
    </r>
    <r>
      <rPr>
        <sz val="11"/>
        <rFont val="HGPｺﾞｼｯｸM"/>
        <family val="3"/>
      </rPr>
      <t>3</t>
    </r>
    <r>
      <rPr>
        <sz val="11"/>
        <rFont val="DejaVu Sans"/>
        <family val="2"/>
      </rPr>
      <t>月</t>
    </r>
    <r>
      <rPr>
        <sz val="11"/>
        <rFont val="HGPｺﾞｼｯｸM"/>
        <family val="3"/>
      </rPr>
      <t>31</t>
    </r>
    <r>
      <rPr>
        <sz val="11"/>
        <rFont val="DejaVu Sans"/>
        <family val="2"/>
      </rPr>
      <t>日現在）</t>
    </r>
  </si>
  <si>
    <t>土地開発基金（円）</t>
  </si>
  <si>
    <t>有価証券額（円）</t>
  </si>
  <si>
    <r>
      <rPr>
        <sz val="11"/>
        <rFont val="DejaVu Sans"/>
        <family val="2"/>
      </rPr>
      <t>土地</t>
    </r>
    <r>
      <rPr>
        <sz val="11"/>
        <rFont val="HGPｺﾞｼｯｸM"/>
        <family val="3"/>
      </rPr>
      <t>(</t>
    </r>
    <r>
      <rPr>
        <sz val="11"/>
        <rFont val="DejaVu Sans"/>
        <family val="2"/>
      </rPr>
      <t>山林を除く</t>
    </r>
    <r>
      <rPr>
        <sz val="11"/>
        <rFont val="HGPｺﾞｼｯｸM"/>
        <family val="3"/>
      </rPr>
      <t>)</t>
    </r>
    <r>
      <rPr>
        <sz val="11"/>
        <rFont val="DejaVu Sans"/>
        <family val="2"/>
      </rPr>
      <t>（㎡）</t>
    </r>
  </si>
  <si>
    <t>山林（㎡）</t>
  </si>
  <si>
    <t>建物（㎡）</t>
  </si>
  <si>
    <t>（資料：資産管理課）</t>
  </si>
  <si>
    <t>■普通会計決算状況</t>
  </si>
  <si>
    <t>（歳入）</t>
  </si>
  <si>
    <r>
      <rPr>
        <sz val="11"/>
        <rFont val="DejaVu Sans"/>
        <family val="2"/>
      </rPr>
      <t>平成</t>
    </r>
    <r>
      <rPr>
        <sz val="11"/>
        <rFont val="HGPｺﾞｼｯｸM"/>
        <family val="3"/>
      </rPr>
      <t>29</t>
    </r>
    <r>
      <rPr>
        <sz val="11"/>
        <rFont val="DejaVu Sans"/>
        <family val="2"/>
      </rPr>
      <t>年度</t>
    </r>
  </si>
  <si>
    <t>決　算　額</t>
  </si>
  <si>
    <t>地方税</t>
  </si>
  <si>
    <t>地方譲与税</t>
  </si>
  <si>
    <t>利子割交付金</t>
  </si>
  <si>
    <t>配当割交付金</t>
  </si>
  <si>
    <t>株式等譲渡所得割交付金</t>
  </si>
  <si>
    <t>地方消費税交付金</t>
  </si>
  <si>
    <t>ゴルフ場利用税交付金</t>
  </si>
  <si>
    <t>特別地方消費税交付金</t>
  </si>
  <si>
    <t>自動車取得税交付金</t>
  </si>
  <si>
    <t>地方特例交付金</t>
  </si>
  <si>
    <t>地方交付税</t>
  </si>
  <si>
    <t>交通安全対策特別交付金</t>
  </si>
  <si>
    <t>分担金及び負担金</t>
  </si>
  <si>
    <t>使用料</t>
  </si>
  <si>
    <t>手数料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</si>
  <si>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</si>
  <si>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</si>
  <si>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</si>
  <si>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</si>
  <si>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</si>
  <si>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</si>
  <si>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</si>
  <si>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地方債</t>
  </si>
  <si>
    <t>歳入合計</t>
  </si>
  <si>
    <t>（歳出）</t>
  </si>
  <si>
    <t>義務的経費</t>
  </si>
  <si>
    <t>人件費</t>
  </si>
  <si>
    <t>扶助費</t>
  </si>
  <si>
    <t>公債費</t>
  </si>
  <si>
    <t>投資的経費</t>
  </si>
  <si>
    <t>普通建設事業（補助）</t>
  </si>
  <si>
    <t>普通建設事業（単独）</t>
  </si>
  <si>
    <t>災害復旧事業</t>
  </si>
  <si>
    <t>物件費</t>
  </si>
  <si>
    <t>維持補修費</t>
  </si>
  <si>
    <t>補助費等</t>
  </si>
  <si>
    <t>積立金</t>
  </si>
  <si>
    <t>投資・出資金・貸付金</t>
  </si>
  <si>
    <t>繰出金</t>
  </si>
  <si>
    <t>歳出合計</t>
  </si>
  <si>
    <r>
      <rPr>
        <sz val="11"/>
        <rFont val="DejaVu Sans"/>
        <family val="2"/>
      </rPr>
      <t>■特別会計決算状況　平成</t>
    </r>
    <r>
      <rPr>
        <sz val="11"/>
        <rFont val="HGPｺﾞｼｯｸM"/>
        <family val="3"/>
      </rPr>
      <t>30</t>
    </r>
    <r>
      <rPr>
        <sz val="11"/>
        <rFont val="DejaVu Sans"/>
        <family val="2"/>
      </rPr>
      <t>年度</t>
    </r>
  </si>
  <si>
    <t>（単位：千円）</t>
  </si>
  <si>
    <t>歳　入</t>
  </si>
  <si>
    <t>歳　出</t>
  </si>
  <si>
    <t>国民健康保険特別会計</t>
  </si>
  <si>
    <t>後期高齢者医療特別会計</t>
  </si>
  <si>
    <t>土地区画整理事業特別会計</t>
  </si>
  <si>
    <t>競輪事業特別会計</t>
  </si>
  <si>
    <t>給湯事業特別会計</t>
  </si>
  <si>
    <t>合　　計</t>
  </si>
  <si>
    <r>
      <rPr>
        <sz val="11"/>
        <rFont val="DejaVu Sans"/>
        <family val="2"/>
      </rPr>
      <t>■水道事業会計決算状況　　平成</t>
    </r>
    <r>
      <rPr>
        <sz val="11"/>
        <rFont val="HGPｺﾞｼｯｸM"/>
        <family val="3"/>
      </rPr>
      <t>30</t>
    </r>
    <r>
      <rPr>
        <sz val="11"/>
        <rFont val="DejaVu Sans"/>
        <family val="2"/>
      </rPr>
      <t>年度</t>
    </r>
  </si>
  <si>
    <t>収　入</t>
  </si>
  <si>
    <t>支　出</t>
  </si>
  <si>
    <t>差　引</t>
  </si>
  <si>
    <t>水　道　事　業</t>
  </si>
  <si>
    <t>収　益　的</t>
  </si>
  <si>
    <t>資　本　的</t>
  </si>
  <si>
    <t>工業用水道事業</t>
  </si>
  <si>
    <t>（資料：水道課）</t>
  </si>
  <si>
    <r>
      <rPr>
        <sz val="11"/>
        <rFont val="DejaVu Sans"/>
        <family val="2"/>
      </rPr>
      <t>■下水道事業会計決算状況　　平成</t>
    </r>
    <r>
      <rPr>
        <sz val="11"/>
        <rFont val="HGPｺﾞｼｯｸM"/>
        <family val="3"/>
      </rPr>
      <t>30</t>
    </r>
    <r>
      <rPr>
        <sz val="11"/>
        <rFont val="DejaVu Sans"/>
        <family val="2"/>
      </rPr>
      <t>年度</t>
    </r>
  </si>
  <si>
    <t>下　水　道　事　業</t>
  </si>
  <si>
    <t>（資料：下水道課）</t>
  </si>
  <si>
    <t>■行政財産</t>
  </si>
  <si>
    <r>
      <rPr>
        <sz val="11"/>
        <rFont val="DejaVu Sans"/>
        <family val="2"/>
      </rPr>
      <t>（平成</t>
    </r>
    <r>
      <rPr>
        <sz val="11"/>
        <rFont val="HGPｺﾞｼｯｸM"/>
        <family val="3"/>
      </rPr>
      <t>31</t>
    </r>
    <r>
      <rPr>
        <sz val="11"/>
        <rFont val="DejaVu Sans"/>
        <family val="2"/>
      </rPr>
      <t>年</t>
    </r>
    <r>
      <rPr>
        <sz val="11"/>
        <rFont val="HGPｺﾞｼｯｸM"/>
        <family val="3"/>
      </rPr>
      <t>3</t>
    </r>
    <r>
      <rPr>
        <sz val="11"/>
        <rFont val="DejaVu Sans"/>
        <family val="2"/>
      </rPr>
      <t>月</t>
    </r>
    <r>
      <rPr>
        <sz val="11"/>
        <rFont val="HGPｺﾞｼｯｸM"/>
        <family val="3"/>
      </rPr>
      <t>31</t>
    </r>
    <r>
      <rPr>
        <sz val="11"/>
        <rFont val="DejaVu Sans"/>
        <family val="2"/>
      </rPr>
      <t>日現在　単位：㎡）</t>
    </r>
  </si>
  <si>
    <t>土地（地籍）</t>
  </si>
  <si>
    <t>建　物　（延面積）</t>
  </si>
  <si>
    <t>木造</t>
  </si>
  <si>
    <t>非木造</t>
  </si>
  <si>
    <t>総　　　計</t>
  </si>
  <si>
    <t>公用財産計</t>
  </si>
  <si>
    <t>本庁舎</t>
  </si>
  <si>
    <t>旧本庁舎</t>
  </si>
  <si>
    <t>旧山内支所</t>
  </si>
  <si>
    <t>旧北方支所</t>
  </si>
  <si>
    <t>公共用財産計</t>
  </si>
  <si>
    <t>学校</t>
  </si>
  <si>
    <t>公営住宅</t>
  </si>
  <si>
    <t>公園</t>
  </si>
  <si>
    <t>公民館</t>
  </si>
  <si>
    <t>広場等</t>
  </si>
  <si>
    <t>公衆便所</t>
  </si>
  <si>
    <t>消防用施設</t>
  </si>
  <si>
    <t>駐車場</t>
  </si>
  <si>
    <t>その他の施設</t>
  </si>
  <si>
    <t>◇建設◇</t>
  </si>
  <si>
    <t>■道路の状況</t>
  </si>
  <si>
    <t>（各年４月１日現在）</t>
  </si>
  <si>
    <t>区 分</t>
  </si>
  <si>
    <t>国　　道</t>
  </si>
  <si>
    <t>県　道　等</t>
  </si>
  <si>
    <t>市　　道</t>
  </si>
  <si>
    <r>
      <rPr>
        <sz val="11"/>
        <rFont val="DejaVu Sans"/>
        <family val="2"/>
      </rPr>
      <t xml:space="preserve">延長
</t>
    </r>
    <r>
      <rPr>
        <sz val="11"/>
        <rFont val="HGPｺﾞｼｯｸM"/>
        <family val="3"/>
      </rPr>
      <t>km</t>
    </r>
  </si>
  <si>
    <r>
      <rPr>
        <sz val="11"/>
        <rFont val="DejaVu Sans"/>
        <family val="2"/>
      </rPr>
      <t xml:space="preserve">舗装延長
</t>
    </r>
    <r>
      <rPr>
        <sz val="11"/>
        <rFont val="HGPｺﾞｼｯｸM"/>
        <family val="3"/>
      </rPr>
      <t>km</t>
    </r>
  </si>
  <si>
    <t>舗装率
％</t>
  </si>
  <si>
    <r>
      <rPr>
        <sz val="11"/>
        <rFont val="HGPｺﾞｼｯｸM"/>
        <family val="3"/>
      </rPr>
      <t>26</t>
    </r>
    <r>
      <rPr>
        <sz val="11"/>
        <rFont val="DejaVu Sans"/>
        <family val="2"/>
      </rPr>
      <t>年</t>
    </r>
  </si>
  <si>
    <r>
      <rPr>
        <sz val="11"/>
        <rFont val="HGPｺﾞｼｯｸM"/>
        <family val="3"/>
      </rPr>
      <t>27</t>
    </r>
    <r>
      <rPr>
        <sz val="11"/>
        <rFont val="DejaVu Sans"/>
        <family val="2"/>
      </rPr>
      <t>年</t>
    </r>
  </si>
  <si>
    <r>
      <rPr>
        <sz val="11"/>
        <rFont val="HGPｺﾞｼｯｸM"/>
        <family val="3"/>
      </rPr>
      <t>28</t>
    </r>
    <r>
      <rPr>
        <sz val="11"/>
        <rFont val="DejaVu Sans"/>
        <family val="2"/>
      </rPr>
      <t>年</t>
    </r>
  </si>
  <si>
    <r>
      <rPr>
        <sz val="11"/>
        <rFont val="HGPｺﾞｼｯｸM"/>
        <family val="3"/>
      </rPr>
      <t>29</t>
    </r>
    <r>
      <rPr>
        <sz val="11"/>
        <rFont val="DejaVu Sans"/>
        <family val="2"/>
      </rPr>
      <t>年</t>
    </r>
  </si>
  <si>
    <r>
      <rPr>
        <sz val="11"/>
        <rFont val="HGPｺﾞｼｯｸM"/>
        <family val="3"/>
      </rPr>
      <t>30</t>
    </r>
    <r>
      <rPr>
        <sz val="11"/>
        <rFont val="DejaVu Sans"/>
        <family val="2"/>
      </rPr>
      <t>年</t>
    </r>
  </si>
  <si>
    <t>（資料：県統計年鑑・建設課）</t>
  </si>
  <si>
    <t>■都市公園・緑地の状況</t>
  </si>
  <si>
    <t>■その他の公園</t>
  </si>
  <si>
    <r>
      <rPr>
        <sz val="11"/>
        <rFont val="DejaVu Sans"/>
        <family val="2"/>
      </rPr>
      <t>（令和元年</t>
    </r>
    <r>
      <rPr>
        <sz val="11"/>
        <rFont val="HGPｺﾞｼｯｸM"/>
        <family val="3"/>
      </rPr>
      <t>12</t>
    </r>
    <r>
      <rPr>
        <sz val="11"/>
        <rFont val="DejaVu Sans"/>
        <family val="2"/>
      </rPr>
      <t>月</t>
    </r>
    <r>
      <rPr>
        <sz val="11"/>
        <rFont val="HGPｺﾞｼｯｸM"/>
        <family val="3"/>
      </rPr>
      <t>31</t>
    </r>
    <r>
      <rPr>
        <sz val="11"/>
        <rFont val="DejaVu Sans"/>
        <family val="2"/>
      </rPr>
      <t>日現在　単位：</t>
    </r>
    <r>
      <rPr>
        <sz val="11"/>
        <rFont val="HGPｺﾞｼｯｸM"/>
        <family val="3"/>
      </rPr>
      <t>ha</t>
    </r>
    <r>
      <rPr>
        <sz val="11"/>
        <rFont val="DejaVu Sans"/>
        <family val="2"/>
      </rPr>
      <t>）</t>
    </r>
  </si>
  <si>
    <t>名　　称</t>
  </si>
  <si>
    <t>面　　積</t>
  </si>
  <si>
    <t>街区公園</t>
  </si>
  <si>
    <t>楠川公園</t>
  </si>
  <si>
    <t>中央公園</t>
  </si>
  <si>
    <t>武雄工業団地児童公園</t>
  </si>
  <si>
    <r>
      <rPr>
        <sz val="11"/>
        <rFont val="DejaVu Sans"/>
        <family val="2"/>
      </rPr>
      <t>一</t>
    </r>
    <r>
      <rPr>
        <sz val="11"/>
        <color indexed="10"/>
        <rFont val="DejaVu Sans"/>
        <family val="2"/>
      </rPr>
      <t>の</t>
    </r>
    <r>
      <rPr>
        <sz val="11"/>
        <rFont val="DejaVu Sans"/>
        <family val="2"/>
      </rPr>
      <t>坪公園</t>
    </r>
  </si>
  <si>
    <t>本部ダム湖畔公園</t>
  </si>
  <si>
    <t>武雄東児童遊園</t>
  </si>
  <si>
    <t>矢筈ダム湖畔公園</t>
  </si>
  <si>
    <t>五反田公園</t>
  </si>
  <si>
    <t>川古の大楠公園</t>
  </si>
  <si>
    <t>-</t>
  </si>
  <si>
    <t>野田公園</t>
  </si>
  <si>
    <t>竹古場キルンの森公園</t>
  </si>
  <si>
    <t>黒尾町公園</t>
  </si>
  <si>
    <t>山内中央公園</t>
  </si>
  <si>
    <t>杉橋公園</t>
  </si>
  <si>
    <t>神六山公園</t>
  </si>
  <si>
    <t>梶原公園</t>
  </si>
  <si>
    <t>乳待坊公園</t>
  </si>
  <si>
    <t>都市緑地</t>
  </si>
  <si>
    <t>北方運動公園</t>
  </si>
  <si>
    <t>迎田緑地</t>
  </si>
  <si>
    <t>きたがた四季の丘公園</t>
  </si>
  <si>
    <t>筈町河畔公園</t>
  </si>
  <si>
    <t>大渡農村公園</t>
  </si>
  <si>
    <t>運動公園</t>
  </si>
  <si>
    <t>（資料：公園課、観光課）</t>
  </si>
  <si>
    <t>白岩運動公園</t>
  </si>
  <si>
    <t>近隣公園</t>
  </si>
  <si>
    <t>丸山公園</t>
  </si>
  <si>
    <t>天神崎公園</t>
  </si>
  <si>
    <t>（資料：公園課）</t>
  </si>
  <si>
    <t>◇産業◇</t>
  </si>
  <si>
    <t>■産業（大分類）別事業所数及び従業者数</t>
  </si>
  <si>
    <t>（単位：事業所・人）</t>
  </si>
  <si>
    <t>事業所数</t>
  </si>
  <si>
    <t>従業者数</t>
  </si>
  <si>
    <r>
      <rPr>
        <sz val="11"/>
        <rFont val="HGPｺﾞｼｯｸM"/>
        <family val="3"/>
      </rPr>
      <t>H24</t>
    </r>
    <r>
      <rPr>
        <sz val="11"/>
        <rFont val="DejaVu Sans"/>
        <family val="2"/>
      </rPr>
      <t>経済ｾﾝｻｽ</t>
    </r>
  </si>
  <si>
    <t>総    数</t>
  </si>
  <si>
    <r>
      <rPr>
        <sz val="11"/>
        <rFont val="HGPｺﾞｼｯｸM"/>
        <family val="3"/>
      </rPr>
      <t>A</t>
    </r>
    <r>
      <rPr>
        <sz val="11"/>
        <rFont val="DejaVu Sans"/>
        <family val="2"/>
      </rPr>
      <t>～</t>
    </r>
    <r>
      <rPr>
        <sz val="11"/>
        <rFont val="HGPｺﾞｼｯｸM"/>
        <family val="3"/>
      </rPr>
      <t xml:space="preserve">B </t>
    </r>
    <r>
      <rPr>
        <sz val="11"/>
        <rFont val="DejaVu Sans"/>
        <family val="2"/>
      </rPr>
      <t>農林漁業</t>
    </r>
  </si>
  <si>
    <r>
      <rPr>
        <sz val="11"/>
        <rFont val="HGPｺﾞｼｯｸM"/>
        <family val="3"/>
      </rPr>
      <t xml:space="preserve">C </t>
    </r>
    <r>
      <rPr>
        <sz val="11"/>
        <rFont val="DejaVu Sans"/>
        <family val="2"/>
      </rPr>
      <t>鉱業，採石業，砂利採取業</t>
    </r>
  </si>
  <si>
    <r>
      <rPr>
        <sz val="11"/>
        <rFont val="HGPｺﾞｼｯｸM"/>
        <family val="3"/>
      </rPr>
      <t xml:space="preserve">D </t>
    </r>
    <r>
      <rPr>
        <sz val="11"/>
        <rFont val="DejaVu Sans"/>
        <family val="2"/>
      </rPr>
      <t>建設業</t>
    </r>
  </si>
  <si>
    <r>
      <rPr>
        <sz val="11"/>
        <rFont val="HGPｺﾞｼｯｸM"/>
        <family val="3"/>
      </rPr>
      <t xml:space="preserve">E </t>
    </r>
    <r>
      <rPr>
        <sz val="11"/>
        <rFont val="DejaVu Sans"/>
        <family val="2"/>
      </rPr>
      <t>製造業</t>
    </r>
  </si>
  <si>
    <r>
      <rPr>
        <sz val="11"/>
        <rFont val="HGPｺﾞｼｯｸM"/>
        <family val="3"/>
      </rPr>
      <t xml:space="preserve">F </t>
    </r>
    <r>
      <rPr>
        <sz val="11"/>
        <rFont val="DejaVu Sans"/>
        <family val="2"/>
      </rPr>
      <t>電気・ガス・熱供給・水道業</t>
    </r>
  </si>
  <si>
    <r>
      <rPr>
        <sz val="11"/>
        <rFont val="HGPｺﾞｼｯｸM"/>
        <family val="3"/>
      </rPr>
      <t xml:space="preserve">G </t>
    </r>
    <r>
      <rPr>
        <sz val="11"/>
        <rFont val="DejaVu Sans"/>
        <family val="2"/>
      </rPr>
      <t>情報通信業</t>
    </r>
  </si>
  <si>
    <r>
      <rPr>
        <sz val="11"/>
        <rFont val="HGPｺﾞｼｯｸM"/>
        <family val="3"/>
      </rPr>
      <t xml:space="preserve">H </t>
    </r>
    <r>
      <rPr>
        <sz val="11"/>
        <rFont val="DejaVu Sans"/>
        <family val="2"/>
      </rPr>
      <t>運輸業，郵便業</t>
    </r>
  </si>
  <si>
    <r>
      <rPr>
        <sz val="11"/>
        <rFont val="HGPｺﾞｼｯｸM"/>
        <family val="3"/>
      </rPr>
      <t xml:space="preserve">I </t>
    </r>
    <r>
      <rPr>
        <sz val="11"/>
        <rFont val="DejaVu Sans"/>
        <family val="2"/>
      </rPr>
      <t>卸売業，小売業</t>
    </r>
  </si>
  <si>
    <r>
      <rPr>
        <sz val="11"/>
        <rFont val="HGPｺﾞｼｯｸM"/>
        <family val="3"/>
      </rPr>
      <t xml:space="preserve">J </t>
    </r>
    <r>
      <rPr>
        <sz val="11"/>
        <rFont val="DejaVu Sans"/>
        <family val="2"/>
      </rPr>
      <t>金融業，保険業</t>
    </r>
  </si>
  <si>
    <r>
      <rPr>
        <sz val="11"/>
        <rFont val="HGPｺﾞｼｯｸM"/>
        <family val="3"/>
      </rPr>
      <t xml:space="preserve">K </t>
    </r>
    <r>
      <rPr>
        <sz val="11"/>
        <rFont val="DejaVu Sans"/>
        <family val="2"/>
      </rPr>
      <t>不動産業，物品賃貸業</t>
    </r>
  </si>
  <si>
    <r>
      <rPr>
        <sz val="11"/>
        <rFont val="HGPｺﾞｼｯｸM"/>
        <family val="3"/>
      </rPr>
      <t xml:space="preserve">L </t>
    </r>
    <r>
      <rPr>
        <sz val="11"/>
        <rFont val="DejaVu Sans"/>
        <family val="2"/>
      </rPr>
      <t>学術研究， 専門・技術サービス業</t>
    </r>
  </si>
  <si>
    <r>
      <rPr>
        <sz val="11"/>
        <rFont val="HGPｺﾞｼｯｸM"/>
        <family val="3"/>
      </rPr>
      <t xml:space="preserve">M </t>
    </r>
    <r>
      <rPr>
        <sz val="11"/>
        <rFont val="DejaVu Sans"/>
        <family val="2"/>
      </rPr>
      <t>宿泊業，飲食サービス業</t>
    </r>
  </si>
  <si>
    <r>
      <rPr>
        <sz val="11"/>
        <rFont val="HGPｺﾞｼｯｸM"/>
        <family val="3"/>
      </rPr>
      <t xml:space="preserve">N </t>
    </r>
    <r>
      <rPr>
        <sz val="11"/>
        <rFont val="DejaVu Sans"/>
        <family val="2"/>
      </rPr>
      <t>生活関連サービス業，娯楽業</t>
    </r>
  </si>
  <si>
    <r>
      <rPr>
        <sz val="11"/>
        <rFont val="HGPｺﾞｼｯｸM"/>
        <family val="3"/>
      </rPr>
      <t xml:space="preserve">O </t>
    </r>
    <r>
      <rPr>
        <sz val="11"/>
        <rFont val="DejaVu Sans"/>
        <family val="2"/>
      </rPr>
      <t>教育，学習支援業</t>
    </r>
  </si>
  <si>
    <r>
      <rPr>
        <sz val="11"/>
        <rFont val="HGPｺﾞｼｯｸM"/>
        <family val="3"/>
      </rPr>
      <t xml:space="preserve">P </t>
    </r>
    <r>
      <rPr>
        <sz val="11"/>
        <rFont val="DejaVu Sans"/>
        <family val="2"/>
      </rPr>
      <t>医療，福祉</t>
    </r>
  </si>
  <si>
    <r>
      <rPr>
        <sz val="11"/>
        <rFont val="HGPｺﾞｼｯｸM"/>
        <family val="3"/>
      </rPr>
      <t xml:space="preserve">Q </t>
    </r>
    <r>
      <rPr>
        <sz val="11"/>
        <rFont val="DejaVu Sans"/>
        <family val="2"/>
      </rPr>
      <t>複合サービス事業</t>
    </r>
  </si>
  <si>
    <r>
      <rPr>
        <sz val="11"/>
        <rFont val="HGPｺﾞｼｯｸM"/>
        <family val="3"/>
      </rPr>
      <t xml:space="preserve">R </t>
    </r>
    <r>
      <rPr>
        <sz val="11"/>
        <rFont val="DejaVu Sans"/>
        <family val="2"/>
      </rPr>
      <t>サービス業</t>
    </r>
    <r>
      <rPr>
        <sz val="11"/>
        <rFont val="HGPｺﾞｼｯｸM"/>
        <family val="3"/>
      </rPr>
      <t>(</t>
    </r>
    <r>
      <rPr>
        <sz val="11"/>
        <rFont val="DejaVu Sans"/>
        <family val="2"/>
      </rPr>
      <t>他に分類されないもの</t>
    </r>
    <r>
      <rPr>
        <sz val="11"/>
        <rFont val="HGPｺﾞｼｯｸM"/>
        <family val="3"/>
      </rPr>
      <t>)</t>
    </r>
  </si>
  <si>
    <t>※公務員を除く</t>
  </si>
  <si>
    <r>
      <rPr>
        <sz val="11"/>
        <rFont val="DejaVu Sans"/>
        <family val="2"/>
      </rPr>
      <t>（資料：経済センサス　※平成</t>
    </r>
    <r>
      <rPr>
        <sz val="11"/>
        <rFont val="HGPｺﾞｼｯｸM"/>
        <family val="3"/>
      </rPr>
      <t>18</t>
    </r>
    <r>
      <rPr>
        <sz val="11"/>
        <rFont val="DejaVu Sans"/>
        <family val="2"/>
      </rPr>
      <t>年までは事業所・企業統計調査）</t>
    </r>
  </si>
  <si>
    <t>■人数規模別事業所数及び従業者数</t>
  </si>
  <si>
    <r>
      <rPr>
        <sz val="11"/>
        <rFont val="HGPｺﾞｼｯｸM"/>
        <family val="3"/>
      </rPr>
      <t>H28</t>
    </r>
    <r>
      <rPr>
        <sz val="11"/>
        <rFont val="DejaVu Sans"/>
        <family val="2"/>
      </rPr>
      <t>経済ｾﾝｻｽ</t>
    </r>
  </si>
  <si>
    <t>１～４人</t>
  </si>
  <si>
    <t>５～９人</t>
  </si>
  <si>
    <t>１０～１９人</t>
  </si>
  <si>
    <t>２０～２９人</t>
  </si>
  <si>
    <t>３０人以上</t>
  </si>
  <si>
    <t>派遣・下請従業者のみ</t>
  </si>
  <si>
    <t>【農業】</t>
  </si>
  <si>
    <t>■農業の概況</t>
  </si>
  <si>
    <r>
      <rPr>
        <sz val="11"/>
        <rFont val="DejaVu Sans"/>
        <family val="2"/>
      </rPr>
      <t>（各年</t>
    </r>
    <r>
      <rPr>
        <sz val="11"/>
        <rFont val="HGPｺﾞｼｯｸM"/>
        <family val="3"/>
      </rPr>
      <t>2</t>
    </r>
    <r>
      <rPr>
        <sz val="11"/>
        <rFont val="DejaVu Sans"/>
        <family val="2"/>
      </rPr>
      <t>月</t>
    </r>
    <r>
      <rPr>
        <sz val="11"/>
        <rFont val="HGPｺﾞｼｯｸM"/>
        <family val="3"/>
      </rPr>
      <t>1</t>
    </r>
    <r>
      <rPr>
        <sz val="11"/>
        <rFont val="DejaVu Sans"/>
        <family val="2"/>
      </rPr>
      <t>日現在　単位：戸）</t>
    </r>
  </si>
  <si>
    <t>農　家　戸　数</t>
  </si>
  <si>
    <r>
      <rPr>
        <sz val="11"/>
        <rFont val="HGPｺﾞｼｯｸM"/>
        <family val="3"/>
      </rPr>
      <t>H27</t>
    </r>
    <r>
      <rPr>
        <sz val="11"/>
        <rFont val="DejaVu Sans"/>
        <family val="2"/>
      </rPr>
      <t>農林業センサス</t>
    </r>
  </si>
  <si>
    <t>販売農家</t>
  </si>
  <si>
    <t>自給的農家</t>
  </si>
  <si>
    <t>主副業別農家数</t>
  </si>
  <si>
    <t>主業農家</t>
  </si>
  <si>
    <t>準主業農家</t>
  </si>
  <si>
    <t>副業的農家</t>
  </si>
  <si>
    <r>
      <rPr>
        <sz val="11"/>
        <rFont val="DejaVu Sans"/>
        <family val="2"/>
      </rPr>
      <t>平成</t>
    </r>
    <r>
      <rPr>
        <sz val="11"/>
        <rFont val="HGPｺﾞｼｯｸM"/>
        <family val="3"/>
      </rPr>
      <t>7</t>
    </r>
    <r>
      <rPr>
        <sz val="11"/>
        <rFont val="DejaVu Sans"/>
        <family val="2"/>
      </rPr>
      <t>年</t>
    </r>
  </si>
  <si>
    <t>（資料：農林業センサス）</t>
  </si>
  <si>
    <t>■経営耕地面積規模別農家数の推移</t>
  </si>
  <si>
    <t>例外
規定</t>
  </si>
  <si>
    <r>
      <rPr>
        <sz val="11"/>
        <rFont val="HGPｺﾞｼｯｸM"/>
        <family val="3"/>
      </rPr>
      <t xml:space="preserve">0.3ha
</t>
    </r>
    <r>
      <rPr>
        <sz val="11"/>
        <rFont val="DejaVu Sans"/>
        <family val="2"/>
      </rPr>
      <t>未満</t>
    </r>
  </si>
  <si>
    <r>
      <rPr>
        <sz val="11"/>
        <rFont val="HGPｺﾞｼｯｸM"/>
        <family val="3"/>
      </rPr>
      <t>0.3</t>
    </r>
    <r>
      <rPr>
        <sz val="11"/>
        <rFont val="DejaVu Sans"/>
        <family val="2"/>
      </rPr>
      <t>～</t>
    </r>
    <r>
      <rPr>
        <sz val="11"/>
        <rFont val="HGPｺﾞｼｯｸM"/>
        <family val="3"/>
      </rPr>
      <t>0.5ha</t>
    </r>
  </si>
  <si>
    <r>
      <rPr>
        <sz val="11"/>
        <rFont val="HGPｺﾞｼｯｸM"/>
        <family val="3"/>
      </rPr>
      <t>0.5</t>
    </r>
    <r>
      <rPr>
        <sz val="11"/>
        <rFont val="DejaVu Sans"/>
        <family val="2"/>
      </rPr>
      <t>～</t>
    </r>
    <r>
      <rPr>
        <sz val="11"/>
        <rFont val="HGPｺﾞｼｯｸM"/>
        <family val="3"/>
      </rPr>
      <t>1.0ha</t>
    </r>
  </si>
  <si>
    <r>
      <rPr>
        <sz val="11"/>
        <rFont val="HGPｺﾞｼｯｸM"/>
        <family val="3"/>
      </rPr>
      <t>1.0</t>
    </r>
    <r>
      <rPr>
        <sz val="11"/>
        <rFont val="DejaVu Sans"/>
        <family val="2"/>
      </rPr>
      <t>～</t>
    </r>
    <r>
      <rPr>
        <sz val="11"/>
        <rFont val="HGPｺﾞｼｯｸM"/>
        <family val="3"/>
      </rPr>
      <t>1.5ha</t>
    </r>
  </si>
  <si>
    <r>
      <rPr>
        <sz val="11"/>
        <rFont val="HGPｺﾞｼｯｸM"/>
        <family val="3"/>
      </rPr>
      <t>1.5</t>
    </r>
    <r>
      <rPr>
        <sz val="11"/>
        <rFont val="DejaVu Sans"/>
        <family val="2"/>
      </rPr>
      <t>～</t>
    </r>
    <r>
      <rPr>
        <sz val="11"/>
        <rFont val="HGPｺﾞｼｯｸM"/>
        <family val="3"/>
      </rPr>
      <t>2.0ha</t>
    </r>
  </si>
  <si>
    <r>
      <rPr>
        <sz val="11"/>
        <rFont val="HGPｺﾞｼｯｸM"/>
        <family val="3"/>
      </rPr>
      <t>2.0</t>
    </r>
    <r>
      <rPr>
        <sz val="11"/>
        <rFont val="DejaVu Sans"/>
        <family val="2"/>
      </rPr>
      <t>～</t>
    </r>
    <r>
      <rPr>
        <sz val="11"/>
        <rFont val="HGPｺﾞｼｯｸM"/>
        <family val="3"/>
      </rPr>
      <t>2.5ha</t>
    </r>
  </si>
  <si>
    <r>
      <rPr>
        <sz val="11"/>
        <rFont val="HGPｺﾞｼｯｸM"/>
        <family val="3"/>
      </rPr>
      <t>2.5</t>
    </r>
    <r>
      <rPr>
        <sz val="11"/>
        <rFont val="DejaVu Sans"/>
        <family val="2"/>
      </rPr>
      <t>～</t>
    </r>
    <r>
      <rPr>
        <sz val="11"/>
        <rFont val="HGPｺﾞｼｯｸM"/>
        <family val="3"/>
      </rPr>
      <t>3.0ha</t>
    </r>
  </si>
  <si>
    <r>
      <rPr>
        <sz val="11"/>
        <rFont val="HGPｺﾞｼｯｸM"/>
        <family val="3"/>
      </rPr>
      <t>3.0</t>
    </r>
    <r>
      <rPr>
        <sz val="11"/>
        <rFont val="DejaVu Sans"/>
        <family val="2"/>
      </rPr>
      <t>～</t>
    </r>
    <r>
      <rPr>
        <sz val="11"/>
        <rFont val="HGPｺﾞｼｯｸM"/>
        <family val="3"/>
      </rPr>
      <t>5.0ha</t>
    </r>
  </si>
  <si>
    <r>
      <rPr>
        <sz val="11"/>
        <rFont val="HGPｺﾞｼｯｸM"/>
        <family val="3"/>
      </rPr>
      <t>5.0ha</t>
    </r>
    <r>
      <rPr>
        <sz val="11"/>
        <rFont val="DejaVu Sans"/>
        <family val="2"/>
      </rPr>
      <t>以上</t>
    </r>
  </si>
  <si>
    <t>■経営耕地面積の推移</t>
  </si>
  <si>
    <r>
      <rPr>
        <sz val="11"/>
        <rFont val="DejaVu Sans"/>
        <family val="2"/>
      </rPr>
      <t>（各年</t>
    </r>
    <r>
      <rPr>
        <sz val="11"/>
        <rFont val="HGPｺﾞｼｯｸM"/>
        <family val="3"/>
      </rPr>
      <t>2</t>
    </r>
    <r>
      <rPr>
        <sz val="11"/>
        <rFont val="DejaVu Sans"/>
        <family val="2"/>
      </rPr>
      <t>月</t>
    </r>
    <r>
      <rPr>
        <sz val="11"/>
        <rFont val="HGPｺﾞｼｯｸM"/>
        <family val="3"/>
      </rPr>
      <t>1</t>
    </r>
    <r>
      <rPr>
        <sz val="11"/>
        <rFont val="DejaVu Sans"/>
        <family val="2"/>
      </rPr>
      <t>日現在　単位：ａ）</t>
    </r>
  </si>
  <si>
    <t>総面積</t>
  </si>
  <si>
    <t>果樹園</t>
  </si>
  <si>
    <t>■主要作物の作付面積及び収穫量</t>
  </si>
  <si>
    <r>
      <rPr>
        <sz val="11"/>
        <rFont val="DejaVu Sans"/>
        <family val="2"/>
      </rPr>
      <t>（平成</t>
    </r>
    <r>
      <rPr>
        <sz val="11"/>
        <rFont val="HGPｺﾞｼｯｸM"/>
        <family val="3"/>
      </rPr>
      <t>30</t>
    </r>
    <r>
      <rPr>
        <sz val="11"/>
        <rFont val="DejaVu Sans"/>
        <family val="2"/>
      </rPr>
      <t>年</t>
    </r>
    <r>
      <rPr>
        <sz val="11"/>
        <rFont val="HGPｺﾞｼｯｸM"/>
        <family val="3"/>
      </rPr>
      <t>2</t>
    </r>
    <r>
      <rPr>
        <sz val="11"/>
        <rFont val="DejaVu Sans"/>
        <family val="2"/>
      </rPr>
      <t>月</t>
    </r>
    <r>
      <rPr>
        <sz val="11"/>
        <rFont val="HGPｺﾞｼｯｸM"/>
        <family val="3"/>
      </rPr>
      <t>1</t>
    </r>
    <r>
      <rPr>
        <sz val="11"/>
        <rFont val="DejaVu Sans"/>
        <family val="2"/>
      </rPr>
      <t>日現在　単位：ｈａ・ｔ）</t>
    </r>
  </si>
  <si>
    <t>米</t>
  </si>
  <si>
    <t>小　麦</t>
  </si>
  <si>
    <t>大　麦</t>
  </si>
  <si>
    <t>大　豆</t>
  </si>
  <si>
    <t>たまねぎ</t>
  </si>
  <si>
    <t>農林課</t>
  </si>
  <si>
    <t>作付面積</t>
  </si>
  <si>
    <t>収穫量</t>
  </si>
  <si>
    <t>（資料：農林水産統計年報）</t>
  </si>
  <si>
    <t>■作物別作付農家数・作付面積（販売目的）</t>
  </si>
  <si>
    <r>
      <rPr>
        <sz val="11"/>
        <rFont val="DejaVu Sans"/>
        <family val="2"/>
      </rPr>
      <t>（平成</t>
    </r>
    <r>
      <rPr>
        <sz val="11"/>
        <rFont val="HGSｺﾞｼｯｸM"/>
        <family val="3"/>
      </rPr>
      <t>27</t>
    </r>
    <r>
      <rPr>
        <sz val="11"/>
        <rFont val="DejaVu Sans"/>
        <family val="2"/>
      </rPr>
      <t>年</t>
    </r>
    <r>
      <rPr>
        <sz val="11"/>
        <rFont val="HGSｺﾞｼｯｸM"/>
        <family val="3"/>
      </rPr>
      <t>2</t>
    </r>
    <r>
      <rPr>
        <sz val="11"/>
        <rFont val="DejaVu Sans"/>
        <family val="2"/>
      </rPr>
      <t>月</t>
    </r>
    <r>
      <rPr>
        <sz val="11"/>
        <rFont val="HGSｺﾞｼｯｸM"/>
        <family val="3"/>
      </rPr>
      <t>1</t>
    </r>
    <r>
      <rPr>
        <sz val="11"/>
        <rFont val="DejaVu Sans"/>
        <family val="2"/>
      </rPr>
      <t>日現在　単位：戸・</t>
    </r>
    <r>
      <rPr>
        <sz val="11"/>
        <rFont val="HGSｺﾞｼｯｸM"/>
        <family val="3"/>
      </rPr>
      <t>ha</t>
    </r>
    <r>
      <rPr>
        <sz val="11"/>
        <rFont val="DejaVu Sans"/>
        <family val="2"/>
      </rPr>
      <t>）</t>
    </r>
  </si>
  <si>
    <t>稲</t>
  </si>
  <si>
    <t>麦　類</t>
  </si>
  <si>
    <t>いも類</t>
  </si>
  <si>
    <t>豆　類</t>
  </si>
  <si>
    <t>茶</t>
  </si>
  <si>
    <t>野　菜</t>
  </si>
  <si>
    <t>作付
農家</t>
  </si>
  <si>
    <t>作付
面積</t>
  </si>
  <si>
    <t>×</t>
  </si>
  <si>
    <t>■果樹の種類別栽培農家数（販売農家）</t>
  </si>
  <si>
    <r>
      <rPr>
        <sz val="11"/>
        <rFont val="DejaVu Sans"/>
        <family val="2"/>
      </rPr>
      <t>（平成</t>
    </r>
    <r>
      <rPr>
        <sz val="11"/>
        <rFont val="HGSｺﾞｼｯｸM"/>
        <family val="3"/>
      </rPr>
      <t>27</t>
    </r>
    <r>
      <rPr>
        <sz val="11"/>
        <rFont val="DejaVu Sans"/>
        <family val="2"/>
      </rPr>
      <t>年</t>
    </r>
    <r>
      <rPr>
        <sz val="11"/>
        <rFont val="HGSｺﾞｼｯｸM"/>
        <family val="3"/>
      </rPr>
      <t>2</t>
    </r>
    <r>
      <rPr>
        <sz val="11"/>
        <rFont val="DejaVu Sans"/>
        <family val="2"/>
      </rPr>
      <t>月</t>
    </r>
    <r>
      <rPr>
        <sz val="11"/>
        <rFont val="HGSｺﾞｼｯｸM"/>
        <family val="3"/>
      </rPr>
      <t>1</t>
    </r>
    <r>
      <rPr>
        <sz val="11"/>
        <rFont val="DejaVu Sans"/>
        <family val="2"/>
      </rPr>
      <t>日現在　単位：戸）</t>
    </r>
  </si>
  <si>
    <t>温州みかん</t>
  </si>
  <si>
    <t>その他柑橘類</t>
  </si>
  <si>
    <t>かき</t>
  </si>
  <si>
    <t>くり</t>
  </si>
  <si>
    <t>うめ</t>
  </si>
  <si>
    <t>ぶどう</t>
  </si>
  <si>
    <t>キウイ</t>
  </si>
  <si>
    <t>栽培戸数</t>
  </si>
  <si>
    <r>
      <rPr>
        <sz val="11"/>
        <rFont val="HGSｺﾞｼｯｸM"/>
        <family val="3"/>
      </rPr>
      <t>H27</t>
    </r>
    <r>
      <rPr>
        <sz val="11"/>
        <rFont val="DejaVu Sans"/>
        <family val="2"/>
      </rPr>
      <t>農林業センサス</t>
    </r>
  </si>
  <si>
    <t>■家畜の飼育状況（販売農家）</t>
  </si>
  <si>
    <r>
      <rPr>
        <sz val="11"/>
        <rFont val="DejaVu Sans"/>
        <family val="2"/>
      </rPr>
      <t>（平成</t>
    </r>
    <r>
      <rPr>
        <sz val="11"/>
        <rFont val="HGSｺﾞｼｯｸM"/>
        <family val="3"/>
      </rPr>
      <t>27</t>
    </r>
    <r>
      <rPr>
        <sz val="11"/>
        <rFont val="DejaVu Sans"/>
        <family val="2"/>
      </rPr>
      <t>年</t>
    </r>
    <r>
      <rPr>
        <sz val="11"/>
        <rFont val="HGSｺﾞｼｯｸM"/>
        <family val="3"/>
      </rPr>
      <t>2</t>
    </r>
    <r>
      <rPr>
        <sz val="11"/>
        <rFont val="DejaVu Sans"/>
        <family val="2"/>
      </rPr>
      <t>月</t>
    </r>
    <r>
      <rPr>
        <sz val="11"/>
        <rFont val="HGSｺﾞｼｯｸM"/>
        <family val="3"/>
      </rPr>
      <t>1</t>
    </r>
    <r>
      <rPr>
        <sz val="11"/>
        <rFont val="DejaVu Sans"/>
        <family val="2"/>
      </rPr>
      <t>日現在）</t>
    </r>
  </si>
  <si>
    <t>乳用牛</t>
  </si>
  <si>
    <t>肉用牛</t>
  </si>
  <si>
    <t>豚</t>
  </si>
  <si>
    <t>採卵鶏</t>
  </si>
  <si>
    <t>ブロイラー</t>
  </si>
  <si>
    <t>戸数</t>
  </si>
  <si>
    <t>頭数</t>
  </si>
  <si>
    <t>羽数</t>
  </si>
  <si>
    <r>
      <rPr>
        <sz val="11"/>
        <rFont val="DejaVu Sans"/>
        <family val="2"/>
      </rPr>
      <t>（羽数：</t>
    </r>
    <r>
      <rPr>
        <sz val="11"/>
        <rFont val="HGSｺﾞｼｯｸM"/>
        <family val="3"/>
      </rPr>
      <t>100</t>
    </r>
    <r>
      <rPr>
        <sz val="11"/>
        <rFont val="DejaVu Sans"/>
        <family val="2"/>
      </rPr>
      <t>羽）</t>
    </r>
  </si>
  <si>
    <r>
      <rPr>
        <sz val="11"/>
        <rFont val="DejaVu Sans"/>
        <family val="2"/>
      </rPr>
      <t>■農地の転用状況　　平成</t>
    </r>
    <r>
      <rPr>
        <sz val="11"/>
        <rFont val="HGSｺﾞｼｯｸM"/>
        <family val="3"/>
      </rPr>
      <t>30</t>
    </r>
    <r>
      <rPr>
        <sz val="11"/>
        <rFont val="DejaVu Sans"/>
        <family val="2"/>
      </rPr>
      <t>年</t>
    </r>
  </si>
  <si>
    <r>
      <rPr>
        <sz val="11"/>
        <rFont val="DejaVu Sans"/>
        <family val="2"/>
      </rPr>
      <t>（</t>
    </r>
    <r>
      <rPr>
        <sz val="11"/>
        <rFont val="HGSｺﾞｼｯｸM"/>
        <family val="3"/>
      </rPr>
      <t>1</t>
    </r>
    <r>
      <rPr>
        <sz val="11"/>
        <rFont val="DejaVu Sans"/>
        <family val="2"/>
      </rPr>
      <t>月</t>
    </r>
    <r>
      <rPr>
        <sz val="11"/>
        <rFont val="HGSｺﾞｼｯｸM"/>
        <family val="3"/>
      </rPr>
      <t>1</t>
    </r>
    <r>
      <rPr>
        <sz val="11"/>
        <rFont val="DejaVu Sans"/>
        <family val="2"/>
      </rPr>
      <t>日～</t>
    </r>
    <r>
      <rPr>
        <sz val="11"/>
        <rFont val="HGSｺﾞｼｯｸM"/>
        <family val="3"/>
      </rPr>
      <t>12</t>
    </r>
    <r>
      <rPr>
        <sz val="11"/>
        <rFont val="DejaVu Sans"/>
        <family val="2"/>
      </rPr>
      <t>月</t>
    </r>
    <r>
      <rPr>
        <sz val="11"/>
        <rFont val="HGSｺﾞｼｯｸM"/>
        <family val="3"/>
      </rPr>
      <t>31</t>
    </r>
    <r>
      <rPr>
        <sz val="11"/>
        <rFont val="DejaVu Sans"/>
        <family val="2"/>
      </rPr>
      <t>日　単位：件・ａ）</t>
    </r>
  </si>
  <si>
    <t>住宅用地</t>
  </si>
  <si>
    <t>鉱工業用地</t>
  </si>
  <si>
    <t>公共用地</t>
  </si>
  <si>
    <t>その他の
業務用地</t>
  </si>
  <si>
    <t>植　林</t>
  </si>
  <si>
    <t>件数</t>
  </si>
  <si>
    <t>面積</t>
  </si>
  <si>
    <t>（資料：農業委員会）</t>
  </si>
  <si>
    <t>【林業】</t>
  </si>
  <si>
    <t>■森林の面積</t>
  </si>
  <si>
    <r>
      <rPr>
        <sz val="11"/>
        <rFont val="DejaVu Sans"/>
        <family val="2"/>
      </rPr>
      <t>（平成</t>
    </r>
    <r>
      <rPr>
        <sz val="11"/>
        <rFont val="HGSｺﾞｼｯｸM"/>
        <family val="3"/>
      </rPr>
      <t>31</t>
    </r>
    <r>
      <rPr>
        <sz val="11"/>
        <rFont val="DejaVu Sans"/>
        <family val="2"/>
      </rPr>
      <t>年</t>
    </r>
    <r>
      <rPr>
        <sz val="11"/>
        <rFont val="HGSｺﾞｼｯｸM"/>
        <family val="3"/>
      </rPr>
      <t>4</t>
    </r>
    <r>
      <rPr>
        <sz val="11"/>
        <rFont val="DejaVu Sans"/>
        <family val="2"/>
      </rPr>
      <t>月</t>
    </r>
    <r>
      <rPr>
        <sz val="11"/>
        <rFont val="HGSｺﾞｼｯｸM"/>
        <family val="3"/>
      </rPr>
      <t>1</t>
    </r>
    <r>
      <rPr>
        <sz val="11"/>
        <rFont val="DejaVu Sans"/>
        <family val="2"/>
      </rPr>
      <t>日現在　単位：</t>
    </r>
    <r>
      <rPr>
        <sz val="11"/>
        <rFont val="HGSｺﾞｼｯｸM"/>
        <family val="3"/>
      </rPr>
      <t>ha</t>
    </r>
    <r>
      <rPr>
        <sz val="11"/>
        <rFont val="DejaVu Sans"/>
        <family val="2"/>
      </rPr>
      <t>）</t>
    </r>
  </si>
  <si>
    <t>武雄市
森林面積</t>
  </si>
  <si>
    <t>国　有　林</t>
  </si>
  <si>
    <t>民　有　林</t>
  </si>
  <si>
    <t>人工林</t>
  </si>
  <si>
    <t>天然林</t>
  </si>
  <si>
    <t>森林以外
の用途</t>
  </si>
  <si>
    <t>人工林率（％）</t>
  </si>
  <si>
    <t>竹林</t>
  </si>
  <si>
    <t>無立木地</t>
  </si>
  <si>
    <r>
      <rPr>
        <sz val="11"/>
        <rFont val="DejaVu Sans"/>
        <family val="2"/>
      </rPr>
      <t>人工林率</t>
    </r>
    <r>
      <rPr>
        <sz val="11"/>
        <rFont val="HGSｺﾞｼｯｸM"/>
        <family val="3"/>
      </rPr>
      <t>(</t>
    </r>
    <r>
      <rPr>
        <sz val="11"/>
        <rFont val="DejaVu Sans"/>
        <family val="2"/>
      </rPr>
      <t>％</t>
    </r>
    <r>
      <rPr>
        <sz val="11"/>
        <rFont val="HGSｺﾞｼｯｸM"/>
        <family val="3"/>
      </rPr>
      <t>)</t>
    </r>
  </si>
  <si>
    <t>（資料：佐賀県森林・林業統計要覧）</t>
  </si>
  <si>
    <t>【商業】</t>
  </si>
  <si>
    <t>■商業の推移</t>
  </si>
  <si>
    <r>
      <rPr>
        <sz val="11"/>
        <rFont val="DejaVu Sans"/>
        <family val="2"/>
      </rPr>
      <t>（各年</t>
    </r>
    <r>
      <rPr>
        <sz val="11"/>
        <rFont val="HGSｺﾞｼｯｸM"/>
        <family val="3"/>
      </rPr>
      <t>6</t>
    </r>
    <r>
      <rPr>
        <sz val="11"/>
        <rFont val="DejaVu Sans"/>
        <family val="2"/>
      </rPr>
      <t>月</t>
    </r>
    <r>
      <rPr>
        <sz val="11"/>
        <rFont val="HGSｺﾞｼｯｸM"/>
        <family val="3"/>
      </rPr>
      <t>1</t>
    </r>
    <r>
      <rPr>
        <sz val="11"/>
        <rFont val="DejaVu Sans"/>
        <family val="2"/>
      </rPr>
      <t>日現在　単位：事業所・人・万円）</t>
    </r>
  </si>
  <si>
    <t>事業所</t>
  </si>
  <si>
    <t>従業員数</t>
  </si>
  <si>
    <t>販売額</t>
  </si>
  <si>
    <r>
      <rPr>
        <sz val="11"/>
        <rFont val="HGSｺﾞｼｯｸM"/>
        <family val="3"/>
      </rPr>
      <t>1</t>
    </r>
    <r>
      <rPr>
        <sz val="11"/>
        <rFont val="DejaVu Sans"/>
        <family val="2"/>
      </rPr>
      <t>事業所当り
従業者数</t>
    </r>
  </si>
  <si>
    <r>
      <rPr>
        <sz val="11"/>
        <rFont val="HGSｺﾞｼｯｸM"/>
        <family val="3"/>
      </rPr>
      <t>1</t>
    </r>
    <r>
      <rPr>
        <sz val="11"/>
        <rFont val="DejaVu Sans"/>
        <family val="2"/>
      </rPr>
      <t>事業所当り
販売額</t>
    </r>
  </si>
  <si>
    <r>
      <rPr>
        <sz val="10"/>
        <rFont val="DejaVu Sans"/>
        <family val="2"/>
      </rPr>
      <t>従業者</t>
    </r>
    <r>
      <rPr>
        <sz val="10"/>
        <rFont val="HGSｺﾞｼｯｸM"/>
        <family val="3"/>
      </rPr>
      <t>1</t>
    </r>
    <r>
      <rPr>
        <sz val="10"/>
        <rFont val="DejaVu Sans"/>
        <family val="2"/>
      </rPr>
      <t>人当り
販売額</t>
    </r>
  </si>
  <si>
    <r>
      <rPr>
        <sz val="11"/>
        <rFont val="HGSｺﾞｼｯｸM"/>
        <family val="3"/>
      </rPr>
      <t>H27</t>
    </r>
    <r>
      <rPr>
        <sz val="11"/>
        <rFont val="DejaVu Sans"/>
        <family val="2"/>
      </rPr>
      <t>年版　佐賀県統計年鑑より（</t>
    </r>
    <r>
      <rPr>
        <sz val="11"/>
        <rFont val="HGSｺﾞｼｯｸM"/>
        <family val="3"/>
      </rPr>
      <t>H29.2</t>
    </r>
    <r>
      <rPr>
        <sz val="11"/>
        <rFont val="DejaVu Sans"/>
        <family val="2"/>
      </rPr>
      <t>発行）</t>
    </r>
  </si>
  <si>
    <r>
      <rPr>
        <sz val="11"/>
        <rFont val="DejaVu Sans"/>
        <family val="2"/>
      </rPr>
      <t>平成</t>
    </r>
    <r>
      <rPr>
        <sz val="11"/>
        <rFont val="HGSｺﾞｼｯｸM"/>
        <family val="3"/>
      </rPr>
      <t>11</t>
    </r>
    <r>
      <rPr>
        <sz val="11"/>
        <rFont val="DejaVu Sans"/>
        <family val="2"/>
      </rPr>
      <t>年</t>
    </r>
  </si>
  <si>
    <r>
      <rPr>
        <sz val="11"/>
        <rFont val="DejaVu Sans"/>
        <family val="2"/>
      </rPr>
      <t>平成</t>
    </r>
    <r>
      <rPr>
        <sz val="11"/>
        <rFont val="HGSｺﾞｼｯｸM"/>
        <family val="3"/>
      </rPr>
      <t>14</t>
    </r>
    <r>
      <rPr>
        <sz val="11"/>
        <rFont val="DejaVu Sans"/>
        <family val="2"/>
      </rPr>
      <t>年</t>
    </r>
  </si>
  <si>
    <r>
      <rPr>
        <sz val="11"/>
        <rFont val="DejaVu Sans"/>
        <family val="2"/>
      </rPr>
      <t>平成</t>
    </r>
    <r>
      <rPr>
        <sz val="11"/>
        <rFont val="HGSｺﾞｼｯｸM"/>
        <family val="3"/>
      </rPr>
      <t>16</t>
    </r>
    <r>
      <rPr>
        <sz val="11"/>
        <rFont val="DejaVu Sans"/>
        <family val="2"/>
      </rPr>
      <t>年</t>
    </r>
  </si>
  <si>
    <r>
      <rPr>
        <sz val="11"/>
        <rFont val="DejaVu Sans"/>
        <family val="2"/>
      </rPr>
      <t>平成</t>
    </r>
    <r>
      <rPr>
        <sz val="11"/>
        <rFont val="HGSｺﾞｼｯｸM"/>
        <family val="3"/>
      </rPr>
      <t>19</t>
    </r>
    <r>
      <rPr>
        <sz val="11"/>
        <rFont val="DejaVu Sans"/>
        <family val="2"/>
      </rPr>
      <t>年</t>
    </r>
  </si>
  <si>
    <r>
      <rPr>
        <sz val="11"/>
        <rFont val="DejaVu Sans"/>
        <family val="2"/>
      </rPr>
      <t>平成</t>
    </r>
    <r>
      <rPr>
        <sz val="11"/>
        <rFont val="HGSｺﾞｼｯｸM"/>
        <family val="3"/>
      </rPr>
      <t>26</t>
    </r>
    <r>
      <rPr>
        <sz val="11"/>
        <rFont val="DejaVu Sans"/>
        <family val="2"/>
      </rPr>
      <t>年</t>
    </r>
  </si>
  <si>
    <t>（資料：商業統計調査）</t>
  </si>
  <si>
    <t>■産業分類別事業所数・従業者数・年間商品販売額</t>
  </si>
  <si>
    <r>
      <rPr>
        <sz val="10"/>
        <rFont val="DejaVu Sans"/>
        <family val="2"/>
      </rPr>
      <t>（平成</t>
    </r>
    <r>
      <rPr>
        <sz val="10"/>
        <rFont val="HGSｺﾞｼｯｸM"/>
        <family val="3"/>
      </rPr>
      <t>26</t>
    </r>
    <r>
      <rPr>
        <sz val="10"/>
        <rFont val="DejaVu Sans"/>
        <family val="2"/>
      </rPr>
      <t>年</t>
    </r>
    <r>
      <rPr>
        <sz val="10"/>
        <rFont val="HGSｺﾞｼｯｸM"/>
        <family val="3"/>
      </rPr>
      <t>7</t>
    </r>
    <r>
      <rPr>
        <sz val="10"/>
        <rFont val="DejaVu Sans"/>
        <family val="2"/>
      </rPr>
      <t>月</t>
    </r>
    <r>
      <rPr>
        <sz val="10"/>
        <rFont val="HGSｺﾞｼｯｸM"/>
        <family val="3"/>
      </rPr>
      <t>1</t>
    </r>
    <r>
      <rPr>
        <sz val="10"/>
        <rFont val="DejaVu Sans"/>
        <family val="2"/>
      </rPr>
      <t>日現在　単位：事業所･人･万円）</t>
    </r>
  </si>
  <si>
    <t>年間商品販売額</t>
  </si>
  <si>
    <t>卸売業　</t>
  </si>
  <si>
    <t>繊維・衣服等卸売業</t>
  </si>
  <si>
    <t>飲食料品卸売業</t>
  </si>
  <si>
    <t>建築材料、鉱物・金属材料等卸売業</t>
  </si>
  <si>
    <t>機械器具卸売業</t>
  </si>
  <si>
    <t>その他の卸売業</t>
  </si>
  <si>
    <t>小売業</t>
  </si>
  <si>
    <t>各種商品小売業</t>
  </si>
  <si>
    <t>織物・衣服・身の回り品小売業</t>
  </si>
  <si>
    <t>飲食料品小売業</t>
  </si>
  <si>
    <t>機械器具小売業</t>
  </si>
  <si>
    <t>その他の小売業</t>
  </si>
  <si>
    <t>無店舗小売業</t>
  </si>
  <si>
    <t>【工業】</t>
  </si>
  <si>
    <r>
      <rPr>
        <sz val="11"/>
        <rFont val="DejaVu Sans"/>
        <family val="2"/>
      </rPr>
      <t>■工業の業種別実態（従業者</t>
    </r>
    <r>
      <rPr>
        <sz val="11"/>
        <rFont val="HGSｺﾞｼｯｸM"/>
        <family val="3"/>
      </rPr>
      <t>4</t>
    </r>
    <r>
      <rPr>
        <sz val="11"/>
        <rFont val="DejaVu Sans"/>
        <family val="2"/>
      </rPr>
      <t>人以上の事業所）</t>
    </r>
  </si>
  <si>
    <r>
      <rPr>
        <sz val="11"/>
        <rFont val="HGSｺﾞｼｯｸM"/>
        <family val="3"/>
      </rPr>
      <t>(</t>
    </r>
    <r>
      <rPr>
        <sz val="11"/>
        <rFont val="DejaVu Sans"/>
        <family val="2"/>
      </rPr>
      <t>各年</t>
    </r>
    <r>
      <rPr>
        <sz val="11"/>
        <rFont val="HGSｺﾞｼｯｸM"/>
        <family val="3"/>
      </rPr>
      <t>12</t>
    </r>
    <r>
      <rPr>
        <sz val="11"/>
        <rFont val="DejaVu Sans"/>
        <family val="2"/>
      </rPr>
      <t>月</t>
    </r>
    <r>
      <rPr>
        <sz val="11"/>
        <rFont val="HGSｺﾞｼｯｸM"/>
        <family val="3"/>
      </rPr>
      <t>31</t>
    </r>
    <r>
      <rPr>
        <sz val="11"/>
        <rFont val="DejaVu Sans"/>
        <family val="2"/>
      </rPr>
      <t>日現在　単位：万円・人）</t>
    </r>
  </si>
  <si>
    <r>
      <rPr>
        <sz val="11"/>
        <rFont val="DejaVu Sans"/>
        <family val="2"/>
      </rPr>
      <t>平成</t>
    </r>
    <r>
      <rPr>
        <sz val="11"/>
        <rFont val="HGSｺﾞｼｯｸM"/>
        <family val="3"/>
      </rPr>
      <t>28</t>
    </r>
    <r>
      <rPr>
        <sz val="11"/>
        <rFont val="DejaVu Sans"/>
        <family val="2"/>
      </rPr>
      <t>年</t>
    </r>
  </si>
  <si>
    <r>
      <rPr>
        <sz val="11"/>
        <rFont val="DejaVu Sans"/>
        <family val="2"/>
      </rPr>
      <t>平成</t>
    </r>
    <r>
      <rPr>
        <sz val="11"/>
        <rFont val="HGSｺﾞｼｯｸM"/>
        <family val="3"/>
      </rPr>
      <t>29</t>
    </r>
    <r>
      <rPr>
        <sz val="11"/>
        <rFont val="DejaVu Sans"/>
        <family val="2"/>
      </rPr>
      <t>年</t>
    </r>
  </si>
  <si>
    <r>
      <rPr>
        <sz val="11"/>
        <rFont val="DejaVu Sans"/>
        <family val="2"/>
      </rPr>
      <t>経済産業省</t>
    </r>
    <r>
      <rPr>
        <sz val="11"/>
        <rFont val="HGSｺﾞｼｯｸM"/>
        <family val="3"/>
      </rPr>
      <t>HP-</t>
    </r>
    <r>
      <rPr>
        <sz val="11"/>
        <rFont val="DejaVu Sans"/>
        <family val="2"/>
      </rPr>
      <t>工業統計調査結果</t>
    </r>
    <r>
      <rPr>
        <sz val="11"/>
        <rFont val="HGSｺﾞｼｯｸM"/>
        <family val="3"/>
      </rPr>
      <t>-</t>
    </r>
    <r>
      <rPr>
        <sz val="11"/>
        <rFont val="DejaVu Sans"/>
        <family val="2"/>
      </rPr>
      <t>市区町村編より</t>
    </r>
  </si>
  <si>
    <t>製造品出荷額等</t>
  </si>
  <si>
    <r>
      <rPr>
        <sz val="11"/>
        <rFont val="DejaVu Sans"/>
        <family val="2"/>
      </rPr>
      <t>経済産業省</t>
    </r>
    <r>
      <rPr>
        <sz val="11"/>
        <rFont val="HGSｺﾞｼｯｸM"/>
        <family val="3"/>
      </rPr>
      <t>HP-</t>
    </r>
    <r>
      <rPr>
        <sz val="11"/>
        <rFont val="DejaVu Sans"/>
        <family val="2"/>
      </rPr>
      <t>経セン結果</t>
    </r>
    <r>
      <rPr>
        <sz val="11"/>
        <rFont val="HGSｺﾞｼｯｸM"/>
        <family val="3"/>
      </rPr>
      <t>-</t>
    </r>
    <r>
      <rPr>
        <sz val="11"/>
        <rFont val="DejaVu Sans"/>
        <family val="2"/>
      </rPr>
      <t>地域別統計データより</t>
    </r>
  </si>
  <si>
    <t>食料品</t>
  </si>
  <si>
    <t>飲料・たばこ・飼料</t>
  </si>
  <si>
    <t>繊維工業</t>
  </si>
  <si>
    <t>木材・木製品</t>
  </si>
  <si>
    <t>家具・装備品</t>
  </si>
  <si>
    <t>印刷・同関連業</t>
  </si>
  <si>
    <t>化学工業</t>
  </si>
  <si>
    <t>プラスチック製品</t>
  </si>
  <si>
    <t>なめし革・同製品・毛皮</t>
  </si>
  <si>
    <t>窯業・土石製品</t>
  </si>
  <si>
    <t>鉄鋼業</t>
  </si>
  <si>
    <t>金属製品</t>
  </si>
  <si>
    <t>はん用機械器具</t>
  </si>
  <si>
    <t>生産用機械器具</t>
  </si>
  <si>
    <t>電子部品・デバイス・電子回路</t>
  </si>
  <si>
    <t>電気機械器具</t>
  </si>
  <si>
    <t>情報通信機械器具</t>
  </si>
  <si>
    <t>輸送用機械器具</t>
  </si>
  <si>
    <t>その他の製造業</t>
  </si>
  <si>
    <r>
      <rPr>
        <sz val="11"/>
        <rFont val="DejaVu Sans"/>
        <family val="2"/>
      </rPr>
      <t>（資料：経済センサス</t>
    </r>
    <r>
      <rPr>
        <sz val="11"/>
        <rFont val="HGSｺﾞｼｯｸM"/>
        <family val="3"/>
      </rPr>
      <t>-</t>
    </r>
    <r>
      <rPr>
        <sz val="11"/>
        <rFont val="DejaVu Sans"/>
        <family val="2"/>
      </rPr>
      <t>活動調査、工業統計調査）</t>
    </r>
  </si>
  <si>
    <t>【観光】</t>
  </si>
  <si>
    <t>■観光客数</t>
  </si>
  <si>
    <t>（単位：千人）</t>
  </si>
  <si>
    <t>観光客数</t>
  </si>
  <si>
    <t>日帰り・宿泊別</t>
  </si>
  <si>
    <t>交通機関別</t>
  </si>
  <si>
    <t>発地別</t>
  </si>
  <si>
    <t>日帰り</t>
  </si>
  <si>
    <t>宿泊</t>
  </si>
  <si>
    <t>鉄道</t>
  </si>
  <si>
    <t>バス</t>
  </si>
  <si>
    <t>自家用車タクシー</t>
  </si>
  <si>
    <t>県内</t>
  </si>
  <si>
    <r>
      <rPr>
        <sz val="10"/>
        <rFont val="DejaVu Sans"/>
        <family val="2"/>
      </rPr>
      <t>九州</t>
    </r>
    <r>
      <rPr>
        <sz val="8"/>
        <rFont val="HGSｺﾞｼｯｸM"/>
        <family val="3"/>
      </rPr>
      <t>(</t>
    </r>
    <r>
      <rPr>
        <sz val="8"/>
        <rFont val="DejaVu Sans"/>
        <family val="2"/>
      </rPr>
      <t>佐賀を除く</t>
    </r>
    <r>
      <rPr>
        <sz val="8"/>
        <rFont val="HGSｺﾞｼｯｸM"/>
        <family val="3"/>
      </rPr>
      <t>)</t>
    </r>
  </si>
  <si>
    <r>
      <rPr>
        <sz val="11"/>
        <rFont val="DejaVu Sans"/>
        <family val="2"/>
      </rPr>
      <t>平成</t>
    </r>
    <r>
      <rPr>
        <sz val="11"/>
        <rFont val="HGSｺﾞｼｯｸM"/>
        <family val="3"/>
      </rPr>
      <t>27</t>
    </r>
    <r>
      <rPr>
        <sz val="11"/>
        <rFont val="DejaVu Sans"/>
        <family val="2"/>
      </rPr>
      <t>年</t>
    </r>
  </si>
  <si>
    <r>
      <rPr>
        <sz val="11"/>
        <rFont val="DejaVu Sans"/>
        <family val="2"/>
      </rPr>
      <t>平成</t>
    </r>
    <r>
      <rPr>
        <sz val="11"/>
        <rFont val="HGSｺﾞｼｯｸM"/>
        <family val="3"/>
      </rPr>
      <t>30</t>
    </r>
    <r>
      <rPr>
        <sz val="11"/>
        <rFont val="DejaVu Sans"/>
        <family val="2"/>
      </rPr>
      <t>年</t>
    </r>
  </si>
  <si>
    <t>（資料：佐賀県観光客動態調査）</t>
  </si>
  <si>
    <t>【運輸・通信】</t>
  </si>
  <si>
    <t>■ＪＲ乗降客数</t>
  </si>
  <si>
    <t>（単位：人）</t>
  </si>
  <si>
    <t>乗車人員</t>
  </si>
  <si>
    <t>降車人員</t>
  </si>
  <si>
    <t>１日平均</t>
  </si>
  <si>
    <t>うち定期</t>
  </si>
  <si>
    <r>
      <rPr>
        <sz val="11"/>
        <rFont val="DejaVu Sans"/>
        <family val="2"/>
      </rPr>
      <t xml:space="preserve">平成
</t>
    </r>
    <r>
      <rPr>
        <sz val="11"/>
        <rFont val="HGSｺﾞｼｯｸM"/>
        <family val="3"/>
      </rPr>
      <t>25</t>
    </r>
    <r>
      <rPr>
        <sz val="11"/>
        <rFont val="DejaVu Sans"/>
        <family val="2"/>
      </rPr>
      <t>年度</t>
    </r>
  </si>
  <si>
    <t>北　方　駅</t>
  </si>
  <si>
    <t>高　橋　駅</t>
  </si>
  <si>
    <t>武雄温泉駅</t>
  </si>
  <si>
    <t>永　尾　駅</t>
  </si>
  <si>
    <t>三 間 坂 駅</t>
  </si>
  <si>
    <r>
      <rPr>
        <sz val="11"/>
        <rFont val="DejaVu Sans"/>
        <family val="2"/>
      </rPr>
      <t xml:space="preserve">平成
</t>
    </r>
    <r>
      <rPr>
        <sz val="11"/>
        <rFont val="HGSｺﾞｼｯｸM"/>
        <family val="3"/>
      </rPr>
      <t>26</t>
    </r>
    <r>
      <rPr>
        <sz val="11"/>
        <rFont val="DejaVu Sans"/>
        <family val="2"/>
      </rPr>
      <t>年度</t>
    </r>
  </si>
  <si>
    <r>
      <rPr>
        <sz val="11"/>
        <rFont val="DejaVu Sans"/>
        <family val="2"/>
      </rPr>
      <t xml:space="preserve">平成
</t>
    </r>
    <r>
      <rPr>
        <sz val="11"/>
        <rFont val="HGSｺﾞｼｯｸM"/>
        <family val="3"/>
      </rPr>
      <t>27</t>
    </r>
    <r>
      <rPr>
        <sz val="11"/>
        <rFont val="DejaVu Sans"/>
        <family val="2"/>
      </rPr>
      <t>年度</t>
    </r>
  </si>
  <si>
    <r>
      <rPr>
        <sz val="11"/>
        <rFont val="DejaVu Sans"/>
        <family val="2"/>
      </rPr>
      <t xml:space="preserve">平成
</t>
    </r>
    <r>
      <rPr>
        <sz val="11"/>
        <rFont val="HGSｺﾞｼｯｸM"/>
        <family val="3"/>
      </rPr>
      <t>28</t>
    </r>
    <r>
      <rPr>
        <sz val="11"/>
        <rFont val="DejaVu Sans"/>
        <family val="2"/>
      </rPr>
      <t>年度</t>
    </r>
  </si>
  <si>
    <r>
      <rPr>
        <sz val="11"/>
        <rFont val="DejaVu Sans"/>
        <family val="2"/>
      </rPr>
      <t xml:space="preserve">平成
</t>
    </r>
    <r>
      <rPr>
        <sz val="11"/>
        <rFont val="HGSｺﾞｼｯｸM"/>
        <family val="3"/>
      </rPr>
      <t>29</t>
    </r>
    <r>
      <rPr>
        <sz val="11"/>
        <rFont val="DejaVu Sans"/>
        <family val="2"/>
      </rPr>
      <t>年度</t>
    </r>
  </si>
  <si>
    <t>（資料：佐賀県統計年鑑）</t>
  </si>
  <si>
    <t>■自動車保有台数</t>
  </si>
  <si>
    <t>（単位：台）</t>
  </si>
  <si>
    <t>乗合</t>
  </si>
  <si>
    <t>普通自動車</t>
  </si>
  <si>
    <t>軽自動車</t>
  </si>
  <si>
    <t>特殊、その他</t>
  </si>
  <si>
    <t>小型　２輪車</t>
  </si>
  <si>
    <t>原動機付自転車</t>
  </si>
  <si>
    <t>乗用</t>
  </si>
  <si>
    <t>貨物</t>
  </si>
  <si>
    <r>
      <rPr>
        <sz val="11"/>
        <rFont val="DejaVu Sans"/>
        <family val="2"/>
      </rPr>
      <t>平成</t>
    </r>
    <r>
      <rPr>
        <sz val="11"/>
        <rFont val="HGSｺﾞｼｯｸM"/>
        <family val="3"/>
      </rPr>
      <t>20</t>
    </r>
    <r>
      <rPr>
        <sz val="11"/>
        <rFont val="DejaVu Sans"/>
        <family val="2"/>
      </rPr>
      <t>年</t>
    </r>
  </si>
  <si>
    <r>
      <rPr>
        <sz val="11"/>
        <rFont val="DejaVu Sans"/>
        <family val="2"/>
      </rPr>
      <t>平成</t>
    </r>
    <r>
      <rPr>
        <sz val="11"/>
        <rFont val="HGSｺﾞｼｯｸM"/>
        <family val="3"/>
      </rPr>
      <t>21</t>
    </r>
    <r>
      <rPr>
        <sz val="11"/>
        <rFont val="DejaVu Sans"/>
        <family val="2"/>
      </rPr>
      <t>年</t>
    </r>
  </si>
  <si>
    <r>
      <rPr>
        <sz val="11"/>
        <rFont val="DejaVu Sans"/>
        <family val="2"/>
      </rPr>
      <t>平成</t>
    </r>
    <r>
      <rPr>
        <sz val="11"/>
        <rFont val="HGSｺﾞｼｯｸM"/>
        <family val="3"/>
      </rPr>
      <t>22</t>
    </r>
    <r>
      <rPr>
        <sz val="11"/>
        <rFont val="DejaVu Sans"/>
        <family val="2"/>
      </rPr>
      <t>年</t>
    </r>
  </si>
  <si>
    <r>
      <rPr>
        <sz val="11"/>
        <rFont val="DejaVu Sans"/>
        <family val="2"/>
      </rPr>
      <t>平成</t>
    </r>
    <r>
      <rPr>
        <sz val="11"/>
        <rFont val="HGSｺﾞｼｯｸM"/>
        <family val="3"/>
      </rPr>
      <t>23</t>
    </r>
    <r>
      <rPr>
        <sz val="11"/>
        <rFont val="DejaVu Sans"/>
        <family val="2"/>
      </rPr>
      <t>年</t>
    </r>
  </si>
  <si>
    <r>
      <rPr>
        <sz val="11"/>
        <rFont val="DejaVu Sans"/>
        <family val="2"/>
      </rPr>
      <t>平成</t>
    </r>
    <r>
      <rPr>
        <sz val="11"/>
        <rFont val="HGSｺﾞｼｯｸM"/>
        <family val="3"/>
      </rPr>
      <t>24</t>
    </r>
    <r>
      <rPr>
        <sz val="11"/>
        <rFont val="DejaVu Sans"/>
        <family val="2"/>
      </rPr>
      <t>年</t>
    </r>
  </si>
  <si>
    <r>
      <rPr>
        <sz val="11"/>
        <rFont val="DejaVu Sans"/>
        <family val="2"/>
      </rPr>
      <t>平成</t>
    </r>
    <r>
      <rPr>
        <sz val="11"/>
        <rFont val="HGSｺﾞｼｯｸM"/>
        <family val="3"/>
      </rPr>
      <t>25</t>
    </r>
    <r>
      <rPr>
        <sz val="11"/>
        <rFont val="DejaVu Sans"/>
        <family val="2"/>
      </rPr>
      <t>年</t>
    </r>
  </si>
  <si>
    <t>■高速道路（武雄北方ＩＣ）利用状況</t>
  </si>
  <si>
    <t>流入台数</t>
  </si>
  <si>
    <t>普通車</t>
  </si>
  <si>
    <t>中型車</t>
  </si>
  <si>
    <t>大型車</t>
  </si>
  <si>
    <t>特大車</t>
  </si>
  <si>
    <r>
      <rPr>
        <sz val="11"/>
        <rFont val="DejaVu Sans"/>
        <family val="2"/>
      </rPr>
      <t>平成</t>
    </r>
    <r>
      <rPr>
        <sz val="11"/>
        <rFont val="HGSｺﾞｼｯｸM"/>
        <family val="3"/>
      </rPr>
      <t>25</t>
    </r>
    <r>
      <rPr>
        <sz val="11"/>
        <rFont val="DejaVu Sans"/>
        <family val="2"/>
      </rPr>
      <t>年度</t>
    </r>
  </si>
  <si>
    <r>
      <rPr>
        <sz val="11"/>
        <rFont val="DejaVu Sans"/>
        <family val="2"/>
      </rPr>
      <t>平成</t>
    </r>
    <r>
      <rPr>
        <sz val="11"/>
        <rFont val="HGSｺﾞｼｯｸM"/>
        <family val="3"/>
      </rPr>
      <t>26</t>
    </r>
    <r>
      <rPr>
        <sz val="11"/>
        <rFont val="DejaVu Sans"/>
        <family val="2"/>
      </rPr>
      <t>年度</t>
    </r>
  </si>
  <si>
    <r>
      <rPr>
        <sz val="11"/>
        <rFont val="DejaVu Sans"/>
        <family val="2"/>
      </rPr>
      <t>平成</t>
    </r>
    <r>
      <rPr>
        <sz val="11"/>
        <rFont val="HGSｺﾞｼｯｸM"/>
        <family val="3"/>
      </rPr>
      <t>27</t>
    </r>
    <r>
      <rPr>
        <sz val="11"/>
        <rFont val="DejaVu Sans"/>
        <family val="2"/>
      </rPr>
      <t>年度</t>
    </r>
  </si>
  <si>
    <r>
      <rPr>
        <sz val="11"/>
        <rFont val="DejaVu Sans"/>
        <family val="2"/>
      </rPr>
      <t>平成</t>
    </r>
    <r>
      <rPr>
        <sz val="11"/>
        <rFont val="HGSｺﾞｼｯｸM"/>
        <family val="3"/>
      </rPr>
      <t>28</t>
    </r>
    <r>
      <rPr>
        <sz val="11"/>
        <rFont val="DejaVu Sans"/>
        <family val="2"/>
      </rPr>
      <t>年度</t>
    </r>
  </si>
  <si>
    <r>
      <rPr>
        <sz val="11"/>
        <rFont val="DejaVu Sans"/>
        <family val="2"/>
      </rPr>
      <t>平成</t>
    </r>
    <r>
      <rPr>
        <sz val="11"/>
        <rFont val="HGSｺﾞｼｯｸM"/>
        <family val="3"/>
      </rPr>
      <t>29</t>
    </r>
    <r>
      <rPr>
        <sz val="11"/>
        <rFont val="DejaVu Sans"/>
        <family val="2"/>
      </rPr>
      <t>年度</t>
    </r>
  </si>
  <si>
    <t>流出台数</t>
  </si>
  <si>
    <t>（資料：佐賀県統計年鑑・日本道路公団九州支社）</t>
  </si>
  <si>
    <t>◇民生◇</t>
  </si>
  <si>
    <t>■国民健康保険の被保険者・保険税・保険給付状況</t>
  </si>
  <si>
    <t>（単位：世帯・人・千円）</t>
  </si>
  <si>
    <t>被保険者</t>
  </si>
  <si>
    <t>保険税</t>
  </si>
  <si>
    <t>保険給付費</t>
  </si>
  <si>
    <t>療養諸費</t>
  </si>
  <si>
    <t>出産一時金</t>
  </si>
  <si>
    <t>葬祭費</t>
  </si>
  <si>
    <t>人数</t>
  </si>
  <si>
    <t>金額</t>
  </si>
  <si>
    <r>
      <rPr>
        <sz val="10"/>
        <rFont val="DejaVu Sans"/>
        <family val="2"/>
      </rPr>
      <t>平成</t>
    </r>
    <r>
      <rPr>
        <sz val="10"/>
        <rFont val="HGSｺﾞｼｯｸM"/>
        <family val="3"/>
      </rPr>
      <t>26</t>
    </r>
    <r>
      <rPr>
        <sz val="10"/>
        <rFont val="DejaVu Sans"/>
        <family val="2"/>
      </rPr>
      <t>年度</t>
    </r>
  </si>
  <si>
    <r>
      <rPr>
        <sz val="10"/>
        <rFont val="DejaVu Sans"/>
        <family val="2"/>
      </rPr>
      <t>平成</t>
    </r>
    <r>
      <rPr>
        <sz val="10"/>
        <rFont val="HGSｺﾞｼｯｸM"/>
        <family val="3"/>
      </rPr>
      <t>27</t>
    </r>
    <r>
      <rPr>
        <sz val="10"/>
        <rFont val="DejaVu Sans"/>
        <family val="2"/>
      </rPr>
      <t>年度</t>
    </r>
  </si>
  <si>
    <r>
      <rPr>
        <sz val="10"/>
        <rFont val="DejaVu Sans"/>
        <family val="2"/>
      </rPr>
      <t>平成</t>
    </r>
    <r>
      <rPr>
        <sz val="10"/>
        <rFont val="HGSｺﾞｼｯｸM"/>
        <family val="3"/>
      </rPr>
      <t>28</t>
    </r>
    <r>
      <rPr>
        <sz val="10"/>
        <rFont val="DejaVu Sans"/>
        <family val="2"/>
      </rPr>
      <t>年度</t>
    </r>
  </si>
  <si>
    <r>
      <rPr>
        <sz val="10"/>
        <rFont val="DejaVu Sans"/>
        <family val="2"/>
      </rPr>
      <t>平成</t>
    </r>
    <r>
      <rPr>
        <sz val="10"/>
        <rFont val="HGSｺﾞｼｯｸM"/>
        <family val="3"/>
      </rPr>
      <t>29</t>
    </r>
    <r>
      <rPr>
        <sz val="10"/>
        <rFont val="DejaVu Sans"/>
        <family val="2"/>
      </rPr>
      <t>年度</t>
    </r>
  </si>
  <si>
    <r>
      <rPr>
        <sz val="10"/>
        <rFont val="DejaVu Sans"/>
        <family val="2"/>
      </rPr>
      <t>平成</t>
    </r>
    <r>
      <rPr>
        <sz val="10"/>
        <rFont val="HGSｺﾞｼｯｸM"/>
        <family val="3"/>
      </rPr>
      <t>30</t>
    </r>
    <r>
      <rPr>
        <sz val="10"/>
        <rFont val="DejaVu Sans"/>
        <family val="2"/>
      </rPr>
      <t>年度</t>
    </r>
  </si>
  <si>
    <t>（資料：健康課）</t>
  </si>
  <si>
    <t>■医療施設の状況</t>
  </si>
  <si>
    <r>
      <rPr>
        <sz val="11"/>
        <rFont val="DejaVu Sans"/>
        <family val="2"/>
      </rPr>
      <t>（各年</t>
    </r>
    <r>
      <rPr>
        <sz val="11"/>
        <rFont val="HGSｺﾞｼｯｸM"/>
        <family val="3"/>
      </rPr>
      <t>10</t>
    </r>
    <r>
      <rPr>
        <sz val="11"/>
        <rFont val="DejaVu Sans"/>
        <family val="2"/>
      </rPr>
      <t>月１日現在）</t>
    </r>
  </si>
  <si>
    <r>
      <rPr>
        <sz val="11"/>
        <rFont val="DejaVu Sans"/>
        <family val="2"/>
      </rPr>
      <t>（平成</t>
    </r>
    <r>
      <rPr>
        <sz val="11"/>
        <rFont val="HGSｺﾞｼｯｸM"/>
        <family val="3"/>
      </rPr>
      <t>20</t>
    </r>
    <r>
      <rPr>
        <sz val="11"/>
        <rFont val="DejaVu Sans"/>
        <family val="2"/>
      </rPr>
      <t>年</t>
    </r>
    <r>
      <rPr>
        <sz val="11"/>
        <rFont val="HGSｺﾞｼｯｸM"/>
        <family val="3"/>
      </rPr>
      <t>10</t>
    </r>
    <r>
      <rPr>
        <sz val="11"/>
        <rFont val="DejaVu Sans"/>
        <family val="2"/>
      </rPr>
      <t>月３日現在）</t>
    </r>
  </si>
  <si>
    <r>
      <rPr>
        <sz val="11"/>
        <rFont val="DejaVu Sans"/>
        <family val="2"/>
      </rPr>
      <t>（平成</t>
    </r>
    <r>
      <rPr>
        <sz val="11"/>
        <rFont val="HGSｺﾞｼｯｸM"/>
        <family val="3"/>
      </rPr>
      <t>20</t>
    </r>
    <r>
      <rPr>
        <sz val="11"/>
        <rFont val="DejaVu Sans"/>
        <family val="2"/>
      </rPr>
      <t>年</t>
    </r>
    <r>
      <rPr>
        <sz val="11"/>
        <rFont val="HGSｺﾞｼｯｸM"/>
        <family val="3"/>
      </rPr>
      <t>10</t>
    </r>
    <r>
      <rPr>
        <sz val="11"/>
        <rFont val="DejaVu Sans"/>
        <family val="2"/>
      </rPr>
      <t>月４日現在）</t>
    </r>
  </si>
  <si>
    <r>
      <rPr>
        <sz val="11"/>
        <rFont val="DejaVu Sans"/>
        <family val="2"/>
      </rPr>
      <t>（平成</t>
    </r>
    <r>
      <rPr>
        <sz val="11"/>
        <rFont val="HGSｺﾞｼｯｸM"/>
        <family val="3"/>
      </rPr>
      <t>20</t>
    </r>
    <r>
      <rPr>
        <sz val="11"/>
        <rFont val="DejaVu Sans"/>
        <family val="2"/>
      </rPr>
      <t>年</t>
    </r>
    <r>
      <rPr>
        <sz val="11"/>
        <rFont val="HGSｺﾞｼｯｸM"/>
        <family val="3"/>
      </rPr>
      <t>10</t>
    </r>
    <r>
      <rPr>
        <sz val="11"/>
        <rFont val="DejaVu Sans"/>
        <family val="2"/>
      </rPr>
      <t>月５日現在）</t>
    </r>
  </si>
  <si>
    <r>
      <rPr>
        <sz val="11"/>
        <rFont val="DejaVu Sans"/>
        <family val="2"/>
      </rPr>
      <t>（平成</t>
    </r>
    <r>
      <rPr>
        <sz val="11"/>
        <rFont val="HGSｺﾞｼｯｸM"/>
        <family val="3"/>
      </rPr>
      <t>20</t>
    </r>
    <r>
      <rPr>
        <sz val="11"/>
        <rFont val="DejaVu Sans"/>
        <family val="2"/>
      </rPr>
      <t>年</t>
    </r>
    <r>
      <rPr>
        <sz val="11"/>
        <rFont val="HGSｺﾞｼｯｸM"/>
        <family val="3"/>
      </rPr>
      <t>10</t>
    </r>
    <r>
      <rPr>
        <sz val="11"/>
        <rFont val="DejaVu Sans"/>
        <family val="2"/>
      </rPr>
      <t>月６日現在）</t>
    </r>
  </si>
  <si>
    <r>
      <rPr>
        <sz val="11"/>
        <rFont val="DejaVu Sans"/>
        <family val="2"/>
      </rPr>
      <t>（平成</t>
    </r>
    <r>
      <rPr>
        <sz val="11"/>
        <rFont val="HGSｺﾞｼｯｸM"/>
        <family val="3"/>
      </rPr>
      <t>20</t>
    </r>
    <r>
      <rPr>
        <sz val="11"/>
        <rFont val="DejaVu Sans"/>
        <family val="2"/>
      </rPr>
      <t>年</t>
    </r>
    <r>
      <rPr>
        <sz val="11"/>
        <rFont val="HGSｺﾞｼｯｸM"/>
        <family val="3"/>
      </rPr>
      <t>10</t>
    </r>
    <r>
      <rPr>
        <sz val="11"/>
        <rFont val="DejaVu Sans"/>
        <family val="2"/>
      </rPr>
      <t>月７日現在）</t>
    </r>
  </si>
  <si>
    <t>病　　院</t>
  </si>
  <si>
    <t>一般診療所</t>
  </si>
  <si>
    <t>歯科診療所</t>
  </si>
  <si>
    <t>施設数</t>
  </si>
  <si>
    <t>病床数</t>
  </si>
  <si>
    <r>
      <rPr>
        <sz val="11"/>
        <rFont val="DejaVu Sans"/>
        <family val="2"/>
      </rPr>
      <t>平成</t>
    </r>
    <r>
      <rPr>
        <sz val="11"/>
        <rFont val="HGSｺﾞｼｯｸM"/>
        <family val="3"/>
      </rPr>
      <t>30</t>
    </r>
    <r>
      <rPr>
        <sz val="11"/>
        <rFont val="DejaVu Sans"/>
        <family val="2"/>
      </rPr>
      <t>年度</t>
    </r>
  </si>
  <si>
    <t>■原因別死亡者数</t>
  </si>
  <si>
    <r>
      <rPr>
        <sz val="11"/>
        <rFont val="DejaVu Sans"/>
        <family val="2"/>
      </rPr>
      <t>（平成</t>
    </r>
    <r>
      <rPr>
        <sz val="11"/>
        <rFont val="HGSｺﾞｼｯｸM"/>
        <family val="3"/>
      </rPr>
      <t>27</t>
    </r>
    <r>
      <rPr>
        <sz val="11"/>
        <rFont val="DejaVu Sans"/>
        <family val="2"/>
      </rPr>
      <t>年</t>
    </r>
    <r>
      <rPr>
        <sz val="11"/>
        <rFont val="HGSｺﾞｼｯｸM"/>
        <family val="3"/>
      </rPr>
      <t>1</t>
    </r>
    <r>
      <rPr>
        <sz val="11"/>
        <rFont val="DejaVu Sans"/>
        <family val="2"/>
      </rPr>
      <t>月</t>
    </r>
    <r>
      <rPr>
        <sz val="11"/>
        <rFont val="HGSｺﾞｼｯｸM"/>
        <family val="3"/>
      </rPr>
      <t>1</t>
    </r>
    <r>
      <rPr>
        <sz val="11"/>
        <rFont val="DejaVu Sans"/>
        <family val="2"/>
      </rPr>
      <t>日～</t>
    </r>
    <r>
      <rPr>
        <sz val="11"/>
        <rFont val="HGSｺﾞｼｯｸM"/>
        <family val="3"/>
      </rPr>
      <t>12</t>
    </r>
    <r>
      <rPr>
        <sz val="11"/>
        <rFont val="DejaVu Sans"/>
        <family val="2"/>
      </rPr>
      <t>月</t>
    </r>
    <r>
      <rPr>
        <sz val="11"/>
        <rFont val="HGSｺﾞｼｯｸM"/>
        <family val="3"/>
      </rPr>
      <t>31</t>
    </r>
    <r>
      <rPr>
        <sz val="11"/>
        <rFont val="DejaVu Sans"/>
        <family val="2"/>
      </rPr>
      <t>日　単位：人）</t>
    </r>
  </si>
  <si>
    <t>脳血管疾患</t>
  </si>
  <si>
    <t>悪性　新生物</t>
  </si>
  <si>
    <t>心疾患</t>
  </si>
  <si>
    <t>不慮の事故</t>
  </si>
  <si>
    <t>肺炎･気管支炎</t>
  </si>
  <si>
    <t>老衰</t>
  </si>
  <si>
    <t>高血圧性疾患</t>
  </si>
  <si>
    <t>肝疾患</t>
  </si>
  <si>
    <t>全結核</t>
  </si>
  <si>
    <t>自殺</t>
  </si>
  <si>
    <t>■住宅の所有状況</t>
  </si>
  <si>
    <r>
      <rPr>
        <sz val="11"/>
        <rFont val="DejaVu Sans"/>
        <family val="2"/>
      </rPr>
      <t>（各年</t>
    </r>
    <r>
      <rPr>
        <sz val="11"/>
        <rFont val="HGSｺﾞｼｯｸM"/>
        <family val="3"/>
      </rPr>
      <t>10</t>
    </r>
    <r>
      <rPr>
        <sz val="11"/>
        <rFont val="DejaVu Sans"/>
        <family val="2"/>
      </rPr>
      <t>月１日現在　単位：世帯）</t>
    </r>
  </si>
  <si>
    <t>持ち家</t>
  </si>
  <si>
    <t>公営借家</t>
  </si>
  <si>
    <t>民営借家</t>
  </si>
  <si>
    <t>給与住宅</t>
  </si>
  <si>
    <t>間借り</t>
  </si>
  <si>
    <r>
      <rPr>
        <sz val="11"/>
        <rFont val="HGSｺﾞｼｯｸM"/>
        <family val="3"/>
      </rPr>
      <t>H27</t>
    </r>
    <r>
      <rPr>
        <sz val="11"/>
        <rFont val="DejaVu Sans"/>
        <family val="2"/>
      </rPr>
      <t>国勢調査</t>
    </r>
  </si>
  <si>
    <t>平成７年</t>
  </si>
  <si>
    <r>
      <rPr>
        <sz val="11"/>
        <rFont val="DejaVu Sans"/>
        <family val="2"/>
      </rPr>
      <t>平成</t>
    </r>
    <r>
      <rPr>
        <sz val="11"/>
        <rFont val="HGSｺﾞｼｯｸM"/>
        <family val="3"/>
      </rPr>
      <t>12</t>
    </r>
    <r>
      <rPr>
        <sz val="11"/>
        <rFont val="DejaVu Sans"/>
        <family val="2"/>
      </rPr>
      <t>年</t>
    </r>
  </si>
  <si>
    <r>
      <rPr>
        <sz val="11"/>
        <rFont val="DejaVu Sans"/>
        <family val="2"/>
      </rPr>
      <t>平成</t>
    </r>
    <r>
      <rPr>
        <sz val="11"/>
        <rFont val="HGSｺﾞｼｯｸM"/>
        <family val="3"/>
      </rPr>
      <t>17</t>
    </r>
    <r>
      <rPr>
        <sz val="11"/>
        <rFont val="DejaVu Sans"/>
        <family val="2"/>
      </rPr>
      <t>年</t>
    </r>
  </si>
  <si>
    <t>■市営住宅の状況</t>
  </si>
  <si>
    <r>
      <rPr>
        <sz val="11"/>
        <rFont val="DejaVu Sans"/>
        <family val="2"/>
      </rPr>
      <t>（平成</t>
    </r>
    <r>
      <rPr>
        <sz val="11"/>
        <rFont val="HGSｺﾞｼｯｸM"/>
        <family val="3"/>
      </rPr>
      <t>31</t>
    </r>
    <r>
      <rPr>
        <sz val="11"/>
        <rFont val="DejaVu Sans"/>
        <family val="2"/>
      </rPr>
      <t>年</t>
    </r>
    <r>
      <rPr>
        <sz val="11"/>
        <rFont val="HGSｺﾞｼｯｸM"/>
        <family val="3"/>
      </rPr>
      <t>4</t>
    </r>
    <r>
      <rPr>
        <sz val="11"/>
        <rFont val="DejaVu Sans"/>
        <family val="2"/>
      </rPr>
      <t>月</t>
    </r>
    <r>
      <rPr>
        <sz val="11"/>
        <rFont val="HGSｺﾞｼｯｸM"/>
        <family val="3"/>
      </rPr>
      <t>1</t>
    </r>
    <r>
      <rPr>
        <sz val="11"/>
        <rFont val="DejaVu Sans"/>
        <family val="2"/>
      </rPr>
      <t>日現在　単位：戸）</t>
    </r>
  </si>
  <si>
    <t>木造
平屋建</t>
  </si>
  <si>
    <t>木造
２階建</t>
  </si>
  <si>
    <t>簡易耐火平屋建</t>
  </si>
  <si>
    <t>耐火
２階建</t>
  </si>
  <si>
    <t>簡易耐火
２階建</t>
  </si>
  <si>
    <t>中層耐火
３階建</t>
  </si>
  <si>
    <t>中層耐火構造
４階建</t>
  </si>
  <si>
    <t>中層耐火構造
５階建</t>
  </si>
  <si>
    <t>（資料：住まい支援課）</t>
  </si>
  <si>
    <t>■ごみ収集量・リサイクル収集の推移</t>
  </si>
  <si>
    <t>（単位：ｔ）</t>
  </si>
  <si>
    <t>可燃物</t>
  </si>
  <si>
    <t>不燃物</t>
  </si>
  <si>
    <t>粗大ゴミ</t>
  </si>
  <si>
    <t>ビン類</t>
  </si>
  <si>
    <t>缶類</t>
  </si>
  <si>
    <t>ペットボトル</t>
  </si>
  <si>
    <t>容器包装
プラスチック</t>
  </si>
  <si>
    <t>（資料：環境課）</t>
  </si>
  <si>
    <t>◇交通・防災◇</t>
  </si>
  <si>
    <t>■原因別交通事故数（人身事故）</t>
  </si>
  <si>
    <r>
      <rPr>
        <sz val="11"/>
        <rFont val="DejaVu Sans"/>
        <family val="2"/>
      </rPr>
      <t>（</t>
    </r>
    <r>
      <rPr>
        <sz val="11"/>
        <rFont val="HGSｺﾞｼｯｸM"/>
        <family val="3"/>
      </rPr>
      <t>1</t>
    </r>
    <r>
      <rPr>
        <sz val="11"/>
        <rFont val="DejaVu Sans"/>
        <family val="2"/>
      </rPr>
      <t>月</t>
    </r>
    <r>
      <rPr>
        <sz val="11"/>
        <rFont val="HGSｺﾞｼｯｸM"/>
        <family val="3"/>
      </rPr>
      <t>1</t>
    </r>
    <r>
      <rPr>
        <sz val="11"/>
        <rFont val="DejaVu Sans"/>
        <family val="2"/>
      </rPr>
      <t>日～</t>
    </r>
    <r>
      <rPr>
        <sz val="11"/>
        <rFont val="HGSｺﾞｼｯｸM"/>
        <family val="3"/>
      </rPr>
      <t>12</t>
    </r>
    <r>
      <rPr>
        <sz val="11"/>
        <rFont val="DejaVu Sans"/>
        <family val="2"/>
      </rPr>
      <t>月</t>
    </r>
    <r>
      <rPr>
        <sz val="11"/>
        <rFont val="HGSｺﾞｼｯｸM"/>
        <family val="3"/>
      </rPr>
      <t>31</t>
    </r>
    <r>
      <rPr>
        <sz val="11"/>
        <rFont val="DejaVu Sans"/>
        <family val="2"/>
      </rPr>
      <t>日　単位：件）</t>
    </r>
  </si>
  <si>
    <t>前方
不注意</t>
  </si>
  <si>
    <t>安全
不確認</t>
  </si>
  <si>
    <t>ハンドル・ブレーキ操作</t>
  </si>
  <si>
    <t>動静
不注視</t>
  </si>
  <si>
    <t>酒酔い</t>
  </si>
  <si>
    <t>安全
速度</t>
  </si>
  <si>
    <t>一時
不停止</t>
  </si>
  <si>
    <r>
      <rPr>
        <sz val="11"/>
        <rFont val="DejaVu Sans"/>
        <family val="2"/>
      </rPr>
      <t>平成</t>
    </r>
    <r>
      <rPr>
        <sz val="11"/>
        <rFont val="HGSｺﾞｼｯｸM"/>
        <family val="3"/>
      </rPr>
      <t>31</t>
    </r>
    <r>
      <rPr>
        <sz val="11"/>
        <rFont val="DejaVu Sans"/>
        <family val="2"/>
      </rPr>
      <t>年</t>
    </r>
  </si>
  <si>
    <t>（資料：武雄警察署）</t>
  </si>
  <si>
    <t>■原因別火災発生状況</t>
  </si>
  <si>
    <t>火遊び</t>
  </si>
  <si>
    <t>たきび</t>
  </si>
  <si>
    <t>たばこ</t>
  </si>
  <si>
    <t>コンロ</t>
  </si>
  <si>
    <t>マッチ
ライター</t>
  </si>
  <si>
    <t>ガソリン
油類</t>
  </si>
  <si>
    <t>放火</t>
  </si>
  <si>
    <t>電気
関係</t>
  </si>
  <si>
    <t>不明</t>
  </si>
  <si>
    <r>
      <rPr>
        <sz val="10"/>
        <rFont val="DejaVu Sans"/>
        <family val="2"/>
      </rPr>
      <t>平成</t>
    </r>
    <r>
      <rPr>
        <sz val="10"/>
        <rFont val="HGSｺﾞｼｯｸM"/>
        <family val="3"/>
      </rPr>
      <t>31</t>
    </r>
    <r>
      <rPr>
        <sz val="10"/>
        <rFont val="DejaVu Sans"/>
        <family val="2"/>
      </rPr>
      <t>年</t>
    </r>
  </si>
  <si>
    <t>（資料：武雄消防署）</t>
  </si>
  <si>
    <t>■救急車の出動回数</t>
  </si>
  <si>
    <r>
      <rPr>
        <sz val="11"/>
        <rFont val="DejaVu Sans"/>
        <family val="2"/>
      </rPr>
      <t>（</t>
    </r>
    <r>
      <rPr>
        <sz val="11"/>
        <rFont val="HGSｺﾞｼｯｸM"/>
        <family val="3"/>
      </rPr>
      <t>1</t>
    </r>
    <r>
      <rPr>
        <sz val="11"/>
        <rFont val="DejaVu Sans"/>
        <family val="2"/>
      </rPr>
      <t>月</t>
    </r>
    <r>
      <rPr>
        <sz val="11"/>
        <rFont val="HGSｺﾞｼｯｸM"/>
        <family val="3"/>
      </rPr>
      <t>1</t>
    </r>
    <r>
      <rPr>
        <sz val="11"/>
        <rFont val="DejaVu Sans"/>
        <family val="2"/>
      </rPr>
      <t>日～</t>
    </r>
    <r>
      <rPr>
        <sz val="11"/>
        <rFont val="HGSｺﾞｼｯｸM"/>
        <family val="3"/>
      </rPr>
      <t>12</t>
    </r>
    <r>
      <rPr>
        <sz val="11"/>
        <rFont val="DejaVu Sans"/>
        <family val="2"/>
      </rPr>
      <t>月</t>
    </r>
    <r>
      <rPr>
        <sz val="11"/>
        <rFont val="HGSｺﾞｼｯｸM"/>
        <family val="3"/>
      </rPr>
      <t>31</t>
    </r>
    <r>
      <rPr>
        <sz val="11"/>
        <rFont val="DejaVu Sans"/>
        <family val="2"/>
      </rPr>
      <t>日　単位：回・％）</t>
    </r>
  </si>
  <si>
    <t>火災</t>
  </si>
  <si>
    <t>風水害等</t>
  </si>
  <si>
    <t>水難</t>
  </si>
  <si>
    <t>交通事故</t>
  </si>
  <si>
    <t>労働災害</t>
  </si>
  <si>
    <t>運動競技</t>
  </si>
  <si>
    <t>一般負傷</t>
  </si>
  <si>
    <t>加害</t>
  </si>
  <si>
    <t>自損行為</t>
  </si>
  <si>
    <t>急病</t>
  </si>
  <si>
    <t>内訳</t>
  </si>
  <si>
    <t>不搬送率</t>
  </si>
  <si>
    <t>搬送</t>
  </si>
  <si>
    <t>不搬送</t>
  </si>
  <si>
    <t>■救急車の搬送人員</t>
  </si>
  <si>
    <r>
      <rPr>
        <sz val="11"/>
        <rFont val="DejaVu Sans"/>
        <family val="2"/>
      </rPr>
      <t>（</t>
    </r>
    <r>
      <rPr>
        <sz val="11"/>
        <rFont val="HGSｺﾞｼｯｸM"/>
        <family val="3"/>
      </rPr>
      <t>1</t>
    </r>
    <r>
      <rPr>
        <sz val="11"/>
        <rFont val="DejaVu Sans"/>
        <family val="2"/>
      </rPr>
      <t>月</t>
    </r>
    <r>
      <rPr>
        <sz val="11"/>
        <rFont val="HGSｺﾞｼｯｸM"/>
        <family val="3"/>
      </rPr>
      <t>1</t>
    </r>
    <r>
      <rPr>
        <sz val="11"/>
        <rFont val="DejaVu Sans"/>
        <family val="2"/>
      </rPr>
      <t>日～</t>
    </r>
    <r>
      <rPr>
        <sz val="11"/>
        <rFont val="HGSｺﾞｼｯｸM"/>
        <family val="3"/>
      </rPr>
      <t>12</t>
    </r>
    <r>
      <rPr>
        <sz val="11"/>
        <rFont val="DejaVu Sans"/>
        <family val="2"/>
      </rPr>
      <t>月</t>
    </r>
    <r>
      <rPr>
        <sz val="11"/>
        <rFont val="HGSｺﾞｼｯｸM"/>
        <family val="3"/>
      </rPr>
      <t>31</t>
    </r>
    <r>
      <rPr>
        <sz val="11"/>
        <rFont val="DejaVu Sans"/>
        <family val="2"/>
      </rPr>
      <t>日　単位：人・％）</t>
    </r>
  </si>
  <si>
    <t>◇上水道◇</t>
  </si>
  <si>
    <t>■水道事業の状況</t>
  </si>
  <si>
    <t>給水件数
（件）</t>
  </si>
  <si>
    <t>給水人口
（人）</t>
  </si>
  <si>
    <t>普及率
（％）</t>
  </si>
  <si>
    <t>年間給水量
（㎥）</t>
  </si>
  <si>
    <r>
      <rPr>
        <sz val="9"/>
        <rFont val="HGSｺﾞｼｯｸM"/>
        <family val="3"/>
      </rPr>
      <t>1</t>
    </r>
    <r>
      <rPr>
        <sz val="9"/>
        <rFont val="DejaVu Sans"/>
        <family val="2"/>
      </rPr>
      <t>日当り平均給水量（㎥）</t>
    </r>
  </si>
  <si>
    <r>
      <rPr>
        <sz val="8"/>
        <rFont val="HGSｺﾞｼｯｸM"/>
        <family val="3"/>
      </rPr>
      <t>1</t>
    </r>
    <r>
      <rPr>
        <sz val="8"/>
        <rFont val="DejaVu Sans"/>
        <family val="2"/>
      </rPr>
      <t>日</t>
    </r>
    <r>
      <rPr>
        <sz val="8"/>
        <rFont val="HGSｺﾞｼｯｸM"/>
        <family val="3"/>
      </rPr>
      <t>1</t>
    </r>
    <r>
      <rPr>
        <sz val="8"/>
        <rFont val="DejaVu Sans"/>
        <family val="2"/>
      </rPr>
      <t>人当り平均給水量（Ｌ）</t>
    </r>
  </si>
  <si>
    <r>
      <rPr>
        <sz val="9"/>
        <rFont val="DejaVu Sans"/>
        <family val="2"/>
      </rPr>
      <t>配水管総延長（</t>
    </r>
    <r>
      <rPr>
        <sz val="9"/>
        <rFont val="HGSｺﾞｼｯｸM"/>
        <family val="3"/>
      </rPr>
      <t>km</t>
    </r>
    <r>
      <rPr>
        <sz val="9"/>
        <rFont val="DejaVu Sans"/>
        <family val="2"/>
      </rPr>
      <t>）</t>
    </r>
  </si>
  <si>
    <t>■用途別年間使用量</t>
  </si>
  <si>
    <t>（単位：㎥）</t>
  </si>
  <si>
    <t>家庭用</t>
  </si>
  <si>
    <t>営業用</t>
  </si>
  <si>
    <t>官公署用</t>
  </si>
  <si>
    <t>学校用</t>
  </si>
  <si>
    <t>プール用</t>
  </si>
  <si>
    <t>◇教育・文化◇</t>
  </si>
  <si>
    <t>■幼稚園</t>
  </si>
  <si>
    <r>
      <rPr>
        <sz val="11"/>
        <rFont val="DejaVu Sans"/>
        <family val="2"/>
      </rPr>
      <t>資料：佐賀統計情報館（</t>
    </r>
    <r>
      <rPr>
        <sz val="11"/>
        <rFont val="HGSｺﾞｼｯｸM"/>
        <family val="3"/>
      </rPr>
      <t>H29</t>
    </r>
    <r>
      <rPr>
        <sz val="11"/>
        <rFont val="DejaVu Sans"/>
        <family val="2"/>
      </rPr>
      <t>学校基本調査）</t>
    </r>
  </si>
  <si>
    <t>園数</t>
  </si>
  <si>
    <t>学級数</t>
  </si>
  <si>
    <t>年齢別在園者数</t>
  </si>
  <si>
    <t>教員数</t>
  </si>
  <si>
    <t>３歳</t>
  </si>
  <si>
    <t>４歳</t>
  </si>
  <si>
    <t>５歳</t>
  </si>
  <si>
    <r>
      <rPr>
        <sz val="10"/>
        <color indexed="8"/>
        <rFont val="DejaVu Sans"/>
        <family val="2"/>
      </rPr>
      <t>平成</t>
    </r>
    <r>
      <rPr>
        <sz val="10"/>
        <color indexed="8"/>
        <rFont val="HGSｺﾞｼｯｸM"/>
        <family val="3"/>
      </rPr>
      <t>27</t>
    </r>
    <r>
      <rPr>
        <sz val="10"/>
        <color indexed="8"/>
        <rFont val="DejaVu Sans"/>
        <family val="2"/>
      </rPr>
      <t>年度</t>
    </r>
  </si>
  <si>
    <r>
      <rPr>
        <sz val="10"/>
        <color indexed="8"/>
        <rFont val="DejaVu Sans"/>
        <family val="2"/>
      </rPr>
      <t>平成</t>
    </r>
    <r>
      <rPr>
        <sz val="10"/>
        <color indexed="8"/>
        <rFont val="HGSｺﾞｼｯｸM"/>
        <family val="3"/>
      </rPr>
      <t>28</t>
    </r>
    <r>
      <rPr>
        <sz val="10"/>
        <color indexed="8"/>
        <rFont val="DejaVu Sans"/>
        <family val="2"/>
      </rPr>
      <t>年度</t>
    </r>
  </si>
  <si>
    <r>
      <rPr>
        <sz val="10"/>
        <color indexed="8"/>
        <rFont val="DejaVu Sans"/>
        <family val="2"/>
      </rPr>
      <t>平成</t>
    </r>
    <r>
      <rPr>
        <sz val="10"/>
        <color indexed="8"/>
        <rFont val="HGSｺﾞｼｯｸM"/>
        <family val="3"/>
      </rPr>
      <t>29</t>
    </r>
    <r>
      <rPr>
        <sz val="10"/>
        <color indexed="8"/>
        <rFont val="DejaVu Sans"/>
        <family val="2"/>
      </rPr>
      <t>年度</t>
    </r>
  </si>
  <si>
    <r>
      <rPr>
        <sz val="10"/>
        <color indexed="8"/>
        <rFont val="DejaVu Sans"/>
        <family val="2"/>
      </rPr>
      <t>平成</t>
    </r>
    <r>
      <rPr>
        <sz val="10"/>
        <color indexed="8"/>
        <rFont val="HGSｺﾞｼｯｸM"/>
        <family val="3"/>
      </rPr>
      <t>30</t>
    </r>
    <r>
      <rPr>
        <sz val="10"/>
        <color indexed="8"/>
        <rFont val="DejaVu Sans"/>
        <family val="2"/>
      </rPr>
      <t>年度</t>
    </r>
  </si>
  <si>
    <r>
      <rPr>
        <sz val="10"/>
        <color indexed="8"/>
        <rFont val="DejaVu Sans"/>
        <family val="2"/>
      </rPr>
      <t>平成</t>
    </r>
    <r>
      <rPr>
        <sz val="10"/>
        <color indexed="8"/>
        <rFont val="HGSｺﾞｼｯｸM"/>
        <family val="3"/>
      </rPr>
      <t>31</t>
    </r>
    <r>
      <rPr>
        <sz val="10"/>
        <color indexed="8"/>
        <rFont val="DejaVu Sans"/>
        <family val="2"/>
      </rPr>
      <t>年度</t>
    </r>
  </si>
  <si>
    <t>■認定こども園</t>
  </si>
  <si>
    <r>
      <rPr>
        <sz val="11"/>
        <rFont val="HGSｺﾞｼｯｸM"/>
        <family val="3"/>
      </rPr>
      <t>0</t>
    </r>
    <r>
      <rPr>
        <sz val="11"/>
        <rFont val="DejaVu Sans"/>
        <family val="2"/>
      </rPr>
      <t>～</t>
    </r>
    <r>
      <rPr>
        <sz val="11"/>
        <rFont val="HGSｺﾞｼｯｸM"/>
        <family val="3"/>
      </rPr>
      <t>2</t>
    </r>
    <r>
      <rPr>
        <sz val="11"/>
        <rFont val="DejaVu Sans"/>
        <family val="2"/>
      </rPr>
      <t>歳</t>
    </r>
  </si>
  <si>
    <r>
      <rPr>
        <sz val="11"/>
        <rFont val="HGSｺﾞｼｯｸM"/>
        <family val="3"/>
      </rPr>
      <t>3</t>
    </r>
    <r>
      <rPr>
        <sz val="11"/>
        <rFont val="DejaVu Sans"/>
        <family val="2"/>
      </rPr>
      <t>歳</t>
    </r>
  </si>
  <si>
    <r>
      <rPr>
        <sz val="11"/>
        <rFont val="HGSｺﾞｼｯｸM"/>
        <family val="3"/>
      </rPr>
      <t>4</t>
    </r>
    <r>
      <rPr>
        <sz val="11"/>
        <rFont val="DejaVu Sans"/>
        <family val="2"/>
      </rPr>
      <t>歳</t>
    </r>
  </si>
  <si>
    <r>
      <rPr>
        <sz val="11"/>
        <rFont val="HGSｺﾞｼｯｸM"/>
        <family val="3"/>
      </rPr>
      <t>5</t>
    </r>
    <r>
      <rPr>
        <sz val="11"/>
        <rFont val="DejaVu Sans"/>
        <family val="2"/>
      </rPr>
      <t>歳</t>
    </r>
  </si>
  <si>
    <t>■小学校</t>
  </si>
  <si>
    <t>学校数</t>
  </si>
  <si>
    <t>児童数</t>
  </si>
  <si>
    <t>■中学校</t>
  </si>
  <si>
    <t>生徒数</t>
  </si>
  <si>
    <t>■小中学校の概況</t>
  </si>
  <si>
    <r>
      <rPr>
        <sz val="11"/>
        <rFont val="DejaVu Sans"/>
        <family val="2"/>
      </rPr>
      <t>（平成</t>
    </r>
    <r>
      <rPr>
        <sz val="11"/>
        <rFont val="HGSｺﾞｼｯｸM"/>
        <family val="3"/>
      </rPr>
      <t>29</t>
    </r>
    <r>
      <rPr>
        <sz val="11"/>
        <rFont val="DejaVu Sans"/>
        <family val="2"/>
      </rPr>
      <t>年</t>
    </r>
    <r>
      <rPr>
        <sz val="11"/>
        <rFont val="HGSｺﾞｼｯｸM"/>
        <family val="3"/>
      </rPr>
      <t>5</t>
    </r>
    <r>
      <rPr>
        <sz val="11"/>
        <rFont val="DejaVu Sans"/>
        <family val="2"/>
      </rPr>
      <t>月</t>
    </r>
    <r>
      <rPr>
        <sz val="11"/>
        <rFont val="HGSｺﾞｼｯｸM"/>
        <family val="3"/>
      </rPr>
      <t>1</t>
    </r>
    <r>
      <rPr>
        <sz val="11"/>
        <rFont val="DejaVu Sans"/>
        <family val="2"/>
      </rPr>
      <t>日現在）</t>
    </r>
  </si>
  <si>
    <t>児童・生徒数</t>
  </si>
  <si>
    <t>校地面積</t>
  </si>
  <si>
    <t>校舎</t>
  </si>
  <si>
    <t>普通</t>
  </si>
  <si>
    <t>特支</t>
  </si>
  <si>
    <t>小学校</t>
  </si>
  <si>
    <t>武雄小学校</t>
  </si>
  <si>
    <t>御船が丘小学校</t>
  </si>
  <si>
    <t>橘小学校</t>
  </si>
  <si>
    <t>朝日小学校</t>
  </si>
  <si>
    <t>若木小学校</t>
  </si>
  <si>
    <t>武内小学校</t>
  </si>
  <si>
    <t>東川登小学校</t>
  </si>
  <si>
    <t>西川登小学校</t>
  </si>
  <si>
    <t>山内東小学校</t>
  </si>
  <si>
    <t>　犬走分校</t>
  </si>
  <si>
    <t>　舟原分校</t>
  </si>
  <si>
    <t>山内西小学校</t>
  </si>
  <si>
    <t>　立野川内分校</t>
  </si>
  <si>
    <t>北方小学校</t>
  </si>
  <si>
    <t>中学校</t>
  </si>
  <si>
    <t>武雄中学校</t>
  </si>
  <si>
    <t>武雄北中学校</t>
  </si>
  <si>
    <t>川登中学校</t>
  </si>
  <si>
    <t>山内中学校</t>
  </si>
  <si>
    <t>北方中学校</t>
  </si>
  <si>
    <t>（資料：学校基本調査、教育総務課）</t>
  </si>
  <si>
    <t>■高等学校</t>
  </si>
  <si>
    <r>
      <rPr>
        <sz val="11"/>
        <rFont val="DejaVu Sans"/>
        <family val="2"/>
      </rPr>
      <t>（平成</t>
    </r>
    <r>
      <rPr>
        <sz val="11"/>
        <rFont val="HGPｺﾞｼｯｸM"/>
        <family val="3"/>
      </rPr>
      <t>29</t>
    </r>
    <r>
      <rPr>
        <sz val="11"/>
        <rFont val="DejaVu Sans"/>
        <family val="2"/>
      </rPr>
      <t>年</t>
    </r>
    <r>
      <rPr>
        <sz val="11"/>
        <rFont val="HGPｺﾞｼｯｸM"/>
        <family val="3"/>
      </rPr>
      <t>5</t>
    </r>
    <r>
      <rPr>
        <sz val="11"/>
        <rFont val="DejaVu Sans"/>
        <family val="2"/>
      </rPr>
      <t>月</t>
    </r>
    <r>
      <rPr>
        <sz val="11"/>
        <rFont val="HGPｺﾞｼｯｸM"/>
        <family val="3"/>
      </rPr>
      <t>1</t>
    </r>
    <r>
      <rPr>
        <sz val="11"/>
        <rFont val="DejaVu Sans"/>
        <family val="2"/>
      </rPr>
      <t>日現在　単位：人）</t>
    </r>
  </si>
  <si>
    <t>武雄高等学校</t>
  </si>
  <si>
    <t>武雄高校より</t>
  </si>
  <si>
    <t>（資料：各高等学校）</t>
  </si>
  <si>
    <t>■中学校卒業者の動向</t>
  </si>
  <si>
    <t>進学</t>
  </si>
  <si>
    <t>就職</t>
  </si>
  <si>
    <t>無業</t>
  </si>
  <si>
    <t>教育訓練機関等入学者</t>
  </si>
  <si>
    <r>
      <rPr>
        <sz val="11"/>
        <rFont val="DejaVu Sans"/>
        <family val="2"/>
      </rPr>
      <t>平成</t>
    </r>
    <r>
      <rPr>
        <sz val="11"/>
        <rFont val="HGPｺﾞｼｯｸM"/>
        <family val="3"/>
      </rPr>
      <t>31</t>
    </r>
    <r>
      <rPr>
        <sz val="11"/>
        <rFont val="DejaVu Sans"/>
        <family val="2"/>
      </rPr>
      <t>年度</t>
    </r>
  </si>
  <si>
    <t>学校教育課より</t>
  </si>
  <si>
    <t>（資料：学校基本調査）</t>
  </si>
  <si>
    <t>■武雄市内の高等学校卒業者の動向</t>
  </si>
  <si>
    <t>■武雄市内の高等学校卒業者の産業別就職状況</t>
  </si>
  <si>
    <t>農業</t>
  </si>
  <si>
    <t>林業</t>
  </si>
  <si>
    <t>漁業</t>
  </si>
  <si>
    <t>建設業</t>
  </si>
  <si>
    <t>製造業</t>
  </si>
  <si>
    <t>卸売
小売業</t>
  </si>
  <si>
    <t>運輸
通信業</t>
  </si>
  <si>
    <t>電気・
ガス・
水道業</t>
  </si>
  <si>
    <t>サービス業</t>
  </si>
  <si>
    <t>金融業</t>
  </si>
  <si>
    <t>公務</t>
  </si>
  <si>
    <r>
      <rPr>
        <sz val="9"/>
        <rFont val="DejaVu Sans"/>
        <family val="2"/>
      </rPr>
      <t>平成</t>
    </r>
    <r>
      <rPr>
        <sz val="9"/>
        <rFont val="HGPｺﾞｼｯｸM"/>
        <family val="3"/>
      </rPr>
      <t>31</t>
    </r>
    <r>
      <rPr>
        <sz val="9"/>
        <rFont val="DejaVu Sans"/>
        <family val="2"/>
      </rPr>
      <t>年度</t>
    </r>
  </si>
  <si>
    <t>■武雄市図書館の利用状況</t>
  </si>
  <si>
    <t>（単位：人・％）</t>
  </si>
  <si>
    <t>館外閲覧
総数</t>
  </si>
  <si>
    <t>内　訳</t>
  </si>
  <si>
    <r>
      <rPr>
        <sz val="11"/>
        <rFont val="HGPｺﾞｼｯｸM"/>
        <family val="3"/>
      </rPr>
      <t>1</t>
    </r>
    <r>
      <rPr>
        <sz val="11"/>
        <rFont val="DejaVu Sans"/>
        <family val="2"/>
      </rPr>
      <t>日平均</t>
    </r>
  </si>
  <si>
    <t>男女比率</t>
  </si>
  <si>
    <t>小学生以下</t>
  </si>
  <si>
    <t>中学生</t>
  </si>
  <si>
    <t>高校生</t>
  </si>
  <si>
    <t>一般</t>
  </si>
  <si>
    <r>
      <rPr>
        <sz val="10"/>
        <rFont val="DejaVu Sans"/>
        <family val="2"/>
      </rPr>
      <t>平成</t>
    </r>
    <r>
      <rPr>
        <sz val="10"/>
        <rFont val="HGPｺﾞｼｯｸM"/>
        <family val="3"/>
      </rPr>
      <t>26</t>
    </r>
    <r>
      <rPr>
        <sz val="10"/>
        <rFont val="DejaVu Sans"/>
        <family val="2"/>
      </rPr>
      <t xml:space="preserve">年度
（開館日数 </t>
    </r>
    <r>
      <rPr>
        <sz val="10"/>
        <rFont val="HGPｺﾞｼｯｸM"/>
        <family val="3"/>
      </rPr>
      <t>365</t>
    </r>
    <r>
      <rPr>
        <sz val="10"/>
        <rFont val="DejaVu Sans"/>
        <family val="2"/>
      </rPr>
      <t>日）</t>
    </r>
  </si>
  <si>
    <r>
      <rPr>
        <sz val="10"/>
        <rFont val="DejaVu Sans"/>
        <family val="2"/>
      </rPr>
      <t>平成</t>
    </r>
    <r>
      <rPr>
        <sz val="10"/>
        <rFont val="HGPｺﾞｼｯｸM"/>
        <family val="3"/>
      </rPr>
      <t>27</t>
    </r>
    <r>
      <rPr>
        <sz val="10"/>
        <rFont val="DejaVu Sans"/>
        <family val="2"/>
      </rPr>
      <t xml:space="preserve">年度
（開館日数 </t>
    </r>
    <r>
      <rPr>
        <sz val="10"/>
        <rFont val="HGPｺﾞｼｯｸM"/>
        <family val="3"/>
      </rPr>
      <t>366</t>
    </r>
    <r>
      <rPr>
        <sz val="10"/>
        <rFont val="DejaVu Sans"/>
        <family val="2"/>
      </rPr>
      <t>日）</t>
    </r>
  </si>
  <si>
    <r>
      <rPr>
        <sz val="10"/>
        <rFont val="DejaVu Sans"/>
        <family val="2"/>
      </rPr>
      <t>平成</t>
    </r>
    <r>
      <rPr>
        <sz val="10"/>
        <rFont val="HGPｺﾞｼｯｸM"/>
        <family val="3"/>
      </rPr>
      <t>28</t>
    </r>
    <r>
      <rPr>
        <sz val="10"/>
        <rFont val="DejaVu Sans"/>
        <family val="2"/>
      </rPr>
      <t>年度
（開館日数</t>
    </r>
    <r>
      <rPr>
        <sz val="10"/>
        <rFont val="HGPｺﾞｼｯｸM"/>
        <family val="3"/>
      </rPr>
      <t>365</t>
    </r>
    <r>
      <rPr>
        <sz val="10"/>
        <rFont val="DejaVu Sans"/>
        <family val="2"/>
      </rPr>
      <t>日）</t>
    </r>
  </si>
  <si>
    <r>
      <rPr>
        <sz val="10"/>
        <rFont val="DejaVu Sans"/>
        <family val="2"/>
      </rPr>
      <t>平成</t>
    </r>
    <r>
      <rPr>
        <sz val="10"/>
        <rFont val="HGPｺﾞｼｯｸM"/>
        <family val="3"/>
      </rPr>
      <t>29</t>
    </r>
    <r>
      <rPr>
        <sz val="10"/>
        <rFont val="DejaVu Sans"/>
        <family val="2"/>
      </rPr>
      <t>年度
（開館日数</t>
    </r>
    <r>
      <rPr>
        <sz val="10"/>
        <rFont val="HGPｺﾞｼｯｸM"/>
        <family val="3"/>
      </rPr>
      <t>365</t>
    </r>
    <r>
      <rPr>
        <sz val="10"/>
        <rFont val="DejaVu Sans"/>
        <family val="2"/>
      </rPr>
      <t>日）</t>
    </r>
  </si>
  <si>
    <r>
      <rPr>
        <sz val="10"/>
        <rFont val="DejaVu Sans"/>
        <family val="2"/>
      </rPr>
      <t>平成</t>
    </r>
    <r>
      <rPr>
        <sz val="10"/>
        <rFont val="HGPｺﾞｼｯｸM"/>
        <family val="3"/>
      </rPr>
      <t>30</t>
    </r>
    <r>
      <rPr>
        <sz val="10"/>
        <rFont val="DejaVu Sans"/>
        <family val="2"/>
      </rPr>
      <t>年度
（開館日数</t>
    </r>
    <r>
      <rPr>
        <sz val="10"/>
        <rFont val="HGPｺﾞｼｯｸM"/>
        <family val="3"/>
      </rPr>
      <t>365</t>
    </r>
    <r>
      <rPr>
        <sz val="10"/>
        <rFont val="DejaVu Sans"/>
        <family val="2"/>
      </rPr>
      <t>日）</t>
    </r>
  </si>
  <si>
    <t>※団体貸出分は含まない</t>
  </si>
  <si>
    <t>（資料：武雄市図書館・歴史資料館）</t>
  </si>
  <si>
    <t>■文化会館の利用状況</t>
  </si>
  <si>
    <t>（単位：日・件・％）</t>
  </si>
  <si>
    <t>大ホール</t>
  </si>
  <si>
    <t>小ホール</t>
  </si>
  <si>
    <t>ﾐｰﾃｨﾝｸﾞﾎｰﾙ</t>
  </si>
  <si>
    <t>市民ホール</t>
  </si>
  <si>
    <r>
      <rPr>
        <sz val="11"/>
        <rFont val="DejaVu Sans"/>
        <family val="2"/>
      </rPr>
      <t>会議室</t>
    </r>
    <r>
      <rPr>
        <sz val="11"/>
        <rFont val="HGPｺﾞｼｯｸM"/>
        <family val="3"/>
      </rPr>
      <t>(27</t>
    </r>
    <r>
      <rPr>
        <sz val="11"/>
        <rFont val="DejaVu Sans"/>
        <family val="2"/>
      </rPr>
      <t>室</t>
    </r>
    <r>
      <rPr>
        <sz val="11"/>
        <rFont val="HGPｺﾞｼｯｸM"/>
        <family val="3"/>
      </rPr>
      <t>)</t>
    </r>
  </si>
  <si>
    <r>
      <rPr>
        <sz val="11"/>
        <rFont val="DejaVu Sans"/>
        <family val="2"/>
      </rPr>
      <t>平成</t>
    </r>
    <r>
      <rPr>
        <sz val="11"/>
        <rFont val="HGPｺﾞｼｯｸM"/>
        <family val="3"/>
      </rPr>
      <t>27</t>
    </r>
    <r>
      <rPr>
        <sz val="11"/>
        <rFont val="DejaVu Sans"/>
        <family val="2"/>
      </rPr>
      <t>　年度</t>
    </r>
  </si>
  <si>
    <t>使用日数</t>
  </si>
  <si>
    <t>使用件数</t>
  </si>
  <si>
    <t>稼働率</t>
  </si>
  <si>
    <r>
      <rPr>
        <sz val="11"/>
        <rFont val="DejaVu Sans"/>
        <family val="2"/>
      </rPr>
      <t>平成</t>
    </r>
    <r>
      <rPr>
        <sz val="11"/>
        <rFont val="HGPｺﾞｼｯｸM"/>
        <family val="3"/>
      </rPr>
      <t>28</t>
    </r>
    <r>
      <rPr>
        <sz val="11"/>
        <rFont val="DejaVu Sans"/>
        <family val="2"/>
      </rPr>
      <t>　年度</t>
    </r>
  </si>
  <si>
    <r>
      <rPr>
        <sz val="11"/>
        <rFont val="DejaVu Sans"/>
        <family val="2"/>
      </rPr>
      <t>平成</t>
    </r>
    <r>
      <rPr>
        <sz val="11"/>
        <rFont val="HGPｺﾞｼｯｸM"/>
        <family val="3"/>
      </rPr>
      <t>29</t>
    </r>
    <r>
      <rPr>
        <sz val="11"/>
        <rFont val="DejaVu Sans"/>
        <family val="2"/>
      </rPr>
      <t>　年度</t>
    </r>
  </si>
  <si>
    <r>
      <rPr>
        <sz val="11"/>
        <rFont val="DejaVu Sans"/>
        <family val="2"/>
      </rPr>
      <t>平成</t>
    </r>
    <r>
      <rPr>
        <sz val="11"/>
        <rFont val="HGPｺﾞｼｯｸM"/>
        <family val="3"/>
      </rPr>
      <t>30</t>
    </r>
    <r>
      <rPr>
        <sz val="11"/>
        <rFont val="DejaVu Sans"/>
        <family val="2"/>
      </rPr>
      <t>　年度</t>
    </r>
  </si>
  <si>
    <t>（資料：文化会館）</t>
  </si>
  <si>
    <t>◇市民所得◇</t>
  </si>
  <si>
    <t>■市内総生産</t>
  </si>
  <si>
    <t>（単位：百万円・％）</t>
  </si>
  <si>
    <t>平成２７年度</t>
  </si>
  <si>
    <t>平成２８年度</t>
  </si>
  <si>
    <t>平成２９年度</t>
  </si>
  <si>
    <t>総生産額</t>
  </si>
  <si>
    <t>第１次産業</t>
  </si>
  <si>
    <t>水産業</t>
  </si>
  <si>
    <t>第２次産業</t>
  </si>
  <si>
    <t>鉱業</t>
  </si>
  <si>
    <t>第３次産業</t>
  </si>
  <si>
    <t>電気・ガス・水道・廃棄物処理業</t>
  </si>
  <si>
    <t>卸売・小売業</t>
  </si>
  <si>
    <t>運輸・郵便業</t>
  </si>
  <si>
    <t>宿泊・飲食サービス業</t>
  </si>
  <si>
    <t>情報通信業</t>
  </si>
  <si>
    <t>金融・保険業</t>
  </si>
  <si>
    <t>不動産業</t>
  </si>
  <si>
    <t>専門・科学技術、業務支援サービス業</t>
  </si>
  <si>
    <t>教育</t>
  </si>
  <si>
    <t>保健衛生・社会事業</t>
  </si>
  <si>
    <t>その他サービス</t>
  </si>
  <si>
    <t>小計</t>
  </si>
  <si>
    <t>輸入品に課せられる税・関税</t>
  </si>
  <si>
    <t>（控除）資本形成に係る消費税</t>
  </si>
  <si>
    <t>市内総生産額</t>
  </si>
  <si>
    <t>（資料：市町民経済計算の概要）</t>
  </si>
  <si>
    <t>■市民分配所得</t>
  </si>
  <si>
    <t>雇用者報酬</t>
  </si>
  <si>
    <t>賃金・俸給</t>
  </si>
  <si>
    <t>社会保険等雇主負担</t>
  </si>
  <si>
    <t>財産所得</t>
  </si>
  <si>
    <t>受取</t>
  </si>
  <si>
    <t>支払</t>
  </si>
  <si>
    <t>企業所得（配当控除後）</t>
  </si>
  <si>
    <t>民間法人企業</t>
  </si>
  <si>
    <t>公的企業</t>
  </si>
  <si>
    <t>個人企業</t>
  </si>
  <si>
    <t>総額</t>
  </si>
</sst>
</file>

<file path=xl/styles.xml><?xml version="1.0" encoding="utf-8"?>
<styleSheet xmlns="http://schemas.openxmlformats.org/spreadsheetml/2006/main">
  <numFmts count="24">
    <numFmt numFmtId="164" formatCode="General"/>
    <numFmt numFmtId="165" formatCode="0.00_ "/>
    <numFmt numFmtId="166" formatCode="0.0_ "/>
    <numFmt numFmtId="167" formatCode="#,##0_);[RED]\(#,##0\)"/>
    <numFmt numFmtId="168" formatCode="#,##0"/>
    <numFmt numFmtId="169" formatCode="#,##0.00_);[RED]\(#,##0.00\)"/>
    <numFmt numFmtId="170" formatCode="0.0_);[RED]\(0.0\)"/>
    <numFmt numFmtId="171" formatCode="#,##0_ "/>
    <numFmt numFmtId="172" formatCode="#,##0.00_ "/>
    <numFmt numFmtId="173" formatCode="#,##0.0_ "/>
    <numFmt numFmtId="174" formatCode="0_);\(0\)"/>
    <numFmt numFmtId="175" formatCode="@"/>
    <numFmt numFmtId="176" formatCode="0_);[RED]\(0\)"/>
    <numFmt numFmtId="177" formatCode="#,##0.0;[RED]\-#,##0.0"/>
    <numFmt numFmtId="178" formatCode="#,##0_ ;[RED]\-#,##0\ "/>
    <numFmt numFmtId="179" formatCode="#,##0;&quot;△ &quot;#,##0"/>
    <numFmt numFmtId="180" formatCode="#,##0.00_ ;[RED]\-#,##0.00\ "/>
    <numFmt numFmtId="181" formatCode="#,##0.00_);\(#,##0.00\)"/>
    <numFmt numFmtId="182" formatCode="M/D/YYYY"/>
    <numFmt numFmtId="183" formatCode="0_ "/>
    <numFmt numFmtId="184" formatCode="0.00%"/>
    <numFmt numFmtId="185" formatCode="#,##0.0_);[RED]\(#,##0.0\)"/>
    <numFmt numFmtId="186" formatCode="#,##0.0_ ;[RED]\-#,##0.0\ "/>
    <numFmt numFmtId="187" formatCode="#,##0.0;&quot;△ &quot;#,##0.0"/>
  </numFmts>
  <fonts count="30">
    <font>
      <sz val="11"/>
      <name val="ＭＳ Ｐゴシック"/>
      <family val="3"/>
    </font>
    <font>
      <sz val="10"/>
      <name val="Arial"/>
      <family val="0"/>
    </font>
    <font>
      <sz val="11"/>
      <name val="HGPｺﾞｼｯｸM"/>
      <family val="3"/>
    </font>
    <font>
      <b/>
      <sz val="14"/>
      <name val="DejaVu Sans"/>
      <family val="2"/>
    </font>
    <font>
      <sz val="14"/>
      <name val="HGPｺﾞｼｯｸM"/>
      <family val="3"/>
    </font>
    <font>
      <sz val="11"/>
      <color indexed="8"/>
      <name val="DejaVu Sans"/>
      <family val="2"/>
    </font>
    <font>
      <sz val="11"/>
      <name val="DejaVu Sans"/>
      <family val="2"/>
    </font>
    <font>
      <sz val="10"/>
      <name val="DejaVu Sans"/>
      <family val="2"/>
    </font>
    <font>
      <sz val="9"/>
      <name val="HGPｺﾞｼｯｸM"/>
      <family val="3"/>
    </font>
    <font>
      <sz val="10"/>
      <name val="HGPｺﾞｼｯｸM"/>
      <family val="3"/>
    </font>
    <font>
      <sz val="8"/>
      <name val="HGPｺﾞｼｯｸM"/>
      <family val="3"/>
    </font>
    <font>
      <sz val="8"/>
      <name val="DejaVu Sans"/>
      <family val="2"/>
    </font>
    <font>
      <sz val="9"/>
      <name val="DejaVu Sans"/>
      <family val="2"/>
    </font>
    <font>
      <sz val="11"/>
      <color indexed="10"/>
      <name val="DejaVu Sans"/>
      <family val="2"/>
    </font>
    <font>
      <b/>
      <sz val="11"/>
      <name val="DejaVu Sans"/>
      <family val="2"/>
    </font>
    <font>
      <sz val="11"/>
      <name val="HGSｺﾞｼｯｸM"/>
      <family val="3"/>
    </font>
    <font>
      <sz val="10"/>
      <name val="HGSｺﾞｼｯｸM"/>
      <family val="3"/>
    </font>
    <font>
      <sz val="9"/>
      <name val="HGSｺﾞｼｯｸM"/>
      <family val="3"/>
    </font>
    <font>
      <sz val="8"/>
      <name val="HGSｺﾞｼｯｸM"/>
      <family val="3"/>
    </font>
    <font>
      <sz val="5"/>
      <name val="DejaVu Sans"/>
      <family val="2"/>
    </font>
    <font>
      <sz val="6.5"/>
      <name val="DejaVu Sans"/>
      <family val="2"/>
    </font>
    <font>
      <sz val="8.5"/>
      <name val="DejaVu Sans"/>
      <family val="2"/>
    </font>
    <font>
      <sz val="10"/>
      <color indexed="8"/>
      <name val="DejaVu Sans"/>
      <family val="2"/>
    </font>
    <font>
      <sz val="10"/>
      <color indexed="8"/>
      <name val="HGSｺﾞｼｯｸM"/>
      <family val="3"/>
    </font>
    <font>
      <sz val="11"/>
      <color indexed="8"/>
      <name val="HGSｺﾞｼｯｸM"/>
      <family val="3"/>
    </font>
    <font>
      <sz val="11"/>
      <color indexed="10"/>
      <name val="HGPｺﾞｼｯｸM"/>
      <family val="3"/>
    </font>
    <font>
      <b/>
      <sz val="9"/>
      <color indexed="8"/>
      <name val="DejaVu Sans"/>
      <family val="2"/>
    </font>
    <font>
      <b/>
      <sz val="9"/>
      <color indexed="8"/>
      <name val="MS P ゴシック"/>
      <family val="3"/>
    </font>
    <font>
      <sz val="9"/>
      <color indexed="8"/>
      <name val="DejaVu Sans"/>
      <family val="2"/>
    </font>
    <font>
      <b/>
      <sz val="8"/>
      <name val="ＭＳ Ｐゴシック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9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 diagonalUp="1"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 style="thin">
        <color indexed="8"/>
      </diagonal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</borders>
  <cellStyleXfs count="21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7" fontId="0" fillId="0" borderId="0" applyBorder="0" applyProtection="0">
      <alignment vertical="center"/>
    </xf>
  </cellStyleXfs>
  <cellXfs count="583">
    <xf numFmtId="164" fontId="0" fillId="0" borderId="0" xfId="0" applyAlignment="1">
      <alignment vertical="center"/>
    </xf>
    <xf numFmtId="164" fontId="2" fillId="0" borderId="0" xfId="0" applyFont="1" applyAlignment="1">
      <alignment vertical="center"/>
    </xf>
    <xf numFmtId="164" fontId="3" fillId="0" borderId="0" xfId="0" applyFont="1" applyAlignment="1">
      <alignment vertical="center"/>
    </xf>
    <xf numFmtId="164" fontId="4" fillId="0" borderId="0" xfId="0" applyFont="1" applyAlignment="1">
      <alignment vertical="center"/>
    </xf>
    <xf numFmtId="164" fontId="5" fillId="0" borderId="0" xfId="0" applyFont="1" applyAlignment="1">
      <alignment vertical="center"/>
    </xf>
    <xf numFmtId="164" fontId="6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 vertical="center"/>
    </xf>
    <xf numFmtId="164" fontId="6" fillId="0" borderId="0" xfId="0" applyFont="1" applyAlignment="1">
      <alignment vertical="center"/>
    </xf>
    <xf numFmtId="164" fontId="6" fillId="0" borderId="0" xfId="0" applyFont="1" applyBorder="1" applyAlignment="1">
      <alignment horizontal="right" vertical="center"/>
    </xf>
    <xf numFmtId="164" fontId="7" fillId="0" borderId="1" xfId="0" applyFont="1" applyBorder="1" applyAlignment="1">
      <alignment horizontal="center" vertical="center"/>
    </xf>
    <xf numFmtId="164" fontId="6" fillId="0" borderId="2" xfId="0" applyFont="1" applyBorder="1" applyAlignment="1">
      <alignment horizontal="center" vertical="center"/>
    </xf>
    <xf numFmtId="164" fontId="6" fillId="0" borderId="3" xfId="0" applyFont="1" applyBorder="1" applyAlignment="1">
      <alignment horizontal="center" vertical="center"/>
    </xf>
    <xf numFmtId="164" fontId="6" fillId="0" borderId="4" xfId="0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right" vertical="center"/>
    </xf>
    <xf numFmtId="165" fontId="2" fillId="0" borderId="5" xfId="0" applyNumberFormat="1" applyFont="1" applyBorder="1" applyAlignment="1">
      <alignment horizontal="right" vertical="center"/>
    </xf>
    <xf numFmtId="165" fontId="2" fillId="0" borderId="6" xfId="0" applyNumberFormat="1" applyFont="1" applyBorder="1" applyAlignment="1">
      <alignment horizontal="right" vertical="center"/>
    </xf>
    <xf numFmtId="164" fontId="6" fillId="0" borderId="7" xfId="0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right" vertical="center"/>
    </xf>
    <xf numFmtId="165" fontId="2" fillId="0" borderId="8" xfId="0" applyNumberFormat="1" applyFont="1" applyBorder="1" applyAlignment="1">
      <alignment horizontal="right" vertical="center"/>
    </xf>
    <xf numFmtId="165" fontId="2" fillId="0" borderId="9" xfId="0" applyNumberFormat="1" applyFont="1" applyBorder="1" applyAlignment="1">
      <alignment horizontal="right" vertical="center"/>
    </xf>
    <xf numFmtId="165" fontId="2" fillId="0" borderId="0" xfId="0" applyNumberFormat="1" applyFont="1" applyBorder="1" applyAlignment="1">
      <alignment horizontal="center" vertical="center"/>
    </xf>
    <xf numFmtId="165" fontId="8" fillId="0" borderId="0" xfId="0" applyNumberFormat="1" applyFont="1" applyBorder="1" applyAlignment="1">
      <alignment vertical="center"/>
    </xf>
    <xf numFmtId="165" fontId="6" fillId="0" borderId="0" xfId="0" applyNumberFormat="1" applyFont="1" applyBorder="1" applyAlignment="1">
      <alignment horizontal="right" vertical="center"/>
    </xf>
    <xf numFmtId="164" fontId="6" fillId="0" borderId="10" xfId="0" applyFont="1" applyBorder="1" applyAlignment="1">
      <alignment horizontal="center" vertical="center"/>
    </xf>
    <xf numFmtId="165" fontId="2" fillId="0" borderId="11" xfId="0" applyNumberFormat="1" applyFont="1" applyBorder="1" applyAlignment="1">
      <alignment horizontal="right" vertical="center"/>
    </xf>
    <xf numFmtId="165" fontId="2" fillId="0" borderId="0" xfId="0" applyNumberFormat="1" applyFont="1" applyAlignment="1">
      <alignment vertical="center"/>
    </xf>
    <xf numFmtId="164" fontId="6" fillId="0" borderId="12" xfId="0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right" vertical="center"/>
    </xf>
    <xf numFmtId="165" fontId="2" fillId="0" borderId="13" xfId="0" applyNumberFormat="1" applyFont="1" applyBorder="1" applyAlignment="1">
      <alignment horizontal="right" vertical="center"/>
    </xf>
    <xf numFmtId="165" fontId="2" fillId="0" borderId="14" xfId="0" applyNumberFormat="1" applyFont="1" applyBorder="1" applyAlignment="1">
      <alignment horizontal="right" vertical="center"/>
    </xf>
    <xf numFmtId="164" fontId="2" fillId="0" borderId="0" xfId="0" applyFont="1" applyBorder="1" applyAlignment="1">
      <alignment vertical="center"/>
    </xf>
    <xf numFmtId="164" fontId="2" fillId="0" borderId="15" xfId="0" applyFont="1" applyBorder="1" applyAlignment="1">
      <alignment vertical="center"/>
    </xf>
    <xf numFmtId="164" fontId="2" fillId="0" borderId="0" xfId="0" applyFont="1" applyAlignment="1">
      <alignment horizontal="left" vertical="center"/>
    </xf>
    <xf numFmtId="164" fontId="6" fillId="0" borderId="16" xfId="0" applyFont="1" applyBorder="1" applyAlignment="1">
      <alignment horizontal="center" vertical="center"/>
    </xf>
    <xf numFmtId="164" fontId="6" fillId="0" borderId="17" xfId="0" applyFont="1" applyBorder="1" applyAlignment="1">
      <alignment horizontal="center" vertical="center"/>
    </xf>
    <xf numFmtId="164" fontId="6" fillId="0" borderId="18" xfId="0" applyFont="1" applyBorder="1" applyAlignment="1">
      <alignment horizontal="center" vertical="center" wrapText="1"/>
    </xf>
    <xf numFmtId="164" fontId="6" fillId="0" borderId="19" xfId="0" applyFont="1" applyBorder="1" applyAlignment="1">
      <alignment horizontal="center" vertical="center"/>
    </xf>
    <xf numFmtId="164" fontId="2" fillId="0" borderId="11" xfId="0" applyFont="1" applyBorder="1" applyAlignment="1">
      <alignment horizontal="right" vertical="center"/>
    </xf>
    <xf numFmtId="166" fontId="2" fillId="0" borderId="4" xfId="0" applyNumberFormat="1" applyFont="1" applyBorder="1" applyAlignment="1">
      <alignment horizontal="right" vertical="center"/>
    </xf>
    <xf numFmtId="164" fontId="2" fillId="0" borderId="20" xfId="0" applyFont="1" applyBorder="1" applyAlignment="1">
      <alignment vertical="center"/>
    </xf>
    <xf numFmtId="164" fontId="2" fillId="0" borderId="21" xfId="0" applyFont="1" applyBorder="1" applyAlignment="1">
      <alignment vertical="center"/>
    </xf>
    <xf numFmtId="164" fontId="2" fillId="0" borderId="22" xfId="0" applyFont="1" applyBorder="1" applyAlignment="1">
      <alignment horizontal="right" vertical="center"/>
    </xf>
    <xf numFmtId="166" fontId="2" fillId="0" borderId="23" xfId="0" applyNumberFormat="1" applyFont="1" applyBorder="1" applyAlignment="1">
      <alignment horizontal="right" vertical="center"/>
    </xf>
    <xf numFmtId="164" fontId="6" fillId="0" borderId="24" xfId="0" applyFont="1" applyBorder="1" applyAlignment="1">
      <alignment horizontal="center" vertical="center"/>
    </xf>
    <xf numFmtId="164" fontId="2" fillId="0" borderId="25" xfId="0" applyFont="1" applyBorder="1" applyAlignment="1">
      <alignment horizontal="right" vertical="center"/>
    </xf>
    <xf numFmtId="166" fontId="2" fillId="0" borderId="26" xfId="0" applyNumberFormat="1" applyFont="1" applyBorder="1" applyAlignment="1">
      <alignment horizontal="right" vertical="center"/>
    </xf>
    <xf numFmtId="164" fontId="2" fillId="0" borderId="27" xfId="0" applyFont="1" applyBorder="1" applyAlignment="1">
      <alignment vertical="center"/>
    </xf>
    <xf numFmtId="164" fontId="2" fillId="0" borderId="26" xfId="0" applyFont="1" applyBorder="1" applyAlignment="1">
      <alignment vertical="center"/>
    </xf>
    <xf numFmtId="164" fontId="2" fillId="0" borderId="28" xfId="0" applyFont="1" applyBorder="1" applyAlignment="1">
      <alignment vertical="center"/>
    </xf>
    <xf numFmtId="164" fontId="2" fillId="0" borderId="29" xfId="0" applyFont="1" applyBorder="1" applyAlignment="1">
      <alignment vertical="center"/>
    </xf>
    <xf numFmtId="164" fontId="2" fillId="0" borderId="30" xfId="0" applyFont="1" applyBorder="1" applyAlignment="1">
      <alignment horizontal="right" vertical="center"/>
    </xf>
    <xf numFmtId="166" fontId="2" fillId="0" borderId="31" xfId="0" applyNumberFormat="1" applyFont="1" applyBorder="1" applyAlignment="1">
      <alignment horizontal="right" vertical="center"/>
    </xf>
    <xf numFmtId="164" fontId="2" fillId="0" borderId="32" xfId="0" applyFont="1" applyBorder="1" applyAlignment="1">
      <alignment horizontal="center" vertical="center"/>
    </xf>
    <xf numFmtId="166" fontId="2" fillId="0" borderId="32" xfId="0" applyNumberFormat="1" applyFont="1" applyBorder="1" applyAlignment="1">
      <alignment horizontal="right" vertical="center"/>
    </xf>
    <xf numFmtId="164" fontId="6" fillId="0" borderId="0" xfId="0" applyFont="1" applyAlignment="1">
      <alignment horizontal="right" vertical="center"/>
    </xf>
    <xf numFmtId="167" fontId="6" fillId="0" borderId="3" xfId="20" applyFont="1" applyBorder="1" applyAlignment="1" applyProtection="1">
      <alignment horizontal="center" vertical="center"/>
      <protection/>
    </xf>
    <xf numFmtId="167" fontId="2" fillId="0" borderId="0" xfId="20" applyFont="1" applyBorder="1" applyAlignment="1" applyProtection="1">
      <alignment vertical="center"/>
      <protection/>
    </xf>
    <xf numFmtId="164" fontId="2" fillId="0" borderId="0" xfId="0" applyFont="1" applyBorder="1" applyAlignment="1">
      <alignment vertical="center"/>
    </xf>
    <xf numFmtId="167" fontId="6" fillId="0" borderId="1" xfId="20" applyFont="1" applyBorder="1" applyAlignment="1" applyProtection="1">
      <alignment horizontal="center" vertical="center"/>
      <protection/>
    </xf>
    <xf numFmtId="167" fontId="6" fillId="0" borderId="33" xfId="20" applyFont="1" applyBorder="1" applyAlignment="1" applyProtection="1">
      <alignment horizontal="center" vertical="center"/>
      <protection/>
    </xf>
    <xf numFmtId="167" fontId="6" fillId="0" borderId="34" xfId="20" applyFont="1" applyBorder="1" applyAlignment="1" applyProtection="1">
      <alignment horizontal="center" vertical="center"/>
      <protection/>
    </xf>
    <xf numFmtId="164" fontId="2" fillId="0" borderId="35" xfId="0" applyFont="1" applyBorder="1" applyAlignment="1">
      <alignment vertical="center"/>
    </xf>
    <xf numFmtId="164" fontId="6" fillId="0" borderId="23" xfId="0" applyFont="1" applyBorder="1" applyAlignment="1">
      <alignment horizontal="center" vertical="center"/>
    </xf>
    <xf numFmtId="167" fontId="2" fillId="0" borderId="23" xfId="20" applyFont="1" applyBorder="1" applyAlignment="1" applyProtection="1">
      <alignment horizontal="right" vertical="center"/>
      <protection/>
    </xf>
    <xf numFmtId="167" fontId="2" fillId="0" borderId="36" xfId="20" applyFont="1" applyBorder="1" applyAlignment="1" applyProtection="1">
      <alignment horizontal="right" vertical="center"/>
      <protection/>
    </xf>
    <xf numFmtId="167" fontId="2" fillId="0" borderId="37" xfId="20" applyFont="1" applyBorder="1" applyAlignment="1" applyProtection="1">
      <alignment horizontal="right" vertical="center"/>
      <protection/>
    </xf>
    <xf numFmtId="167" fontId="2" fillId="0" borderId="38" xfId="20" applyFont="1" applyBorder="1" applyAlignment="1" applyProtection="1">
      <alignment horizontal="right" vertical="center"/>
      <protection/>
    </xf>
    <xf numFmtId="167" fontId="2" fillId="0" borderId="39" xfId="20" applyFont="1" applyBorder="1" applyAlignment="1" applyProtection="1">
      <alignment horizontal="right" vertical="center"/>
      <protection/>
    </xf>
    <xf numFmtId="167" fontId="2" fillId="0" borderId="40" xfId="20" applyFont="1" applyBorder="1" applyAlignment="1" applyProtection="1">
      <alignment horizontal="right" vertical="center"/>
      <protection/>
    </xf>
    <xf numFmtId="167" fontId="2" fillId="0" borderId="41" xfId="20" applyFont="1" applyBorder="1" applyAlignment="1" applyProtection="1">
      <alignment horizontal="right" vertical="center"/>
      <protection/>
    </xf>
    <xf numFmtId="168" fontId="2" fillId="0" borderId="0" xfId="0" applyNumberFormat="1" applyFont="1" applyAlignment="1">
      <alignment vertical="center"/>
    </xf>
    <xf numFmtId="167" fontId="2" fillId="0" borderId="1" xfId="20" applyFont="1" applyBorder="1" applyAlignment="1" applyProtection="1">
      <alignment horizontal="right" vertical="center"/>
      <protection/>
    </xf>
    <xf numFmtId="167" fontId="2" fillId="0" borderId="1" xfId="20" applyFont="1" applyBorder="1" applyAlignment="1" applyProtection="1">
      <alignment horizontal="center" vertical="center"/>
      <protection/>
    </xf>
    <xf numFmtId="164" fontId="7" fillId="0" borderId="0" xfId="0" applyFont="1" applyAlignment="1">
      <alignment horizontal="right" vertical="center"/>
    </xf>
    <xf numFmtId="164" fontId="10" fillId="0" borderId="1" xfId="0" applyFont="1" applyBorder="1" applyAlignment="1">
      <alignment horizontal="center" vertical="center" wrapText="1"/>
    </xf>
    <xf numFmtId="169" fontId="6" fillId="0" borderId="0" xfId="20" applyNumberFormat="1" applyFont="1" applyBorder="1" applyAlignment="1" applyProtection="1">
      <alignment vertical="center"/>
      <protection/>
    </xf>
    <xf numFmtId="167" fontId="2" fillId="0" borderId="1" xfId="20" applyFont="1" applyBorder="1" applyAlignment="1" applyProtection="1">
      <alignment horizontal="right" vertical="center" indent="2"/>
      <protection/>
    </xf>
    <xf numFmtId="165" fontId="2" fillId="0" borderId="1" xfId="0" applyNumberFormat="1" applyFont="1" applyBorder="1" applyAlignment="1">
      <alignment horizontal="right" vertical="center" indent="2"/>
    </xf>
    <xf numFmtId="166" fontId="2" fillId="0" borderId="4" xfId="0" applyNumberFormat="1" applyFont="1" applyBorder="1" applyAlignment="1">
      <alignment horizontal="right" vertical="center" indent="2"/>
    </xf>
    <xf numFmtId="170" fontId="2" fillId="0" borderId="0" xfId="0" applyNumberFormat="1" applyFont="1" applyBorder="1" applyAlignment="1">
      <alignment vertical="center"/>
    </xf>
    <xf numFmtId="164" fontId="8" fillId="0" borderId="0" xfId="0" applyFont="1" applyBorder="1" applyAlignment="1">
      <alignment vertical="center" wrapText="1"/>
    </xf>
    <xf numFmtId="164" fontId="2" fillId="0" borderId="0" xfId="0" applyFont="1" applyBorder="1" applyAlignment="1">
      <alignment vertical="center" wrapText="1"/>
    </xf>
    <xf numFmtId="167" fontId="2" fillId="0" borderId="4" xfId="20" applyFont="1" applyBorder="1" applyAlignment="1" applyProtection="1">
      <alignment horizontal="right" vertical="center" indent="2"/>
      <protection/>
    </xf>
    <xf numFmtId="165" fontId="2" fillId="0" borderId="4" xfId="0" applyNumberFormat="1" applyFont="1" applyBorder="1" applyAlignment="1">
      <alignment horizontal="right" vertical="center" indent="2"/>
    </xf>
    <xf numFmtId="165" fontId="2" fillId="2" borderId="19" xfId="0" applyNumberFormat="1" applyFont="1" applyFill="1" applyBorder="1" applyAlignment="1">
      <alignment vertical="center"/>
    </xf>
    <xf numFmtId="167" fontId="2" fillId="0" borderId="23" xfId="20" applyFont="1" applyBorder="1" applyAlignment="1" applyProtection="1">
      <alignment horizontal="right" vertical="center" indent="2"/>
      <protection/>
    </xf>
    <xf numFmtId="165" fontId="2" fillId="0" borderId="23" xfId="0" applyNumberFormat="1" applyFont="1" applyBorder="1" applyAlignment="1">
      <alignment horizontal="right" vertical="center" indent="2"/>
    </xf>
    <xf numFmtId="166" fontId="2" fillId="0" borderId="23" xfId="0" applyNumberFormat="1" applyFont="1" applyBorder="1" applyAlignment="1">
      <alignment horizontal="right" vertical="center" indent="2"/>
    </xf>
    <xf numFmtId="171" fontId="2" fillId="0" borderId="0" xfId="0" applyNumberFormat="1" applyFont="1" applyBorder="1" applyAlignment="1">
      <alignment vertical="center"/>
    </xf>
    <xf numFmtId="172" fontId="2" fillId="0" borderId="0" xfId="0" applyNumberFormat="1" applyFont="1" applyBorder="1" applyAlignment="1">
      <alignment vertical="center"/>
    </xf>
    <xf numFmtId="173" fontId="2" fillId="0" borderId="0" xfId="0" applyNumberFormat="1" applyFont="1" applyBorder="1" applyAlignment="1">
      <alignment vertical="center"/>
    </xf>
    <xf numFmtId="167" fontId="2" fillId="0" borderId="7" xfId="20" applyFont="1" applyBorder="1" applyAlignment="1" applyProtection="1">
      <alignment horizontal="right" vertical="center" indent="2"/>
      <protection/>
    </xf>
    <xf numFmtId="165" fontId="2" fillId="0" borderId="7" xfId="0" applyNumberFormat="1" applyFont="1" applyBorder="1" applyAlignment="1">
      <alignment horizontal="right" vertical="center" indent="2"/>
    </xf>
    <xf numFmtId="166" fontId="2" fillId="0" borderId="7" xfId="0" applyNumberFormat="1" applyFont="1" applyBorder="1" applyAlignment="1">
      <alignment horizontal="right" vertical="center" indent="2"/>
    </xf>
    <xf numFmtId="164" fontId="6" fillId="0" borderId="42" xfId="0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right" vertical="center"/>
    </xf>
    <xf numFmtId="164" fontId="6" fillId="0" borderId="1" xfId="0" applyFont="1" applyBorder="1" applyAlignment="1">
      <alignment horizontal="left" vertical="center"/>
    </xf>
    <xf numFmtId="164" fontId="6" fillId="0" borderId="43" xfId="0" applyFont="1" applyBorder="1" applyAlignment="1">
      <alignment horizontal="left" vertical="center"/>
    </xf>
    <xf numFmtId="167" fontId="2" fillId="0" borderId="43" xfId="20" applyFont="1" applyBorder="1" applyAlignment="1" applyProtection="1">
      <alignment horizontal="right" vertical="center"/>
      <protection/>
    </xf>
    <xf numFmtId="166" fontId="2" fillId="0" borderId="43" xfId="0" applyNumberFormat="1" applyFont="1" applyBorder="1" applyAlignment="1">
      <alignment horizontal="right" vertical="center"/>
    </xf>
    <xf numFmtId="164" fontId="6" fillId="0" borderId="44" xfId="0" applyFont="1" applyBorder="1" applyAlignment="1">
      <alignment horizontal="left" vertical="center"/>
    </xf>
    <xf numFmtId="167" fontId="2" fillId="0" borderId="44" xfId="20" applyFont="1" applyBorder="1" applyAlignment="1" applyProtection="1">
      <alignment horizontal="right" vertical="center"/>
      <protection/>
    </xf>
    <xf numFmtId="166" fontId="2" fillId="0" borderId="44" xfId="0" applyNumberFormat="1" applyFont="1" applyBorder="1" applyAlignment="1">
      <alignment horizontal="right" vertical="center"/>
    </xf>
    <xf numFmtId="166" fontId="2" fillId="0" borderId="45" xfId="0" applyNumberFormat="1" applyFont="1" applyBorder="1" applyAlignment="1">
      <alignment horizontal="right" vertical="center"/>
    </xf>
    <xf numFmtId="164" fontId="2" fillId="0" borderId="46" xfId="0" applyFont="1" applyBorder="1" applyAlignment="1">
      <alignment vertical="center"/>
    </xf>
    <xf numFmtId="164" fontId="6" fillId="0" borderId="47" xfId="0" applyFont="1" applyBorder="1" applyAlignment="1">
      <alignment horizontal="left" vertical="center"/>
    </xf>
    <xf numFmtId="167" fontId="2" fillId="0" borderId="48" xfId="20" applyFont="1" applyBorder="1" applyAlignment="1" applyProtection="1">
      <alignment horizontal="right" vertical="center"/>
      <protection/>
    </xf>
    <xf numFmtId="166" fontId="2" fillId="0" borderId="48" xfId="0" applyNumberFormat="1" applyFont="1" applyBorder="1" applyAlignment="1">
      <alignment horizontal="right" vertical="center"/>
    </xf>
    <xf numFmtId="166" fontId="2" fillId="0" borderId="49" xfId="0" applyNumberFormat="1" applyFont="1" applyBorder="1" applyAlignment="1">
      <alignment horizontal="right" vertical="center"/>
    </xf>
    <xf numFmtId="166" fontId="2" fillId="0" borderId="17" xfId="0" applyNumberFormat="1" applyFont="1" applyBorder="1" applyAlignment="1">
      <alignment horizontal="right" vertical="center"/>
    </xf>
    <xf numFmtId="164" fontId="6" fillId="0" borderId="45" xfId="0" applyFont="1" applyBorder="1" applyAlignment="1">
      <alignment horizontal="left" vertical="center"/>
    </xf>
    <xf numFmtId="167" fontId="2" fillId="0" borderId="45" xfId="20" applyFont="1" applyBorder="1" applyAlignment="1" applyProtection="1">
      <alignment horizontal="right" vertical="center"/>
      <protection/>
    </xf>
    <xf numFmtId="164" fontId="6" fillId="0" borderId="12" xfId="0" applyFont="1" applyBorder="1" applyAlignment="1">
      <alignment horizontal="left" vertical="center"/>
    </xf>
    <xf numFmtId="167" fontId="2" fillId="0" borderId="12" xfId="20" applyFont="1" applyBorder="1" applyAlignment="1" applyProtection="1">
      <alignment horizontal="right" vertical="center"/>
      <protection/>
    </xf>
    <xf numFmtId="166" fontId="2" fillId="0" borderId="12" xfId="0" applyNumberFormat="1" applyFont="1" applyBorder="1" applyAlignment="1">
      <alignment horizontal="right" vertical="center"/>
    </xf>
    <xf numFmtId="164" fontId="2" fillId="0" borderId="42" xfId="0" applyFont="1" applyBorder="1" applyAlignment="1">
      <alignment vertical="center"/>
    </xf>
    <xf numFmtId="164" fontId="7" fillId="0" borderId="50" xfId="0" applyFont="1" applyBorder="1" applyAlignment="1">
      <alignment horizontal="center" vertical="center"/>
    </xf>
    <xf numFmtId="164" fontId="7" fillId="0" borderId="32" xfId="0" applyFont="1" applyBorder="1" applyAlignment="1">
      <alignment horizontal="center" vertical="center"/>
    </xf>
    <xf numFmtId="164" fontId="7" fillId="0" borderId="51" xfId="0" applyFont="1" applyBorder="1" applyAlignment="1">
      <alignment horizontal="center" vertical="center"/>
    </xf>
    <xf numFmtId="164" fontId="7" fillId="0" borderId="52" xfId="0" applyFont="1" applyBorder="1" applyAlignment="1">
      <alignment horizontal="center" vertical="center"/>
    </xf>
    <xf numFmtId="164" fontId="9" fillId="0" borderId="0" xfId="0" applyFont="1" applyAlignment="1">
      <alignment vertical="center"/>
    </xf>
    <xf numFmtId="164" fontId="7" fillId="0" borderId="53" xfId="0" applyFont="1" applyBorder="1" applyAlignment="1">
      <alignment horizontal="center" vertical="center"/>
    </xf>
    <xf numFmtId="164" fontId="7" fillId="0" borderId="0" xfId="0" applyFont="1" applyAlignment="1">
      <alignment vertical="center"/>
    </xf>
    <xf numFmtId="164" fontId="7" fillId="0" borderId="54" xfId="0" applyFont="1" applyBorder="1" applyAlignment="1">
      <alignment horizontal="center" vertical="center"/>
    </xf>
    <xf numFmtId="164" fontId="7" fillId="0" borderId="55" xfId="0" applyFont="1" applyBorder="1" applyAlignment="1">
      <alignment horizontal="center" vertical="center"/>
    </xf>
    <xf numFmtId="167" fontId="9" fillId="0" borderId="55" xfId="20" applyFont="1" applyBorder="1" applyAlignment="1" applyProtection="1">
      <alignment horizontal="right" vertical="center"/>
      <protection/>
    </xf>
    <xf numFmtId="164" fontId="7" fillId="0" borderId="56" xfId="0" applyFont="1" applyBorder="1" applyAlignment="1">
      <alignment horizontal="center" vertical="center"/>
    </xf>
    <xf numFmtId="167" fontId="9" fillId="0" borderId="57" xfId="20" applyFont="1" applyBorder="1" applyAlignment="1" applyProtection="1">
      <alignment horizontal="right" vertical="center"/>
      <protection/>
    </xf>
    <xf numFmtId="164" fontId="7" fillId="0" borderId="20" xfId="0" applyFont="1" applyBorder="1" applyAlignment="1">
      <alignment horizontal="center" vertical="center"/>
    </xf>
    <xf numFmtId="167" fontId="9" fillId="0" borderId="20" xfId="20" applyFont="1" applyBorder="1" applyAlignment="1" applyProtection="1">
      <alignment horizontal="right" vertical="center"/>
      <protection/>
    </xf>
    <xf numFmtId="167" fontId="9" fillId="0" borderId="58" xfId="20" applyFont="1" applyBorder="1" applyAlignment="1" applyProtection="1">
      <alignment horizontal="right" vertical="center"/>
      <protection/>
    </xf>
    <xf numFmtId="164" fontId="7" fillId="0" borderId="59" xfId="0" applyFont="1" applyBorder="1" applyAlignment="1">
      <alignment horizontal="center" vertical="center"/>
    </xf>
    <xf numFmtId="167" fontId="9" fillId="0" borderId="59" xfId="20" applyFont="1" applyBorder="1" applyAlignment="1" applyProtection="1">
      <alignment horizontal="right" vertical="center"/>
      <protection/>
    </xf>
    <xf numFmtId="167" fontId="9" fillId="0" borderId="60" xfId="20" applyFont="1" applyBorder="1" applyAlignment="1" applyProtection="1">
      <alignment horizontal="right" vertical="center"/>
      <protection/>
    </xf>
    <xf numFmtId="164" fontId="7" fillId="0" borderId="61" xfId="0" applyFont="1" applyBorder="1" applyAlignment="1">
      <alignment horizontal="center" vertical="center"/>
    </xf>
    <xf numFmtId="167" fontId="9" fillId="0" borderId="61" xfId="20" applyFont="1" applyBorder="1" applyAlignment="1" applyProtection="1">
      <alignment horizontal="right" vertical="center"/>
      <protection/>
    </xf>
    <xf numFmtId="167" fontId="9" fillId="0" borderId="62" xfId="20" applyFont="1" applyBorder="1" applyAlignment="1" applyProtection="1">
      <alignment horizontal="right" vertical="center"/>
      <protection/>
    </xf>
    <xf numFmtId="164" fontId="7" fillId="0" borderId="24" xfId="0" applyFont="1" applyBorder="1" applyAlignment="1">
      <alignment horizontal="center" vertical="center"/>
    </xf>
    <xf numFmtId="167" fontId="9" fillId="0" borderId="24" xfId="20" applyFont="1" applyBorder="1" applyAlignment="1" applyProtection="1">
      <alignment horizontal="right" vertical="center"/>
      <protection/>
    </xf>
    <xf numFmtId="167" fontId="9" fillId="0" borderId="63" xfId="20" applyFont="1" applyBorder="1" applyAlignment="1" applyProtection="1">
      <alignment horizontal="right" vertical="center"/>
      <protection/>
    </xf>
    <xf numFmtId="167" fontId="9" fillId="0" borderId="61" xfId="0" applyNumberFormat="1" applyFont="1" applyBorder="1" applyAlignment="1">
      <alignment horizontal="right" vertical="center"/>
    </xf>
    <xf numFmtId="167" fontId="9" fillId="0" borderId="62" xfId="0" applyNumberFormat="1" applyFont="1" applyBorder="1" applyAlignment="1">
      <alignment horizontal="right" vertical="center"/>
    </xf>
    <xf numFmtId="164" fontId="7" fillId="0" borderId="64" xfId="0" applyFont="1" applyBorder="1" applyAlignment="1">
      <alignment horizontal="center" vertical="center"/>
    </xf>
    <xf numFmtId="167" fontId="9" fillId="0" borderId="24" xfId="20" applyFont="1" applyBorder="1" applyAlignment="1" applyProtection="1">
      <alignment vertical="center"/>
      <protection/>
    </xf>
    <xf numFmtId="167" fontId="9" fillId="0" borderId="63" xfId="20" applyFont="1" applyBorder="1" applyAlignment="1" applyProtection="1">
      <alignment vertical="center"/>
      <protection/>
    </xf>
    <xf numFmtId="167" fontId="9" fillId="0" borderId="65" xfId="20" applyFont="1" applyBorder="1" applyAlignment="1" applyProtection="1">
      <alignment horizontal="right" vertical="center" shrinkToFit="1"/>
      <protection/>
    </xf>
    <xf numFmtId="167" fontId="9" fillId="0" borderId="52" xfId="20" applyFont="1" applyBorder="1" applyAlignment="1" applyProtection="1">
      <alignment horizontal="right" vertical="center" shrinkToFit="1"/>
      <protection/>
    </xf>
    <xf numFmtId="164" fontId="9" fillId="0" borderId="66" xfId="0" applyFont="1" applyBorder="1" applyAlignment="1">
      <alignment vertical="center"/>
    </xf>
    <xf numFmtId="164" fontId="9" fillId="0" borderId="0" xfId="0" applyFont="1" applyAlignment="1">
      <alignment vertical="center"/>
    </xf>
    <xf numFmtId="164" fontId="6" fillId="0" borderId="0" xfId="0" applyFont="1" applyBorder="1" applyAlignment="1">
      <alignment vertical="center"/>
    </xf>
    <xf numFmtId="164" fontId="9" fillId="0" borderId="0" xfId="0" applyFont="1" applyBorder="1" applyAlignment="1">
      <alignment vertical="center"/>
    </xf>
    <xf numFmtId="164" fontId="9" fillId="0" borderId="0" xfId="0" applyFont="1" applyBorder="1" applyAlignment="1">
      <alignment vertical="center"/>
    </xf>
    <xf numFmtId="164" fontId="12" fillId="3" borderId="16" xfId="0" applyFont="1" applyFill="1" applyBorder="1" applyAlignment="1">
      <alignment horizontal="right" vertical="center"/>
    </xf>
    <xf numFmtId="164" fontId="8" fillId="3" borderId="10" xfId="0" applyFont="1" applyFill="1" applyBorder="1" applyAlignment="1">
      <alignment horizontal="center" vertical="center"/>
    </xf>
    <xf numFmtId="164" fontId="12" fillId="3" borderId="1" xfId="0" applyFont="1" applyFill="1" applyBorder="1" applyAlignment="1">
      <alignment horizontal="center" vertical="center"/>
    </xf>
    <xf numFmtId="164" fontId="8" fillId="3" borderId="1" xfId="0" applyFont="1" applyFill="1" applyBorder="1" applyAlignment="1">
      <alignment horizontal="center" vertical="center"/>
    </xf>
    <xf numFmtId="164" fontId="7" fillId="0" borderId="4" xfId="0" applyFont="1" applyBorder="1" applyAlignment="1">
      <alignment horizontal="center" vertical="center"/>
    </xf>
    <xf numFmtId="167" fontId="9" fillId="3" borderId="4" xfId="20" applyFont="1" applyFill="1" applyBorder="1" applyAlignment="1" applyProtection="1">
      <alignment horizontal="right" vertical="center"/>
      <protection/>
    </xf>
    <xf numFmtId="167" fontId="9" fillId="0" borderId="4" xfId="20" applyFont="1" applyBorder="1" applyAlignment="1" applyProtection="1">
      <alignment horizontal="right" vertical="center"/>
      <protection/>
    </xf>
    <xf numFmtId="164" fontId="7" fillId="0" borderId="0" xfId="0" applyFont="1" applyBorder="1" applyAlignment="1">
      <alignment vertical="center"/>
    </xf>
    <xf numFmtId="164" fontId="7" fillId="0" borderId="12" xfId="0" applyFont="1" applyBorder="1" applyAlignment="1">
      <alignment horizontal="center" vertical="center"/>
    </xf>
    <xf numFmtId="167" fontId="9" fillId="3" borderId="7" xfId="20" applyFont="1" applyFill="1" applyBorder="1" applyAlignment="1" applyProtection="1">
      <alignment horizontal="right" vertical="center"/>
      <protection/>
    </xf>
    <xf numFmtId="167" fontId="9" fillId="0" borderId="7" xfId="20" applyFont="1" applyBorder="1" applyAlignment="1" applyProtection="1">
      <alignment horizontal="right" vertical="center"/>
      <protection/>
    </xf>
    <xf numFmtId="164" fontId="7" fillId="3" borderId="1" xfId="0" applyFont="1" applyFill="1" applyBorder="1" applyAlignment="1">
      <alignment horizontal="center" vertical="center"/>
    </xf>
    <xf numFmtId="167" fontId="9" fillId="3" borderId="1" xfId="20" applyFont="1" applyFill="1" applyBorder="1" applyAlignment="1" applyProtection="1">
      <alignment horizontal="right" vertical="center"/>
      <protection/>
    </xf>
    <xf numFmtId="167" fontId="9" fillId="0" borderId="0" xfId="20" applyFont="1" applyBorder="1" applyAlignment="1" applyProtection="1">
      <alignment vertical="center"/>
      <protection/>
    </xf>
    <xf numFmtId="164" fontId="7" fillId="0" borderId="7" xfId="0" applyFont="1" applyBorder="1" applyAlignment="1">
      <alignment horizontal="center" vertical="center"/>
    </xf>
    <xf numFmtId="164" fontId="3" fillId="0" borderId="0" xfId="0" applyFont="1" applyBorder="1" applyAlignment="1">
      <alignment vertical="center"/>
    </xf>
    <xf numFmtId="164" fontId="4" fillId="0" borderId="0" xfId="0" applyFont="1" applyBorder="1" applyAlignment="1">
      <alignment vertical="center"/>
    </xf>
    <xf numFmtId="164" fontId="6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4" fontId="8" fillId="0" borderId="17" xfId="0" applyFont="1" applyBorder="1" applyAlignment="1">
      <alignment horizontal="left" vertical="center"/>
    </xf>
    <xf numFmtId="167" fontId="2" fillId="0" borderId="17" xfId="20" applyFont="1" applyBorder="1" applyAlignment="1" applyProtection="1">
      <alignment horizontal="right" vertical="center"/>
      <protection/>
    </xf>
    <xf numFmtId="167" fontId="2" fillId="0" borderId="67" xfId="20" applyFont="1" applyBorder="1" applyAlignment="1" applyProtection="1">
      <alignment horizontal="right" vertical="center"/>
      <protection/>
    </xf>
    <xf numFmtId="174" fontId="6" fillId="2" borderId="68" xfId="0" applyNumberFormat="1" applyFont="1" applyFill="1" applyBorder="1" applyAlignment="1">
      <alignment horizontal="left" vertical="center"/>
    </xf>
    <xf numFmtId="174" fontId="2" fillId="2" borderId="69" xfId="0" applyNumberFormat="1" applyFont="1" applyFill="1" applyBorder="1" applyAlignment="1">
      <alignment horizontal="right" vertical="center"/>
    </xf>
    <xf numFmtId="174" fontId="2" fillId="2" borderId="70" xfId="0" applyNumberFormat="1" applyFont="1" applyFill="1" applyBorder="1" applyAlignment="1">
      <alignment horizontal="right" vertical="center"/>
    </xf>
    <xf numFmtId="164" fontId="6" fillId="4" borderId="68" xfId="0" applyFont="1" applyFill="1" applyBorder="1" applyAlignment="1">
      <alignment horizontal="center" vertical="center"/>
    </xf>
    <xf numFmtId="167" fontId="2" fillId="4" borderId="69" xfId="20" applyFont="1" applyFill="1" applyBorder="1" applyAlignment="1" applyProtection="1">
      <alignment horizontal="right" vertical="center"/>
      <protection/>
    </xf>
    <xf numFmtId="167" fontId="2" fillId="4" borderId="70" xfId="20" applyFont="1" applyFill="1" applyBorder="1" applyAlignment="1" applyProtection="1">
      <alignment horizontal="right" vertical="center"/>
      <protection/>
    </xf>
    <xf numFmtId="174" fontId="2" fillId="0" borderId="14" xfId="0" applyNumberFormat="1" applyFont="1" applyBorder="1" applyAlignment="1">
      <alignment horizontal="left" vertical="center"/>
    </xf>
    <xf numFmtId="174" fontId="2" fillId="0" borderId="12" xfId="0" applyNumberFormat="1" applyFont="1" applyBorder="1" applyAlignment="1">
      <alignment horizontal="right" vertical="center"/>
    </xf>
    <xf numFmtId="164" fontId="6" fillId="2" borderId="68" xfId="0" applyFont="1" applyFill="1" applyBorder="1" applyAlignment="1">
      <alignment horizontal="left" vertical="center"/>
    </xf>
    <xf numFmtId="167" fontId="2" fillId="2" borderId="69" xfId="20" applyFont="1" applyFill="1" applyBorder="1" applyAlignment="1" applyProtection="1">
      <alignment horizontal="right" vertical="center"/>
      <protection/>
    </xf>
    <xf numFmtId="167" fontId="2" fillId="2" borderId="70" xfId="20" applyFont="1" applyFill="1" applyBorder="1" applyAlignment="1" applyProtection="1">
      <alignment horizontal="right" vertical="center"/>
      <protection/>
    </xf>
    <xf numFmtId="174" fontId="2" fillId="0" borderId="18" xfId="0" applyNumberFormat="1" applyFont="1" applyBorder="1" applyAlignment="1">
      <alignment horizontal="left" vertical="center"/>
    </xf>
    <xf numFmtId="174" fontId="2" fillId="0" borderId="17" xfId="0" applyNumberFormat="1" applyFont="1" applyBorder="1" applyAlignment="1">
      <alignment horizontal="right" vertical="center"/>
    </xf>
    <xf numFmtId="167" fontId="2" fillId="0" borderId="71" xfId="20" applyFont="1" applyBorder="1" applyAlignment="1" applyProtection="1">
      <alignment horizontal="right" vertical="center"/>
      <protection/>
    </xf>
    <xf numFmtId="174" fontId="6" fillId="4" borderId="68" xfId="0" applyNumberFormat="1" applyFont="1" applyFill="1" applyBorder="1" applyAlignment="1">
      <alignment horizontal="center" vertical="center"/>
    </xf>
    <xf numFmtId="174" fontId="2" fillId="4" borderId="69" xfId="0" applyNumberFormat="1" applyFont="1" applyFill="1" applyBorder="1" applyAlignment="1">
      <alignment horizontal="right" vertical="center"/>
    </xf>
    <xf numFmtId="174" fontId="2" fillId="4" borderId="70" xfId="0" applyNumberFormat="1" applyFont="1" applyFill="1" applyBorder="1" applyAlignment="1">
      <alignment horizontal="right" vertical="center"/>
    </xf>
    <xf numFmtId="167" fontId="2" fillId="0" borderId="16" xfId="20" applyFont="1" applyBorder="1" applyAlignment="1" applyProtection="1">
      <alignment horizontal="right" vertical="center"/>
      <protection/>
    </xf>
    <xf numFmtId="174" fontId="6" fillId="0" borderId="12" xfId="0" applyNumberFormat="1" applyFont="1" applyBorder="1" applyAlignment="1">
      <alignment horizontal="left" vertical="center"/>
    </xf>
    <xf numFmtId="164" fontId="6" fillId="0" borderId="1" xfId="0" applyFont="1" applyBorder="1" applyAlignment="1">
      <alignment horizontal="left" vertical="center" shrinkToFit="1"/>
    </xf>
    <xf numFmtId="174" fontId="6" fillId="0" borderId="1" xfId="0" applyNumberFormat="1" applyFont="1" applyBorder="1" applyAlignment="1">
      <alignment horizontal="left" vertical="center"/>
    </xf>
    <xf numFmtId="174" fontId="2" fillId="0" borderId="1" xfId="0" applyNumberFormat="1" applyFont="1" applyBorder="1" applyAlignment="1">
      <alignment horizontal="right" vertical="center"/>
    </xf>
    <xf numFmtId="164" fontId="6" fillId="0" borderId="1" xfId="0" applyFont="1" applyBorder="1" applyAlignment="1">
      <alignment horizontal="left" vertical="center" wrapText="1"/>
    </xf>
    <xf numFmtId="167" fontId="2" fillId="0" borderId="16" xfId="20" applyFont="1" applyBorder="1" applyAlignment="1" applyProtection="1">
      <alignment horizontal="right" vertical="center" wrapText="1"/>
      <protection/>
    </xf>
    <xf numFmtId="167" fontId="2" fillId="0" borderId="1" xfId="20" applyFont="1" applyBorder="1" applyAlignment="1" applyProtection="1">
      <alignment horizontal="right" vertical="center" wrapText="1"/>
      <protection/>
    </xf>
    <xf numFmtId="175" fontId="2" fillId="0" borderId="1" xfId="20" applyNumberFormat="1" applyFont="1" applyBorder="1" applyAlignment="1" applyProtection="1">
      <alignment horizontal="right" vertical="center"/>
      <protection/>
    </xf>
    <xf numFmtId="175" fontId="2" fillId="0" borderId="16" xfId="20" applyNumberFormat="1" applyFont="1" applyBorder="1" applyAlignment="1" applyProtection="1">
      <alignment horizontal="right" vertical="center" wrapText="1"/>
      <protection/>
    </xf>
    <xf numFmtId="164" fontId="6" fillId="0" borderId="17" xfId="0" applyFont="1" applyBorder="1" applyAlignment="1">
      <alignment horizontal="left" vertical="center" wrapText="1"/>
    </xf>
    <xf numFmtId="175" fontId="2" fillId="0" borderId="17" xfId="20" applyNumberFormat="1" applyFont="1" applyBorder="1" applyAlignment="1" applyProtection="1">
      <alignment horizontal="right" vertical="center" wrapText="1"/>
      <protection/>
    </xf>
    <xf numFmtId="167" fontId="2" fillId="0" borderId="72" xfId="20" applyFont="1" applyBorder="1" applyAlignment="1" applyProtection="1">
      <alignment horizontal="right" vertical="center" wrapText="1"/>
      <protection/>
    </xf>
    <xf numFmtId="174" fontId="6" fillId="0" borderId="10" xfId="0" applyNumberFormat="1" applyFont="1" applyBorder="1" applyAlignment="1">
      <alignment horizontal="left" vertical="center"/>
    </xf>
    <xf numFmtId="174" fontId="6" fillId="0" borderId="17" xfId="0" applyNumberFormat="1" applyFont="1" applyBorder="1" applyAlignment="1">
      <alignment horizontal="left" vertical="center"/>
    </xf>
    <xf numFmtId="167" fontId="2" fillId="0" borderId="73" xfId="20" applyFont="1" applyBorder="1" applyAlignment="1" applyProtection="1">
      <alignment horizontal="right" vertical="center"/>
      <protection/>
    </xf>
    <xf numFmtId="175" fontId="2" fillId="0" borderId="1" xfId="0" applyNumberFormat="1" applyFont="1" applyBorder="1" applyAlignment="1">
      <alignment horizontal="right" vertical="center"/>
    </xf>
    <xf numFmtId="175" fontId="2" fillId="0" borderId="73" xfId="0" applyNumberFormat="1" applyFont="1" applyBorder="1" applyAlignment="1">
      <alignment horizontal="right" vertical="center"/>
    </xf>
    <xf numFmtId="174" fontId="2" fillId="0" borderId="73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174" fontId="6" fillId="2" borderId="68" xfId="0" applyNumberFormat="1" applyFont="1" applyFill="1" applyBorder="1" applyAlignment="1">
      <alignment horizontal="left" vertical="center" shrinkToFit="1"/>
    </xf>
    <xf numFmtId="175" fontId="2" fillId="2" borderId="69" xfId="0" applyNumberFormat="1" applyFont="1" applyFill="1" applyBorder="1" applyAlignment="1">
      <alignment horizontal="right" vertical="center"/>
    </xf>
    <xf numFmtId="175" fontId="2" fillId="2" borderId="70" xfId="0" applyNumberFormat="1" applyFont="1" applyFill="1" applyBorder="1" applyAlignment="1">
      <alignment horizontal="right" vertical="center"/>
    </xf>
    <xf numFmtId="164" fontId="6" fillId="0" borderId="72" xfId="0" applyFont="1" applyBorder="1" applyAlignment="1">
      <alignment horizontal="left" vertical="center"/>
    </xf>
    <xf numFmtId="167" fontId="2" fillId="0" borderId="72" xfId="20" applyFont="1" applyBorder="1" applyAlignment="1" applyProtection="1">
      <alignment horizontal="right" vertical="center"/>
      <protection/>
    </xf>
    <xf numFmtId="174" fontId="2" fillId="0" borderId="72" xfId="0" applyNumberFormat="1" applyFont="1" applyBorder="1" applyAlignment="1">
      <alignment horizontal="right" vertical="center"/>
    </xf>
    <xf numFmtId="164" fontId="6" fillId="2" borderId="68" xfId="0" applyFont="1" applyFill="1" applyBorder="1" applyAlignment="1">
      <alignment vertical="center"/>
    </xf>
    <xf numFmtId="164" fontId="6" fillId="0" borderId="74" xfId="0" applyFont="1" applyBorder="1" applyAlignment="1">
      <alignment horizontal="left" vertical="center"/>
    </xf>
    <xf numFmtId="167" fontId="2" fillId="0" borderId="74" xfId="20" applyFont="1" applyBorder="1" applyAlignment="1" applyProtection="1">
      <alignment horizontal="right" vertical="center"/>
      <protection/>
    </xf>
    <xf numFmtId="174" fontId="2" fillId="0" borderId="74" xfId="0" applyNumberFormat="1" applyFont="1" applyBorder="1" applyAlignment="1">
      <alignment horizontal="right" vertical="center"/>
    </xf>
    <xf numFmtId="174" fontId="12" fillId="2" borderId="68" xfId="0" applyNumberFormat="1" applyFont="1" applyFill="1" applyBorder="1" applyAlignment="1">
      <alignment horizontal="left" vertical="center" shrinkToFit="1"/>
    </xf>
    <xf numFmtId="174" fontId="8" fillId="0" borderId="75" xfId="0" applyNumberFormat="1" applyFont="1" applyBorder="1" applyAlignment="1">
      <alignment horizontal="left" vertical="center"/>
    </xf>
    <xf numFmtId="174" fontId="2" fillId="0" borderId="44" xfId="0" applyNumberFormat="1" applyFont="1" applyBorder="1" applyAlignment="1">
      <alignment horizontal="right" vertical="center"/>
    </xf>
    <xf numFmtId="177" fontId="2" fillId="0" borderId="1" xfId="20" applyNumberFormat="1" applyFont="1" applyBorder="1" applyAlignment="1" applyProtection="1">
      <alignment horizontal="center" vertical="center"/>
      <protection/>
    </xf>
    <xf numFmtId="164" fontId="6" fillId="0" borderId="15" xfId="0" applyFont="1" applyBorder="1" applyAlignment="1">
      <alignment horizontal="center" vertical="center"/>
    </xf>
    <xf numFmtId="164" fontId="6" fillId="0" borderId="1" xfId="0" applyFont="1" applyBorder="1" applyAlignment="1">
      <alignment horizontal="center" vertical="center" shrinkToFit="1"/>
    </xf>
    <xf numFmtId="164" fontId="2" fillId="0" borderId="26" xfId="0" applyFont="1" applyBorder="1" applyAlignment="1">
      <alignment vertical="center"/>
    </xf>
    <xf numFmtId="169" fontId="2" fillId="0" borderId="1" xfId="20" applyNumberFormat="1" applyFont="1" applyBorder="1" applyAlignment="1" applyProtection="1">
      <alignment horizontal="center" vertical="center"/>
      <protection/>
    </xf>
    <xf numFmtId="164" fontId="0" fillId="0" borderId="0" xfId="0" applyFont="1" applyAlignment="1">
      <alignment vertical="center"/>
    </xf>
    <xf numFmtId="164" fontId="0" fillId="0" borderId="0" xfId="0" applyFont="1" applyBorder="1" applyAlignment="1">
      <alignment horizontal="center" vertical="center"/>
    </xf>
    <xf numFmtId="164" fontId="6" fillId="0" borderId="4" xfId="0" applyFont="1" applyBorder="1" applyAlignment="1">
      <alignment horizontal="left" vertical="center"/>
    </xf>
    <xf numFmtId="171" fontId="2" fillId="0" borderId="4" xfId="0" applyNumberFormat="1" applyFont="1" applyBorder="1" applyAlignment="1">
      <alignment horizontal="right" vertical="center"/>
    </xf>
    <xf numFmtId="164" fontId="6" fillId="0" borderId="23" xfId="0" applyFont="1" applyBorder="1" applyAlignment="1">
      <alignment horizontal="left" vertical="center"/>
    </xf>
    <xf numFmtId="171" fontId="2" fillId="0" borderId="23" xfId="0" applyNumberFormat="1" applyFont="1" applyBorder="1" applyAlignment="1">
      <alignment horizontal="right" vertical="center"/>
    </xf>
    <xf numFmtId="164" fontId="6" fillId="0" borderId="23" xfId="0" applyFont="1" applyBorder="1" applyAlignment="1">
      <alignment horizontal="left" vertical="distributed" wrapText="1"/>
    </xf>
    <xf numFmtId="164" fontId="6" fillId="0" borderId="7" xfId="0" applyFont="1" applyBorder="1" applyAlignment="1">
      <alignment horizontal="left" vertical="distributed" wrapText="1"/>
    </xf>
    <xf numFmtId="171" fontId="2" fillId="0" borderId="7" xfId="0" applyNumberFormat="1" applyFont="1" applyBorder="1" applyAlignment="1">
      <alignment horizontal="right" vertical="center"/>
    </xf>
    <xf numFmtId="166" fontId="2" fillId="0" borderId="7" xfId="0" applyNumberFormat="1" applyFont="1" applyBorder="1" applyAlignment="1">
      <alignment horizontal="right" vertical="center"/>
    </xf>
    <xf numFmtId="171" fontId="2" fillId="0" borderId="1" xfId="0" applyNumberFormat="1" applyFont="1" applyBorder="1" applyAlignment="1">
      <alignment horizontal="right" vertical="center"/>
    </xf>
    <xf numFmtId="164" fontId="6" fillId="0" borderId="17" xfId="0" applyFont="1" applyBorder="1" applyAlignment="1">
      <alignment horizontal="left" vertical="center"/>
    </xf>
    <xf numFmtId="164" fontId="2" fillId="0" borderId="76" xfId="0" applyFont="1" applyBorder="1" applyAlignment="1">
      <alignment vertical="center"/>
    </xf>
    <xf numFmtId="164" fontId="6" fillId="0" borderId="77" xfId="0" applyFont="1" applyBorder="1" applyAlignment="1">
      <alignment horizontal="left" vertical="center"/>
    </xf>
    <xf numFmtId="164" fontId="2" fillId="0" borderId="78" xfId="0" applyFont="1" applyBorder="1" applyAlignment="1">
      <alignment vertical="center"/>
    </xf>
    <xf numFmtId="164" fontId="6" fillId="0" borderId="7" xfId="0" applyFont="1" applyBorder="1" applyAlignment="1">
      <alignment horizontal="left" vertical="center"/>
    </xf>
    <xf numFmtId="164" fontId="2" fillId="0" borderId="15" xfId="0" applyFont="1" applyBorder="1" applyAlignment="1">
      <alignment horizontal="center" vertical="center"/>
    </xf>
    <xf numFmtId="178" fontId="2" fillId="0" borderId="4" xfId="20" applyNumberFormat="1" applyFont="1" applyBorder="1" applyAlignment="1" applyProtection="1">
      <alignment horizontal="right" vertical="center"/>
      <protection/>
    </xf>
    <xf numFmtId="178" fontId="2" fillId="0" borderId="23" xfId="20" applyNumberFormat="1" applyFont="1" applyBorder="1" applyAlignment="1" applyProtection="1">
      <alignment horizontal="right" vertical="center"/>
      <protection/>
    </xf>
    <xf numFmtId="178" fontId="2" fillId="0" borderId="1" xfId="20" applyNumberFormat="1" applyFont="1" applyBorder="1" applyAlignment="1" applyProtection="1">
      <alignment horizontal="right" vertical="center"/>
      <protection/>
    </xf>
    <xf numFmtId="178" fontId="2" fillId="0" borderId="1" xfId="20" applyNumberFormat="1" applyFont="1" applyBorder="1" applyAlignment="1" applyProtection="1">
      <alignment vertical="center"/>
      <protection/>
    </xf>
    <xf numFmtId="179" fontId="2" fillId="0" borderId="4" xfId="0" applyNumberFormat="1" applyFont="1" applyBorder="1" applyAlignment="1">
      <alignment horizontal="right" vertical="center"/>
    </xf>
    <xf numFmtId="179" fontId="2" fillId="0" borderId="7" xfId="0" applyNumberFormat="1" applyFont="1" applyBorder="1" applyAlignment="1">
      <alignment horizontal="right" vertical="center"/>
    </xf>
    <xf numFmtId="180" fontId="2" fillId="0" borderId="1" xfId="20" applyNumberFormat="1" applyFont="1" applyBorder="1" applyAlignment="1" applyProtection="1">
      <alignment horizontal="right" vertical="center"/>
      <protection/>
    </xf>
    <xf numFmtId="164" fontId="6" fillId="3" borderId="44" xfId="0" applyFont="1" applyFill="1" applyBorder="1" applyAlignment="1">
      <alignment horizontal="left" vertical="center"/>
    </xf>
    <xf numFmtId="180" fontId="2" fillId="3" borderId="4" xfId="20" applyNumberFormat="1" applyFont="1" applyFill="1" applyBorder="1" applyAlignment="1" applyProtection="1">
      <alignment horizontal="right" vertical="center"/>
      <protection/>
    </xf>
    <xf numFmtId="164" fontId="6" fillId="0" borderId="21" xfId="0" applyFont="1" applyBorder="1" applyAlignment="1">
      <alignment vertical="center"/>
    </xf>
    <xf numFmtId="164" fontId="2" fillId="0" borderId="22" xfId="0" applyFont="1" applyBorder="1" applyAlignment="1">
      <alignment vertical="center"/>
    </xf>
    <xf numFmtId="180" fontId="2" fillId="0" borderId="23" xfId="20" applyNumberFormat="1" applyFont="1" applyBorder="1" applyAlignment="1" applyProtection="1">
      <alignment horizontal="right" vertical="center"/>
      <protection/>
    </xf>
    <xf numFmtId="164" fontId="6" fillId="0" borderId="79" xfId="0" applyFont="1" applyBorder="1" applyAlignment="1">
      <alignment vertical="center"/>
    </xf>
    <xf numFmtId="164" fontId="2" fillId="0" borderId="39" xfId="0" applyFont="1" applyBorder="1" applyAlignment="1">
      <alignment vertical="center"/>
    </xf>
    <xf numFmtId="164" fontId="6" fillId="0" borderId="80" xfId="0" applyFont="1" applyBorder="1" applyAlignment="1">
      <alignment vertical="center"/>
    </xf>
    <xf numFmtId="164" fontId="2" fillId="0" borderId="25" xfId="0" applyFont="1" applyBorder="1" applyAlignment="1">
      <alignment vertical="center"/>
    </xf>
    <xf numFmtId="180" fontId="2" fillId="5" borderId="23" xfId="20" applyNumberFormat="1" applyFont="1" applyFill="1" applyBorder="1" applyAlignment="1" applyProtection="1">
      <alignment horizontal="right" vertical="center"/>
      <protection/>
    </xf>
    <xf numFmtId="164" fontId="6" fillId="0" borderId="15" xfId="0" applyFont="1" applyBorder="1" applyAlignment="1">
      <alignment vertical="center"/>
    </xf>
    <xf numFmtId="164" fontId="2" fillId="0" borderId="81" xfId="0" applyFont="1" applyBorder="1" applyAlignment="1">
      <alignment vertical="center"/>
    </xf>
    <xf numFmtId="164" fontId="2" fillId="0" borderId="82" xfId="0" applyFont="1" applyBorder="1" applyAlignment="1">
      <alignment vertical="center"/>
    </xf>
    <xf numFmtId="181" fontId="2" fillId="5" borderId="7" xfId="0" applyNumberFormat="1" applyFont="1" applyFill="1" applyBorder="1" applyAlignment="1">
      <alignment horizontal="right" vertical="center"/>
    </xf>
    <xf numFmtId="180" fontId="2" fillId="0" borderId="7" xfId="20" applyNumberFormat="1" applyFont="1" applyBorder="1" applyAlignment="1" applyProtection="1">
      <alignment horizontal="right" vertical="center"/>
      <protection/>
    </xf>
    <xf numFmtId="164" fontId="6" fillId="0" borderId="1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 vertical="center"/>
    </xf>
    <xf numFmtId="164" fontId="2" fillId="0" borderId="23" xfId="0" applyFont="1" applyBorder="1" applyAlignment="1">
      <alignment horizontal="center" vertical="center"/>
    </xf>
    <xf numFmtId="164" fontId="2" fillId="0" borderId="7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left" vertical="center"/>
    </xf>
    <xf numFmtId="166" fontId="6" fillId="0" borderId="0" xfId="0" applyNumberFormat="1" applyFont="1" applyBorder="1" applyAlignment="1">
      <alignment horizontal="right" vertical="center"/>
    </xf>
    <xf numFmtId="172" fontId="2" fillId="0" borderId="1" xfId="0" applyNumberFormat="1" applyFont="1" applyBorder="1" applyAlignment="1">
      <alignment horizontal="right" vertical="center"/>
    </xf>
    <xf numFmtId="164" fontId="2" fillId="0" borderId="1" xfId="0" applyFont="1" applyBorder="1" applyAlignment="1">
      <alignment horizontal="right" vertical="center"/>
    </xf>
    <xf numFmtId="164" fontId="2" fillId="0" borderId="44" xfId="0" applyFont="1" applyBorder="1" applyAlignment="1">
      <alignment vertical="center"/>
    </xf>
    <xf numFmtId="164" fontId="6" fillId="0" borderId="16" xfId="0" applyFont="1" applyBorder="1" applyAlignment="1">
      <alignment vertical="center"/>
    </xf>
    <xf numFmtId="164" fontId="2" fillId="0" borderId="83" xfId="0" applyFont="1" applyBorder="1" applyAlignment="1">
      <alignment vertical="center"/>
    </xf>
    <xf numFmtId="164" fontId="2" fillId="0" borderId="10" xfId="0" applyFont="1" applyBorder="1" applyAlignment="1">
      <alignment vertical="center"/>
    </xf>
    <xf numFmtId="164" fontId="2" fillId="0" borderId="71" xfId="0" applyFont="1" applyBorder="1" applyAlignment="1">
      <alignment vertical="center"/>
    </xf>
    <xf numFmtId="164" fontId="2" fillId="0" borderId="12" xfId="0" applyFont="1" applyBorder="1" applyAlignment="1">
      <alignment vertical="center"/>
    </xf>
    <xf numFmtId="182" fontId="2" fillId="0" borderId="1" xfId="0" applyNumberFormat="1" applyFont="1" applyBorder="1" applyAlignment="1">
      <alignment horizontal="center" vertical="center"/>
    </xf>
    <xf numFmtId="178" fontId="2" fillId="0" borderId="10" xfId="20" applyNumberFormat="1" applyFont="1" applyBorder="1" applyAlignment="1" applyProtection="1">
      <alignment horizontal="right" vertical="center"/>
      <protection/>
    </xf>
    <xf numFmtId="164" fontId="2" fillId="0" borderId="67" xfId="0" applyFont="1" applyBorder="1" applyAlignment="1">
      <alignment horizontal="left" vertical="center" shrinkToFit="1"/>
    </xf>
    <xf numFmtId="178" fontId="2" fillId="0" borderId="19" xfId="20" applyNumberFormat="1" applyFont="1" applyBorder="1" applyAlignment="1" applyProtection="1">
      <alignment horizontal="right" vertical="center"/>
      <protection/>
    </xf>
    <xf numFmtId="164" fontId="2" fillId="0" borderId="20" xfId="0" applyFont="1" applyBorder="1" applyAlignment="1">
      <alignment horizontal="left" vertical="center" shrinkToFit="1"/>
    </xf>
    <xf numFmtId="178" fontId="2" fillId="0" borderId="20" xfId="20" applyNumberFormat="1" applyFont="1" applyBorder="1" applyAlignment="1" applyProtection="1">
      <alignment horizontal="right" vertical="center"/>
      <protection/>
    </xf>
    <xf numFmtId="164" fontId="2" fillId="0" borderId="26" xfId="0" applyFont="1" applyBorder="1" applyAlignment="1">
      <alignment horizontal="left" vertical="center" shrinkToFit="1"/>
    </xf>
    <xf numFmtId="164" fontId="2" fillId="0" borderId="59" xfId="0" applyFont="1" applyBorder="1" applyAlignment="1">
      <alignment horizontal="left" vertical="center" shrinkToFit="1"/>
    </xf>
    <xf numFmtId="164" fontId="2" fillId="0" borderId="84" xfId="0" applyFont="1" applyBorder="1" applyAlignment="1">
      <alignment horizontal="left" vertical="center" shrinkToFit="1"/>
    </xf>
    <xf numFmtId="178" fontId="2" fillId="0" borderId="84" xfId="20" applyNumberFormat="1" applyFont="1" applyBorder="1" applyAlignment="1" applyProtection="1">
      <alignment horizontal="right" vertical="center"/>
      <protection/>
    </xf>
    <xf numFmtId="178" fontId="2" fillId="0" borderId="7" xfId="20" applyNumberFormat="1" applyFont="1" applyBorder="1" applyAlignment="1" applyProtection="1">
      <alignment horizontal="right" vertical="center"/>
      <protection/>
    </xf>
    <xf numFmtId="164" fontId="14" fillId="0" borderId="0" xfId="0" applyFont="1" applyAlignment="1">
      <alignment vertical="center"/>
    </xf>
    <xf numFmtId="178" fontId="2" fillId="0" borderId="4" xfId="20" applyNumberFormat="1" applyFont="1" applyBorder="1" applyAlignment="1" applyProtection="1">
      <alignment horizontal="right" vertical="center" indent="2"/>
      <protection/>
    </xf>
    <xf numFmtId="178" fontId="2" fillId="0" borderId="23" xfId="20" applyNumberFormat="1" applyFont="1" applyBorder="1" applyAlignment="1" applyProtection="1">
      <alignment horizontal="right" vertical="center" indent="2"/>
      <protection/>
    </xf>
    <xf numFmtId="178" fontId="2" fillId="0" borderId="7" xfId="20" applyNumberFormat="1" applyFont="1" applyBorder="1" applyAlignment="1" applyProtection="1">
      <alignment horizontal="right" vertical="center" indent="2"/>
      <protection/>
    </xf>
    <xf numFmtId="164" fontId="2" fillId="0" borderId="1" xfId="0" applyFont="1" applyBorder="1" applyAlignment="1">
      <alignment horizontal="center" vertical="center" wrapText="1"/>
    </xf>
    <xf numFmtId="183" fontId="2" fillId="0" borderId="1" xfId="0" applyNumberFormat="1" applyFont="1" applyBorder="1" applyAlignment="1">
      <alignment horizontal="center" vertical="center" wrapText="1"/>
    </xf>
    <xf numFmtId="167" fontId="2" fillId="0" borderId="4" xfId="20" applyFont="1" applyBorder="1" applyAlignment="1" applyProtection="1">
      <alignment horizontal="right" vertical="center"/>
      <protection/>
    </xf>
    <xf numFmtId="167" fontId="2" fillId="0" borderId="23" xfId="20" applyFont="1" applyBorder="1" applyAlignment="1" applyProtection="1">
      <alignment horizontal="center" vertical="center"/>
      <protection/>
    </xf>
    <xf numFmtId="167" fontId="2" fillId="0" borderId="7" xfId="20" applyFont="1" applyBorder="1" applyAlignment="1" applyProtection="1">
      <alignment horizontal="right" vertical="center"/>
      <protection/>
    </xf>
    <xf numFmtId="167" fontId="2" fillId="0" borderId="7" xfId="20" applyFont="1" applyBorder="1" applyAlignment="1" applyProtection="1">
      <alignment horizontal="center" vertical="center"/>
      <protection/>
    </xf>
    <xf numFmtId="167" fontId="2" fillId="0" borderId="4" xfId="20" applyFont="1" applyBorder="1" applyAlignment="1" applyProtection="1">
      <alignment horizontal="right" vertical="center" indent="4"/>
      <protection/>
    </xf>
    <xf numFmtId="167" fontId="2" fillId="0" borderId="23" xfId="20" applyFont="1" applyBorder="1" applyAlignment="1" applyProtection="1">
      <alignment horizontal="right" vertical="center" indent="4"/>
      <protection/>
    </xf>
    <xf numFmtId="167" fontId="2" fillId="0" borderId="7" xfId="20" applyFont="1" applyBorder="1" applyAlignment="1" applyProtection="1">
      <alignment horizontal="right" vertical="center" indent="4"/>
      <protection/>
    </xf>
    <xf numFmtId="178" fontId="2" fillId="0" borderId="1" xfId="20" applyNumberFormat="1" applyFont="1" applyBorder="1" applyAlignment="1" applyProtection="1">
      <alignment horizontal="right" vertical="center" shrinkToFit="1"/>
      <protection/>
    </xf>
    <xf numFmtId="164" fontId="6" fillId="0" borderId="10" xfId="0" applyFont="1" applyBorder="1" applyAlignment="1">
      <alignment horizontal="center" vertical="center" wrapText="1"/>
    </xf>
    <xf numFmtId="164" fontId="15" fillId="0" borderId="46" xfId="0" applyFont="1" applyBorder="1" applyAlignment="1">
      <alignment vertical="center"/>
    </xf>
    <xf numFmtId="168" fontId="16" fillId="0" borderId="11" xfId="0" applyNumberFormat="1" applyFont="1" applyBorder="1" applyAlignment="1">
      <alignment horizontal="right" vertical="center"/>
    </xf>
    <xf numFmtId="168" fontId="16" fillId="0" borderId="4" xfId="0" applyNumberFormat="1" applyFont="1" applyBorder="1" applyAlignment="1">
      <alignment horizontal="right" vertical="center"/>
    </xf>
    <xf numFmtId="164" fontId="16" fillId="0" borderId="4" xfId="0" applyFont="1" applyBorder="1" applyAlignment="1">
      <alignment horizontal="right" vertical="center"/>
    </xf>
    <xf numFmtId="167" fontId="16" fillId="0" borderId="4" xfId="20" applyFont="1" applyBorder="1" applyAlignment="1" applyProtection="1">
      <alignment horizontal="right" vertical="center"/>
      <protection/>
    </xf>
    <xf numFmtId="168" fontId="16" fillId="0" borderId="22" xfId="0" applyNumberFormat="1" applyFont="1" applyBorder="1" applyAlignment="1">
      <alignment horizontal="right" vertical="center"/>
    </xf>
    <xf numFmtId="168" fontId="16" fillId="0" borderId="23" xfId="0" applyNumberFormat="1" applyFont="1" applyBorder="1" applyAlignment="1">
      <alignment horizontal="right" vertical="center"/>
    </xf>
    <xf numFmtId="164" fontId="16" fillId="0" borderId="23" xfId="0" applyFont="1" applyBorder="1" applyAlignment="1">
      <alignment horizontal="right" vertical="center"/>
    </xf>
    <xf numFmtId="167" fontId="16" fillId="0" borderId="23" xfId="20" applyFont="1" applyBorder="1" applyAlignment="1" applyProtection="1">
      <alignment horizontal="right" vertical="center"/>
      <protection/>
    </xf>
    <xf numFmtId="164" fontId="6" fillId="0" borderId="85" xfId="0" applyFont="1" applyBorder="1" applyAlignment="1">
      <alignment horizontal="center" vertical="center"/>
    </xf>
    <xf numFmtId="168" fontId="16" fillId="0" borderId="14" xfId="0" applyNumberFormat="1" applyFont="1" applyBorder="1" applyAlignment="1">
      <alignment horizontal="right" vertical="center"/>
    </xf>
    <xf numFmtId="168" fontId="16" fillId="0" borderId="12" xfId="0" applyNumberFormat="1" applyFont="1" applyBorder="1" applyAlignment="1">
      <alignment horizontal="right" vertical="center"/>
    </xf>
    <xf numFmtId="164" fontId="16" fillId="0" borderId="12" xfId="0" applyFont="1" applyBorder="1" applyAlignment="1">
      <alignment horizontal="right" vertical="center"/>
    </xf>
    <xf numFmtId="167" fontId="16" fillId="0" borderId="12" xfId="20" applyFont="1" applyBorder="1" applyAlignment="1" applyProtection="1">
      <alignment horizontal="right" vertical="center"/>
      <protection/>
    </xf>
    <xf numFmtId="168" fontId="16" fillId="0" borderId="10" xfId="0" applyNumberFormat="1" applyFont="1" applyBorder="1" applyAlignment="1">
      <alignment horizontal="right" vertical="center"/>
    </xf>
    <xf numFmtId="168" fontId="16" fillId="0" borderId="1" xfId="0" applyNumberFormat="1" applyFont="1" applyBorder="1" applyAlignment="1">
      <alignment horizontal="right" vertical="center"/>
    </xf>
    <xf numFmtId="164" fontId="16" fillId="0" borderId="1" xfId="0" applyFont="1" applyBorder="1" applyAlignment="1">
      <alignment horizontal="right" vertical="center"/>
    </xf>
    <xf numFmtId="167" fontId="16" fillId="0" borderId="1" xfId="20" applyFont="1" applyBorder="1" applyAlignment="1" applyProtection="1">
      <alignment horizontal="right" vertical="center"/>
      <protection/>
    </xf>
    <xf numFmtId="168" fontId="16" fillId="0" borderId="0" xfId="0" applyNumberFormat="1" applyFont="1" applyAlignment="1">
      <alignment vertical="center"/>
    </xf>
    <xf numFmtId="164" fontId="16" fillId="0" borderId="0" xfId="0" applyFont="1" applyAlignment="1">
      <alignment vertical="center"/>
    </xf>
    <xf numFmtId="168" fontId="15" fillId="0" borderId="0" xfId="0" applyNumberFormat="1" applyFont="1" applyBorder="1" applyAlignment="1">
      <alignment vertical="center"/>
    </xf>
    <xf numFmtId="168" fontId="15" fillId="0" borderId="0" xfId="0" applyNumberFormat="1" applyFont="1" applyAlignment="1">
      <alignment vertical="center"/>
    </xf>
    <xf numFmtId="164" fontId="15" fillId="0" borderId="0" xfId="0" applyFont="1" applyBorder="1" applyAlignment="1">
      <alignment vertical="center"/>
    </xf>
    <xf numFmtId="164" fontId="15" fillId="0" borderId="0" xfId="0" applyFont="1" applyBorder="1" applyAlignment="1">
      <alignment vertical="center"/>
    </xf>
    <xf numFmtId="164" fontId="15" fillId="0" borderId="0" xfId="0" applyFont="1" applyBorder="1" applyAlignment="1">
      <alignment vertical="center" wrapText="1"/>
    </xf>
    <xf numFmtId="164" fontId="15" fillId="0" borderId="0" xfId="0" applyFont="1" applyAlignment="1">
      <alignment vertical="center"/>
    </xf>
    <xf numFmtId="178" fontId="15" fillId="0" borderId="4" xfId="20" applyNumberFormat="1" applyFont="1" applyBorder="1" applyAlignment="1" applyProtection="1">
      <alignment horizontal="right" vertical="center"/>
      <protection/>
    </xf>
    <xf numFmtId="167" fontId="15" fillId="0" borderId="0" xfId="20" applyFont="1" applyBorder="1" applyAlignment="1" applyProtection="1">
      <alignment vertical="center"/>
      <protection/>
    </xf>
    <xf numFmtId="178" fontId="15" fillId="0" borderId="0" xfId="20" applyNumberFormat="1" applyFont="1" applyBorder="1" applyAlignment="1" applyProtection="1">
      <alignment vertical="center"/>
      <protection/>
    </xf>
    <xf numFmtId="178" fontId="15" fillId="0" borderId="23" xfId="20" applyNumberFormat="1" applyFont="1" applyBorder="1" applyAlignment="1" applyProtection="1">
      <alignment horizontal="right" vertical="center"/>
      <protection/>
    </xf>
    <xf numFmtId="178" fontId="15" fillId="0" borderId="12" xfId="20" applyNumberFormat="1" applyFont="1" applyBorder="1" applyAlignment="1" applyProtection="1">
      <alignment horizontal="right" vertical="center"/>
      <protection/>
    </xf>
    <xf numFmtId="178" fontId="15" fillId="0" borderId="1" xfId="20" applyNumberFormat="1" applyFont="1" applyBorder="1" applyAlignment="1" applyProtection="1">
      <alignment horizontal="right" vertical="center"/>
      <protection/>
    </xf>
    <xf numFmtId="178" fontId="15" fillId="0" borderId="1" xfId="20" applyNumberFormat="1" applyFont="1" applyBorder="1" applyAlignment="1" applyProtection="1">
      <alignment horizontal="right" vertical="center" shrinkToFit="1"/>
      <protection/>
    </xf>
    <xf numFmtId="171" fontId="15" fillId="0" borderId="1" xfId="0" applyNumberFormat="1" applyFont="1" applyBorder="1" applyAlignment="1">
      <alignment horizontal="right" vertical="center"/>
    </xf>
    <xf numFmtId="171" fontId="15" fillId="0" borderId="1" xfId="20" applyNumberFormat="1" applyFont="1" applyBorder="1" applyAlignment="1" applyProtection="1">
      <alignment horizontal="right" vertical="center"/>
      <protection/>
    </xf>
    <xf numFmtId="164" fontId="7" fillId="0" borderId="1" xfId="0" applyFont="1" applyBorder="1" applyAlignment="1">
      <alignment horizontal="center" vertical="center" wrapText="1"/>
    </xf>
    <xf numFmtId="164" fontId="6" fillId="0" borderId="16" xfId="0" applyFont="1" applyBorder="1" applyAlignment="1">
      <alignment horizontal="center" vertical="center" wrapText="1"/>
    </xf>
    <xf numFmtId="164" fontId="7" fillId="0" borderId="3" xfId="0" applyFont="1" applyBorder="1" applyAlignment="1">
      <alignment horizontal="center" vertical="center" wrapText="1"/>
    </xf>
    <xf numFmtId="164" fontId="6" fillId="0" borderId="3" xfId="0" applyFont="1" applyBorder="1" applyAlignment="1">
      <alignment horizontal="center" vertical="center" wrapText="1"/>
    </xf>
    <xf numFmtId="171" fontId="15" fillId="0" borderId="1" xfId="20" applyNumberFormat="1" applyFont="1" applyBorder="1" applyAlignment="1" applyProtection="1">
      <alignment horizontal="right" vertical="center" wrapText="1"/>
      <protection/>
    </xf>
    <xf numFmtId="171" fontId="15" fillId="0" borderId="16" xfId="20" applyNumberFormat="1" applyFont="1" applyBorder="1" applyAlignment="1" applyProtection="1">
      <alignment horizontal="right" vertical="center" wrapText="1"/>
      <protection/>
    </xf>
    <xf numFmtId="184" fontId="15" fillId="0" borderId="3" xfId="0" applyNumberFormat="1" applyFont="1" applyBorder="1" applyAlignment="1">
      <alignment horizontal="right" vertical="center" wrapText="1"/>
    </xf>
    <xf numFmtId="171" fontId="15" fillId="0" borderId="2" xfId="20" applyNumberFormat="1" applyFont="1" applyBorder="1" applyAlignment="1" applyProtection="1">
      <alignment horizontal="right" vertical="center" shrinkToFit="1"/>
      <protection/>
    </xf>
    <xf numFmtId="164" fontId="17" fillId="0" borderId="0" xfId="0" applyFont="1" applyAlignment="1">
      <alignment vertical="center"/>
    </xf>
    <xf numFmtId="164" fontId="15" fillId="0" borderId="1" xfId="0" applyFont="1" applyBorder="1" applyAlignment="1">
      <alignment horizontal="center" vertical="center" wrapText="1"/>
    </xf>
    <xf numFmtId="167" fontId="15" fillId="0" borderId="4" xfId="20" applyNumberFormat="1" applyFont="1" applyBorder="1" applyAlignment="1" applyProtection="1">
      <alignment horizontal="right" vertical="center"/>
      <protection/>
    </xf>
    <xf numFmtId="185" fontId="15" fillId="0" borderId="4" xfId="20" applyNumberFormat="1" applyFont="1" applyBorder="1" applyAlignment="1" applyProtection="1">
      <alignment horizontal="right" vertical="center"/>
      <protection/>
    </xf>
    <xf numFmtId="167" fontId="15" fillId="0" borderId="23" xfId="20" applyNumberFormat="1" applyFont="1" applyBorder="1" applyAlignment="1" applyProtection="1">
      <alignment horizontal="right" vertical="center"/>
      <protection/>
    </xf>
    <xf numFmtId="185" fontId="15" fillId="0" borderId="23" xfId="20" applyNumberFormat="1" applyFont="1" applyBorder="1" applyAlignment="1" applyProtection="1">
      <alignment horizontal="right" vertical="center"/>
      <protection/>
    </xf>
    <xf numFmtId="167" fontId="15" fillId="0" borderId="7" xfId="20" applyNumberFormat="1" applyFont="1" applyBorder="1" applyAlignment="1" applyProtection="1">
      <alignment horizontal="right" vertical="center"/>
      <protection/>
    </xf>
    <xf numFmtId="185" fontId="15" fillId="0" borderId="7" xfId="20" applyNumberFormat="1" applyFont="1" applyBorder="1" applyAlignment="1" applyProtection="1">
      <alignment horizontal="right" vertical="center"/>
      <protection/>
    </xf>
    <xf numFmtId="164" fontId="15" fillId="0" borderId="42" xfId="0" applyFont="1" applyBorder="1" applyAlignment="1">
      <alignment horizontal="left" vertical="center"/>
    </xf>
    <xf numFmtId="164" fontId="16" fillId="0" borderId="0" xfId="0" applyFont="1" applyAlignment="1">
      <alignment vertical="center"/>
    </xf>
    <xf numFmtId="164" fontId="6" fillId="0" borderId="17" xfId="0" applyFont="1" applyBorder="1" applyAlignment="1">
      <alignment vertical="center"/>
    </xf>
    <xf numFmtId="178" fontId="15" fillId="0" borderId="17" xfId="20" applyNumberFormat="1" applyFont="1" applyBorder="1" applyAlignment="1" applyProtection="1">
      <alignment horizontal="right" vertical="center"/>
      <protection/>
    </xf>
    <xf numFmtId="164" fontId="15" fillId="0" borderId="26" xfId="0" applyFont="1" applyBorder="1" applyAlignment="1">
      <alignment vertical="center"/>
    </xf>
    <xf numFmtId="164" fontId="6" fillId="0" borderId="4" xfId="0" applyFont="1" applyBorder="1" applyAlignment="1">
      <alignment vertical="center"/>
    </xf>
    <xf numFmtId="164" fontId="6" fillId="0" borderId="23" xfId="0" applyFont="1" applyBorder="1" applyAlignment="1">
      <alignment vertical="center"/>
    </xf>
    <xf numFmtId="164" fontId="15" fillId="0" borderId="71" xfId="0" applyFont="1" applyBorder="1" applyAlignment="1">
      <alignment vertical="center"/>
    </xf>
    <xf numFmtId="164" fontId="6" fillId="0" borderId="12" xfId="0" applyFont="1" applyBorder="1" applyAlignment="1">
      <alignment vertical="center"/>
    </xf>
    <xf numFmtId="164" fontId="15" fillId="0" borderId="0" xfId="0" applyFont="1" applyAlignment="1">
      <alignment horizontal="right" vertical="center"/>
    </xf>
    <xf numFmtId="164" fontId="15" fillId="0" borderId="1" xfId="0" applyFont="1" applyBorder="1" applyAlignment="1">
      <alignment horizontal="center" vertical="center"/>
    </xf>
    <xf numFmtId="164" fontId="6" fillId="0" borderId="4" xfId="0" applyFont="1" applyBorder="1" applyAlignment="1">
      <alignment horizontal="left" vertical="center" shrinkToFit="1"/>
    </xf>
    <xf numFmtId="164" fontId="6" fillId="0" borderId="23" xfId="0" applyFont="1" applyBorder="1" applyAlignment="1">
      <alignment horizontal="left" vertical="center" shrinkToFit="1"/>
    </xf>
    <xf numFmtId="164" fontId="6" fillId="0" borderId="7" xfId="0" applyFont="1" applyBorder="1" applyAlignment="1">
      <alignment horizontal="left" vertical="center" shrinkToFit="1"/>
    </xf>
    <xf numFmtId="178" fontId="15" fillId="0" borderId="7" xfId="20" applyNumberFormat="1" applyFont="1" applyBorder="1" applyAlignment="1" applyProtection="1">
      <alignment horizontal="right" vertical="center"/>
      <protection/>
    </xf>
    <xf numFmtId="185" fontId="6" fillId="0" borderId="1" xfId="20" applyNumberFormat="1" applyFont="1" applyBorder="1" applyAlignment="1" applyProtection="1">
      <alignment horizontal="center" vertical="center"/>
      <protection/>
    </xf>
    <xf numFmtId="185" fontId="6" fillId="0" borderId="1" xfId="0" applyNumberFormat="1" applyFont="1" applyBorder="1" applyAlignment="1">
      <alignment horizontal="center" vertical="center"/>
    </xf>
    <xf numFmtId="185" fontId="6" fillId="0" borderId="1" xfId="0" applyNumberFormat="1" applyFont="1" applyBorder="1" applyAlignment="1">
      <alignment horizontal="center" vertical="center" wrapText="1"/>
    </xf>
    <xf numFmtId="185" fontId="7" fillId="0" borderId="1" xfId="0" applyNumberFormat="1" applyFont="1" applyBorder="1" applyAlignment="1">
      <alignment horizontal="center" vertical="center" wrapText="1"/>
    </xf>
    <xf numFmtId="164" fontId="6" fillId="0" borderId="23" xfId="0" applyFont="1" applyBorder="1" applyAlignment="1">
      <alignment horizontal="center" vertical="center" shrinkToFit="1"/>
    </xf>
    <xf numFmtId="173" fontId="16" fillId="0" borderId="23" xfId="0" applyNumberFormat="1" applyFont="1" applyBorder="1" applyAlignment="1">
      <alignment horizontal="right" vertical="center" shrinkToFit="1"/>
    </xf>
    <xf numFmtId="173" fontId="16" fillId="0" borderId="36" xfId="0" applyNumberFormat="1" applyFont="1" applyBorder="1" applyAlignment="1">
      <alignment horizontal="right" vertical="center" shrinkToFit="1"/>
    </xf>
    <xf numFmtId="173" fontId="16" fillId="0" borderId="44" xfId="0" applyNumberFormat="1" applyFont="1" applyBorder="1" applyAlignment="1">
      <alignment horizontal="right" vertical="center" shrinkToFit="1"/>
    </xf>
    <xf numFmtId="164" fontId="6" fillId="0" borderId="12" xfId="0" applyFont="1" applyBorder="1" applyAlignment="1">
      <alignment horizontal="center" vertical="center" shrinkToFit="1"/>
    </xf>
    <xf numFmtId="173" fontId="16" fillId="0" borderId="12" xfId="0" applyNumberFormat="1" applyFont="1" applyBorder="1" applyAlignment="1">
      <alignment horizontal="right" vertical="center" shrinkToFit="1"/>
    </xf>
    <xf numFmtId="173" fontId="16" fillId="0" borderId="7" xfId="0" applyNumberFormat="1" applyFont="1" applyBorder="1" applyAlignment="1">
      <alignment horizontal="right" vertical="center" shrinkToFit="1"/>
    </xf>
    <xf numFmtId="164" fontId="6" fillId="0" borderId="51" xfId="0" applyFont="1" applyBorder="1" applyAlignment="1">
      <alignment horizontal="center" vertical="center" wrapText="1"/>
    </xf>
    <xf numFmtId="164" fontId="6" fillId="0" borderId="86" xfId="0" applyFont="1" applyBorder="1" applyAlignment="1">
      <alignment horizontal="center" vertical="center"/>
    </xf>
    <xf numFmtId="178" fontId="15" fillId="0" borderId="86" xfId="20" applyNumberFormat="1" applyFont="1" applyBorder="1" applyAlignment="1" applyProtection="1">
      <alignment horizontal="right" vertical="center"/>
      <protection/>
    </xf>
    <xf numFmtId="164" fontId="6" fillId="0" borderId="45" xfId="0" applyFont="1" applyBorder="1" applyAlignment="1">
      <alignment horizontal="center" vertical="center"/>
    </xf>
    <xf numFmtId="178" fontId="15" fillId="0" borderId="45" xfId="20" applyNumberFormat="1" applyFont="1" applyBorder="1" applyAlignment="1" applyProtection="1">
      <alignment horizontal="right" vertical="center"/>
      <protection/>
    </xf>
    <xf numFmtId="164" fontId="6" fillId="0" borderId="87" xfId="0" applyFont="1" applyBorder="1" applyAlignment="1">
      <alignment horizontal="center" vertical="center"/>
    </xf>
    <xf numFmtId="178" fontId="15" fillId="0" borderId="49" xfId="20" applyNumberFormat="1" applyFont="1" applyBorder="1" applyAlignment="1" applyProtection="1">
      <alignment horizontal="right" vertical="center"/>
      <protection/>
    </xf>
    <xf numFmtId="164" fontId="6" fillId="0" borderId="49" xfId="0" applyFont="1" applyBorder="1" applyAlignment="1">
      <alignment horizontal="center" vertical="center"/>
    </xf>
    <xf numFmtId="164" fontId="6" fillId="0" borderId="2" xfId="0" applyFont="1" applyBorder="1" applyAlignment="1">
      <alignment horizontal="center" vertical="center" wrapText="1"/>
    </xf>
    <xf numFmtId="164" fontId="6" fillId="0" borderId="4" xfId="0" applyFont="1" applyBorder="1" applyAlignment="1">
      <alignment horizontal="center" vertical="center" shrinkToFit="1"/>
    </xf>
    <xf numFmtId="178" fontId="15" fillId="0" borderId="4" xfId="20" applyNumberFormat="1" applyFont="1" applyBorder="1" applyAlignment="1" applyProtection="1">
      <alignment horizontal="right" vertical="center" shrinkToFit="1"/>
      <protection/>
    </xf>
    <xf numFmtId="178" fontId="15" fillId="0" borderId="5" xfId="20" applyNumberFormat="1" applyFont="1" applyBorder="1" applyAlignment="1" applyProtection="1">
      <alignment horizontal="right" vertical="center" shrinkToFit="1"/>
      <protection/>
    </xf>
    <xf numFmtId="178" fontId="15" fillId="0" borderId="6" xfId="20" applyNumberFormat="1" applyFont="1" applyBorder="1" applyAlignment="1" applyProtection="1">
      <alignment horizontal="right" vertical="center" shrinkToFit="1"/>
      <protection/>
    </xf>
    <xf numFmtId="178" fontId="15" fillId="0" borderId="23" xfId="20" applyNumberFormat="1" applyFont="1" applyBorder="1" applyAlignment="1" applyProtection="1">
      <alignment horizontal="right" vertical="center" shrinkToFit="1"/>
      <protection/>
    </xf>
    <xf numFmtId="178" fontId="15" fillId="0" borderId="58" xfId="20" applyNumberFormat="1" applyFont="1" applyBorder="1" applyAlignment="1" applyProtection="1">
      <alignment horizontal="right" vertical="center" shrinkToFit="1"/>
      <protection/>
    </xf>
    <xf numFmtId="178" fontId="15" fillId="0" borderId="22" xfId="20" applyNumberFormat="1" applyFont="1" applyBorder="1" applyAlignment="1" applyProtection="1">
      <alignment horizontal="right" vertical="center" shrinkToFit="1"/>
      <protection/>
    </xf>
    <xf numFmtId="178" fontId="15" fillId="0" borderId="38" xfId="20" applyNumberFormat="1" applyFont="1" applyBorder="1" applyAlignment="1" applyProtection="1">
      <alignment horizontal="right" vertical="center" shrinkToFit="1"/>
      <protection/>
    </xf>
    <xf numFmtId="164" fontId="6" fillId="0" borderId="44" xfId="0" applyFont="1" applyBorder="1" applyAlignment="1">
      <alignment horizontal="center" vertical="center" shrinkToFit="1"/>
    </xf>
    <xf numFmtId="178" fontId="15" fillId="0" borderId="44" xfId="20" applyNumberFormat="1" applyFont="1" applyBorder="1" applyAlignment="1" applyProtection="1">
      <alignment horizontal="right" vertical="center" shrinkToFit="1"/>
      <protection/>
    </xf>
    <xf numFmtId="178" fontId="15" fillId="0" borderId="88" xfId="20" applyNumberFormat="1" applyFont="1" applyBorder="1" applyAlignment="1" applyProtection="1">
      <alignment horizontal="right" vertical="center" shrinkToFit="1"/>
      <protection/>
    </xf>
    <xf numFmtId="178" fontId="15" fillId="0" borderId="46" xfId="20" applyNumberFormat="1" applyFont="1" applyBorder="1" applyAlignment="1" applyProtection="1">
      <alignment horizontal="right" vertical="center" shrinkToFit="1"/>
      <protection/>
    </xf>
    <xf numFmtId="178" fontId="15" fillId="0" borderId="85" xfId="20" applyNumberFormat="1" applyFont="1" applyBorder="1" applyAlignment="1" applyProtection="1">
      <alignment horizontal="right" vertical="center" shrinkToFit="1"/>
      <protection/>
    </xf>
    <xf numFmtId="178" fontId="15" fillId="0" borderId="7" xfId="20" applyNumberFormat="1" applyFont="1" applyBorder="1" applyAlignment="1" applyProtection="1">
      <alignment horizontal="right" vertical="center" shrinkToFit="1"/>
      <protection/>
    </xf>
    <xf numFmtId="178" fontId="15" fillId="0" borderId="12" xfId="20" applyNumberFormat="1" applyFont="1" applyBorder="1" applyAlignment="1" applyProtection="1">
      <alignment horizontal="right" vertical="center" shrinkToFit="1"/>
      <protection/>
    </xf>
    <xf numFmtId="178" fontId="15" fillId="0" borderId="13" xfId="20" applyNumberFormat="1" applyFont="1" applyBorder="1" applyAlignment="1" applyProtection="1">
      <alignment horizontal="right" vertical="center" shrinkToFit="1"/>
      <protection/>
    </xf>
    <xf numFmtId="178" fontId="15" fillId="0" borderId="14" xfId="20" applyNumberFormat="1" applyFont="1" applyBorder="1" applyAlignment="1" applyProtection="1">
      <alignment horizontal="right" vertical="center" shrinkToFit="1"/>
      <protection/>
    </xf>
    <xf numFmtId="164" fontId="15" fillId="0" borderId="89" xfId="0" applyFont="1" applyBorder="1" applyAlignment="1">
      <alignment vertical="center"/>
    </xf>
    <xf numFmtId="178" fontId="16" fillId="0" borderId="23" xfId="20" applyNumberFormat="1" applyFont="1" applyBorder="1" applyAlignment="1" applyProtection="1">
      <alignment horizontal="right" vertical="center"/>
      <protection/>
    </xf>
    <xf numFmtId="178" fontId="16" fillId="0" borderId="7" xfId="20" applyNumberFormat="1" applyFont="1" applyBorder="1" applyAlignment="1" applyProtection="1">
      <alignment horizontal="right" vertical="center"/>
      <protection/>
    </xf>
    <xf numFmtId="164" fontId="7" fillId="0" borderId="23" xfId="0" applyFont="1" applyBorder="1" applyAlignment="1">
      <alignment horizontal="center" vertical="center"/>
    </xf>
    <xf numFmtId="167" fontId="15" fillId="0" borderId="23" xfId="20" applyFont="1" applyBorder="1" applyAlignment="1" applyProtection="1">
      <alignment horizontal="right" vertical="center"/>
      <protection/>
    </xf>
    <xf numFmtId="167" fontId="15" fillId="0" borderId="7" xfId="20" applyFont="1" applyBorder="1" applyAlignment="1" applyProtection="1">
      <alignment horizontal="right" vertical="center"/>
      <protection/>
    </xf>
    <xf numFmtId="164" fontId="16" fillId="0" borderId="0" xfId="0" applyFont="1" applyBorder="1" applyAlignment="1">
      <alignment vertical="center"/>
    </xf>
    <xf numFmtId="164" fontId="15" fillId="0" borderId="0" xfId="0" applyFont="1" applyAlignment="1">
      <alignment vertical="center" wrapText="1"/>
    </xf>
    <xf numFmtId="183" fontId="15" fillId="0" borderId="1" xfId="0" applyNumberFormat="1" applyFont="1" applyBorder="1" applyAlignment="1">
      <alignment horizontal="right" vertical="center"/>
    </xf>
    <xf numFmtId="185" fontId="15" fillId="0" borderId="0" xfId="20" applyNumberFormat="1" applyFont="1" applyBorder="1" applyAlignment="1" applyProtection="1">
      <alignment vertical="center"/>
      <protection/>
    </xf>
    <xf numFmtId="185" fontId="15" fillId="0" borderId="0" xfId="0" applyNumberFormat="1" applyFont="1" applyBorder="1" applyAlignment="1">
      <alignment vertical="center"/>
    </xf>
    <xf numFmtId="185" fontId="6" fillId="0" borderId="0" xfId="0" applyNumberFormat="1" applyFont="1" applyBorder="1" applyAlignment="1">
      <alignment horizontal="right" vertical="center"/>
    </xf>
    <xf numFmtId="164" fontId="12" fillId="0" borderId="1" xfId="0" applyFont="1" applyBorder="1" applyAlignment="1">
      <alignment horizontal="center" vertical="center" wrapText="1"/>
    </xf>
    <xf numFmtId="183" fontId="15" fillId="0" borderId="5" xfId="0" applyNumberFormat="1" applyFont="1" applyBorder="1" applyAlignment="1">
      <alignment horizontal="right" vertical="center"/>
    </xf>
    <xf numFmtId="183" fontId="15" fillId="0" borderId="11" xfId="0" applyNumberFormat="1" applyFont="1" applyBorder="1" applyAlignment="1">
      <alignment horizontal="right" vertical="center"/>
    </xf>
    <xf numFmtId="183" fontId="15" fillId="0" borderId="4" xfId="0" applyNumberFormat="1" applyFont="1" applyBorder="1" applyAlignment="1">
      <alignment horizontal="right" vertical="center"/>
    </xf>
    <xf numFmtId="183" fontId="15" fillId="0" borderId="90" xfId="0" applyNumberFormat="1" applyFont="1" applyBorder="1" applyAlignment="1">
      <alignment horizontal="right" vertical="center"/>
    </xf>
    <xf numFmtId="183" fontId="15" fillId="0" borderId="85" xfId="0" applyNumberFormat="1" applyFont="1" applyBorder="1" applyAlignment="1">
      <alignment horizontal="right" vertical="center"/>
    </xf>
    <xf numFmtId="183" fontId="15" fillId="0" borderId="2" xfId="0" applyNumberFormat="1" applyFont="1" applyBorder="1" applyAlignment="1">
      <alignment horizontal="right" vertical="center"/>
    </xf>
    <xf numFmtId="183" fontId="15" fillId="0" borderId="10" xfId="0" applyNumberFormat="1" applyFont="1" applyBorder="1" applyAlignment="1">
      <alignment horizontal="right" vertical="center"/>
    </xf>
    <xf numFmtId="178" fontId="15" fillId="0" borderId="5" xfId="20" applyNumberFormat="1" applyFont="1" applyBorder="1" applyAlignment="1" applyProtection="1">
      <alignment horizontal="right" vertical="center"/>
      <protection/>
    </xf>
    <xf numFmtId="178" fontId="15" fillId="0" borderId="11" xfId="20" applyNumberFormat="1" applyFont="1" applyBorder="1" applyAlignment="1" applyProtection="1">
      <alignment horizontal="right" vertical="center"/>
      <protection/>
    </xf>
    <xf numFmtId="178" fontId="15" fillId="0" borderId="58" xfId="20" applyNumberFormat="1" applyFont="1" applyBorder="1" applyAlignment="1" applyProtection="1">
      <alignment horizontal="right" vertical="center"/>
      <protection/>
    </xf>
    <xf numFmtId="178" fontId="15" fillId="0" borderId="22" xfId="20" applyNumberFormat="1" applyFont="1" applyBorder="1" applyAlignment="1" applyProtection="1">
      <alignment horizontal="right" vertical="center"/>
      <protection/>
    </xf>
    <xf numFmtId="178" fontId="15" fillId="0" borderId="8" xfId="20" applyNumberFormat="1" applyFont="1" applyBorder="1" applyAlignment="1" applyProtection="1">
      <alignment horizontal="right" vertical="center"/>
      <protection/>
    </xf>
    <xf numFmtId="178" fontId="15" fillId="0" borderId="82" xfId="20" applyNumberFormat="1" applyFont="1" applyBorder="1" applyAlignment="1" applyProtection="1">
      <alignment horizontal="right" vertical="center"/>
      <protection/>
    </xf>
    <xf numFmtId="164" fontId="11" fillId="0" borderId="1" xfId="0" applyFont="1" applyBorder="1" applyAlignment="1">
      <alignment horizontal="center" vertical="center" wrapText="1"/>
    </xf>
    <xf numFmtId="183" fontId="15" fillId="0" borderId="1" xfId="0" applyNumberFormat="1" applyFont="1" applyBorder="1" applyAlignment="1">
      <alignment horizontal="center" vertical="center"/>
    </xf>
    <xf numFmtId="183" fontId="15" fillId="0" borderId="0" xfId="0" applyNumberFormat="1" applyFont="1" applyAlignment="1">
      <alignment vertical="center"/>
    </xf>
    <xf numFmtId="164" fontId="19" fillId="0" borderId="1" xfId="0" applyFont="1" applyBorder="1" applyAlignment="1">
      <alignment horizontal="center" vertical="center" wrapText="1" shrinkToFit="1"/>
    </xf>
    <xf numFmtId="164" fontId="15" fillId="0" borderId="0" xfId="0" applyFont="1" applyBorder="1" applyAlignment="1">
      <alignment horizontal="center" vertical="center"/>
    </xf>
    <xf numFmtId="167" fontId="16" fillId="0" borderId="5" xfId="20" applyFont="1" applyBorder="1" applyAlignment="1" applyProtection="1">
      <alignment horizontal="right" vertical="center"/>
      <protection/>
    </xf>
    <xf numFmtId="169" fontId="16" fillId="0" borderId="6" xfId="20" applyNumberFormat="1" applyFont="1" applyBorder="1" applyAlignment="1" applyProtection="1">
      <alignment horizontal="right" vertical="center"/>
      <protection/>
    </xf>
    <xf numFmtId="169" fontId="16" fillId="0" borderId="4" xfId="20" applyNumberFormat="1" applyFont="1" applyBorder="1" applyAlignment="1" applyProtection="1">
      <alignment horizontal="right" vertical="center"/>
      <protection/>
    </xf>
    <xf numFmtId="169" fontId="16" fillId="0" borderId="0" xfId="20" applyNumberFormat="1" applyFont="1" applyBorder="1" applyAlignment="1" applyProtection="1">
      <alignment horizontal="right" vertical="center"/>
      <protection/>
    </xf>
    <xf numFmtId="167" fontId="16" fillId="0" borderId="58" xfId="20" applyFont="1" applyBorder="1" applyAlignment="1" applyProtection="1">
      <alignment horizontal="right" vertical="center"/>
      <protection/>
    </xf>
    <xf numFmtId="169" fontId="16" fillId="0" borderId="38" xfId="20" applyNumberFormat="1" applyFont="1" applyBorder="1" applyAlignment="1" applyProtection="1">
      <alignment horizontal="right" vertical="center"/>
      <protection/>
    </xf>
    <xf numFmtId="169" fontId="16" fillId="0" borderId="23" xfId="20" applyNumberFormat="1" applyFont="1" applyBorder="1" applyAlignment="1" applyProtection="1">
      <alignment horizontal="right" vertical="center"/>
      <protection/>
    </xf>
    <xf numFmtId="167" fontId="16" fillId="0" borderId="7" xfId="20" applyFont="1" applyBorder="1" applyAlignment="1" applyProtection="1">
      <alignment horizontal="right" vertical="center"/>
      <protection/>
    </xf>
    <xf numFmtId="167" fontId="16" fillId="0" borderId="8" xfId="20" applyFont="1" applyBorder="1" applyAlignment="1" applyProtection="1">
      <alignment horizontal="right" vertical="center"/>
      <protection/>
    </xf>
    <xf numFmtId="169" fontId="16" fillId="0" borderId="9" xfId="20" applyNumberFormat="1" applyFont="1" applyBorder="1" applyAlignment="1" applyProtection="1">
      <alignment horizontal="right" vertical="center"/>
      <protection/>
    </xf>
    <xf numFmtId="169" fontId="16" fillId="0" borderId="7" xfId="20" applyNumberFormat="1" applyFont="1" applyBorder="1" applyAlignment="1" applyProtection="1">
      <alignment horizontal="right" vertical="center"/>
      <protection/>
    </xf>
    <xf numFmtId="169" fontId="16" fillId="0" borderId="91" xfId="20" applyNumberFormat="1" applyFont="1" applyBorder="1" applyAlignment="1" applyProtection="1">
      <alignment horizontal="right" vertical="center"/>
      <protection/>
    </xf>
    <xf numFmtId="164" fontId="20" fillId="0" borderId="1" xfId="0" applyFont="1" applyBorder="1" applyAlignment="1">
      <alignment horizontal="center" vertical="center" wrapText="1"/>
    </xf>
    <xf numFmtId="183" fontId="15" fillId="0" borderId="1" xfId="0" applyNumberFormat="1" applyFont="1" applyBorder="1" applyAlignment="1">
      <alignment horizontal="right" vertical="center" wrapText="1"/>
    </xf>
    <xf numFmtId="183" fontId="15" fillId="0" borderId="2" xfId="0" applyNumberFormat="1" applyFont="1" applyBorder="1" applyAlignment="1">
      <alignment horizontal="right" vertical="center" wrapText="1"/>
    </xf>
    <xf numFmtId="183" fontId="15" fillId="0" borderId="3" xfId="0" applyNumberFormat="1" applyFont="1" applyBorder="1" applyAlignment="1">
      <alignment horizontal="right" vertical="center"/>
    </xf>
    <xf numFmtId="183" fontId="15" fillId="0" borderId="0" xfId="0" applyNumberFormat="1" applyFont="1" applyBorder="1" applyAlignment="1">
      <alignment horizontal="right" vertical="center"/>
    </xf>
    <xf numFmtId="164" fontId="15" fillId="0" borderId="0" xfId="0" applyFont="1" applyAlignment="1">
      <alignment vertical="center"/>
    </xf>
    <xf numFmtId="164" fontId="7" fillId="0" borderId="2" xfId="0" applyFont="1" applyBorder="1" applyAlignment="1">
      <alignment horizontal="center" vertical="center" wrapText="1"/>
    </xf>
    <xf numFmtId="164" fontId="21" fillId="0" borderId="1" xfId="0" applyFont="1" applyBorder="1" applyAlignment="1">
      <alignment horizontal="center" vertical="center" wrapText="1"/>
    </xf>
    <xf numFmtId="167" fontId="7" fillId="0" borderId="2" xfId="20" applyFont="1" applyBorder="1" applyAlignment="1" applyProtection="1">
      <alignment horizontal="center" vertical="center" wrapText="1"/>
      <protection/>
    </xf>
    <xf numFmtId="164" fontId="6" fillId="0" borderId="92" xfId="0" applyFont="1" applyBorder="1" applyAlignment="1">
      <alignment horizontal="center" vertical="center" wrapText="1"/>
    </xf>
    <xf numFmtId="164" fontId="15" fillId="0" borderId="0" xfId="0" applyFont="1" applyBorder="1" applyAlignment="1">
      <alignment horizontal="center" vertical="center" wrapText="1"/>
    </xf>
    <xf numFmtId="164" fontId="12" fillId="0" borderId="3" xfId="0" applyFont="1" applyBorder="1" applyAlignment="1">
      <alignment horizontal="center" vertical="center" wrapText="1"/>
    </xf>
    <xf numFmtId="164" fontId="12" fillId="0" borderId="1" xfId="0" applyFont="1" applyBorder="1" applyAlignment="1">
      <alignment horizontal="center" vertical="center" shrinkToFit="1"/>
    </xf>
    <xf numFmtId="164" fontId="17" fillId="0" borderId="1" xfId="0" applyFont="1" applyBorder="1" applyAlignment="1">
      <alignment horizontal="right" vertical="center"/>
    </xf>
    <xf numFmtId="168" fontId="18" fillId="0" borderId="1" xfId="0" applyNumberFormat="1" applyFont="1" applyBorder="1" applyAlignment="1">
      <alignment horizontal="right" vertical="center"/>
    </xf>
    <xf numFmtId="168" fontId="17" fillId="0" borderId="1" xfId="0" applyNumberFormat="1" applyFont="1" applyBorder="1" applyAlignment="1">
      <alignment horizontal="right" vertical="center"/>
    </xf>
    <xf numFmtId="168" fontId="17" fillId="0" borderId="2" xfId="0" applyNumberFormat="1" applyFont="1" applyBorder="1" applyAlignment="1">
      <alignment horizontal="right" vertical="center"/>
    </xf>
    <xf numFmtId="171" fontId="17" fillId="0" borderId="10" xfId="0" applyNumberFormat="1" applyFont="1" applyBorder="1" applyAlignment="1">
      <alignment horizontal="right" vertical="center"/>
    </xf>
    <xf numFmtId="167" fontId="17" fillId="0" borderId="1" xfId="20" applyFont="1" applyBorder="1" applyAlignment="1" applyProtection="1">
      <alignment horizontal="right" vertical="center"/>
      <protection/>
    </xf>
    <xf numFmtId="184" fontId="17" fillId="0" borderId="1" xfId="0" applyNumberFormat="1" applyFont="1" applyBorder="1" applyAlignment="1">
      <alignment horizontal="right" vertical="center"/>
    </xf>
    <xf numFmtId="184" fontId="17" fillId="0" borderId="0" xfId="0" applyNumberFormat="1" applyFont="1" applyBorder="1" applyAlignment="1">
      <alignment horizontal="right" vertical="center"/>
    </xf>
    <xf numFmtId="167" fontId="17" fillId="0" borderId="93" xfId="20" applyFont="1" applyBorder="1" applyAlignment="1" applyProtection="1">
      <alignment vertical="center"/>
      <protection/>
    </xf>
    <xf numFmtId="184" fontId="17" fillId="0" borderId="93" xfId="0" applyNumberFormat="1" applyFont="1" applyBorder="1" applyAlignment="1">
      <alignment vertical="center"/>
    </xf>
    <xf numFmtId="164" fontId="17" fillId="0" borderId="1" xfId="0" applyFont="1" applyBorder="1" applyAlignment="1">
      <alignment horizontal="center" vertical="center" wrapText="1"/>
    </xf>
    <xf numFmtId="164" fontId="18" fillId="0" borderId="1" xfId="0" applyFont="1" applyBorder="1" applyAlignment="1">
      <alignment horizontal="center" vertical="center" wrapText="1"/>
    </xf>
    <xf numFmtId="167" fontId="15" fillId="0" borderId="1" xfId="20" applyFont="1" applyBorder="1" applyAlignment="1" applyProtection="1">
      <alignment horizontal="right" vertical="center"/>
      <protection/>
    </xf>
    <xf numFmtId="177" fontId="15" fillId="0" borderId="1" xfId="20" applyNumberFormat="1" applyFont="1" applyBorder="1" applyAlignment="1" applyProtection="1">
      <alignment horizontal="right" vertical="center"/>
      <protection/>
    </xf>
    <xf numFmtId="167" fontId="15" fillId="0" borderId="0" xfId="20" applyFont="1" applyBorder="1" applyAlignment="1" applyProtection="1">
      <alignment horizontal="right" vertical="center"/>
      <protection/>
    </xf>
    <xf numFmtId="178" fontId="15" fillId="0" borderId="0" xfId="20" applyNumberFormat="1" applyFont="1" applyBorder="1" applyAlignment="1" applyProtection="1">
      <alignment horizontal="right" vertical="center"/>
      <protection/>
    </xf>
    <xf numFmtId="164" fontId="5" fillId="0" borderId="1" xfId="0" applyFont="1" applyBorder="1" applyAlignment="1">
      <alignment horizontal="center" vertical="center"/>
    </xf>
    <xf numFmtId="164" fontId="22" fillId="0" borderId="23" xfId="0" applyFont="1" applyBorder="1" applyAlignment="1">
      <alignment horizontal="center" vertical="center"/>
    </xf>
    <xf numFmtId="171" fontId="15" fillId="0" borderId="23" xfId="0" applyNumberFormat="1" applyFont="1" applyBorder="1" applyAlignment="1">
      <alignment horizontal="right" vertical="center"/>
    </xf>
    <xf numFmtId="164" fontId="22" fillId="0" borderId="7" xfId="0" applyFont="1" applyBorder="1" applyAlignment="1">
      <alignment horizontal="center" vertical="center"/>
    </xf>
    <xf numFmtId="171" fontId="15" fillId="0" borderId="7" xfId="0" applyNumberFormat="1" applyFont="1" applyBorder="1" applyAlignment="1">
      <alignment horizontal="right" vertical="center"/>
    </xf>
    <xf numFmtId="171" fontId="24" fillId="0" borderId="7" xfId="0" applyNumberFormat="1" applyFont="1" applyBorder="1" applyAlignment="1">
      <alignment horizontal="right" vertical="center"/>
    </xf>
    <xf numFmtId="164" fontId="23" fillId="0" borderId="0" xfId="0" applyFont="1" applyBorder="1" applyAlignment="1">
      <alignment horizontal="center" vertical="center"/>
    </xf>
    <xf numFmtId="171" fontId="15" fillId="0" borderId="0" xfId="0" applyNumberFormat="1" applyFont="1" applyBorder="1" applyAlignment="1">
      <alignment horizontal="right" vertical="center"/>
    </xf>
    <xf numFmtId="164" fontId="22" fillId="0" borderId="17" xfId="0" applyFont="1" applyBorder="1" applyAlignment="1">
      <alignment horizontal="center" vertical="center"/>
    </xf>
    <xf numFmtId="171" fontId="15" fillId="0" borderId="17" xfId="0" applyNumberFormat="1" applyFont="1" applyBorder="1" applyAlignment="1">
      <alignment horizontal="right" vertical="center"/>
    </xf>
    <xf numFmtId="171" fontId="15" fillId="0" borderId="4" xfId="0" applyNumberFormat="1" applyFont="1" applyBorder="1" applyAlignment="1">
      <alignment horizontal="right" vertical="center"/>
    </xf>
    <xf numFmtId="167" fontId="15" fillId="0" borderId="4" xfId="20" applyFont="1" applyBorder="1" applyAlignment="1" applyProtection="1">
      <alignment horizontal="center" vertical="center"/>
      <protection/>
    </xf>
    <xf numFmtId="171" fontId="15" fillId="0" borderId="4" xfId="0" applyNumberFormat="1" applyFont="1" applyBorder="1" applyAlignment="1">
      <alignment horizontal="center" vertical="center"/>
    </xf>
    <xf numFmtId="164" fontId="22" fillId="0" borderId="85" xfId="0" applyFont="1" applyBorder="1" applyAlignment="1">
      <alignment horizontal="center" vertical="center"/>
    </xf>
    <xf numFmtId="171" fontId="15" fillId="0" borderId="85" xfId="0" applyNumberFormat="1" applyFont="1" applyBorder="1" applyAlignment="1">
      <alignment horizontal="right" vertical="center"/>
    </xf>
    <xf numFmtId="167" fontId="15" fillId="0" borderId="23" xfId="20" applyFont="1" applyBorder="1" applyAlignment="1" applyProtection="1">
      <alignment horizontal="center" vertical="center"/>
      <protection/>
    </xf>
    <xf numFmtId="171" fontId="15" fillId="0" borderId="23" xfId="0" applyNumberFormat="1" applyFont="1" applyBorder="1" applyAlignment="1">
      <alignment horizontal="center" vertical="center"/>
    </xf>
    <xf numFmtId="171" fontId="15" fillId="0" borderId="94" xfId="0" applyNumberFormat="1" applyFont="1" applyBorder="1" applyAlignment="1">
      <alignment horizontal="right" vertical="center"/>
    </xf>
    <xf numFmtId="167" fontId="15" fillId="0" borderId="94" xfId="20" applyFont="1" applyBorder="1" applyAlignment="1" applyProtection="1">
      <alignment horizontal="center" vertical="center"/>
      <protection/>
    </xf>
    <xf numFmtId="164" fontId="22" fillId="0" borderId="12" xfId="0" applyFont="1" applyBorder="1" applyAlignment="1">
      <alignment horizontal="center" vertical="center"/>
    </xf>
    <xf numFmtId="171" fontId="15" fillId="0" borderId="12" xfId="0" applyNumberFormat="1" applyFont="1" applyBorder="1" applyAlignment="1">
      <alignment horizontal="right" vertical="center"/>
    </xf>
    <xf numFmtId="167" fontId="15" fillId="0" borderId="12" xfId="20" applyFont="1" applyBorder="1" applyAlignment="1" applyProtection="1">
      <alignment horizontal="center" vertical="center"/>
      <protection/>
    </xf>
    <xf numFmtId="171" fontId="24" fillId="0" borderId="7" xfId="0" applyNumberFormat="1" applyFont="1" applyBorder="1" applyAlignment="1">
      <alignment horizontal="center" vertical="center"/>
    </xf>
    <xf numFmtId="171" fontId="24" fillId="0" borderId="12" xfId="0" applyNumberFormat="1" applyFont="1" applyBorder="1" applyAlignment="1">
      <alignment horizontal="right" vertical="center"/>
    </xf>
    <xf numFmtId="164" fontId="24" fillId="0" borderId="0" xfId="0" applyFont="1" applyBorder="1" applyAlignment="1">
      <alignment vertical="center"/>
    </xf>
    <xf numFmtId="164" fontId="24" fillId="0" borderId="0" xfId="0" applyFont="1" applyAlignment="1">
      <alignment vertical="center"/>
    </xf>
    <xf numFmtId="171" fontId="15" fillId="0" borderId="23" xfId="20" applyNumberFormat="1" applyFont="1" applyBorder="1" applyAlignment="1" applyProtection="1">
      <alignment horizontal="right" vertical="center"/>
      <protection/>
    </xf>
    <xf numFmtId="171" fontId="15" fillId="0" borderId="7" xfId="20" applyNumberFormat="1" applyFont="1" applyBorder="1" applyAlignment="1" applyProtection="1">
      <alignment horizontal="right" vertical="center"/>
      <protection/>
    </xf>
    <xf numFmtId="164" fontId="24" fillId="0" borderId="0" xfId="0" applyFont="1" applyBorder="1" applyAlignment="1">
      <alignment horizontal="center" vertical="center"/>
    </xf>
    <xf numFmtId="167" fontId="15" fillId="0" borderId="0" xfId="20" applyFont="1" applyBorder="1" applyAlignment="1" applyProtection="1">
      <alignment horizontal="center" vertical="center"/>
      <protection/>
    </xf>
    <xf numFmtId="164" fontId="6" fillId="0" borderId="15" xfId="0" applyFont="1" applyBorder="1" applyAlignment="1">
      <alignment horizontal="right" vertical="center"/>
    </xf>
    <xf numFmtId="164" fontId="15" fillId="0" borderId="15" xfId="0" applyFont="1" applyBorder="1" applyAlignment="1">
      <alignment horizontal="right" vertical="center"/>
    </xf>
    <xf numFmtId="167" fontId="15" fillId="0" borderId="0" xfId="0" applyNumberFormat="1" applyFont="1" applyBorder="1" applyAlignment="1">
      <alignment vertical="center"/>
    </xf>
    <xf numFmtId="164" fontId="12" fillId="0" borderId="1" xfId="0" applyFont="1" applyBorder="1" applyAlignment="1">
      <alignment horizontal="center" vertical="center"/>
    </xf>
    <xf numFmtId="171" fontId="18" fillId="0" borderId="12" xfId="0" applyNumberFormat="1" applyFont="1" applyBorder="1" applyAlignment="1">
      <alignment horizontal="right" vertical="center"/>
    </xf>
    <xf numFmtId="171" fontId="18" fillId="0" borderId="1" xfId="0" applyNumberFormat="1" applyFont="1" applyBorder="1" applyAlignment="1">
      <alignment horizontal="right" vertical="center"/>
    </xf>
    <xf numFmtId="164" fontId="16" fillId="0" borderId="44" xfId="0" applyFont="1" applyBorder="1" applyAlignment="1">
      <alignment horizontal="center" vertical="center"/>
    </xf>
    <xf numFmtId="164" fontId="12" fillId="0" borderId="4" xfId="0" applyFont="1" applyBorder="1" applyAlignment="1">
      <alignment horizontal="left" vertical="center"/>
    </xf>
    <xf numFmtId="171" fontId="18" fillId="0" borderId="4" xfId="0" applyNumberFormat="1" applyFont="1" applyBorder="1" applyAlignment="1">
      <alignment horizontal="right" vertical="center"/>
    </xf>
    <xf numFmtId="164" fontId="11" fillId="0" borderId="23" xfId="0" applyFont="1" applyBorder="1" applyAlignment="1">
      <alignment horizontal="left" vertical="center"/>
    </xf>
    <xf numFmtId="171" fontId="18" fillId="0" borderId="23" xfId="0" applyNumberFormat="1" applyFont="1" applyBorder="1" applyAlignment="1">
      <alignment horizontal="right" vertical="center"/>
    </xf>
    <xf numFmtId="164" fontId="12" fillId="0" borderId="23" xfId="0" applyFont="1" applyBorder="1" applyAlignment="1">
      <alignment horizontal="left" vertical="center"/>
    </xf>
    <xf numFmtId="164" fontId="12" fillId="0" borderId="85" xfId="0" applyFont="1" applyBorder="1" applyAlignment="1">
      <alignment horizontal="left" vertical="center"/>
    </xf>
    <xf numFmtId="171" fontId="18" fillId="0" borderId="85" xfId="0" applyNumberFormat="1" applyFont="1" applyBorder="1" applyAlignment="1">
      <alignment horizontal="right" vertical="center"/>
    </xf>
    <xf numFmtId="164" fontId="6" fillId="0" borderId="95" xfId="0" applyFont="1" applyBorder="1" applyAlignment="1">
      <alignment horizontal="center" vertical="center"/>
    </xf>
    <xf numFmtId="171" fontId="18" fillId="0" borderId="51" xfId="0" applyNumberFormat="1" applyFont="1" applyBorder="1" applyAlignment="1">
      <alignment horizontal="right" vertical="center"/>
    </xf>
    <xf numFmtId="167" fontId="17" fillId="0" borderId="0" xfId="0" applyNumberFormat="1" applyFont="1" applyBorder="1" applyAlignment="1">
      <alignment vertical="center"/>
    </xf>
    <xf numFmtId="164" fontId="15" fillId="0" borderId="0" xfId="0" applyFont="1" applyBorder="1" applyAlignment="1">
      <alignment horizontal="left" vertical="center"/>
    </xf>
    <xf numFmtId="167" fontId="15" fillId="0" borderId="0" xfId="0" applyNumberFormat="1" applyFont="1" applyBorder="1" applyAlignment="1">
      <alignment horizontal="right" vertical="center"/>
    </xf>
    <xf numFmtId="167" fontId="15" fillId="0" borderId="0" xfId="0" applyNumberFormat="1" applyFont="1" applyBorder="1" applyAlignment="1">
      <alignment horizontal="left" vertical="center"/>
    </xf>
    <xf numFmtId="164" fontId="12" fillId="0" borderId="7" xfId="0" applyFont="1" applyBorder="1" applyAlignment="1">
      <alignment horizontal="left" vertical="center"/>
    </xf>
    <xf numFmtId="171" fontId="18" fillId="0" borderId="7" xfId="0" applyNumberFormat="1" applyFont="1" applyBorder="1" applyAlignment="1">
      <alignment horizontal="right" vertical="center"/>
    </xf>
    <xf numFmtId="164" fontId="15" fillId="0" borderId="42" xfId="0" applyFont="1" applyBorder="1" applyAlignment="1">
      <alignment vertical="center"/>
    </xf>
    <xf numFmtId="167" fontId="6" fillId="0" borderId="42" xfId="0" applyNumberFormat="1" applyFont="1" applyBorder="1" applyAlignment="1">
      <alignment horizontal="right" vertical="center"/>
    </xf>
    <xf numFmtId="164" fontId="2" fillId="0" borderId="0" xfId="0" applyFont="1" applyAlignment="1">
      <alignment vertical="center"/>
    </xf>
    <xf numFmtId="164" fontId="25" fillId="0" borderId="0" xfId="0" applyFont="1" applyAlignment="1">
      <alignment vertical="center"/>
    </xf>
    <xf numFmtId="185" fontId="2" fillId="0" borderId="0" xfId="20" applyNumberFormat="1" applyFont="1" applyBorder="1" applyAlignment="1" applyProtection="1">
      <alignment vertical="center"/>
      <protection/>
    </xf>
    <xf numFmtId="185" fontId="2" fillId="0" borderId="0" xfId="0" applyNumberFormat="1" applyFont="1" applyBorder="1" applyAlignment="1">
      <alignment vertical="center"/>
    </xf>
    <xf numFmtId="185" fontId="7" fillId="0" borderId="1" xfId="20" applyNumberFormat="1" applyFont="1" applyBorder="1" applyAlignment="1" applyProtection="1">
      <alignment horizontal="center" vertical="center" wrapText="1"/>
      <protection/>
    </xf>
    <xf numFmtId="164" fontId="2" fillId="0" borderId="0" xfId="0" applyFont="1" applyBorder="1" applyAlignment="1">
      <alignment horizontal="left" vertical="center"/>
    </xf>
    <xf numFmtId="164" fontId="11" fillId="0" borderId="1" xfId="0" applyFont="1" applyBorder="1" applyAlignment="1">
      <alignment horizontal="center" vertical="center"/>
    </xf>
    <xf numFmtId="164" fontId="7" fillId="0" borderId="19" xfId="0" applyFont="1" applyBorder="1" applyAlignment="1">
      <alignment horizontal="center" vertical="center" wrapText="1"/>
    </xf>
    <xf numFmtId="167" fontId="2" fillId="0" borderId="4" xfId="20" applyFont="1" applyBorder="1" applyAlignment="1" applyProtection="1">
      <alignment horizontal="center" vertical="center" wrapText="1"/>
      <protection/>
    </xf>
    <xf numFmtId="167" fontId="2" fillId="0" borderId="4" xfId="20" applyFont="1" applyBorder="1" applyAlignment="1" applyProtection="1">
      <alignment horizontal="center" vertical="center"/>
      <protection/>
    </xf>
    <xf numFmtId="177" fontId="2" fillId="0" borderId="4" xfId="20" applyNumberFormat="1" applyFont="1" applyBorder="1" applyAlignment="1" applyProtection="1">
      <alignment horizontal="center" vertical="center" wrapText="1"/>
      <protection/>
    </xf>
    <xf numFmtId="171" fontId="2" fillId="0" borderId="0" xfId="0" applyNumberFormat="1" applyFont="1" applyBorder="1" applyAlignment="1">
      <alignment vertical="center" wrapText="1"/>
    </xf>
    <xf numFmtId="173" fontId="2" fillId="0" borderId="0" xfId="0" applyNumberFormat="1" applyFont="1" applyBorder="1" applyAlignment="1">
      <alignment vertical="center" wrapText="1"/>
    </xf>
    <xf numFmtId="164" fontId="7" fillId="0" borderId="20" xfId="0" applyFont="1" applyBorder="1" applyAlignment="1">
      <alignment horizontal="center" vertical="center" wrapText="1"/>
    </xf>
    <xf numFmtId="167" fontId="2" fillId="0" borderId="23" xfId="20" applyFont="1" applyBorder="1" applyAlignment="1" applyProtection="1">
      <alignment horizontal="center" vertical="center" wrapText="1"/>
      <protection/>
    </xf>
    <xf numFmtId="177" fontId="2" fillId="0" borderId="23" xfId="20" applyNumberFormat="1" applyFont="1" applyBorder="1" applyAlignment="1" applyProtection="1">
      <alignment horizontal="center" vertical="center" wrapText="1"/>
      <protection/>
    </xf>
    <xf numFmtId="164" fontId="7" fillId="0" borderId="84" xfId="0" applyFont="1" applyBorder="1" applyAlignment="1">
      <alignment horizontal="center" vertical="center" wrapText="1"/>
    </xf>
    <xf numFmtId="167" fontId="2" fillId="0" borderId="7" xfId="20" applyFont="1" applyBorder="1" applyAlignment="1" applyProtection="1">
      <alignment horizontal="center" vertical="center" wrapText="1"/>
      <protection/>
    </xf>
    <xf numFmtId="177" fontId="2" fillId="0" borderId="7" xfId="20" applyNumberFormat="1" applyFont="1" applyBorder="1" applyAlignment="1" applyProtection="1">
      <alignment horizontal="center" vertical="center" wrapText="1"/>
      <protection/>
    </xf>
    <xf numFmtId="164" fontId="25" fillId="0" borderId="0" xfId="0" applyFont="1" applyAlignment="1">
      <alignment vertical="center"/>
    </xf>
    <xf numFmtId="186" fontId="2" fillId="0" borderId="7" xfId="20" applyNumberFormat="1" applyFont="1" applyBorder="1" applyAlignment="1" applyProtection="1">
      <alignment horizontal="right" vertical="center"/>
      <protection/>
    </xf>
    <xf numFmtId="167" fontId="2" fillId="0" borderId="1" xfId="20" applyNumberFormat="1" applyFont="1" applyBorder="1" applyAlignment="1" applyProtection="1">
      <alignment horizontal="right" vertical="center"/>
      <protection/>
    </xf>
    <xf numFmtId="185" fontId="2" fillId="0" borderId="1" xfId="0" applyNumberFormat="1" applyFont="1" applyBorder="1" applyAlignment="1">
      <alignment horizontal="right" vertical="center"/>
    </xf>
    <xf numFmtId="164" fontId="6" fillId="0" borderId="19" xfId="0" applyFont="1" applyBorder="1" applyAlignment="1">
      <alignment vertical="center"/>
    </xf>
    <xf numFmtId="164" fontId="2" fillId="0" borderId="96" xfId="0" applyFont="1" applyBorder="1" applyAlignment="1">
      <alignment vertical="center"/>
    </xf>
    <xf numFmtId="164" fontId="2" fillId="0" borderId="11" xfId="0" applyFont="1" applyBorder="1" applyAlignment="1">
      <alignment vertical="center"/>
    </xf>
    <xf numFmtId="167" fontId="2" fillId="0" borderId="4" xfId="20" applyNumberFormat="1" applyFont="1" applyBorder="1" applyAlignment="1" applyProtection="1">
      <alignment horizontal="right" vertical="center"/>
      <protection/>
    </xf>
    <xf numFmtId="185" fontId="2" fillId="0" borderId="4" xfId="0" applyNumberFormat="1" applyFont="1" applyBorder="1" applyAlignment="1">
      <alignment horizontal="right" vertical="center"/>
    </xf>
    <xf numFmtId="164" fontId="6" fillId="0" borderId="20" xfId="0" applyFont="1" applyBorder="1" applyAlignment="1">
      <alignment vertical="center"/>
    </xf>
    <xf numFmtId="167" fontId="2" fillId="0" borderId="23" xfId="20" applyNumberFormat="1" applyFont="1" applyBorder="1" applyAlignment="1" applyProtection="1">
      <alignment horizontal="right" vertical="center"/>
      <protection/>
    </xf>
    <xf numFmtId="185" fontId="2" fillId="0" borderId="23" xfId="0" applyNumberFormat="1" applyFont="1" applyBorder="1" applyAlignment="1">
      <alignment horizontal="right" vertical="center"/>
    </xf>
    <xf numFmtId="164" fontId="6" fillId="0" borderId="71" xfId="0" applyFont="1" applyBorder="1" applyAlignment="1">
      <alignment vertical="center"/>
    </xf>
    <xf numFmtId="164" fontId="2" fillId="0" borderId="14" xfId="0" applyFont="1" applyBorder="1" applyAlignment="1">
      <alignment vertical="center"/>
    </xf>
    <xf numFmtId="167" fontId="2" fillId="0" borderId="12" xfId="20" applyNumberFormat="1" applyFont="1" applyBorder="1" applyAlignment="1" applyProtection="1">
      <alignment horizontal="right" vertical="center"/>
      <protection/>
    </xf>
    <xf numFmtId="185" fontId="2" fillId="0" borderId="12" xfId="0" applyNumberFormat="1" applyFont="1" applyBorder="1" applyAlignment="1">
      <alignment horizontal="right" vertical="center"/>
    </xf>
    <xf numFmtId="164" fontId="2" fillId="0" borderId="42" xfId="0" applyFont="1" applyBorder="1" applyAlignment="1">
      <alignment vertical="center"/>
    </xf>
    <xf numFmtId="179" fontId="2" fillId="0" borderId="1" xfId="20" applyNumberFormat="1" applyFont="1" applyBorder="1" applyAlignment="1" applyProtection="1">
      <alignment horizontal="right" vertical="center"/>
      <protection/>
    </xf>
    <xf numFmtId="187" fontId="2" fillId="0" borderId="1" xfId="20" applyNumberFormat="1" applyFont="1" applyBorder="1" applyAlignment="1" applyProtection="1">
      <alignment horizontal="right" vertical="center"/>
      <protection/>
    </xf>
    <xf numFmtId="179" fontId="2" fillId="0" borderId="4" xfId="20" applyNumberFormat="1" applyFont="1" applyBorder="1" applyAlignment="1" applyProtection="1">
      <alignment horizontal="right" vertical="center"/>
      <protection/>
    </xf>
    <xf numFmtId="187" fontId="2" fillId="0" borderId="4" xfId="20" applyNumberFormat="1" applyFont="1" applyBorder="1" applyAlignment="1" applyProtection="1">
      <alignment horizontal="right" vertical="center"/>
      <protection/>
    </xf>
    <xf numFmtId="179" fontId="2" fillId="0" borderId="7" xfId="20" applyNumberFormat="1" applyFont="1" applyBorder="1" applyAlignment="1" applyProtection="1">
      <alignment horizontal="right" vertical="center"/>
      <protection/>
    </xf>
    <xf numFmtId="187" fontId="2" fillId="0" borderId="7" xfId="20" applyNumberFormat="1" applyFont="1" applyBorder="1" applyAlignment="1" applyProtection="1">
      <alignment horizontal="right" vertical="center"/>
      <protection/>
    </xf>
    <xf numFmtId="179" fontId="2" fillId="0" borderId="23" xfId="20" applyNumberFormat="1" applyFont="1" applyBorder="1" applyAlignment="1" applyProtection="1">
      <alignment horizontal="right" vertical="center"/>
      <protection/>
    </xf>
    <xf numFmtId="187" fontId="2" fillId="0" borderId="23" xfId="20" applyNumberFormat="1" applyFont="1" applyBorder="1" applyAlignment="1" applyProtection="1">
      <alignment horizontal="righ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99"/>
  <sheetViews>
    <sheetView tabSelected="1" workbookViewId="0" topLeftCell="A1">
      <selection activeCell="A1" sqref="A1"/>
    </sheetView>
  </sheetViews>
  <sheetFormatPr defaultColWidth="1.00390625" defaultRowHeight="13.5"/>
  <cols>
    <col min="1" max="16384" width="1.12109375" style="1" customWidth="1"/>
  </cols>
  <sheetData>
    <row r="1" spans="1:11" s="3" customFormat="1" ht="18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256" ht="1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 customHeight="1">
      <c r="A3" s="4" t="s">
        <v>1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3.75" customHeigh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5" customHeight="1">
      <c r="A5"/>
      <c r="B5" s="5" t="s">
        <v>2</v>
      </c>
      <c r="C5" s="5"/>
      <c r="D5" s="5"/>
      <c r="E5" s="5"/>
      <c r="F5" s="5"/>
      <c r="G5" s="5"/>
      <c r="H5" s="5"/>
      <c r="I5" s="5" t="s">
        <v>3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 t="s">
        <v>4</v>
      </c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5" customHeight="1">
      <c r="A6"/>
      <c r="B6" s="5" t="s">
        <v>5</v>
      </c>
      <c r="C6" s="5"/>
      <c r="D6" s="5"/>
      <c r="E6" s="5"/>
      <c r="F6" s="5"/>
      <c r="G6" s="5"/>
      <c r="H6" s="5"/>
      <c r="I6" s="6" t="s">
        <v>6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5" customHeight="1">
      <c r="A7"/>
      <c r="B7" s="5" t="s">
        <v>7</v>
      </c>
      <c r="C7" s="5"/>
      <c r="D7" s="5"/>
      <c r="E7" s="5"/>
      <c r="F7" s="5"/>
      <c r="G7" s="5"/>
      <c r="H7" s="5"/>
      <c r="I7" s="5" t="s">
        <v>8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 t="s">
        <v>9</v>
      </c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5" customHeight="1">
      <c r="A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10" spans="1:256" ht="12.75" customHeight="1">
      <c r="A10" s="8" t="s">
        <v>10</v>
      </c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 s="9" t="s">
        <v>11</v>
      </c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2" spans="1:256" ht="12.75" customHeight="1">
      <c r="A12"/>
      <c r="B12" s="5" t="s">
        <v>12</v>
      </c>
      <c r="C12" s="5"/>
      <c r="D12" s="5"/>
      <c r="E12" s="5"/>
      <c r="F12" s="5"/>
      <c r="G12" s="5"/>
      <c r="H12" s="5"/>
      <c r="I12" s="5" t="s">
        <v>13</v>
      </c>
      <c r="J12" s="5"/>
      <c r="K12" s="5"/>
      <c r="L12" s="5"/>
      <c r="M12" s="5"/>
      <c r="N12" s="5"/>
      <c r="O12" s="5" t="s">
        <v>14</v>
      </c>
      <c r="P12" s="5"/>
      <c r="Q12" s="5"/>
      <c r="R12" s="5"/>
      <c r="S12" s="5"/>
      <c r="T12" s="5"/>
      <c r="U12" s="5" t="s">
        <v>15</v>
      </c>
      <c r="V12" s="5"/>
      <c r="W12" s="5"/>
      <c r="X12" s="5"/>
      <c r="Y12" s="5"/>
      <c r="Z12" s="5"/>
      <c r="AA12" s="5" t="s">
        <v>16</v>
      </c>
      <c r="AB12" s="5"/>
      <c r="AC12" s="5"/>
      <c r="AD12" s="5"/>
      <c r="AE12" s="5"/>
      <c r="AF12" s="5"/>
      <c r="AG12" s="5" t="s">
        <v>17</v>
      </c>
      <c r="AH12" s="5"/>
      <c r="AI12" s="5"/>
      <c r="AJ12" s="5"/>
      <c r="AK12" s="5"/>
      <c r="AL12" s="5"/>
      <c r="AM12" s="10" t="s">
        <v>18</v>
      </c>
      <c r="AN12" s="10"/>
      <c r="AO12" s="10"/>
      <c r="AP12" s="10"/>
      <c r="AQ12" s="10"/>
      <c r="AR12" s="10"/>
      <c r="AS12" s="10" t="s">
        <v>19</v>
      </c>
      <c r="AT12" s="10"/>
      <c r="AU12" s="10"/>
      <c r="AV12" s="10"/>
      <c r="AW12" s="10"/>
      <c r="AX12" s="10"/>
      <c r="AY12" s="5" t="s">
        <v>20</v>
      </c>
      <c r="AZ12" s="5"/>
      <c r="BA12" s="5"/>
      <c r="BB12" s="5"/>
      <c r="BC12" s="5"/>
      <c r="BD12" s="5"/>
      <c r="BE12" s="11" t="s">
        <v>21</v>
      </c>
      <c r="BF12" s="11"/>
      <c r="BG12" s="11"/>
      <c r="BH12" s="11"/>
      <c r="BI12" s="11"/>
      <c r="BJ12" s="11"/>
      <c r="BK12" s="12" t="s">
        <v>22</v>
      </c>
      <c r="BL12" s="12"/>
      <c r="BM12" s="12"/>
      <c r="BN12" s="12"/>
      <c r="BO12" s="12"/>
      <c r="BP12" s="12"/>
      <c r="BQ12" s="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2.75" customHeight="1">
      <c r="A13"/>
      <c r="B13" s="13" t="s">
        <v>5</v>
      </c>
      <c r="C13" s="13"/>
      <c r="D13" s="13"/>
      <c r="E13" s="13"/>
      <c r="F13" s="13"/>
      <c r="G13" s="13"/>
      <c r="H13" s="13"/>
      <c r="I13" s="14">
        <v>19.36</v>
      </c>
      <c r="J13" s="14"/>
      <c r="K13" s="14"/>
      <c r="L13" s="14"/>
      <c r="M13" s="14"/>
      <c r="N13" s="14"/>
      <c r="O13" s="14">
        <v>13.67</v>
      </c>
      <c r="P13" s="14"/>
      <c r="Q13" s="14"/>
      <c r="R13" s="14"/>
      <c r="S13" s="14"/>
      <c r="T13" s="14"/>
      <c r="U13" s="14">
        <v>11.98</v>
      </c>
      <c r="V13" s="14"/>
      <c r="W13" s="14"/>
      <c r="X13" s="14"/>
      <c r="Y13" s="14"/>
      <c r="Z13" s="14"/>
      <c r="AA13" s="14">
        <v>22.25</v>
      </c>
      <c r="AB13" s="14"/>
      <c r="AC13" s="14"/>
      <c r="AD13" s="14"/>
      <c r="AE13" s="14"/>
      <c r="AF13" s="14"/>
      <c r="AG13" s="14">
        <v>24.8</v>
      </c>
      <c r="AH13" s="14"/>
      <c r="AI13" s="14"/>
      <c r="AJ13" s="14"/>
      <c r="AK13" s="14"/>
      <c r="AL13" s="14"/>
      <c r="AM13" s="14">
        <v>17.21</v>
      </c>
      <c r="AN13" s="14"/>
      <c r="AO13" s="14"/>
      <c r="AP13" s="14"/>
      <c r="AQ13" s="14"/>
      <c r="AR13" s="14"/>
      <c r="AS13" s="14">
        <v>18.01</v>
      </c>
      <c r="AT13" s="14"/>
      <c r="AU13" s="14"/>
      <c r="AV13" s="14"/>
      <c r="AW13" s="14"/>
      <c r="AX13" s="14"/>
      <c r="AY13" s="14">
        <v>40.87</v>
      </c>
      <c r="AZ13" s="14"/>
      <c r="BA13" s="14"/>
      <c r="BB13" s="14"/>
      <c r="BC13" s="14"/>
      <c r="BD13" s="14"/>
      <c r="BE13" s="15">
        <v>27.25</v>
      </c>
      <c r="BF13" s="15"/>
      <c r="BG13" s="15"/>
      <c r="BH13" s="15"/>
      <c r="BI13" s="15"/>
      <c r="BJ13" s="15"/>
      <c r="BK13" s="16">
        <f>BE13+AY13+AS13+AM13+AG13+AA13+U13+O13+I13</f>
        <v>195.4</v>
      </c>
      <c r="BL13" s="16"/>
      <c r="BM13" s="16"/>
      <c r="BN13" s="16"/>
      <c r="BO13" s="16"/>
      <c r="BP13" s="16"/>
      <c r="BQ13" s="16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 customHeight="1">
      <c r="A14"/>
      <c r="B14" s="17" t="s">
        <v>23</v>
      </c>
      <c r="C14" s="17"/>
      <c r="D14" s="17"/>
      <c r="E14" s="17"/>
      <c r="F14" s="17"/>
      <c r="G14" s="17"/>
      <c r="H14" s="17"/>
      <c r="I14" s="18">
        <v>9.91</v>
      </c>
      <c r="J14" s="18"/>
      <c r="K14" s="18"/>
      <c r="L14" s="18"/>
      <c r="M14" s="18"/>
      <c r="N14" s="18"/>
      <c r="O14" s="18">
        <v>7</v>
      </c>
      <c r="P14" s="18"/>
      <c r="Q14" s="18"/>
      <c r="R14" s="18"/>
      <c r="S14" s="18"/>
      <c r="T14" s="18"/>
      <c r="U14" s="18">
        <v>6.13</v>
      </c>
      <c r="V14" s="18"/>
      <c r="W14" s="18"/>
      <c r="X14" s="18"/>
      <c r="Y14" s="18"/>
      <c r="Z14" s="18"/>
      <c r="AA14" s="18">
        <v>11.39</v>
      </c>
      <c r="AB14" s="18"/>
      <c r="AC14" s="18"/>
      <c r="AD14" s="18"/>
      <c r="AE14" s="18"/>
      <c r="AF14" s="18"/>
      <c r="AG14" s="18">
        <v>12.69</v>
      </c>
      <c r="AH14" s="18"/>
      <c r="AI14" s="18"/>
      <c r="AJ14" s="18"/>
      <c r="AK14" s="18"/>
      <c r="AL14" s="18"/>
      <c r="AM14" s="18">
        <v>8.81</v>
      </c>
      <c r="AN14" s="18"/>
      <c r="AO14" s="18"/>
      <c r="AP14" s="18"/>
      <c r="AQ14" s="18"/>
      <c r="AR14" s="18"/>
      <c r="AS14" s="18">
        <v>9.22</v>
      </c>
      <c r="AT14" s="18"/>
      <c r="AU14" s="18"/>
      <c r="AV14" s="18"/>
      <c r="AW14" s="18"/>
      <c r="AX14" s="18"/>
      <c r="AY14" s="18">
        <v>20.92</v>
      </c>
      <c r="AZ14" s="18"/>
      <c r="BA14" s="18"/>
      <c r="BB14" s="18"/>
      <c r="BC14" s="18"/>
      <c r="BD14" s="18"/>
      <c r="BE14" s="19">
        <v>13.95</v>
      </c>
      <c r="BF14" s="19"/>
      <c r="BG14" s="19"/>
      <c r="BH14" s="19"/>
      <c r="BI14" s="19"/>
      <c r="BJ14" s="19"/>
      <c r="BK14" s="20">
        <v>100</v>
      </c>
      <c r="BL14" s="20"/>
      <c r="BM14" s="20"/>
      <c r="BN14" s="20"/>
      <c r="BO14" s="20"/>
      <c r="BP14" s="20"/>
      <c r="BQ14" s="20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5" customHeight="1">
      <c r="A15"/>
      <c r="B15" s="7"/>
      <c r="C15" s="7"/>
      <c r="D15" s="7"/>
      <c r="E15" s="7"/>
      <c r="F15" s="7"/>
      <c r="G15" s="7"/>
      <c r="H15" s="7"/>
      <c r="I15" s="21"/>
      <c r="J15" s="21"/>
      <c r="K15" s="21"/>
      <c r="L15" s="21"/>
      <c r="M15" s="21"/>
      <c r="N15" s="21"/>
      <c r="O15" s="21"/>
      <c r="P15" s="21"/>
      <c r="Q15" s="21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1"/>
      <c r="BA15" s="21"/>
      <c r="BB15" s="21"/>
      <c r="BC15" s="21"/>
      <c r="BD15"/>
      <c r="BE15" s="21"/>
      <c r="BF15"/>
      <c r="BG15"/>
      <c r="BH15" s="21"/>
      <c r="BI15" s="21"/>
      <c r="BJ15" s="21"/>
      <c r="BK15" s="21"/>
      <c r="BL15" s="21"/>
      <c r="BM15" s="21"/>
      <c r="BN15" s="21"/>
      <c r="BO15" s="21"/>
      <c r="BP15" s="21"/>
      <c r="BQ15" s="23" t="s">
        <v>24</v>
      </c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7" spans="1:256" ht="15" customHeight="1">
      <c r="A17" s="8" t="s">
        <v>25</v>
      </c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 s="9" t="s">
        <v>11</v>
      </c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3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5" customHeight="1">
      <c r="A19"/>
      <c r="B19" s="5" t="s">
        <v>12</v>
      </c>
      <c r="C19" s="5"/>
      <c r="D19" s="5"/>
      <c r="E19" s="5"/>
      <c r="F19" s="5"/>
      <c r="G19" s="5"/>
      <c r="H19" s="5"/>
      <c r="I19" s="5"/>
      <c r="J19" s="5"/>
      <c r="K19" s="5" t="s">
        <v>26</v>
      </c>
      <c r="L19" s="5"/>
      <c r="M19" s="5"/>
      <c r="N19" s="5"/>
      <c r="O19" s="5"/>
      <c r="P19" s="5"/>
      <c r="Q19" s="5"/>
      <c r="R19" s="5"/>
      <c r="S19" s="5" t="s">
        <v>27</v>
      </c>
      <c r="T19" s="5"/>
      <c r="U19" s="5"/>
      <c r="V19" s="5"/>
      <c r="W19" s="5"/>
      <c r="X19" s="5"/>
      <c r="Y19" s="5"/>
      <c r="Z19" s="5"/>
      <c r="AA19" s="5" t="s">
        <v>28</v>
      </c>
      <c r="AB19" s="5"/>
      <c r="AC19" s="5"/>
      <c r="AD19" s="5"/>
      <c r="AE19" s="5"/>
      <c r="AF19" s="5"/>
      <c r="AG19" s="5"/>
      <c r="AH19" s="5"/>
      <c r="AI19" s="5" t="s">
        <v>29</v>
      </c>
      <c r="AJ19" s="5"/>
      <c r="AK19" s="5"/>
      <c r="AL19" s="5"/>
      <c r="AM19" s="5"/>
      <c r="AN19" s="5"/>
      <c r="AO19" s="5"/>
      <c r="AP19" s="5"/>
      <c r="AQ19" s="5" t="s">
        <v>30</v>
      </c>
      <c r="AR19" s="5"/>
      <c r="AS19" s="5"/>
      <c r="AT19" s="5"/>
      <c r="AU19" s="5"/>
      <c r="AV19" s="5"/>
      <c r="AW19" s="5"/>
      <c r="AX19" s="5"/>
      <c r="AY19" s="11" t="s">
        <v>31</v>
      </c>
      <c r="AZ19" s="11"/>
      <c r="BA19" s="11"/>
      <c r="BB19" s="11"/>
      <c r="BC19" s="11"/>
      <c r="BD19" s="11"/>
      <c r="BE19" s="11"/>
      <c r="BF19" s="11"/>
      <c r="BG19" s="24" t="s">
        <v>32</v>
      </c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5" customHeight="1">
      <c r="A20"/>
      <c r="B20" s="13" t="s">
        <v>5</v>
      </c>
      <c r="C20" s="13"/>
      <c r="D20" s="13"/>
      <c r="E20" s="13"/>
      <c r="F20" s="13"/>
      <c r="G20" s="13"/>
      <c r="H20" s="13"/>
      <c r="I20" s="13"/>
      <c r="J20" s="13"/>
      <c r="K20" s="14">
        <v>27.43</v>
      </c>
      <c r="L20" s="14"/>
      <c r="M20" s="14"/>
      <c r="N20" s="14"/>
      <c r="O20" s="14"/>
      <c r="P20" s="14"/>
      <c r="Q20" s="14"/>
      <c r="R20" s="14"/>
      <c r="S20" s="14">
        <v>16.25</v>
      </c>
      <c r="T20" s="14"/>
      <c r="U20" s="14"/>
      <c r="V20" s="14"/>
      <c r="W20" s="14"/>
      <c r="X20" s="14"/>
      <c r="Y20" s="14"/>
      <c r="Z20" s="14"/>
      <c r="AA20" s="14">
        <v>85.81</v>
      </c>
      <c r="AB20" s="14"/>
      <c r="AC20" s="14"/>
      <c r="AD20" s="14"/>
      <c r="AE20" s="14"/>
      <c r="AF20" s="14"/>
      <c r="AG20" s="14"/>
      <c r="AH20" s="14"/>
      <c r="AI20" s="14">
        <v>12.2</v>
      </c>
      <c r="AJ20" s="14"/>
      <c r="AK20" s="14"/>
      <c r="AL20" s="14"/>
      <c r="AM20" s="14"/>
      <c r="AN20" s="14"/>
      <c r="AO20" s="14"/>
      <c r="AP20" s="14"/>
      <c r="AQ20" s="14">
        <v>5.53</v>
      </c>
      <c r="AR20" s="14"/>
      <c r="AS20" s="14"/>
      <c r="AT20" s="14"/>
      <c r="AU20" s="14"/>
      <c r="AV20" s="14"/>
      <c r="AW20" s="14"/>
      <c r="AX20" s="14"/>
      <c r="AY20" s="15">
        <v>48.18</v>
      </c>
      <c r="AZ20" s="15"/>
      <c r="BA20" s="15"/>
      <c r="BB20" s="15"/>
      <c r="BC20" s="15"/>
      <c r="BD20" s="15"/>
      <c r="BE20" s="15"/>
      <c r="BF20" s="15"/>
      <c r="BG20" s="25">
        <f aca="true" t="shared" si="0" ref="BG20:BG21">SUM(K20:BF20)</f>
        <v>195.4</v>
      </c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/>
      <c r="BS20"/>
      <c r="BT20"/>
      <c r="BU20"/>
      <c r="BV20"/>
      <c r="BW20"/>
      <c r="BX20"/>
      <c r="BY20"/>
      <c r="BZ20"/>
      <c r="CA20" s="26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5" customHeight="1">
      <c r="A21"/>
      <c r="B21" s="27" t="s">
        <v>23</v>
      </c>
      <c r="C21" s="27"/>
      <c r="D21" s="27"/>
      <c r="E21" s="27"/>
      <c r="F21" s="27"/>
      <c r="G21" s="27"/>
      <c r="H21" s="27"/>
      <c r="I21" s="27"/>
      <c r="J21" s="27"/>
      <c r="K21" s="28">
        <v>14</v>
      </c>
      <c r="L21" s="28"/>
      <c r="M21" s="28"/>
      <c r="N21" s="28"/>
      <c r="O21" s="28"/>
      <c r="P21" s="28"/>
      <c r="Q21" s="28"/>
      <c r="R21" s="28"/>
      <c r="S21" s="28">
        <v>8</v>
      </c>
      <c r="T21" s="28"/>
      <c r="U21" s="28"/>
      <c r="V21" s="28"/>
      <c r="W21" s="28"/>
      <c r="X21" s="28"/>
      <c r="Y21" s="28"/>
      <c r="Z21" s="28"/>
      <c r="AA21" s="28">
        <v>44</v>
      </c>
      <c r="AB21" s="28"/>
      <c r="AC21" s="28"/>
      <c r="AD21" s="28"/>
      <c r="AE21" s="28"/>
      <c r="AF21" s="28"/>
      <c r="AG21" s="28"/>
      <c r="AH21" s="28"/>
      <c r="AI21" s="28">
        <v>6</v>
      </c>
      <c r="AJ21" s="28"/>
      <c r="AK21" s="28"/>
      <c r="AL21" s="28"/>
      <c r="AM21" s="28"/>
      <c r="AN21" s="28"/>
      <c r="AO21" s="28"/>
      <c r="AP21" s="28"/>
      <c r="AQ21" s="28">
        <v>3</v>
      </c>
      <c r="AR21" s="28"/>
      <c r="AS21" s="28"/>
      <c r="AT21" s="28"/>
      <c r="AU21" s="28"/>
      <c r="AV21" s="28"/>
      <c r="AW21" s="28"/>
      <c r="AX21" s="28"/>
      <c r="AY21" s="29">
        <v>25</v>
      </c>
      <c r="AZ21" s="29"/>
      <c r="BA21" s="29"/>
      <c r="BB21" s="29"/>
      <c r="BC21" s="29"/>
      <c r="BD21" s="29"/>
      <c r="BE21" s="29"/>
      <c r="BF21" s="29"/>
      <c r="BG21" s="30">
        <f t="shared" si="0"/>
        <v>100</v>
      </c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 s="23" t="s">
        <v>24</v>
      </c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4" spans="1:256" ht="15" customHeight="1">
      <c r="A24" s="8" t="s">
        <v>33</v>
      </c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3.75" customHeight="1">
      <c r="A25"/>
      <c r="B25" s="31"/>
      <c r="C25" s="31"/>
      <c r="D25" s="31"/>
      <c r="E25" s="31"/>
      <c r="F25" s="31"/>
      <c r="G25" s="31"/>
      <c r="H25"/>
      <c r="I25" s="31"/>
      <c r="J25"/>
      <c r="K25"/>
      <c r="L25"/>
      <c r="M25" s="32"/>
      <c r="N25" s="32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 s="33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5" customHeight="1">
      <c r="A26"/>
      <c r="B26" s="34" t="s">
        <v>34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5" t="s">
        <v>35</v>
      </c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6" t="s">
        <v>36</v>
      </c>
      <c r="AO26" s="36"/>
      <c r="AP26" s="36"/>
      <c r="AQ26" s="36"/>
      <c r="AR26" s="36"/>
      <c r="AS26" s="36"/>
      <c r="AT26" s="36"/>
      <c r="AU26" s="36"/>
      <c r="AV26" s="3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5" customHeight="1">
      <c r="A27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5" t="s">
        <v>37</v>
      </c>
      <c r="N27" s="5"/>
      <c r="O27" s="5"/>
      <c r="P27" s="5"/>
      <c r="Q27" s="5"/>
      <c r="R27" s="5"/>
      <c r="S27" s="5"/>
      <c r="T27" s="5"/>
      <c r="U27" s="5"/>
      <c r="V27" s="5" t="s">
        <v>38</v>
      </c>
      <c r="W27" s="5"/>
      <c r="X27" s="5"/>
      <c r="Y27" s="5"/>
      <c r="Z27" s="5"/>
      <c r="AA27" s="5"/>
      <c r="AB27" s="5"/>
      <c r="AC27" s="5"/>
      <c r="AD27" s="5"/>
      <c r="AE27" s="5" t="s">
        <v>39</v>
      </c>
      <c r="AF27" s="5"/>
      <c r="AG27" s="5"/>
      <c r="AH27" s="5"/>
      <c r="AI27" s="5"/>
      <c r="AJ27" s="5"/>
      <c r="AK27" s="5"/>
      <c r="AL27" s="5"/>
      <c r="AM27" s="5"/>
      <c r="AN27" s="36"/>
      <c r="AO27" s="36"/>
      <c r="AP27" s="36"/>
      <c r="AQ27" s="36"/>
      <c r="AR27" s="36"/>
      <c r="AS27" s="36"/>
      <c r="AT27" s="36"/>
      <c r="AU27" s="36"/>
      <c r="AV27" s="36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5" customHeight="1">
      <c r="A28"/>
      <c r="B28" s="37" t="s">
        <v>40</v>
      </c>
      <c r="C28" s="37"/>
      <c r="D28" s="37"/>
      <c r="E28" s="37"/>
      <c r="F28" s="37"/>
      <c r="G28" s="37"/>
      <c r="H28" s="37"/>
      <c r="I28" s="38" t="s">
        <v>41</v>
      </c>
      <c r="J28" s="38"/>
      <c r="K28" s="38"/>
      <c r="L28" s="38"/>
      <c r="M28" s="39">
        <v>14.1</v>
      </c>
      <c r="N28" s="39"/>
      <c r="O28" s="39"/>
      <c r="P28" s="39"/>
      <c r="Q28" s="39"/>
      <c r="R28" s="39"/>
      <c r="S28" s="39"/>
      <c r="T28" s="39"/>
      <c r="U28" s="39"/>
      <c r="V28" s="39">
        <v>-2.5</v>
      </c>
      <c r="W28" s="39"/>
      <c r="X28" s="39"/>
      <c r="Y28" s="39"/>
      <c r="Z28" s="39"/>
      <c r="AA28" s="39"/>
      <c r="AB28" s="39"/>
      <c r="AC28" s="39"/>
      <c r="AD28" s="39"/>
      <c r="AE28" s="39">
        <v>6.1</v>
      </c>
      <c r="AF28" s="39"/>
      <c r="AG28" s="39"/>
      <c r="AH28" s="39"/>
      <c r="AI28" s="39"/>
      <c r="AJ28" s="39"/>
      <c r="AK28" s="39"/>
      <c r="AL28" s="39"/>
      <c r="AM28" s="39"/>
      <c r="AN28" s="39">
        <v>21</v>
      </c>
      <c r="AO28" s="39"/>
      <c r="AP28" s="39"/>
      <c r="AQ28" s="39"/>
      <c r="AR28" s="39"/>
      <c r="AS28" s="39"/>
      <c r="AT28" s="39"/>
      <c r="AU28" s="39"/>
      <c r="AV28" s="39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5" customHeight="1">
      <c r="A29"/>
      <c r="B29" s="40"/>
      <c r="C29" s="41"/>
      <c r="D29" s="41"/>
      <c r="E29" s="41"/>
      <c r="F29" s="41"/>
      <c r="G29" s="41"/>
      <c r="H29" s="41"/>
      <c r="I29" s="42" t="s">
        <v>42</v>
      </c>
      <c r="J29" s="42"/>
      <c r="K29" s="42"/>
      <c r="L29" s="42"/>
      <c r="M29" s="43">
        <v>19.5</v>
      </c>
      <c r="N29" s="43"/>
      <c r="O29" s="43"/>
      <c r="P29" s="43"/>
      <c r="Q29" s="43"/>
      <c r="R29" s="43"/>
      <c r="S29" s="43"/>
      <c r="T29" s="43"/>
      <c r="U29" s="43"/>
      <c r="V29" s="43">
        <v>-1.2</v>
      </c>
      <c r="W29" s="43"/>
      <c r="X29" s="43"/>
      <c r="Y29" s="43"/>
      <c r="Z29" s="43"/>
      <c r="AA29" s="43"/>
      <c r="AB29" s="43"/>
      <c r="AC29" s="43"/>
      <c r="AD29" s="43"/>
      <c r="AE29" s="43">
        <v>7.8</v>
      </c>
      <c r="AF29" s="43"/>
      <c r="AG29" s="43"/>
      <c r="AH29" s="43"/>
      <c r="AI29" s="43"/>
      <c r="AJ29" s="43"/>
      <c r="AK29" s="43"/>
      <c r="AL29" s="43"/>
      <c r="AM29" s="43"/>
      <c r="AN29" s="43">
        <v>69</v>
      </c>
      <c r="AO29" s="43"/>
      <c r="AP29" s="43"/>
      <c r="AQ29" s="43"/>
      <c r="AR29" s="43"/>
      <c r="AS29" s="43"/>
      <c r="AT29" s="43"/>
      <c r="AU29" s="43"/>
      <c r="AV29" s="43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5" customHeight="1">
      <c r="A30"/>
      <c r="B30" s="40"/>
      <c r="C30" s="41"/>
      <c r="D30" s="41"/>
      <c r="E30" s="41"/>
      <c r="F30" s="41"/>
      <c r="G30" s="41"/>
      <c r="H30" s="41"/>
      <c r="I30" s="42" t="s">
        <v>43</v>
      </c>
      <c r="J30" s="42"/>
      <c r="K30" s="42"/>
      <c r="L30" s="42"/>
      <c r="M30" s="43">
        <v>21.8</v>
      </c>
      <c r="N30" s="43"/>
      <c r="O30" s="43"/>
      <c r="P30" s="43"/>
      <c r="Q30" s="43"/>
      <c r="R30" s="43"/>
      <c r="S30" s="43"/>
      <c r="T30" s="43"/>
      <c r="U30" s="43"/>
      <c r="V30" s="43">
        <v>-0.6000000000000001</v>
      </c>
      <c r="W30" s="43"/>
      <c r="X30" s="43"/>
      <c r="Y30" s="43"/>
      <c r="Z30" s="43"/>
      <c r="AA30" s="43"/>
      <c r="AB30" s="43"/>
      <c r="AC30" s="43"/>
      <c r="AD30" s="43"/>
      <c r="AE30" s="43">
        <v>10.7</v>
      </c>
      <c r="AF30" s="43"/>
      <c r="AG30" s="43"/>
      <c r="AH30" s="43"/>
      <c r="AI30" s="43"/>
      <c r="AJ30" s="43"/>
      <c r="AK30" s="43"/>
      <c r="AL30" s="43"/>
      <c r="AM30" s="43"/>
      <c r="AN30" s="43">
        <v>101.5</v>
      </c>
      <c r="AO30" s="43"/>
      <c r="AP30" s="43"/>
      <c r="AQ30" s="43"/>
      <c r="AR30" s="43"/>
      <c r="AS30" s="43"/>
      <c r="AT30" s="43"/>
      <c r="AU30" s="43"/>
      <c r="AV30" s="43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5" customHeight="1">
      <c r="A31"/>
      <c r="B31" s="40"/>
      <c r="C31" s="41"/>
      <c r="D31" s="41"/>
      <c r="E31" s="41"/>
      <c r="F31" s="41"/>
      <c r="G31" s="41"/>
      <c r="H31" s="41"/>
      <c r="I31" s="42" t="s">
        <v>44</v>
      </c>
      <c r="J31" s="42"/>
      <c r="K31" s="42"/>
      <c r="L31" s="42"/>
      <c r="M31" s="43">
        <v>28.2</v>
      </c>
      <c r="N31" s="43"/>
      <c r="O31" s="43"/>
      <c r="P31" s="43"/>
      <c r="Q31" s="43"/>
      <c r="R31" s="43"/>
      <c r="S31" s="43"/>
      <c r="T31" s="43"/>
      <c r="U31" s="43"/>
      <c r="V31" s="43">
        <v>1.2</v>
      </c>
      <c r="W31" s="43"/>
      <c r="X31" s="43"/>
      <c r="Y31" s="43"/>
      <c r="Z31" s="43"/>
      <c r="AA31" s="43"/>
      <c r="AB31" s="43"/>
      <c r="AC31" s="43"/>
      <c r="AD31" s="43"/>
      <c r="AE31" s="43">
        <v>14.7</v>
      </c>
      <c r="AF31" s="43"/>
      <c r="AG31" s="43"/>
      <c r="AH31" s="43"/>
      <c r="AI31" s="43"/>
      <c r="AJ31" s="43"/>
      <c r="AK31" s="43"/>
      <c r="AL31" s="43"/>
      <c r="AM31" s="43"/>
      <c r="AN31" s="43">
        <v>119</v>
      </c>
      <c r="AO31" s="43"/>
      <c r="AP31" s="43"/>
      <c r="AQ31" s="43"/>
      <c r="AR31" s="43"/>
      <c r="AS31" s="43"/>
      <c r="AT31" s="43"/>
      <c r="AU31" s="43"/>
      <c r="AV31" s="43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5" customHeight="1">
      <c r="A32"/>
      <c r="B32" s="44" t="s">
        <v>45</v>
      </c>
      <c r="C32" s="44"/>
      <c r="D32" s="44"/>
      <c r="E32" s="44"/>
      <c r="F32" s="44"/>
      <c r="G32" s="44"/>
      <c r="H32" s="44"/>
      <c r="I32" s="45" t="s">
        <v>46</v>
      </c>
      <c r="J32" s="45"/>
      <c r="K32" s="45"/>
      <c r="L32" s="45"/>
      <c r="M32" s="43">
        <v>32</v>
      </c>
      <c r="N32" s="43"/>
      <c r="O32" s="43"/>
      <c r="P32" s="43"/>
      <c r="Q32" s="43"/>
      <c r="R32" s="43"/>
      <c r="S32" s="43"/>
      <c r="T32" s="43"/>
      <c r="U32" s="43"/>
      <c r="V32" s="43">
        <v>6.2</v>
      </c>
      <c r="W32" s="43"/>
      <c r="X32" s="43"/>
      <c r="Y32" s="43"/>
      <c r="Z32" s="43"/>
      <c r="AA32" s="43"/>
      <c r="AB32" s="43"/>
      <c r="AC32" s="43"/>
      <c r="AD32" s="43"/>
      <c r="AE32" s="43">
        <v>20</v>
      </c>
      <c r="AF32" s="43"/>
      <c r="AG32" s="43"/>
      <c r="AH32" s="43"/>
      <c r="AI32" s="43"/>
      <c r="AJ32" s="43"/>
      <c r="AK32" s="43"/>
      <c r="AL32" s="43"/>
      <c r="AM32" s="43"/>
      <c r="AN32" s="43">
        <v>46</v>
      </c>
      <c r="AO32" s="43"/>
      <c r="AP32" s="43"/>
      <c r="AQ32" s="43"/>
      <c r="AR32" s="43"/>
      <c r="AS32" s="43"/>
      <c r="AT32" s="43"/>
      <c r="AU32" s="43"/>
      <c r="AV32" s="43"/>
      <c r="AW32" s="46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 s="31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5" customHeight="1">
      <c r="A33"/>
      <c r="B33" s="40"/>
      <c r="C33" s="41"/>
      <c r="D33" s="41"/>
      <c r="E33" s="41"/>
      <c r="F33" s="41"/>
      <c r="G33" s="41"/>
      <c r="H33" s="41"/>
      <c r="I33" s="42" t="s">
        <v>47</v>
      </c>
      <c r="J33" s="42"/>
      <c r="K33" s="42"/>
      <c r="L33" s="42"/>
      <c r="M33" s="43">
        <v>33.3</v>
      </c>
      <c r="N33" s="43"/>
      <c r="O33" s="43"/>
      <c r="P33" s="43"/>
      <c r="Q33" s="43"/>
      <c r="R33" s="43"/>
      <c r="S33" s="43"/>
      <c r="T33" s="43"/>
      <c r="U33" s="43"/>
      <c r="V33" s="43">
        <v>14.6</v>
      </c>
      <c r="W33" s="43"/>
      <c r="X33" s="43"/>
      <c r="Y33" s="43"/>
      <c r="Z33" s="43"/>
      <c r="AA33" s="43"/>
      <c r="AB33" s="43"/>
      <c r="AC33" s="43"/>
      <c r="AD33" s="43"/>
      <c r="AE33" s="43">
        <v>22.8</v>
      </c>
      <c r="AF33" s="43"/>
      <c r="AG33" s="43"/>
      <c r="AH33" s="43"/>
      <c r="AI33" s="43"/>
      <c r="AJ33" s="43"/>
      <c r="AK33" s="43"/>
      <c r="AL33" s="43"/>
      <c r="AM33" s="43"/>
      <c r="AN33" s="43">
        <v>156</v>
      </c>
      <c r="AO33" s="43"/>
      <c r="AP33" s="43"/>
      <c r="AQ33" s="43"/>
      <c r="AR33" s="43"/>
      <c r="AS33" s="43"/>
      <c r="AT33" s="43"/>
      <c r="AU33" s="43"/>
      <c r="AV33" s="43"/>
      <c r="AW33" s="46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 s="47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5" customHeight="1">
      <c r="A34"/>
      <c r="B34" s="40"/>
      <c r="C34" s="41"/>
      <c r="D34" s="41"/>
      <c r="E34" s="41"/>
      <c r="F34" s="41"/>
      <c r="G34" s="41"/>
      <c r="H34" s="41"/>
      <c r="I34" s="42" t="s">
        <v>48</v>
      </c>
      <c r="J34" s="42"/>
      <c r="K34" s="42"/>
      <c r="L34" s="42"/>
      <c r="M34" s="43">
        <v>35.7</v>
      </c>
      <c r="N34" s="43"/>
      <c r="O34" s="43"/>
      <c r="P34" s="43"/>
      <c r="Q34" s="43"/>
      <c r="R34" s="43"/>
      <c r="S34" s="43"/>
      <c r="T34" s="43"/>
      <c r="U34" s="43"/>
      <c r="V34" s="43">
        <v>19.5</v>
      </c>
      <c r="W34" s="43"/>
      <c r="X34" s="43"/>
      <c r="Y34" s="43"/>
      <c r="Z34" s="43"/>
      <c r="AA34" s="43"/>
      <c r="AB34" s="43"/>
      <c r="AC34" s="43"/>
      <c r="AD34" s="43"/>
      <c r="AE34" s="43">
        <v>25.6</v>
      </c>
      <c r="AF34" s="43"/>
      <c r="AG34" s="43"/>
      <c r="AH34" s="43"/>
      <c r="AI34" s="43"/>
      <c r="AJ34" s="43"/>
      <c r="AK34" s="43"/>
      <c r="AL34" s="43"/>
      <c r="AM34" s="43"/>
      <c r="AN34" s="43">
        <v>451.5</v>
      </c>
      <c r="AO34" s="43"/>
      <c r="AP34" s="43"/>
      <c r="AQ34" s="43"/>
      <c r="AR34" s="43"/>
      <c r="AS34" s="43"/>
      <c r="AT34" s="43"/>
      <c r="AU34" s="43"/>
      <c r="AV34" s="43"/>
      <c r="AW34" s="46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5" customHeight="1">
      <c r="A35"/>
      <c r="B35" s="40"/>
      <c r="C35" s="41"/>
      <c r="D35" s="41"/>
      <c r="E35" s="41"/>
      <c r="F35" s="41"/>
      <c r="G35" s="41"/>
      <c r="H35" s="41"/>
      <c r="I35" s="42" t="s">
        <v>49</v>
      </c>
      <c r="J35" s="42"/>
      <c r="K35" s="42"/>
      <c r="L35" s="42"/>
      <c r="M35" s="43">
        <v>37.8</v>
      </c>
      <c r="N35" s="43"/>
      <c r="O35" s="43"/>
      <c r="P35" s="43"/>
      <c r="Q35" s="43"/>
      <c r="R35" s="43"/>
      <c r="S35" s="43"/>
      <c r="T35" s="43"/>
      <c r="U35" s="43"/>
      <c r="V35" s="43">
        <v>18.9</v>
      </c>
      <c r="W35" s="43"/>
      <c r="X35" s="43"/>
      <c r="Y35" s="43"/>
      <c r="Z35" s="43"/>
      <c r="AA35" s="43"/>
      <c r="AB35" s="43"/>
      <c r="AC35" s="43"/>
      <c r="AD35" s="43"/>
      <c r="AE35" s="43">
        <v>27.2</v>
      </c>
      <c r="AF35" s="43"/>
      <c r="AG35" s="43"/>
      <c r="AH35" s="43"/>
      <c r="AI35" s="43"/>
      <c r="AJ35" s="43"/>
      <c r="AK35" s="43"/>
      <c r="AL35" s="43"/>
      <c r="AM35" s="43"/>
      <c r="AN35" s="43">
        <v>656.5</v>
      </c>
      <c r="AO35" s="43"/>
      <c r="AP35" s="43"/>
      <c r="AQ35" s="43"/>
      <c r="AR35" s="43"/>
      <c r="AS35" s="43"/>
      <c r="AT35" s="43"/>
      <c r="AU35" s="43"/>
      <c r="AV35" s="43"/>
      <c r="AW35" s="46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 s="31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5" customHeight="1">
      <c r="A36"/>
      <c r="B36" s="40"/>
      <c r="C36" s="41"/>
      <c r="D36" s="41"/>
      <c r="E36" s="41"/>
      <c r="F36" s="41"/>
      <c r="G36" s="41"/>
      <c r="H36" s="41"/>
      <c r="I36" s="42" t="s">
        <v>50</v>
      </c>
      <c r="J36" s="42"/>
      <c r="K36" s="42"/>
      <c r="L36" s="42"/>
      <c r="M36" s="43">
        <v>34.7</v>
      </c>
      <c r="N36" s="43"/>
      <c r="O36" s="43"/>
      <c r="P36" s="43"/>
      <c r="Q36" s="43"/>
      <c r="R36" s="43"/>
      <c r="S36" s="43"/>
      <c r="T36" s="43"/>
      <c r="U36" s="43"/>
      <c r="V36" s="43">
        <v>14.5</v>
      </c>
      <c r="W36" s="43"/>
      <c r="X36" s="43"/>
      <c r="Y36" s="43"/>
      <c r="Z36" s="43"/>
      <c r="AA36" s="43"/>
      <c r="AB36" s="43"/>
      <c r="AC36" s="43"/>
      <c r="AD36" s="43"/>
      <c r="AE36" s="43">
        <v>25</v>
      </c>
      <c r="AF36" s="43"/>
      <c r="AG36" s="43"/>
      <c r="AH36" s="43"/>
      <c r="AI36" s="43"/>
      <c r="AJ36" s="43"/>
      <c r="AK36" s="43"/>
      <c r="AL36" s="43"/>
      <c r="AM36" s="43"/>
      <c r="AN36" s="43">
        <v>132</v>
      </c>
      <c r="AO36" s="43"/>
      <c r="AP36" s="43"/>
      <c r="AQ36" s="43"/>
      <c r="AR36" s="43"/>
      <c r="AS36" s="43"/>
      <c r="AT36" s="43"/>
      <c r="AU36" s="43"/>
      <c r="AV36" s="43"/>
      <c r="AW36" s="4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5" customHeight="1">
      <c r="A37"/>
      <c r="B37" s="40"/>
      <c r="C37" s="41"/>
      <c r="D37" s="41"/>
      <c r="E37" s="41"/>
      <c r="F37" s="41"/>
      <c r="G37" s="41"/>
      <c r="H37" s="41"/>
      <c r="I37" s="42" t="s">
        <v>51</v>
      </c>
      <c r="J37" s="42"/>
      <c r="K37" s="42"/>
      <c r="L37" s="42"/>
      <c r="M37" s="43">
        <v>30.3</v>
      </c>
      <c r="N37" s="43"/>
      <c r="O37" s="43"/>
      <c r="P37" s="43"/>
      <c r="Q37" s="43"/>
      <c r="R37" s="43"/>
      <c r="S37" s="43"/>
      <c r="T37" s="43"/>
      <c r="U37" s="43"/>
      <c r="V37" s="43">
        <v>8.6</v>
      </c>
      <c r="W37" s="43"/>
      <c r="X37" s="43"/>
      <c r="Y37" s="43"/>
      <c r="Z37" s="43"/>
      <c r="AA37" s="43"/>
      <c r="AB37" s="43"/>
      <c r="AC37" s="43"/>
      <c r="AD37" s="43"/>
      <c r="AE37" s="43">
        <v>19.4</v>
      </c>
      <c r="AF37" s="43"/>
      <c r="AG37" s="43"/>
      <c r="AH37" s="43"/>
      <c r="AI37" s="43"/>
      <c r="AJ37" s="43"/>
      <c r="AK37" s="43"/>
      <c r="AL37" s="43"/>
      <c r="AM37" s="43"/>
      <c r="AN37" s="43">
        <v>80.5</v>
      </c>
      <c r="AO37" s="43"/>
      <c r="AP37" s="43"/>
      <c r="AQ37" s="43"/>
      <c r="AR37" s="43"/>
      <c r="AS37" s="43"/>
      <c r="AT37" s="43"/>
      <c r="AU37" s="43"/>
      <c r="AV37" s="43"/>
      <c r="AW37" s="46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5" customHeight="1">
      <c r="A38"/>
      <c r="B38" s="40"/>
      <c r="C38" s="41"/>
      <c r="D38" s="41"/>
      <c r="E38" s="41"/>
      <c r="F38" s="41"/>
      <c r="G38" s="41"/>
      <c r="H38" s="41"/>
      <c r="I38" s="42" t="s">
        <v>52</v>
      </c>
      <c r="J38" s="42"/>
      <c r="K38" s="42"/>
      <c r="L38" s="42"/>
      <c r="M38" s="43">
        <v>23.6</v>
      </c>
      <c r="N38" s="43"/>
      <c r="O38" s="43"/>
      <c r="P38" s="43"/>
      <c r="Q38" s="43"/>
      <c r="R38" s="43"/>
      <c r="S38" s="43"/>
      <c r="T38" s="43"/>
      <c r="U38" s="43"/>
      <c r="V38" s="43">
        <v>2</v>
      </c>
      <c r="W38" s="43"/>
      <c r="X38" s="43"/>
      <c r="Y38" s="43"/>
      <c r="Z38" s="43"/>
      <c r="AA38" s="43"/>
      <c r="AB38" s="43"/>
      <c r="AC38" s="43"/>
      <c r="AD38" s="43"/>
      <c r="AE38" s="43">
        <v>12.9</v>
      </c>
      <c r="AF38" s="43"/>
      <c r="AG38" s="43"/>
      <c r="AH38" s="43"/>
      <c r="AI38" s="43"/>
      <c r="AJ38" s="43"/>
      <c r="AK38" s="43"/>
      <c r="AL38" s="43"/>
      <c r="AM38" s="43"/>
      <c r="AN38" s="43">
        <v>24</v>
      </c>
      <c r="AO38" s="43"/>
      <c r="AP38" s="43"/>
      <c r="AQ38" s="43"/>
      <c r="AR38" s="43"/>
      <c r="AS38" s="43"/>
      <c r="AT38" s="43"/>
      <c r="AU38" s="43"/>
      <c r="AV38" s="43"/>
      <c r="AW38" s="4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5" customHeight="1">
      <c r="A39"/>
      <c r="B39" s="49"/>
      <c r="C39" s="50"/>
      <c r="D39" s="50"/>
      <c r="E39" s="50"/>
      <c r="F39" s="50"/>
      <c r="G39" s="50"/>
      <c r="H39" s="50"/>
      <c r="I39" s="51" t="s">
        <v>53</v>
      </c>
      <c r="J39" s="51"/>
      <c r="K39" s="51"/>
      <c r="L39" s="51"/>
      <c r="M39" s="52">
        <v>17.7</v>
      </c>
      <c r="N39" s="52"/>
      <c r="O39" s="52"/>
      <c r="P39" s="52"/>
      <c r="Q39" s="52"/>
      <c r="R39" s="52"/>
      <c r="S39" s="52"/>
      <c r="T39" s="52"/>
      <c r="U39" s="52"/>
      <c r="V39" s="52">
        <v>-0.4</v>
      </c>
      <c r="W39" s="52"/>
      <c r="X39" s="52"/>
      <c r="Y39" s="52"/>
      <c r="Z39" s="52"/>
      <c r="AA39" s="52"/>
      <c r="AB39" s="52"/>
      <c r="AC39" s="52"/>
      <c r="AD39" s="52"/>
      <c r="AE39" s="52">
        <v>8.3</v>
      </c>
      <c r="AF39" s="52"/>
      <c r="AG39" s="52"/>
      <c r="AH39" s="52"/>
      <c r="AI39" s="52"/>
      <c r="AJ39" s="52"/>
      <c r="AK39" s="52"/>
      <c r="AL39" s="52"/>
      <c r="AM39" s="52"/>
      <c r="AN39" s="52">
        <v>99</v>
      </c>
      <c r="AO39" s="52"/>
      <c r="AP39" s="52"/>
      <c r="AQ39" s="52"/>
      <c r="AR39" s="52"/>
      <c r="AS39" s="52"/>
      <c r="AT39" s="52"/>
      <c r="AU39" s="52"/>
      <c r="AV39" s="52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5" customHeight="1">
      <c r="A40"/>
      <c r="B40" s="53" t="s">
        <v>54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4">
        <f>AVERAGE(M28:U39)</f>
        <v>27.3916666666667</v>
      </c>
      <c r="N40" s="54"/>
      <c r="O40" s="54"/>
      <c r="P40" s="54"/>
      <c r="Q40" s="54"/>
      <c r="R40" s="54"/>
      <c r="S40" s="54"/>
      <c r="T40" s="54"/>
      <c r="U40" s="54"/>
      <c r="V40" s="54">
        <f>AVERAGE(V28:AD39)</f>
        <v>6.73333333333333</v>
      </c>
      <c r="W40" s="54"/>
      <c r="X40" s="54"/>
      <c r="Y40" s="54"/>
      <c r="Z40" s="54"/>
      <c r="AA40" s="54"/>
      <c r="AB40" s="54"/>
      <c r="AC40" s="54"/>
      <c r="AD40" s="54"/>
      <c r="AE40" s="54">
        <f>AVERAGE(AE28:AM39)</f>
        <v>16.7083333333333</v>
      </c>
      <c r="AF40" s="54"/>
      <c r="AG40" s="54"/>
      <c r="AH40" s="54"/>
      <c r="AI40" s="54"/>
      <c r="AJ40" s="54"/>
      <c r="AK40" s="54"/>
      <c r="AL40" s="54"/>
      <c r="AM40" s="54"/>
      <c r="AN40" s="54">
        <f>SUM(AN28:AV39)</f>
        <v>1956</v>
      </c>
      <c r="AO40" s="54"/>
      <c r="AP40" s="54"/>
      <c r="AQ40" s="54"/>
      <c r="AR40" s="54"/>
      <c r="AS40" s="54"/>
      <c r="AT40" s="54"/>
      <c r="AU40" s="54"/>
      <c r="AV40" s="54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5" customHeight="1">
      <c r="A41"/>
      <c r="B41" s="53" t="s">
        <v>55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4">
        <v>28</v>
      </c>
      <c r="N41" s="54"/>
      <c r="O41" s="54"/>
      <c r="P41" s="54"/>
      <c r="Q41" s="54"/>
      <c r="R41" s="54"/>
      <c r="S41" s="54"/>
      <c r="T41" s="54"/>
      <c r="U41" s="54"/>
      <c r="V41" s="54">
        <v>6.1</v>
      </c>
      <c r="W41" s="54"/>
      <c r="X41" s="54"/>
      <c r="Y41" s="54"/>
      <c r="Z41" s="54"/>
      <c r="AA41" s="54"/>
      <c r="AB41" s="54"/>
      <c r="AC41" s="54"/>
      <c r="AD41" s="54"/>
      <c r="AE41" s="54">
        <v>16</v>
      </c>
      <c r="AF41" s="54"/>
      <c r="AG41" s="54"/>
      <c r="AH41" s="54"/>
      <c r="AI41" s="54"/>
      <c r="AJ41" s="54"/>
      <c r="AK41" s="54"/>
      <c r="AL41" s="54"/>
      <c r="AM41" s="54"/>
      <c r="AN41" s="54">
        <v>1868.5</v>
      </c>
      <c r="AO41" s="54"/>
      <c r="AP41" s="54"/>
      <c r="AQ41" s="54"/>
      <c r="AR41" s="54"/>
      <c r="AS41" s="54"/>
      <c r="AT41" s="54"/>
      <c r="AU41" s="54"/>
      <c r="AV41" s="54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 s="23" t="s">
        <v>56</v>
      </c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11" s="3" customFormat="1" ht="18.75" customHeight="1">
      <c r="A43" s="2" t="s">
        <v>57</v>
      </c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256" ht="1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5" customHeight="1">
      <c r="A45" s="8" t="s">
        <v>58</v>
      </c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 s="55" t="s">
        <v>59</v>
      </c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3.7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5" customHeight="1">
      <c r="A47"/>
      <c r="B47" s="5" t="s">
        <v>12</v>
      </c>
      <c r="C47" s="5"/>
      <c r="D47" s="5"/>
      <c r="E47" s="5"/>
      <c r="F47" s="5"/>
      <c r="G47" s="5"/>
      <c r="H47" s="5"/>
      <c r="I47" s="5"/>
      <c r="J47" s="11" t="s">
        <v>60</v>
      </c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56" t="s">
        <v>61</v>
      </c>
      <c r="AF47" s="56"/>
      <c r="AG47" s="56"/>
      <c r="AH47" s="56"/>
      <c r="AI47" s="56"/>
      <c r="AJ47" s="56"/>
      <c r="AK47" s="56"/>
      <c r="AL47" s="57"/>
      <c r="AM47" s="57"/>
      <c r="AN47" s="57"/>
      <c r="AO47" s="57"/>
      <c r="AP47" s="57"/>
      <c r="AQ47" s="57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31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5" customHeight="1">
      <c r="A48"/>
      <c r="B48" s="5"/>
      <c r="C48" s="5"/>
      <c r="D48" s="5"/>
      <c r="E48" s="5"/>
      <c r="F48" s="5"/>
      <c r="G48" s="5"/>
      <c r="H48" s="5"/>
      <c r="I48" s="5"/>
      <c r="J48" s="59" t="s">
        <v>62</v>
      </c>
      <c r="K48" s="59"/>
      <c r="L48" s="59"/>
      <c r="M48" s="59"/>
      <c r="N48" s="59"/>
      <c r="O48" s="59"/>
      <c r="P48" s="59"/>
      <c r="Q48" s="60" t="s">
        <v>63</v>
      </c>
      <c r="R48" s="60"/>
      <c r="S48" s="60"/>
      <c r="T48" s="60"/>
      <c r="U48" s="60"/>
      <c r="V48" s="60"/>
      <c r="W48" s="60"/>
      <c r="X48" s="61" t="s">
        <v>64</v>
      </c>
      <c r="Y48" s="61"/>
      <c r="Z48" s="61"/>
      <c r="AA48" s="61"/>
      <c r="AB48" s="61"/>
      <c r="AC48" s="61"/>
      <c r="AD48" s="61"/>
      <c r="AE48" s="56"/>
      <c r="AF48" s="56"/>
      <c r="AG48" s="56"/>
      <c r="AH48" s="56"/>
      <c r="AI48" s="56"/>
      <c r="AJ48" s="56"/>
      <c r="AK48" s="56"/>
      <c r="AL48" s="57"/>
      <c r="AM48" s="57"/>
      <c r="AN48" s="57"/>
      <c r="AO48" s="57"/>
      <c r="AP48" s="57"/>
      <c r="AQ48" s="57"/>
      <c r="AR48" s="57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62"/>
      <c r="BK48" s="58"/>
      <c r="BL48" s="58"/>
      <c r="BM48" s="58"/>
      <c r="BN48" s="58"/>
      <c r="BO48" s="31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5" customHeight="1">
      <c r="A49"/>
      <c r="B49" s="63" t="s">
        <v>65</v>
      </c>
      <c r="C49" s="63"/>
      <c r="D49" s="63"/>
      <c r="E49" s="63"/>
      <c r="F49" s="63"/>
      <c r="G49" s="63"/>
      <c r="H49" s="63"/>
      <c r="I49" s="63"/>
      <c r="J49" s="64">
        <f aca="true" t="shared" si="1" ref="J49:J53">SUM(Q49:AD49)</f>
        <v>49809</v>
      </c>
      <c r="K49" s="64"/>
      <c r="L49" s="64"/>
      <c r="M49" s="64"/>
      <c r="N49" s="64"/>
      <c r="O49" s="64"/>
      <c r="P49" s="64"/>
      <c r="Q49" s="65">
        <v>23662</v>
      </c>
      <c r="R49" s="65"/>
      <c r="S49" s="65"/>
      <c r="T49" s="65"/>
      <c r="U49" s="65"/>
      <c r="V49" s="65"/>
      <c r="W49" s="65"/>
      <c r="X49" s="66">
        <v>26147</v>
      </c>
      <c r="Y49" s="66"/>
      <c r="Z49" s="66"/>
      <c r="AA49" s="66"/>
      <c r="AB49" s="66"/>
      <c r="AC49" s="66"/>
      <c r="AD49" s="66"/>
      <c r="AE49" s="67">
        <v>17629</v>
      </c>
      <c r="AF49" s="67"/>
      <c r="AG49" s="67"/>
      <c r="AH49" s="67"/>
      <c r="AI49" s="67"/>
      <c r="AJ49" s="67"/>
      <c r="AK49" s="67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31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5" customHeight="1">
      <c r="A50"/>
      <c r="B50" s="63" t="s">
        <v>66</v>
      </c>
      <c r="C50" s="63"/>
      <c r="D50" s="63"/>
      <c r="E50" s="63"/>
      <c r="F50" s="63"/>
      <c r="G50" s="63"/>
      <c r="H50" s="63"/>
      <c r="I50" s="63"/>
      <c r="J50" s="64">
        <f t="shared" si="1"/>
        <v>49541</v>
      </c>
      <c r="K50" s="64"/>
      <c r="L50" s="64"/>
      <c r="M50" s="64"/>
      <c r="N50" s="64"/>
      <c r="O50" s="64"/>
      <c r="P50" s="64"/>
      <c r="Q50" s="65">
        <v>23522</v>
      </c>
      <c r="R50" s="65"/>
      <c r="S50" s="65"/>
      <c r="T50" s="65"/>
      <c r="U50" s="65"/>
      <c r="V50" s="65"/>
      <c r="W50" s="65"/>
      <c r="X50" s="66">
        <v>26019</v>
      </c>
      <c r="Y50" s="66"/>
      <c r="Z50" s="66"/>
      <c r="AA50" s="66"/>
      <c r="AB50" s="66"/>
      <c r="AC50" s="66"/>
      <c r="AD50" s="66"/>
      <c r="AE50" s="67">
        <v>17759</v>
      </c>
      <c r="AF50" s="67"/>
      <c r="AG50" s="67"/>
      <c r="AH50" s="67"/>
      <c r="AI50" s="67"/>
      <c r="AJ50" s="67"/>
      <c r="AK50" s="67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31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5" customHeight="1">
      <c r="A51"/>
      <c r="B51" s="63" t="s">
        <v>67</v>
      </c>
      <c r="C51" s="63"/>
      <c r="D51" s="63"/>
      <c r="E51" s="63"/>
      <c r="F51" s="63"/>
      <c r="G51" s="63"/>
      <c r="H51" s="63"/>
      <c r="I51" s="63"/>
      <c r="J51" s="64">
        <f t="shared" si="1"/>
        <v>49197</v>
      </c>
      <c r="K51" s="64"/>
      <c r="L51" s="64"/>
      <c r="M51" s="64"/>
      <c r="N51" s="64"/>
      <c r="O51" s="64"/>
      <c r="P51" s="64"/>
      <c r="Q51" s="65">
        <v>23400</v>
      </c>
      <c r="R51" s="65"/>
      <c r="S51" s="65"/>
      <c r="T51" s="65"/>
      <c r="U51" s="65"/>
      <c r="V51" s="65"/>
      <c r="W51" s="65"/>
      <c r="X51" s="66">
        <v>25797</v>
      </c>
      <c r="Y51" s="66"/>
      <c r="Z51" s="66"/>
      <c r="AA51" s="66"/>
      <c r="AB51" s="66"/>
      <c r="AC51" s="66"/>
      <c r="AD51" s="66"/>
      <c r="AE51" s="67">
        <v>17853</v>
      </c>
      <c r="AF51" s="67"/>
      <c r="AG51" s="67"/>
      <c r="AH51" s="67"/>
      <c r="AI51" s="67"/>
      <c r="AJ51" s="67"/>
      <c r="AK51" s="67"/>
      <c r="AL51" s="58"/>
      <c r="AM51" s="58"/>
      <c r="AN51" s="58"/>
      <c r="AO51" s="58"/>
      <c r="AP51" s="58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5" customHeight="1">
      <c r="A52"/>
      <c r="B52" s="63" t="s">
        <v>68</v>
      </c>
      <c r="C52" s="63"/>
      <c r="D52" s="63"/>
      <c r="E52" s="63"/>
      <c r="F52" s="63"/>
      <c r="G52" s="63"/>
      <c r="H52" s="63"/>
      <c r="I52" s="63"/>
      <c r="J52" s="64">
        <f t="shared" si="1"/>
        <v>48965</v>
      </c>
      <c r="K52" s="64"/>
      <c r="L52" s="64"/>
      <c r="M52" s="64"/>
      <c r="N52" s="64"/>
      <c r="O52" s="64"/>
      <c r="P52" s="64"/>
      <c r="Q52" s="65">
        <v>23298</v>
      </c>
      <c r="R52" s="65"/>
      <c r="S52" s="65"/>
      <c r="T52" s="65"/>
      <c r="U52" s="65"/>
      <c r="V52" s="65"/>
      <c r="W52" s="65"/>
      <c r="X52" s="66">
        <v>25667</v>
      </c>
      <c r="Y52" s="66"/>
      <c r="Z52" s="66"/>
      <c r="AA52" s="66"/>
      <c r="AB52" s="66"/>
      <c r="AC52" s="66"/>
      <c r="AD52" s="66"/>
      <c r="AE52" s="67">
        <v>18062</v>
      </c>
      <c r="AF52" s="67"/>
      <c r="AG52" s="67"/>
      <c r="AH52" s="67"/>
      <c r="AI52" s="67"/>
      <c r="AJ52" s="67"/>
      <c r="AK52" s="67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31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5" customHeight="1">
      <c r="A53"/>
      <c r="B53" s="27" t="s">
        <v>45</v>
      </c>
      <c r="C53" s="27"/>
      <c r="D53" s="27"/>
      <c r="E53" s="27"/>
      <c r="F53" s="27"/>
      <c r="G53" s="27"/>
      <c r="H53" s="27"/>
      <c r="I53" s="27"/>
      <c r="J53" s="64">
        <f t="shared" si="1"/>
        <v>48658</v>
      </c>
      <c r="K53" s="64"/>
      <c r="L53" s="64"/>
      <c r="M53" s="64"/>
      <c r="N53" s="64"/>
      <c r="O53" s="64"/>
      <c r="P53" s="64"/>
      <c r="Q53" s="68">
        <v>23150</v>
      </c>
      <c r="R53" s="68"/>
      <c r="S53" s="68"/>
      <c r="T53" s="68"/>
      <c r="U53" s="68"/>
      <c r="V53" s="68"/>
      <c r="W53" s="68"/>
      <c r="X53" s="69">
        <v>25508</v>
      </c>
      <c r="Y53" s="69"/>
      <c r="Z53" s="69"/>
      <c r="AA53" s="69"/>
      <c r="AB53" s="69"/>
      <c r="AC53" s="69"/>
      <c r="AD53" s="69"/>
      <c r="AE53" s="70">
        <v>18257</v>
      </c>
      <c r="AF53" s="70"/>
      <c r="AG53" s="70"/>
      <c r="AH53" s="70"/>
      <c r="AI53" s="70"/>
      <c r="AJ53" s="70"/>
      <c r="AK53" s="70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31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5" customHeight="1">
      <c r="A54"/>
      <c r="B54" s="8" t="s">
        <v>69</v>
      </c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 s="55" t="s">
        <v>70</v>
      </c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6" spans="1:256" ht="15" customHeight="1">
      <c r="A56" s="8" t="s">
        <v>71</v>
      </c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 s="71"/>
      <c r="AE56" s="71"/>
      <c r="AF56" s="71"/>
      <c r="AG56" s="71"/>
      <c r="AH56" s="71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 s="55" t="s">
        <v>72</v>
      </c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3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8.75" customHeight="1">
      <c r="A58"/>
      <c r="B58" s="5" t="s">
        <v>12</v>
      </c>
      <c r="C58" s="5"/>
      <c r="D58" s="5"/>
      <c r="E58" s="5"/>
      <c r="F58" s="5"/>
      <c r="G58" s="5"/>
      <c r="H58" s="5"/>
      <c r="I58" s="5" t="s">
        <v>73</v>
      </c>
      <c r="J58" s="5"/>
      <c r="K58" s="5"/>
      <c r="L58" s="5"/>
      <c r="M58" s="5"/>
      <c r="N58" s="5"/>
      <c r="O58" s="5"/>
      <c r="P58" s="5" t="s">
        <v>74</v>
      </c>
      <c r="Q58" s="5"/>
      <c r="R58" s="5"/>
      <c r="S58" s="5"/>
      <c r="T58" s="5"/>
      <c r="U58" s="5"/>
      <c r="V58" s="5"/>
      <c r="W58" s="5" t="s">
        <v>75</v>
      </c>
      <c r="X58" s="5"/>
      <c r="Y58" s="5"/>
      <c r="Z58" s="5"/>
      <c r="AA58" s="5"/>
      <c r="AB58" s="5"/>
      <c r="AC58" s="5"/>
      <c r="AD58" s="5" t="s">
        <v>76</v>
      </c>
      <c r="AE58" s="5"/>
      <c r="AF58" s="5"/>
      <c r="AG58" s="5"/>
      <c r="AH58" s="5"/>
      <c r="AI58" s="5"/>
      <c r="AJ58" s="5"/>
      <c r="AK58" s="5" t="s">
        <v>77</v>
      </c>
      <c r="AL58" s="5"/>
      <c r="AM58" s="5"/>
      <c r="AN58" s="5"/>
      <c r="AO58" s="5"/>
      <c r="AP58" s="5"/>
      <c r="AQ58" s="5"/>
      <c r="AR58" s="5" t="s">
        <v>78</v>
      </c>
      <c r="AS58" s="5"/>
      <c r="AT58" s="5"/>
      <c r="AU58" s="5"/>
      <c r="AV58" s="5"/>
      <c r="AW58" s="5"/>
      <c r="AX58" s="5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5" customHeight="1">
      <c r="A59"/>
      <c r="B59" s="5" t="s">
        <v>67</v>
      </c>
      <c r="C59" s="5"/>
      <c r="D59" s="5"/>
      <c r="E59" s="5"/>
      <c r="F59" s="5"/>
      <c r="G59" s="5"/>
      <c r="H59" s="5"/>
      <c r="I59" s="72">
        <v>428</v>
      </c>
      <c r="J59" s="72"/>
      <c r="K59" s="72"/>
      <c r="L59" s="72"/>
      <c r="M59" s="72"/>
      <c r="N59" s="72"/>
      <c r="O59" s="72"/>
      <c r="P59" s="72">
        <v>664</v>
      </c>
      <c r="Q59" s="72"/>
      <c r="R59" s="72"/>
      <c r="S59" s="72"/>
      <c r="T59" s="72"/>
      <c r="U59" s="72"/>
      <c r="V59" s="72"/>
      <c r="W59" s="72">
        <v>1484</v>
      </c>
      <c r="X59" s="72"/>
      <c r="Y59" s="72"/>
      <c r="Z59" s="72"/>
      <c r="AA59" s="72"/>
      <c r="AB59" s="72"/>
      <c r="AC59" s="72"/>
      <c r="AD59" s="72">
        <v>1616</v>
      </c>
      <c r="AE59" s="72"/>
      <c r="AF59" s="72"/>
      <c r="AG59" s="72"/>
      <c r="AH59" s="72"/>
      <c r="AI59" s="72"/>
      <c r="AJ59" s="72"/>
      <c r="AK59" s="72">
        <v>211</v>
      </c>
      <c r="AL59" s="72"/>
      <c r="AM59" s="72"/>
      <c r="AN59" s="72"/>
      <c r="AO59" s="72"/>
      <c r="AP59" s="72"/>
      <c r="AQ59" s="72"/>
      <c r="AR59" s="72">
        <v>72</v>
      </c>
      <c r="AS59" s="72"/>
      <c r="AT59" s="72"/>
      <c r="AU59" s="72"/>
      <c r="AV59" s="72"/>
      <c r="AW59" s="72"/>
      <c r="AX59" s="72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5" customHeight="1">
      <c r="A60"/>
      <c r="B60" s="5" t="s">
        <v>68</v>
      </c>
      <c r="C60" s="5"/>
      <c r="D60" s="5"/>
      <c r="E60" s="5"/>
      <c r="F60" s="5"/>
      <c r="G60" s="5"/>
      <c r="H60" s="5"/>
      <c r="I60" s="72">
        <v>392</v>
      </c>
      <c r="J60" s="72"/>
      <c r="K60" s="72"/>
      <c r="L60" s="72"/>
      <c r="M60" s="72"/>
      <c r="N60" s="72"/>
      <c r="O60" s="72"/>
      <c r="P60" s="72">
        <v>637</v>
      </c>
      <c r="Q60" s="72"/>
      <c r="R60" s="72"/>
      <c r="S60" s="72"/>
      <c r="T60" s="72"/>
      <c r="U60" s="72"/>
      <c r="V60" s="72"/>
      <c r="W60" s="72">
        <v>1644</v>
      </c>
      <c r="X60" s="72"/>
      <c r="Y60" s="72"/>
      <c r="Z60" s="72"/>
      <c r="AA60" s="72"/>
      <c r="AB60" s="72"/>
      <c r="AC60" s="72"/>
      <c r="AD60" s="72">
        <v>1582</v>
      </c>
      <c r="AE60" s="72"/>
      <c r="AF60" s="72"/>
      <c r="AG60" s="72"/>
      <c r="AH60" s="72"/>
      <c r="AI60" s="72"/>
      <c r="AJ60" s="72"/>
      <c r="AK60" s="72">
        <v>209</v>
      </c>
      <c r="AL60" s="72"/>
      <c r="AM60" s="72"/>
      <c r="AN60" s="72"/>
      <c r="AO60" s="72"/>
      <c r="AP60" s="72"/>
      <c r="AQ60" s="72"/>
      <c r="AR60" s="72">
        <v>82</v>
      </c>
      <c r="AS60" s="72"/>
      <c r="AT60" s="72"/>
      <c r="AU60" s="72"/>
      <c r="AV60" s="72"/>
      <c r="AW60" s="72"/>
      <c r="AX60" s="72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5" customHeight="1">
      <c r="A61"/>
      <c r="B61" s="5" t="s">
        <v>40</v>
      </c>
      <c r="C61" s="5"/>
      <c r="D61" s="5"/>
      <c r="E61" s="5"/>
      <c r="F61" s="5"/>
      <c r="G61" s="5"/>
      <c r="H61" s="5"/>
      <c r="I61" s="72">
        <v>410</v>
      </c>
      <c r="J61" s="72"/>
      <c r="K61" s="72"/>
      <c r="L61" s="72"/>
      <c r="M61" s="72"/>
      <c r="N61" s="72"/>
      <c r="O61" s="72"/>
      <c r="P61" s="72">
        <v>596</v>
      </c>
      <c r="Q61" s="72"/>
      <c r="R61" s="72"/>
      <c r="S61" s="72"/>
      <c r="T61" s="72"/>
      <c r="U61" s="72"/>
      <c r="V61" s="72"/>
      <c r="W61" s="72">
        <v>1574</v>
      </c>
      <c r="X61" s="72"/>
      <c r="Y61" s="72"/>
      <c r="Z61" s="72"/>
      <c r="AA61" s="72"/>
      <c r="AB61" s="72"/>
      <c r="AC61" s="72"/>
      <c r="AD61" s="72">
        <v>1652</v>
      </c>
      <c r="AE61" s="72"/>
      <c r="AF61" s="72"/>
      <c r="AG61" s="72"/>
      <c r="AH61" s="72"/>
      <c r="AI61" s="72"/>
      <c r="AJ61" s="72"/>
      <c r="AK61" s="72">
        <v>201</v>
      </c>
      <c r="AL61" s="72"/>
      <c r="AM61" s="72"/>
      <c r="AN61" s="72"/>
      <c r="AO61" s="72"/>
      <c r="AP61" s="72"/>
      <c r="AQ61" s="72"/>
      <c r="AR61" s="72">
        <v>74</v>
      </c>
      <c r="AS61" s="72"/>
      <c r="AT61" s="72"/>
      <c r="AU61" s="72"/>
      <c r="AV61" s="72"/>
      <c r="AW61" s="72"/>
      <c r="AX61" s="72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3.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 s="55" t="s">
        <v>79</v>
      </c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4" spans="1:256" ht="15" customHeight="1">
      <c r="A64" s="8" t="s">
        <v>80</v>
      </c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 s="55" t="s">
        <v>81</v>
      </c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3.7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5" customHeight="1">
      <c r="A66"/>
      <c r="B66" s="5" t="s">
        <v>12</v>
      </c>
      <c r="C66" s="5"/>
      <c r="D66" s="5"/>
      <c r="E66" s="5"/>
      <c r="F66" s="5"/>
      <c r="G66" s="5"/>
      <c r="H66" s="5"/>
      <c r="I66" s="5"/>
      <c r="J66" s="5"/>
      <c r="K66" s="5" t="s">
        <v>82</v>
      </c>
      <c r="L66" s="5"/>
      <c r="M66" s="5"/>
      <c r="N66" s="5"/>
      <c r="O66" s="5"/>
      <c r="P66" s="5"/>
      <c r="Q66" s="5"/>
      <c r="R66" s="5"/>
      <c r="S66" s="5"/>
      <c r="T66" s="5" t="s">
        <v>61</v>
      </c>
      <c r="U66" s="5"/>
      <c r="V66" s="5"/>
      <c r="W66" s="5"/>
      <c r="X66" s="5"/>
      <c r="Y66" s="5"/>
      <c r="Z66" s="5"/>
      <c r="AA66" s="5"/>
      <c r="AB66" s="5"/>
      <c r="AC66" s="5" t="s">
        <v>83</v>
      </c>
      <c r="AD66" s="5"/>
      <c r="AE66" s="5"/>
      <c r="AF66" s="5"/>
      <c r="AG66" s="5"/>
      <c r="AH66" s="5"/>
      <c r="AI66" s="5"/>
      <c r="AJ66" s="5"/>
      <c r="AK66" s="5"/>
      <c r="AL66" s="5" t="s">
        <v>84</v>
      </c>
      <c r="AM66" s="5"/>
      <c r="AN66" s="5"/>
      <c r="AO66" s="5"/>
      <c r="AP66" s="5"/>
      <c r="AQ66" s="5"/>
      <c r="AR66" s="5"/>
      <c r="AS66" s="5"/>
      <c r="AT66" s="5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5" customHeight="1">
      <c r="A67"/>
      <c r="B67" s="5" t="s">
        <v>85</v>
      </c>
      <c r="C67" s="5"/>
      <c r="D67" s="5"/>
      <c r="E67" s="5"/>
      <c r="F67" s="5"/>
      <c r="G67" s="5"/>
      <c r="H67" s="5"/>
      <c r="I67" s="5"/>
      <c r="J67" s="5"/>
      <c r="K67" s="73">
        <v>53943</v>
      </c>
      <c r="L67" s="73"/>
      <c r="M67" s="73"/>
      <c r="N67" s="73"/>
      <c r="O67" s="73"/>
      <c r="P67" s="73"/>
      <c r="Q67" s="73"/>
      <c r="R67" s="73"/>
      <c r="S67" s="73"/>
      <c r="T67" s="73">
        <v>15438</v>
      </c>
      <c r="U67" s="73"/>
      <c r="V67" s="73"/>
      <c r="W67" s="73"/>
      <c r="X67" s="73"/>
      <c r="Y67" s="73"/>
      <c r="Z67" s="73"/>
      <c r="AA67" s="73"/>
      <c r="AB67" s="73"/>
      <c r="AC67" s="73">
        <v>51716</v>
      </c>
      <c r="AD67" s="73"/>
      <c r="AE67" s="73"/>
      <c r="AF67" s="73"/>
      <c r="AG67" s="73"/>
      <c r="AH67" s="73"/>
      <c r="AI67" s="73"/>
      <c r="AJ67" s="73"/>
      <c r="AK67" s="73"/>
      <c r="AL67" s="73">
        <v>53943</v>
      </c>
      <c r="AM67" s="73"/>
      <c r="AN67" s="73"/>
      <c r="AO67" s="73"/>
      <c r="AP67" s="73"/>
      <c r="AQ67" s="73"/>
      <c r="AR67" s="73"/>
      <c r="AS67" s="73"/>
      <c r="AT67" s="73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5" customHeight="1">
      <c r="A68"/>
      <c r="B68" s="5" t="s">
        <v>86</v>
      </c>
      <c r="C68" s="5"/>
      <c r="D68" s="5"/>
      <c r="E68" s="5"/>
      <c r="F68" s="5"/>
      <c r="G68" s="5"/>
      <c r="H68" s="5"/>
      <c r="I68" s="5"/>
      <c r="J68" s="5"/>
      <c r="K68" s="73">
        <v>53071</v>
      </c>
      <c r="L68" s="73"/>
      <c r="M68" s="73"/>
      <c r="N68" s="73"/>
      <c r="O68" s="73"/>
      <c r="P68" s="73"/>
      <c r="Q68" s="73"/>
      <c r="R68" s="73"/>
      <c r="S68" s="73"/>
      <c r="T68" s="73">
        <v>15910</v>
      </c>
      <c r="U68" s="73"/>
      <c r="V68" s="73"/>
      <c r="W68" s="73"/>
      <c r="X68" s="73"/>
      <c r="Y68" s="73"/>
      <c r="Z68" s="73"/>
      <c r="AA68" s="73"/>
      <c r="AB68" s="73"/>
      <c r="AC68" s="73">
        <v>51419</v>
      </c>
      <c r="AD68" s="73"/>
      <c r="AE68" s="73"/>
      <c r="AF68" s="73"/>
      <c r="AG68" s="73"/>
      <c r="AH68" s="73"/>
      <c r="AI68" s="73"/>
      <c r="AJ68" s="73"/>
      <c r="AK68" s="73"/>
      <c r="AL68" s="73">
        <v>53067</v>
      </c>
      <c r="AM68" s="73"/>
      <c r="AN68" s="73"/>
      <c r="AO68" s="73"/>
      <c r="AP68" s="73"/>
      <c r="AQ68" s="73"/>
      <c r="AR68" s="73"/>
      <c r="AS68" s="73"/>
      <c r="AT68" s="73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5" customHeight="1">
      <c r="A69"/>
      <c r="B69" s="5" t="s">
        <v>87</v>
      </c>
      <c r="C69" s="5"/>
      <c r="D69" s="5"/>
      <c r="E69" s="5"/>
      <c r="F69" s="5"/>
      <c r="G69" s="5"/>
      <c r="H69" s="5"/>
      <c r="I69" s="5"/>
      <c r="J69" s="5"/>
      <c r="K69" s="73">
        <v>51497</v>
      </c>
      <c r="L69" s="73"/>
      <c r="M69" s="73"/>
      <c r="N69" s="73"/>
      <c r="O69" s="73"/>
      <c r="P69" s="73"/>
      <c r="Q69" s="73"/>
      <c r="R69" s="73"/>
      <c r="S69" s="73"/>
      <c r="T69" s="73">
        <v>16098</v>
      </c>
      <c r="U69" s="73"/>
      <c r="V69" s="73"/>
      <c r="W69" s="73"/>
      <c r="X69" s="73"/>
      <c r="Y69" s="73"/>
      <c r="Z69" s="73"/>
      <c r="AA69" s="73"/>
      <c r="AB69" s="73"/>
      <c r="AC69" s="73">
        <v>50116</v>
      </c>
      <c r="AD69" s="73"/>
      <c r="AE69" s="73"/>
      <c r="AF69" s="73"/>
      <c r="AG69" s="73"/>
      <c r="AH69" s="73"/>
      <c r="AI69" s="73"/>
      <c r="AJ69" s="73"/>
      <c r="AK69" s="73"/>
      <c r="AL69" s="73">
        <v>51495</v>
      </c>
      <c r="AM69" s="73"/>
      <c r="AN69" s="73"/>
      <c r="AO69" s="73"/>
      <c r="AP69" s="73"/>
      <c r="AQ69" s="73"/>
      <c r="AR69" s="73"/>
      <c r="AS69" s="73"/>
      <c r="AT69" s="73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5" customHeight="1">
      <c r="A70"/>
      <c r="B70" s="5" t="s">
        <v>88</v>
      </c>
      <c r="C70" s="5"/>
      <c r="D70" s="5"/>
      <c r="E70" s="5"/>
      <c r="F70" s="5"/>
      <c r="G70" s="5"/>
      <c r="H70" s="5"/>
      <c r="I70" s="5"/>
      <c r="J70" s="5"/>
      <c r="K70" s="73">
        <v>50715</v>
      </c>
      <c r="L70" s="73"/>
      <c r="M70" s="73"/>
      <c r="N70" s="73"/>
      <c r="O70" s="73"/>
      <c r="P70" s="73"/>
      <c r="Q70" s="73"/>
      <c r="R70" s="73"/>
      <c r="S70" s="73"/>
      <c r="T70" s="73">
        <v>16670</v>
      </c>
      <c r="U70" s="73"/>
      <c r="V70" s="73"/>
      <c r="W70" s="73"/>
      <c r="X70" s="73"/>
      <c r="Y70" s="73"/>
      <c r="Z70" s="73"/>
      <c r="AA70" s="73"/>
      <c r="AB70" s="73"/>
      <c r="AC70" s="73">
        <v>49576</v>
      </c>
      <c r="AD70" s="73"/>
      <c r="AE70" s="73"/>
      <c r="AF70" s="73"/>
      <c r="AG70" s="73"/>
      <c r="AH70" s="73"/>
      <c r="AI70" s="73"/>
      <c r="AJ70" s="73"/>
      <c r="AK70" s="73"/>
      <c r="AL70" s="73">
        <v>50699</v>
      </c>
      <c r="AM70" s="73"/>
      <c r="AN70" s="73"/>
      <c r="AO70" s="73"/>
      <c r="AP70" s="73"/>
      <c r="AQ70" s="73"/>
      <c r="AR70" s="73"/>
      <c r="AS70" s="73"/>
      <c r="AT70" s="73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5" customHeight="1">
      <c r="A71"/>
      <c r="B71" s="5" t="s">
        <v>65</v>
      </c>
      <c r="C71" s="5"/>
      <c r="D71" s="5"/>
      <c r="E71" s="5"/>
      <c r="F71" s="5"/>
      <c r="G71" s="5"/>
      <c r="H71" s="5"/>
      <c r="I71" s="5"/>
      <c r="J71" s="5"/>
      <c r="K71" s="73">
        <v>49062</v>
      </c>
      <c r="L71" s="73"/>
      <c r="M71" s="73"/>
      <c r="N71" s="73"/>
      <c r="O71" s="73"/>
      <c r="P71" s="73"/>
      <c r="Q71" s="73"/>
      <c r="R71" s="73"/>
      <c r="S71" s="73"/>
      <c r="T71" s="73">
        <v>16932</v>
      </c>
      <c r="U71" s="73"/>
      <c r="V71" s="73"/>
      <c r="W71" s="73"/>
      <c r="X71" s="73"/>
      <c r="Y71" s="73"/>
      <c r="Z71" s="73"/>
      <c r="AA71" s="73"/>
      <c r="AB71" s="73"/>
      <c r="AC71" s="73">
        <v>48223</v>
      </c>
      <c r="AD71" s="73"/>
      <c r="AE71" s="73"/>
      <c r="AF71" s="73"/>
      <c r="AG71" s="73"/>
      <c r="AH71" s="73"/>
      <c r="AI71" s="73"/>
      <c r="AJ71" s="73"/>
      <c r="AK71" s="73"/>
      <c r="AL71" s="73" t="s">
        <v>89</v>
      </c>
      <c r="AM71" s="73"/>
      <c r="AN71" s="73"/>
      <c r="AO71" s="73"/>
      <c r="AP71" s="73"/>
      <c r="AQ71" s="73"/>
      <c r="AR71" s="73"/>
      <c r="AS71" s="73"/>
      <c r="AT71" s="73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5" customHeight="1">
      <c r="A72"/>
      <c r="B72" s="8" t="s">
        <v>90</v>
      </c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 s="55" t="s">
        <v>91</v>
      </c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4" spans="1:256" ht="15" customHeight="1">
      <c r="A74" s="8" t="s">
        <v>92</v>
      </c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 s="74" t="s">
        <v>93</v>
      </c>
      <c r="AU74"/>
      <c r="AV74"/>
      <c r="AW74"/>
      <c r="AX74"/>
      <c r="AY74" s="1">
        <v>48.31</v>
      </c>
      <c r="AZ74"/>
      <c r="BA74"/>
      <c r="BB74"/>
      <c r="BC74"/>
      <c r="BD74"/>
      <c r="BE74"/>
      <c r="BF74"/>
      <c r="BG74" s="1">
        <v>195.4</v>
      </c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3.75" customHeight="1">
      <c r="A75"/>
      <c r="B75"/>
      <c r="C75"/>
      <c r="D75"/>
      <c r="E75"/>
      <c r="F75"/>
      <c r="G75"/>
      <c r="H75"/>
      <c r="I75"/>
      <c r="J75"/>
      <c r="K75" s="1">
        <v>14.25</v>
      </c>
      <c r="L75"/>
      <c r="M75"/>
      <c r="N75"/>
      <c r="O75"/>
      <c r="P75"/>
      <c r="Q75"/>
      <c r="R75"/>
      <c r="S75" s="1">
        <v>8.46</v>
      </c>
      <c r="T75"/>
      <c r="U75"/>
      <c r="V75"/>
      <c r="W75"/>
      <c r="X75"/>
      <c r="Y75"/>
      <c r="Z75"/>
      <c r="AA75" s="1">
        <v>43.83</v>
      </c>
      <c r="AB75"/>
      <c r="AC75"/>
      <c r="AD75"/>
      <c r="AE75"/>
      <c r="AF75"/>
      <c r="AG75"/>
      <c r="AH75"/>
      <c r="AI75" s="1">
        <v>6.02</v>
      </c>
      <c r="AJ75"/>
      <c r="AK75"/>
      <c r="AL75"/>
      <c r="AM75"/>
      <c r="AN75"/>
      <c r="AO75"/>
      <c r="AP75"/>
      <c r="AQ75" s="1">
        <v>2.72</v>
      </c>
      <c r="AR75"/>
      <c r="AS75"/>
      <c r="AT75"/>
      <c r="AU75"/>
      <c r="AV75"/>
      <c r="AW75"/>
      <c r="AX75"/>
      <c r="AY75" s="1">
        <v>24.72</v>
      </c>
      <c r="AZ75"/>
      <c r="BA75"/>
      <c r="BB75"/>
      <c r="BC75"/>
      <c r="BD75"/>
      <c r="BE75"/>
      <c r="BF75"/>
      <c r="BG75" s="1">
        <v>100</v>
      </c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5" customHeight="1">
      <c r="A76"/>
      <c r="B76" s="5" t="s">
        <v>12</v>
      </c>
      <c r="C76" s="5"/>
      <c r="D76" s="5"/>
      <c r="E76" s="5"/>
      <c r="F76" s="5"/>
      <c r="G76" s="5"/>
      <c r="H76" s="5"/>
      <c r="I76" s="5"/>
      <c r="J76" s="5"/>
      <c r="K76" s="5" t="s">
        <v>94</v>
      </c>
      <c r="L76" s="5"/>
      <c r="M76" s="5"/>
      <c r="N76" s="5"/>
      <c r="O76" s="5"/>
      <c r="P76" s="5"/>
      <c r="Q76" s="5"/>
      <c r="R76" s="5"/>
      <c r="S76" s="5"/>
      <c r="T76" s="5" t="s">
        <v>61</v>
      </c>
      <c r="U76" s="5"/>
      <c r="V76" s="5"/>
      <c r="W76" s="5"/>
      <c r="X76" s="5"/>
      <c r="Y76" s="5"/>
      <c r="Z76" s="5"/>
      <c r="AA76" s="5"/>
      <c r="AB76" s="5"/>
      <c r="AC76" s="75" t="s">
        <v>95</v>
      </c>
      <c r="AD76" s="75"/>
      <c r="AE76" s="75"/>
      <c r="AF76" s="75"/>
      <c r="AG76" s="75"/>
      <c r="AH76" s="75"/>
      <c r="AI76" s="75"/>
      <c r="AJ76" s="75"/>
      <c r="AK76" s="75"/>
      <c r="AL76" s="5" t="s">
        <v>96</v>
      </c>
      <c r="AM76" s="5"/>
      <c r="AN76" s="5"/>
      <c r="AO76" s="5"/>
      <c r="AP76" s="5"/>
      <c r="AQ76" s="5"/>
      <c r="AR76" s="5"/>
      <c r="AS76" s="5"/>
      <c r="AT76" s="5"/>
      <c r="AU76"/>
      <c r="AV76"/>
      <c r="AW76"/>
      <c r="AX76"/>
      <c r="AY76"/>
      <c r="AZ76"/>
      <c r="BA76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/>
      <c r="BS76" s="31"/>
      <c r="BT76" s="31"/>
      <c r="BU76" s="31"/>
      <c r="BV76" s="31"/>
      <c r="BW76" s="31"/>
      <c r="BX76" s="31"/>
      <c r="BY76" s="31"/>
      <c r="BZ76" s="31"/>
      <c r="CA76" s="31"/>
      <c r="CB76" s="31"/>
      <c r="CC76" s="76" t="s">
        <v>97</v>
      </c>
      <c r="CD76" s="31"/>
      <c r="CE76" s="31"/>
      <c r="CF76" s="31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5" customHeight="1">
      <c r="A77"/>
      <c r="B77" s="5" t="s">
        <v>98</v>
      </c>
      <c r="C77" s="5"/>
      <c r="D77" s="5"/>
      <c r="E77" s="5"/>
      <c r="F77" s="5"/>
      <c r="G77" s="5"/>
      <c r="H77" s="5"/>
      <c r="I77" s="5"/>
      <c r="J77" s="5"/>
      <c r="K77" s="77">
        <f>SUM(K78:S86)</f>
        <v>48896</v>
      </c>
      <c r="L77" s="77"/>
      <c r="M77" s="77"/>
      <c r="N77" s="77"/>
      <c r="O77" s="77"/>
      <c r="P77" s="77"/>
      <c r="Q77" s="77"/>
      <c r="R77" s="77"/>
      <c r="S77" s="77"/>
      <c r="T77" s="77">
        <f>SUM(T78:AB86)</f>
        <v>18473</v>
      </c>
      <c r="U77" s="77"/>
      <c r="V77" s="77"/>
      <c r="W77" s="77"/>
      <c r="X77" s="77"/>
      <c r="Y77" s="77"/>
      <c r="Z77" s="77"/>
      <c r="AA77" s="77"/>
      <c r="AB77" s="77"/>
      <c r="AC77" s="78">
        <f aca="true" t="shared" si="2" ref="AC77:AC86">K77/T77</f>
        <v>2.64689005575705</v>
      </c>
      <c r="AD77" s="78"/>
      <c r="AE77" s="78"/>
      <c r="AF77" s="78"/>
      <c r="AG77" s="78"/>
      <c r="AH77" s="78"/>
      <c r="AI77" s="78"/>
      <c r="AJ77" s="78"/>
      <c r="AK77" s="78"/>
      <c r="AL77" s="79">
        <f>K77/BS77</f>
        <v>250.235414534289</v>
      </c>
      <c r="AM77" s="79"/>
      <c r="AN77" s="79"/>
      <c r="AO77" s="79"/>
      <c r="AP77" s="79"/>
      <c r="AQ77" s="79"/>
      <c r="AR77" s="79"/>
      <c r="AS77" s="79"/>
      <c r="AT77" s="79"/>
      <c r="AU77"/>
      <c r="AV77"/>
      <c r="AW77"/>
      <c r="AX77"/>
      <c r="AY77"/>
      <c r="AZ77"/>
      <c r="BA77"/>
      <c r="BB77" s="58"/>
      <c r="BC77" s="58"/>
      <c r="BD77" s="58"/>
      <c r="BE77" s="58"/>
      <c r="BF77" s="58"/>
      <c r="BG77" s="58"/>
      <c r="BH77" s="58"/>
      <c r="BI77" s="58"/>
      <c r="BJ77" s="58"/>
      <c r="BK77" s="58"/>
      <c r="BL77" s="58"/>
      <c r="BM77" s="58"/>
      <c r="BN77" s="58"/>
      <c r="BO77" s="58"/>
      <c r="BP77" s="58"/>
      <c r="BQ77" s="58"/>
      <c r="BR77"/>
      <c r="BS77" s="80">
        <v>195.4</v>
      </c>
      <c r="BT77" s="81"/>
      <c r="BU77" s="81"/>
      <c r="BV77" s="81"/>
      <c r="BW77" s="81"/>
      <c r="BX77" s="81"/>
      <c r="BY77" s="81"/>
      <c r="BZ77" s="82"/>
      <c r="CA77" s="82"/>
      <c r="CB77" s="82"/>
      <c r="CC77" s="76"/>
      <c r="CD77" s="82"/>
      <c r="CE77" s="82"/>
      <c r="CF77" s="31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5" customHeight="1">
      <c r="A78"/>
      <c r="B78" s="13" t="s">
        <v>13</v>
      </c>
      <c r="C78" s="13"/>
      <c r="D78" s="13"/>
      <c r="E78" s="13"/>
      <c r="F78" s="13"/>
      <c r="G78" s="13"/>
      <c r="H78" s="13"/>
      <c r="I78" s="13"/>
      <c r="J78" s="13"/>
      <c r="K78" s="83">
        <v>16675</v>
      </c>
      <c r="L78" s="83"/>
      <c r="M78" s="83"/>
      <c r="N78" s="83"/>
      <c r="O78" s="83"/>
      <c r="P78" s="83"/>
      <c r="Q78" s="83"/>
      <c r="R78" s="83"/>
      <c r="S78" s="83"/>
      <c r="T78" s="83">
        <v>6901</v>
      </c>
      <c r="U78" s="83"/>
      <c r="V78" s="83"/>
      <c r="W78" s="83"/>
      <c r="X78" s="83"/>
      <c r="Y78" s="83"/>
      <c r="Z78" s="83"/>
      <c r="AA78" s="83"/>
      <c r="AB78" s="83"/>
      <c r="AC78" s="84">
        <f t="shared" si="2"/>
        <v>2.41631647587306</v>
      </c>
      <c r="AD78" s="84"/>
      <c r="AE78" s="84"/>
      <c r="AF78" s="84"/>
      <c r="AG78" s="84"/>
      <c r="AH78" s="84"/>
      <c r="AI78" s="84"/>
      <c r="AJ78" s="84"/>
      <c r="AK78" s="84"/>
      <c r="AL78" s="79">
        <f aca="true" t="shared" si="3" ref="AL78:AL86">K78/CJ78</f>
        <v>861.311983471074</v>
      </c>
      <c r="AM78" s="79"/>
      <c r="AN78" s="79"/>
      <c r="AO78" s="79"/>
      <c r="AP78" s="79"/>
      <c r="AQ78" s="79"/>
      <c r="AR78" s="79"/>
      <c r="AS78" s="79"/>
      <c r="AT78" s="79"/>
      <c r="AU78"/>
      <c r="AV78"/>
      <c r="AW78"/>
      <c r="AX78"/>
      <c r="AY78"/>
      <c r="AZ78"/>
      <c r="BA78"/>
      <c r="BB78" s="58"/>
      <c r="BC78" s="58"/>
      <c r="BD78" s="58"/>
      <c r="BE78" s="58"/>
      <c r="BF78" s="58"/>
      <c r="BG78" s="58"/>
      <c r="BH78" s="58"/>
      <c r="BI78" s="58"/>
      <c r="BJ78" s="58"/>
      <c r="BK78" s="58"/>
      <c r="BL78" s="58"/>
      <c r="BM78" s="58"/>
      <c r="BN78" s="58"/>
      <c r="BO78" s="58"/>
      <c r="BP78" s="58"/>
      <c r="BQ78" s="58"/>
      <c r="BR78"/>
      <c r="BS78"/>
      <c r="BT78" s="81"/>
      <c r="BU78" s="81"/>
      <c r="BV78" s="81"/>
      <c r="BW78" s="81"/>
      <c r="BX78" s="81"/>
      <c r="BY78" s="81"/>
      <c r="BZ78" s="82"/>
      <c r="CA78" s="82"/>
      <c r="CB78" s="82"/>
      <c r="CC78" s="76" t="s">
        <v>13</v>
      </c>
      <c r="CD78" s="82"/>
      <c r="CE78" s="82"/>
      <c r="CF78" s="31"/>
      <c r="CG78"/>
      <c r="CH78"/>
      <c r="CI78"/>
      <c r="CJ78" s="85">
        <v>19.36</v>
      </c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15" customHeight="1">
      <c r="A79"/>
      <c r="B79" s="63" t="s">
        <v>14</v>
      </c>
      <c r="C79" s="63"/>
      <c r="D79" s="63"/>
      <c r="E79" s="63"/>
      <c r="F79" s="63"/>
      <c r="G79" s="63"/>
      <c r="H79" s="63"/>
      <c r="I79" s="63"/>
      <c r="J79" s="63"/>
      <c r="K79" s="86">
        <v>2555</v>
      </c>
      <c r="L79" s="86"/>
      <c r="M79" s="86"/>
      <c r="N79" s="86"/>
      <c r="O79" s="86"/>
      <c r="P79" s="86"/>
      <c r="Q79" s="86"/>
      <c r="R79" s="86"/>
      <c r="S79" s="86"/>
      <c r="T79" s="86">
        <v>868</v>
      </c>
      <c r="U79" s="86"/>
      <c r="V79" s="86"/>
      <c r="W79" s="86"/>
      <c r="X79" s="86"/>
      <c r="Y79" s="86"/>
      <c r="Z79" s="86"/>
      <c r="AA79" s="86"/>
      <c r="AB79" s="86"/>
      <c r="AC79" s="87">
        <f t="shared" si="2"/>
        <v>2.94354838709677</v>
      </c>
      <c r="AD79" s="87"/>
      <c r="AE79" s="87"/>
      <c r="AF79" s="87"/>
      <c r="AG79" s="87"/>
      <c r="AH79" s="87"/>
      <c r="AI79" s="87"/>
      <c r="AJ79" s="87"/>
      <c r="AK79" s="87"/>
      <c r="AL79" s="88">
        <f t="shared" si="3"/>
        <v>186.905632772495</v>
      </c>
      <c r="AM79" s="88"/>
      <c r="AN79" s="88"/>
      <c r="AO79" s="88"/>
      <c r="AP79" s="88"/>
      <c r="AQ79" s="88"/>
      <c r="AR79" s="88"/>
      <c r="AS79" s="88"/>
      <c r="AT79" s="88"/>
      <c r="AU79"/>
      <c r="AV79"/>
      <c r="AW79"/>
      <c r="AX79"/>
      <c r="AY79"/>
      <c r="AZ79"/>
      <c r="BA79"/>
      <c r="BB79" s="58"/>
      <c r="BC79" s="58"/>
      <c r="BD79" s="58"/>
      <c r="BE79" s="58"/>
      <c r="BF79" s="58"/>
      <c r="BG79" s="58"/>
      <c r="BH79" s="89"/>
      <c r="BI79" s="89"/>
      <c r="BJ79" s="89"/>
      <c r="BK79" s="89"/>
      <c r="BL79" s="89"/>
      <c r="BM79" s="89"/>
      <c r="BN79" s="89"/>
      <c r="BO79" s="89"/>
      <c r="BP79" s="89"/>
      <c r="BQ79" s="89"/>
      <c r="BR79"/>
      <c r="BS79"/>
      <c r="BT79" s="90"/>
      <c r="BU79" s="90"/>
      <c r="BV79" s="90"/>
      <c r="BW79" s="90"/>
      <c r="BX79" s="90"/>
      <c r="BY79" s="90"/>
      <c r="BZ79" s="91"/>
      <c r="CA79" s="91"/>
      <c r="CB79" s="91"/>
      <c r="CC79" s="76" t="s">
        <v>14</v>
      </c>
      <c r="CD79" s="91"/>
      <c r="CE79" s="91"/>
      <c r="CF79" s="31"/>
      <c r="CG79"/>
      <c r="CH79"/>
      <c r="CI79"/>
      <c r="CJ79" s="85">
        <v>13.67</v>
      </c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15" customHeight="1">
      <c r="A80"/>
      <c r="B80" s="63" t="s">
        <v>15</v>
      </c>
      <c r="C80" s="63"/>
      <c r="D80" s="63"/>
      <c r="E80" s="63"/>
      <c r="F80" s="63"/>
      <c r="G80" s="63"/>
      <c r="H80" s="63"/>
      <c r="I80" s="63"/>
      <c r="J80" s="63"/>
      <c r="K80" s="86">
        <v>6136</v>
      </c>
      <c r="L80" s="86"/>
      <c r="M80" s="86"/>
      <c r="N80" s="86"/>
      <c r="O80" s="86"/>
      <c r="P80" s="86"/>
      <c r="Q80" s="86"/>
      <c r="R80" s="86"/>
      <c r="S80" s="86"/>
      <c r="T80" s="86">
        <v>2308</v>
      </c>
      <c r="U80" s="86"/>
      <c r="V80" s="86"/>
      <c r="W80" s="86"/>
      <c r="X80" s="86"/>
      <c r="Y80" s="86"/>
      <c r="Z80" s="86"/>
      <c r="AA80" s="86"/>
      <c r="AB80" s="86"/>
      <c r="AC80" s="87">
        <f t="shared" si="2"/>
        <v>2.65857885615251</v>
      </c>
      <c r="AD80" s="87"/>
      <c r="AE80" s="87"/>
      <c r="AF80" s="87"/>
      <c r="AG80" s="87"/>
      <c r="AH80" s="87"/>
      <c r="AI80" s="87"/>
      <c r="AJ80" s="87"/>
      <c r="AK80" s="87"/>
      <c r="AL80" s="88">
        <f t="shared" si="3"/>
        <v>512.186978297162</v>
      </c>
      <c r="AM80" s="88"/>
      <c r="AN80" s="88"/>
      <c r="AO80" s="88"/>
      <c r="AP80" s="88"/>
      <c r="AQ80" s="88"/>
      <c r="AR80" s="88"/>
      <c r="AS80" s="88"/>
      <c r="AT80" s="88"/>
      <c r="AU80"/>
      <c r="AV80"/>
      <c r="AW80"/>
      <c r="AX80"/>
      <c r="AY80"/>
      <c r="AZ80"/>
      <c r="BA80"/>
      <c r="BB80" s="58"/>
      <c r="BC80" s="58"/>
      <c r="BD80" s="58"/>
      <c r="BE80" s="58"/>
      <c r="BF80" s="58"/>
      <c r="BG80" s="58"/>
      <c r="BH80" s="89"/>
      <c r="BI80" s="89"/>
      <c r="BJ80" s="89"/>
      <c r="BK80" s="89"/>
      <c r="BL80" s="89"/>
      <c r="BM80" s="89"/>
      <c r="BN80" s="89"/>
      <c r="BO80" s="89"/>
      <c r="BP80" s="89"/>
      <c r="BQ80" s="89"/>
      <c r="BR80"/>
      <c r="BS80"/>
      <c r="BT80" s="90"/>
      <c r="BU80" s="90"/>
      <c r="BV80" s="90"/>
      <c r="BW80" s="90"/>
      <c r="BX80" s="90"/>
      <c r="BY80" s="90"/>
      <c r="BZ80" s="91"/>
      <c r="CA80" s="91"/>
      <c r="CB80" s="91"/>
      <c r="CC80" s="76" t="s">
        <v>15</v>
      </c>
      <c r="CD80" s="91"/>
      <c r="CE80" s="91"/>
      <c r="CF80" s="31"/>
      <c r="CG80"/>
      <c r="CH80"/>
      <c r="CI80"/>
      <c r="CJ80" s="85">
        <v>11.98</v>
      </c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15" customHeight="1">
      <c r="A81"/>
      <c r="B81" s="63" t="s">
        <v>16</v>
      </c>
      <c r="C81" s="63"/>
      <c r="D81" s="63"/>
      <c r="E81" s="63"/>
      <c r="F81" s="63"/>
      <c r="G81" s="63"/>
      <c r="H81" s="63"/>
      <c r="I81" s="63"/>
      <c r="J81" s="63"/>
      <c r="K81" s="86">
        <v>1608</v>
      </c>
      <c r="L81" s="86"/>
      <c r="M81" s="86"/>
      <c r="N81" s="86"/>
      <c r="O81" s="86"/>
      <c r="P81" s="86"/>
      <c r="Q81" s="86"/>
      <c r="R81" s="86"/>
      <c r="S81" s="86"/>
      <c r="T81" s="86">
        <v>548</v>
      </c>
      <c r="U81" s="86"/>
      <c r="V81" s="86"/>
      <c r="W81" s="86"/>
      <c r="X81" s="86"/>
      <c r="Y81" s="86"/>
      <c r="Z81" s="86"/>
      <c r="AA81" s="86"/>
      <c r="AB81" s="86"/>
      <c r="AC81" s="87">
        <f t="shared" si="2"/>
        <v>2.93430656934307</v>
      </c>
      <c r="AD81" s="87"/>
      <c r="AE81" s="87"/>
      <c r="AF81" s="87"/>
      <c r="AG81" s="87"/>
      <c r="AH81" s="87"/>
      <c r="AI81" s="87"/>
      <c r="AJ81" s="87"/>
      <c r="AK81" s="87"/>
      <c r="AL81" s="88">
        <f t="shared" si="3"/>
        <v>72.2696629213483</v>
      </c>
      <c r="AM81" s="88"/>
      <c r="AN81" s="88"/>
      <c r="AO81" s="88"/>
      <c r="AP81" s="88"/>
      <c r="AQ81" s="88"/>
      <c r="AR81" s="88"/>
      <c r="AS81" s="88"/>
      <c r="AT81" s="88"/>
      <c r="AU81"/>
      <c r="AV81"/>
      <c r="AW81"/>
      <c r="AX81"/>
      <c r="AY81"/>
      <c r="AZ81"/>
      <c r="BA81"/>
      <c r="BB81" s="58"/>
      <c r="BC81" s="58"/>
      <c r="BD81" s="58"/>
      <c r="BE81" s="58"/>
      <c r="BF81" s="58"/>
      <c r="BG81" s="58"/>
      <c r="BH81" s="89"/>
      <c r="BI81" s="89"/>
      <c r="BJ81" s="89"/>
      <c r="BK81" s="89"/>
      <c r="BL81" s="89"/>
      <c r="BM81" s="89"/>
      <c r="BN81" s="89"/>
      <c r="BO81" s="89"/>
      <c r="BP81" s="89"/>
      <c r="BQ81" s="89"/>
      <c r="BR81"/>
      <c r="BS81"/>
      <c r="BT81" s="90"/>
      <c r="BU81" s="90"/>
      <c r="BV81" s="90"/>
      <c r="BW81" s="90"/>
      <c r="BX81" s="90"/>
      <c r="BY81" s="90"/>
      <c r="BZ81" s="91"/>
      <c r="CA81" s="91"/>
      <c r="CB81" s="91"/>
      <c r="CC81" s="76" t="s">
        <v>16</v>
      </c>
      <c r="CD81" s="91"/>
      <c r="CE81" s="91"/>
      <c r="CF81" s="31"/>
      <c r="CG81"/>
      <c r="CH81"/>
      <c r="CI81"/>
      <c r="CJ81" s="85">
        <v>22.25</v>
      </c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15" customHeight="1">
      <c r="A82"/>
      <c r="B82" s="63" t="s">
        <v>17</v>
      </c>
      <c r="C82" s="63"/>
      <c r="D82" s="63"/>
      <c r="E82" s="63"/>
      <c r="F82" s="63"/>
      <c r="G82" s="63"/>
      <c r="H82" s="63"/>
      <c r="I82" s="63"/>
      <c r="J82" s="63"/>
      <c r="K82" s="86">
        <v>2342</v>
      </c>
      <c r="L82" s="86"/>
      <c r="M82" s="86"/>
      <c r="N82" s="86"/>
      <c r="O82" s="86"/>
      <c r="P82" s="86"/>
      <c r="Q82" s="86"/>
      <c r="R82" s="86"/>
      <c r="S82" s="86"/>
      <c r="T82" s="86">
        <v>749</v>
      </c>
      <c r="U82" s="86"/>
      <c r="V82" s="86"/>
      <c r="W82" s="86"/>
      <c r="X82" s="86"/>
      <c r="Y82" s="86"/>
      <c r="Z82" s="86"/>
      <c r="AA82" s="86"/>
      <c r="AB82" s="86"/>
      <c r="AC82" s="87">
        <f t="shared" si="2"/>
        <v>3.12683578104139</v>
      </c>
      <c r="AD82" s="87"/>
      <c r="AE82" s="87"/>
      <c r="AF82" s="87"/>
      <c r="AG82" s="87"/>
      <c r="AH82" s="87"/>
      <c r="AI82" s="87"/>
      <c r="AJ82" s="87"/>
      <c r="AK82" s="87"/>
      <c r="AL82" s="88">
        <f t="shared" si="3"/>
        <v>94.4354838709677</v>
      </c>
      <c r="AM82" s="88"/>
      <c r="AN82" s="88"/>
      <c r="AO82" s="88"/>
      <c r="AP82" s="88"/>
      <c r="AQ82" s="88"/>
      <c r="AR82" s="88"/>
      <c r="AS82" s="88"/>
      <c r="AT82" s="88"/>
      <c r="AU82"/>
      <c r="AV82"/>
      <c r="AW82"/>
      <c r="AX82"/>
      <c r="AY82"/>
      <c r="AZ82"/>
      <c r="BA82"/>
      <c r="BB82" s="58"/>
      <c r="BC82" s="58"/>
      <c r="BD82" s="58"/>
      <c r="BE82" s="58"/>
      <c r="BF82" s="58"/>
      <c r="BG82" s="58"/>
      <c r="BH82" s="89"/>
      <c r="BI82" s="89"/>
      <c r="BJ82" s="89"/>
      <c r="BK82" s="89"/>
      <c r="BL82" s="89"/>
      <c r="BM82" s="89"/>
      <c r="BN82" s="89"/>
      <c r="BO82" s="89"/>
      <c r="BP82" s="89"/>
      <c r="BQ82" s="89"/>
      <c r="BR82"/>
      <c r="BS82"/>
      <c r="BT82" s="90"/>
      <c r="BU82" s="90"/>
      <c r="BV82" s="90"/>
      <c r="BW82" s="90"/>
      <c r="BX82" s="90"/>
      <c r="BY82" s="90"/>
      <c r="BZ82" s="91"/>
      <c r="CA82" s="91"/>
      <c r="CB82" s="91"/>
      <c r="CC82" s="76" t="s">
        <v>17</v>
      </c>
      <c r="CD82" s="91"/>
      <c r="CE82" s="91"/>
      <c r="CF82" s="31"/>
      <c r="CG82"/>
      <c r="CH82"/>
      <c r="CI82"/>
      <c r="CJ82" s="85">
        <v>24.8</v>
      </c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15" customHeight="1">
      <c r="A83"/>
      <c r="B83" s="63" t="s">
        <v>18</v>
      </c>
      <c r="C83" s="63"/>
      <c r="D83" s="63"/>
      <c r="E83" s="63"/>
      <c r="F83" s="63"/>
      <c r="G83" s="63"/>
      <c r="H83" s="63"/>
      <c r="I83" s="63"/>
      <c r="J83" s="63"/>
      <c r="K83" s="86">
        <v>2148</v>
      </c>
      <c r="L83" s="86"/>
      <c r="M83" s="86"/>
      <c r="N83" s="86"/>
      <c r="O83" s="86"/>
      <c r="P83" s="86"/>
      <c r="Q83" s="86"/>
      <c r="R83" s="86"/>
      <c r="S83" s="86"/>
      <c r="T83" s="86">
        <v>755</v>
      </c>
      <c r="U83" s="86"/>
      <c r="V83" s="86"/>
      <c r="W83" s="86"/>
      <c r="X83" s="86"/>
      <c r="Y83" s="86"/>
      <c r="Z83" s="86"/>
      <c r="AA83" s="86"/>
      <c r="AB83" s="86"/>
      <c r="AC83" s="87">
        <f t="shared" si="2"/>
        <v>2.84503311258278</v>
      </c>
      <c r="AD83" s="87"/>
      <c r="AE83" s="87"/>
      <c r="AF83" s="87"/>
      <c r="AG83" s="87"/>
      <c r="AH83" s="87"/>
      <c r="AI83" s="87"/>
      <c r="AJ83" s="87"/>
      <c r="AK83" s="87"/>
      <c r="AL83" s="88">
        <f t="shared" si="3"/>
        <v>124.811156304474</v>
      </c>
      <c r="AM83" s="88"/>
      <c r="AN83" s="88"/>
      <c r="AO83" s="88"/>
      <c r="AP83" s="88"/>
      <c r="AQ83" s="88"/>
      <c r="AR83" s="88"/>
      <c r="AS83" s="88"/>
      <c r="AT83" s="88"/>
      <c r="AU83"/>
      <c r="AV83"/>
      <c r="AW83"/>
      <c r="AX83"/>
      <c r="AY83"/>
      <c r="AZ83"/>
      <c r="BA83"/>
      <c r="BB83" s="58"/>
      <c r="BC83" s="58"/>
      <c r="BD83" s="58"/>
      <c r="BE83" s="58"/>
      <c r="BF83" s="58"/>
      <c r="BG83" s="58"/>
      <c r="BH83" s="89"/>
      <c r="BI83" s="89"/>
      <c r="BJ83" s="89"/>
      <c r="BK83" s="89"/>
      <c r="BL83" s="89"/>
      <c r="BM83" s="89"/>
      <c r="BN83" s="89"/>
      <c r="BO83" s="89"/>
      <c r="BP83" s="89"/>
      <c r="BQ83" s="89"/>
      <c r="BR83"/>
      <c r="BS83"/>
      <c r="BT83" s="90"/>
      <c r="BU83" s="90"/>
      <c r="BV83" s="90"/>
      <c r="BW83" s="90"/>
      <c r="BX83" s="90"/>
      <c r="BY83" s="90"/>
      <c r="BZ83" s="91"/>
      <c r="CA83" s="91"/>
      <c r="CB83" s="91"/>
      <c r="CC83" s="76" t="s">
        <v>18</v>
      </c>
      <c r="CD83" s="91"/>
      <c r="CE83" s="91"/>
      <c r="CF83" s="31"/>
      <c r="CG83"/>
      <c r="CH83"/>
      <c r="CI83"/>
      <c r="CJ83" s="85">
        <v>17.21</v>
      </c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15" customHeight="1">
      <c r="A84"/>
      <c r="B84" s="63" t="s">
        <v>19</v>
      </c>
      <c r="C84" s="63"/>
      <c r="D84" s="63"/>
      <c r="E84" s="63"/>
      <c r="F84" s="63"/>
      <c r="G84" s="63"/>
      <c r="H84" s="63"/>
      <c r="I84" s="63"/>
      <c r="J84" s="63"/>
      <c r="K84" s="86">
        <v>1779</v>
      </c>
      <c r="L84" s="86"/>
      <c r="M84" s="86"/>
      <c r="N84" s="86"/>
      <c r="O84" s="86"/>
      <c r="P84" s="86"/>
      <c r="Q84" s="86"/>
      <c r="R84" s="86"/>
      <c r="S84" s="86"/>
      <c r="T84" s="86">
        <v>588</v>
      </c>
      <c r="U84" s="86"/>
      <c r="V84" s="86"/>
      <c r="W84" s="86"/>
      <c r="X84" s="86"/>
      <c r="Y84" s="86"/>
      <c r="Z84" s="86"/>
      <c r="AA84" s="86"/>
      <c r="AB84" s="86"/>
      <c r="AC84" s="87">
        <f t="shared" si="2"/>
        <v>3.02551020408163</v>
      </c>
      <c r="AD84" s="87"/>
      <c r="AE84" s="87"/>
      <c r="AF84" s="87"/>
      <c r="AG84" s="87"/>
      <c r="AH84" s="87"/>
      <c r="AI84" s="87"/>
      <c r="AJ84" s="87"/>
      <c r="AK84" s="87"/>
      <c r="AL84" s="88">
        <f t="shared" si="3"/>
        <v>98.7784564131038</v>
      </c>
      <c r="AM84" s="88"/>
      <c r="AN84" s="88"/>
      <c r="AO84" s="88"/>
      <c r="AP84" s="88"/>
      <c r="AQ84" s="88"/>
      <c r="AR84" s="88"/>
      <c r="AS84" s="88"/>
      <c r="AT84" s="88"/>
      <c r="AU84"/>
      <c r="AV84"/>
      <c r="AW84"/>
      <c r="AX84"/>
      <c r="AY84"/>
      <c r="AZ84"/>
      <c r="BA84"/>
      <c r="BB84" s="58"/>
      <c r="BC84" s="58"/>
      <c r="BD84" s="58"/>
      <c r="BE84" s="58"/>
      <c r="BF84" s="58"/>
      <c r="BG84" s="58"/>
      <c r="BH84" s="89"/>
      <c r="BI84" s="89"/>
      <c r="BJ84" s="89"/>
      <c r="BK84" s="89"/>
      <c r="BL84" s="89"/>
      <c r="BM84" s="89"/>
      <c r="BN84" s="89"/>
      <c r="BO84" s="89"/>
      <c r="BP84" s="89"/>
      <c r="BQ84" s="89"/>
      <c r="BR84"/>
      <c r="BS84"/>
      <c r="BT84" s="90"/>
      <c r="BU84" s="90"/>
      <c r="BV84" s="90"/>
      <c r="BW84" s="90"/>
      <c r="BX84" s="90"/>
      <c r="BY84" s="90"/>
      <c r="BZ84" s="91"/>
      <c r="CA84" s="91"/>
      <c r="CB84" s="91"/>
      <c r="CC84" s="76" t="s">
        <v>19</v>
      </c>
      <c r="CD84" s="91"/>
      <c r="CE84" s="91"/>
      <c r="CF84" s="31"/>
      <c r="CG84"/>
      <c r="CH84"/>
      <c r="CI84"/>
      <c r="CJ84" s="85">
        <v>18.01</v>
      </c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15" customHeight="1">
      <c r="A85"/>
      <c r="B85" s="63" t="s">
        <v>20</v>
      </c>
      <c r="C85" s="63"/>
      <c r="D85" s="63"/>
      <c r="E85" s="63"/>
      <c r="F85" s="63"/>
      <c r="G85" s="63"/>
      <c r="H85" s="63"/>
      <c r="I85" s="63"/>
      <c r="J85" s="63"/>
      <c r="K85" s="86">
        <v>8470</v>
      </c>
      <c r="L85" s="86"/>
      <c r="M85" s="86"/>
      <c r="N85" s="86"/>
      <c r="O85" s="86"/>
      <c r="P85" s="86"/>
      <c r="Q85" s="86"/>
      <c r="R85" s="86"/>
      <c r="S85" s="86"/>
      <c r="T85" s="86">
        <v>2947</v>
      </c>
      <c r="U85" s="86"/>
      <c r="V85" s="86"/>
      <c r="W85" s="86"/>
      <c r="X85" s="86"/>
      <c r="Y85" s="86"/>
      <c r="Z85" s="86"/>
      <c r="AA85" s="86"/>
      <c r="AB85" s="86"/>
      <c r="AC85" s="87">
        <f t="shared" si="2"/>
        <v>2.87410926365796</v>
      </c>
      <c r="AD85" s="87"/>
      <c r="AE85" s="87"/>
      <c r="AF85" s="87"/>
      <c r="AG85" s="87"/>
      <c r="AH85" s="87"/>
      <c r="AI85" s="87"/>
      <c r="AJ85" s="87"/>
      <c r="AK85" s="87"/>
      <c r="AL85" s="88">
        <f t="shared" si="3"/>
        <v>207.242476143871</v>
      </c>
      <c r="AM85" s="88"/>
      <c r="AN85" s="88"/>
      <c r="AO85" s="88"/>
      <c r="AP85" s="88"/>
      <c r="AQ85" s="88"/>
      <c r="AR85" s="88"/>
      <c r="AS85" s="88"/>
      <c r="AT85" s="88"/>
      <c r="AU85"/>
      <c r="AV85"/>
      <c r="AW85"/>
      <c r="AX85"/>
      <c r="AY85"/>
      <c r="AZ85"/>
      <c r="BA85"/>
      <c r="BB85" s="58"/>
      <c r="BC85" s="58"/>
      <c r="BD85" s="58"/>
      <c r="BE85" s="58"/>
      <c r="BF85" s="58"/>
      <c r="BG85" s="58"/>
      <c r="BH85" s="89"/>
      <c r="BI85" s="89"/>
      <c r="BJ85" s="89"/>
      <c r="BK85" s="89"/>
      <c r="BL85" s="89"/>
      <c r="BM85" s="89"/>
      <c r="BN85" s="89"/>
      <c r="BO85" s="89"/>
      <c r="BP85" s="89"/>
      <c r="BQ85" s="89"/>
      <c r="BR85"/>
      <c r="BS85"/>
      <c r="BT85" s="90"/>
      <c r="BU85" s="90"/>
      <c r="BV85" s="90"/>
      <c r="BW85" s="90"/>
      <c r="BX85" s="90"/>
      <c r="BY85" s="90"/>
      <c r="BZ85" s="91"/>
      <c r="CA85" s="91"/>
      <c r="CB85" s="91"/>
      <c r="CC85" s="76" t="s">
        <v>20</v>
      </c>
      <c r="CD85" s="91"/>
      <c r="CE85" s="91"/>
      <c r="CF85" s="31"/>
      <c r="CG85"/>
      <c r="CH85"/>
      <c r="CI85"/>
      <c r="CJ85" s="85">
        <v>40.87</v>
      </c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15" customHeight="1">
      <c r="A86"/>
      <c r="B86" s="17" t="s">
        <v>21</v>
      </c>
      <c r="C86" s="17"/>
      <c r="D86" s="17"/>
      <c r="E86" s="17"/>
      <c r="F86" s="17"/>
      <c r="G86" s="17"/>
      <c r="H86" s="17"/>
      <c r="I86" s="17"/>
      <c r="J86" s="17"/>
      <c r="K86" s="92">
        <v>7183</v>
      </c>
      <c r="L86" s="92"/>
      <c r="M86" s="92"/>
      <c r="N86" s="92"/>
      <c r="O86" s="92"/>
      <c r="P86" s="92"/>
      <c r="Q86" s="92"/>
      <c r="R86" s="92"/>
      <c r="S86" s="92"/>
      <c r="T86" s="92">
        <v>2809</v>
      </c>
      <c r="U86" s="92"/>
      <c r="V86" s="92"/>
      <c r="W86" s="92"/>
      <c r="X86" s="92"/>
      <c r="Y86" s="92"/>
      <c r="Z86" s="92"/>
      <c r="AA86" s="92"/>
      <c r="AB86" s="92"/>
      <c r="AC86" s="93">
        <f t="shared" si="2"/>
        <v>2.55713777144891</v>
      </c>
      <c r="AD86" s="93"/>
      <c r="AE86" s="93"/>
      <c r="AF86" s="93"/>
      <c r="AG86" s="93"/>
      <c r="AH86" s="93"/>
      <c r="AI86" s="93"/>
      <c r="AJ86" s="93"/>
      <c r="AK86" s="93"/>
      <c r="AL86" s="94">
        <f t="shared" si="3"/>
        <v>263.596330275229</v>
      </c>
      <c r="AM86" s="94"/>
      <c r="AN86" s="94"/>
      <c r="AO86" s="94"/>
      <c r="AP86" s="94"/>
      <c r="AQ86" s="94"/>
      <c r="AR86" s="94"/>
      <c r="AS86" s="94"/>
      <c r="AT86" s="94"/>
      <c r="AU86"/>
      <c r="AV86"/>
      <c r="AW86"/>
      <c r="AX86"/>
      <c r="AY86"/>
      <c r="AZ86"/>
      <c r="BA86"/>
      <c r="BB86" s="58"/>
      <c r="BC86" s="58"/>
      <c r="BD86" s="58"/>
      <c r="BE86" s="58"/>
      <c r="BF86" s="58"/>
      <c r="BG86" s="58"/>
      <c r="BH86" s="89"/>
      <c r="BI86" s="89"/>
      <c r="BJ86" s="89"/>
      <c r="BK86" s="89"/>
      <c r="BL86" s="89"/>
      <c r="BM86" s="89"/>
      <c r="BN86" s="89"/>
      <c r="BO86" s="89"/>
      <c r="BP86" s="89"/>
      <c r="BQ86" s="89"/>
      <c r="BR86"/>
      <c r="BS86"/>
      <c r="BT86" s="90"/>
      <c r="BU86" s="90"/>
      <c r="BV86" s="90"/>
      <c r="BW86" s="90"/>
      <c r="BX86" s="90"/>
      <c r="BY86" s="90"/>
      <c r="BZ86" s="91"/>
      <c r="CA86" s="91"/>
      <c r="CB86" s="91"/>
      <c r="CC86" s="76" t="s">
        <v>21</v>
      </c>
      <c r="CD86" s="91"/>
      <c r="CE86" s="91"/>
      <c r="CF86" s="31"/>
      <c r="CG86"/>
      <c r="CH86"/>
      <c r="CI86"/>
      <c r="CJ86" s="85">
        <v>27.25</v>
      </c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15" customHeight="1">
      <c r="A87"/>
      <c r="B87" s="8" t="s">
        <v>99</v>
      </c>
      <c r="C87"/>
      <c r="D87"/>
      <c r="E87"/>
      <c r="F87"/>
      <c r="G87"/>
      <c r="H87"/>
      <c r="I87"/>
      <c r="J87"/>
      <c r="K87"/>
      <c r="L87"/>
      <c r="M87" s="1">
        <v>30.9</v>
      </c>
      <c r="N87"/>
      <c r="O87"/>
      <c r="P87"/>
      <c r="Q87"/>
      <c r="R87"/>
      <c r="S87"/>
      <c r="T87"/>
      <c r="U87"/>
      <c r="V87" s="1">
        <v>13.6</v>
      </c>
      <c r="W87"/>
      <c r="X87"/>
      <c r="Y87"/>
      <c r="Z87"/>
      <c r="AA87"/>
      <c r="AB87"/>
      <c r="AC87"/>
      <c r="AD87"/>
      <c r="AE87" s="1">
        <v>21.4</v>
      </c>
      <c r="AF87" s="95" t="s">
        <v>70</v>
      </c>
      <c r="AG87" s="95"/>
      <c r="AH87" s="95"/>
      <c r="AI87" s="95"/>
      <c r="AJ87" s="95"/>
      <c r="AK87" s="95"/>
      <c r="AL87" s="95"/>
      <c r="AM87" s="95"/>
      <c r="AN87" s="95"/>
      <c r="AO87" s="95"/>
      <c r="AP87" s="95"/>
      <c r="AQ87" s="95"/>
      <c r="AR87" s="95"/>
      <c r="AS87" s="95"/>
      <c r="AT87" s="95"/>
      <c r="AU87"/>
      <c r="AV87"/>
      <c r="AW87"/>
      <c r="AX87"/>
      <c r="AY87"/>
      <c r="AZ87"/>
      <c r="BA87"/>
      <c r="BB87" s="58"/>
      <c r="BC87" s="58"/>
      <c r="BD87" s="58"/>
      <c r="BE87" s="58"/>
      <c r="BF87" s="58"/>
      <c r="BG87" s="58"/>
      <c r="BH87" s="89"/>
      <c r="BI87" s="89"/>
      <c r="BJ87" s="89"/>
      <c r="BK87" s="89"/>
      <c r="BL87" s="89"/>
      <c r="BM87" s="89"/>
      <c r="BN87" s="89"/>
      <c r="BO87" s="89"/>
      <c r="BP87" s="89"/>
      <c r="BQ87" s="89"/>
      <c r="BR87" s="89"/>
      <c r="BS87" s="89"/>
      <c r="BT87" s="90"/>
      <c r="BU87" s="90"/>
      <c r="BV87" s="90"/>
      <c r="BW87" s="90"/>
      <c r="BX87" s="90"/>
      <c r="BY87" s="90"/>
      <c r="BZ87" s="91"/>
      <c r="CA87" s="91"/>
      <c r="CB87" s="91"/>
      <c r="CC87" s="91"/>
      <c r="CD87" s="91"/>
      <c r="CE87" s="91"/>
      <c r="CF87" s="31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15" customHeight="1">
      <c r="A88"/>
      <c r="B88"/>
      <c r="C88"/>
      <c r="D88"/>
      <c r="E88"/>
      <c r="F88"/>
      <c r="G88"/>
      <c r="H88"/>
      <c r="I88"/>
      <c r="J88"/>
      <c r="K88"/>
      <c r="L88"/>
      <c r="M88" s="1">
        <v>34.9</v>
      </c>
      <c r="N88"/>
      <c r="O88"/>
      <c r="P88"/>
      <c r="Q88"/>
      <c r="R88"/>
      <c r="S88"/>
      <c r="T88"/>
      <c r="U88"/>
      <c r="V88" s="1">
        <v>17.5</v>
      </c>
      <c r="W88"/>
      <c r="X88"/>
      <c r="Y88"/>
      <c r="Z88"/>
      <c r="AA88"/>
      <c r="AB88"/>
      <c r="AC88"/>
      <c r="AD88"/>
      <c r="AE88" s="1">
        <v>24.9</v>
      </c>
      <c r="AF88"/>
      <c r="AG88"/>
      <c r="AH88"/>
      <c r="AI88"/>
      <c r="AJ88"/>
      <c r="AK88"/>
      <c r="AL88"/>
      <c r="AM88"/>
      <c r="AN88" s="1">
        <v>223.5</v>
      </c>
      <c r="AO88"/>
      <c r="AP88"/>
      <c r="AQ88"/>
      <c r="AR88"/>
      <c r="AS88"/>
      <c r="AT88"/>
      <c r="AU88"/>
      <c r="AV88"/>
      <c r="AW88"/>
      <c r="AX88"/>
      <c r="AY88"/>
      <c r="AZ88"/>
      <c r="BA88"/>
      <c r="BB88" s="58"/>
      <c r="BC88" s="58"/>
      <c r="BD88" s="58"/>
      <c r="BE88" s="58"/>
      <c r="BF88" s="58"/>
      <c r="BG88" s="58"/>
      <c r="BH88" s="89"/>
      <c r="BI88" s="89"/>
      <c r="BJ88" s="89"/>
      <c r="BK88" s="89"/>
      <c r="BL88" s="89"/>
      <c r="BM88" s="89"/>
      <c r="BN88" s="89"/>
      <c r="BO88" s="89"/>
      <c r="BP88" s="89"/>
      <c r="BQ88" s="89"/>
      <c r="BR88" s="89"/>
      <c r="BS88" s="89"/>
      <c r="BT88" s="90"/>
      <c r="BU88" s="90"/>
      <c r="BV88" s="90"/>
      <c r="BW88" s="90"/>
      <c r="BX88" s="90"/>
      <c r="BY88" s="90"/>
      <c r="BZ88" s="91"/>
      <c r="CA88" s="91"/>
      <c r="CB88" s="91"/>
      <c r="CC88" s="91"/>
      <c r="CD88" s="91"/>
      <c r="CE88" s="91"/>
      <c r="CF88" s="31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15" customHeight="1">
      <c r="A89" s="8" t="s">
        <v>100</v>
      </c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 s="1">
        <v>18.6</v>
      </c>
      <c r="W89"/>
      <c r="X89"/>
      <c r="Y89"/>
      <c r="Z89"/>
      <c r="AA89"/>
      <c r="AB89"/>
      <c r="AC89"/>
      <c r="AD89"/>
      <c r="AE89" s="1">
        <v>26.1</v>
      </c>
      <c r="AF89"/>
      <c r="AG89"/>
      <c r="AH89"/>
      <c r="AI89"/>
      <c r="AJ89"/>
      <c r="AK89"/>
      <c r="AL89"/>
      <c r="AM89"/>
      <c r="AN89" s="1">
        <v>408.5</v>
      </c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 s="55" t="s">
        <v>101</v>
      </c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3.75" customHeight="1">
      <c r="A90"/>
      <c r="B90"/>
      <c r="C90"/>
      <c r="D90"/>
      <c r="E90"/>
      <c r="F90"/>
      <c r="G90"/>
      <c r="H90"/>
      <c r="I90"/>
      <c r="J90"/>
      <c r="K90"/>
      <c r="L90"/>
      <c r="M90" s="1">
        <v>30.8</v>
      </c>
      <c r="N90"/>
      <c r="O90"/>
      <c r="P90"/>
      <c r="Q90"/>
      <c r="R90"/>
      <c r="S90"/>
      <c r="T90"/>
      <c r="U90"/>
      <c r="V90" s="1">
        <v>13.5</v>
      </c>
      <c r="W90"/>
      <c r="X90"/>
      <c r="Y90"/>
      <c r="Z90"/>
      <c r="AA90"/>
      <c r="AB90"/>
      <c r="AC90"/>
      <c r="AD90"/>
      <c r="AE90" s="1">
        <v>21.9</v>
      </c>
      <c r="AF90"/>
      <c r="AG90"/>
      <c r="AH90"/>
      <c r="AI90"/>
      <c r="AJ90"/>
      <c r="AK90"/>
      <c r="AL90"/>
      <c r="AM90"/>
      <c r="AN90" s="1">
        <v>166.5</v>
      </c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ht="15" customHeight="1">
      <c r="A91"/>
      <c r="B91" s="35" t="s">
        <v>102</v>
      </c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5" t="s">
        <v>103</v>
      </c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 t="s">
        <v>104</v>
      </c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 t="s">
        <v>105</v>
      </c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/>
      <c r="BS91"/>
      <c r="BT91"/>
      <c r="BU91"/>
      <c r="BV91"/>
      <c r="BW91"/>
      <c r="BX91"/>
      <c r="BY91"/>
      <c r="BZ91"/>
      <c r="CA91"/>
      <c r="CB91"/>
      <c r="CC91"/>
      <c r="CD91" s="1" t="s">
        <v>106</v>
      </c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ht="15" customHeight="1">
      <c r="A92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 t="s">
        <v>107</v>
      </c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 t="s">
        <v>23</v>
      </c>
      <c r="AE92" s="35"/>
      <c r="AF92" s="35"/>
      <c r="AG92" s="35"/>
      <c r="AH92" s="35"/>
      <c r="AI92" s="35"/>
      <c r="AJ92" s="35" t="s">
        <v>107</v>
      </c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 t="s">
        <v>23</v>
      </c>
      <c r="AV92" s="35"/>
      <c r="AW92" s="35"/>
      <c r="AX92" s="35"/>
      <c r="AY92" s="35"/>
      <c r="AZ92" s="35"/>
      <c r="BA92" s="35" t="s">
        <v>107</v>
      </c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35" t="s">
        <v>23</v>
      </c>
      <c r="BM92" s="35"/>
      <c r="BN92" s="35"/>
      <c r="BO92" s="35"/>
      <c r="BP92" s="35"/>
      <c r="BQ92" s="35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t="15" customHeight="1">
      <c r="A93"/>
      <c r="B93" s="5" t="s">
        <v>108</v>
      </c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72">
        <v>25645</v>
      </c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96">
        <v>100</v>
      </c>
      <c r="AE93" s="96"/>
      <c r="AF93" s="96"/>
      <c r="AG93" s="96"/>
      <c r="AH93" s="96"/>
      <c r="AI93" s="96"/>
      <c r="AJ93" s="72">
        <f>AJ94+AJ98+AJ102+AJ110</f>
        <v>24892</v>
      </c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96">
        <f>AU94+AU98+AU102+AU110</f>
        <v>99.9468423589908</v>
      </c>
      <c r="AV93" s="96"/>
      <c r="AW93" s="96"/>
      <c r="AX93" s="96"/>
      <c r="AY93" s="96"/>
      <c r="AZ93" s="96"/>
      <c r="BA93" s="72">
        <v>24396</v>
      </c>
      <c r="BB93" s="72"/>
      <c r="BC93" s="72"/>
      <c r="BD93" s="72"/>
      <c r="BE93" s="72"/>
      <c r="BF93" s="72"/>
      <c r="BG93" s="72"/>
      <c r="BH93" s="72"/>
      <c r="BI93" s="72"/>
      <c r="BJ93" s="72"/>
      <c r="BK93" s="72"/>
      <c r="BL93" s="96">
        <f>BL94+BL98+BL102+BL110</f>
        <v>100</v>
      </c>
      <c r="BM93" s="96"/>
      <c r="BN93" s="96"/>
      <c r="BO93" s="96"/>
      <c r="BP93" s="96"/>
      <c r="BQ93" s="96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ht="15" customHeight="1">
      <c r="A94"/>
      <c r="B94" s="97" t="s">
        <v>109</v>
      </c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72">
        <v>2483</v>
      </c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96">
        <v>9.7</v>
      </c>
      <c r="AE94" s="96"/>
      <c r="AF94" s="96"/>
      <c r="AG94" s="96"/>
      <c r="AH94" s="96"/>
      <c r="AI94" s="96"/>
      <c r="AJ94" s="72">
        <f>SUM(AJ95:AT97)</f>
        <v>1658</v>
      </c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96">
        <f>AJ94/AJ93*100</f>
        <v>6.66077454603889</v>
      </c>
      <c r="AV94" s="96"/>
      <c r="AW94" s="96"/>
      <c r="AX94" s="96"/>
      <c r="AY94" s="96"/>
      <c r="AZ94" s="96"/>
      <c r="BA94" s="72">
        <f>SUM(BA95:BK97)</f>
        <v>1472</v>
      </c>
      <c r="BB94" s="72"/>
      <c r="BC94" s="72"/>
      <c r="BD94" s="72"/>
      <c r="BE94" s="72"/>
      <c r="BF94" s="72"/>
      <c r="BG94" s="72"/>
      <c r="BH94" s="72"/>
      <c r="BI94" s="72"/>
      <c r="BJ94" s="72"/>
      <c r="BK94" s="72"/>
      <c r="BL94" s="96">
        <f aca="true" t="shared" si="4" ref="BL94:BL110">BA94/BA$93*100</f>
        <v>6.03377602885719</v>
      </c>
      <c r="BM94" s="96"/>
      <c r="BN94" s="96"/>
      <c r="BO94" s="96"/>
      <c r="BP94" s="96"/>
      <c r="BQ94" s="96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ht="15" customHeight="1">
      <c r="A95"/>
      <c r="B95" s="98" t="s">
        <v>110</v>
      </c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9">
        <v>2459</v>
      </c>
      <c r="T95" s="99"/>
      <c r="U95" s="99"/>
      <c r="V95" s="99"/>
      <c r="W95" s="99"/>
      <c r="X95" s="99"/>
      <c r="Y95" s="99"/>
      <c r="Z95" s="99"/>
      <c r="AA95" s="99"/>
      <c r="AB95" s="99"/>
      <c r="AC95" s="99"/>
      <c r="AD95" s="100">
        <v>9.6</v>
      </c>
      <c r="AE95" s="100"/>
      <c r="AF95" s="100"/>
      <c r="AG95" s="100"/>
      <c r="AH95" s="100"/>
      <c r="AI95" s="100"/>
      <c r="AJ95" s="99">
        <v>1611</v>
      </c>
      <c r="AK95" s="99"/>
      <c r="AL95" s="99"/>
      <c r="AM95" s="99"/>
      <c r="AN95" s="99"/>
      <c r="AO95" s="99"/>
      <c r="AP95" s="99"/>
      <c r="AQ95" s="99"/>
      <c r="AR95" s="99"/>
      <c r="AS95" s="99"/>
      <c r="AT95" s="99"/>
      <c r="AU95" s="100">
        <f>AJ95/AJ93*100</f>
        <v>6.47195886228507</v>
      </c>
      <c r="AV95" s="100"/>
      <c r="AW95" s="100"/>
      <c r="AX95" s="100"/>
      <c r="AY95" s="100"/>
      <c r="AZ95" s="100"/>
      <c r="BA95" s="99">
        <v>1438</v>
      </c>
      <c r="BB95" s="99"/>
      <c r="BC95" s="99"/>
      <c r="BD95" s="99"/>
      <c r="BE95" s="99"/>
      <c r="BF95" s="99"/>
      <c r="BG95" s="99"/>
      <c r="BH95" s="99"/>
      <c r="BI95" s="99"/>
      <c r="BJ95" s="99"/>
      <c r="BK95" s="99"/>
      <c r="BL95" s="100">
        <f t="shared" si="4"/>
        <v>5.894408919495</v>
      </c>
      <c r="BM95" s="100"/>
      <c r="BN95" s="100"/>
      <c r="BO95" s="100"/>
      <c r="BP95" s="100"/>
      <c r="BQ95" s="100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ht="15" customHeight="1">
      <c r="A96"/>
      <c r="B96" s="101" t="s">
        <v>111</v>
      </c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2">
        <v>24</v>
      </c>
      <c r="T96" s="102"/>
      <c r="U96" s="102"/>
      <c r="V96" s="102"/>
      <c r="W96" s="102"/>
      <c r="X96" s="102"/>
      <c r="Y96" s="102"/>
      <c r="Z96" s="102"/>
      <c r="AA96" s="102"/>
      <c r="AB96" s="102"/>
      <c r="AC96" s="102"/>
      <c r="AD96" s="103">
        <v>0.1</v>
      </c>
      <c r="AE96" s="103"/>
      <c r="AF96" s="103"/>
      <c r="AG96" s="103"/>
      <c r="AH96" s="103"/>
      <c r="AI96" s="103"/>
      <c r="AJ96" s="102">
        <v>44</v>
      </c>
      <c r="AK96" s="102"/>
      <c r="AL96" s="102"/>
      <c r="AM96" s="102"/>
      <c r="AN96" s="102"/>
      <c r="AO96" s="102"/>
      <c r="AP96" s="102"/>
      <c r="AQ96" s="102"/>
      <c r="AR96" s="102"/>
      <c r="AS96" s="102"/>
      <c r="AT96" s="102"/>
      <c r="AU96" s="103">
        <f>AJ96/AJ93*100</f>
        <v>0.17676361883336</v>
      </c>
      <c r="AV96" s="103"/>
      <c r="AW96" s="103"/>
      <c r="AX96" s="103"/>
      <c r="AY96" s="103"/>
      <c r="AZ96" s="103"/>
      <c r="BA96" s="102">
        <v>33</v>
      </c>
      <c r="BB96" s="102"/>
      <c r="BC96" s="102"/>
      <c r="BD96" s="102"/>
      <c r="BE96" s="102"/>
      <c r="BF96" s="102"/>
      <c r="BG96" s="102"/>
      <c r="BH96" s="102"/>
      <c r="BI96" s="102"/>
      <c r="BJ96" s="102"/>
      <c r="BK96" s="102"/>
      <c r="BL96" s="104">
        <f t="shared" si="4"/>
        <v>0.13526807673389102</v>
      </c>
      <c r="BM96" s="104"/>
      <c r="BN96" s="104"/>
      <c r="BO96" s="104"/>
      <c r="BP96" s="104"/>
      <c r="BQ96" s="104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ht="15" customHeight="1">
      <c r="A97" s="105"/>
      <c r="B97" s="106" t="s">
        <v>112</v>
      </c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7" t="s">
        <v>89</v>
      </c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8" t="s">
        <v>89</v>
      </c>
      <c r="AE97" s="108"/>
      <c r="AF97" s="108"/>
      <c r="AG97" s="108"/>
      <c r="AH97" s="108"/>
      <c r="AI97" s="108"/>
      <c r="AJ97" s="107">
        <v>3</v>
      </c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8">
        <f>AJ97/AJ93*100</f>
        <v>0.0120520649204564</v>
      </c>
      <c r="AV97" s="108"/>
      <c r="AW97" s="108"/>
      <c r="AX97" s="108"/>
      <c r="AY97" s="108"/>
      <c r="AZ97" s="108"/>
      <c r="BA97" s="107">
        <v>1</v>
      </c>
      <c r="BB97" s="107"/>
      <c r="BC97" s="107"/>
      <c r="BD97" s="107"/>
      <c r="BE97" s="107"/>
      <c r="BF97" s="107"/>
      <c r="BG97" s="107"/>
      <c r="BH97" s="107"/>
      <c r="BI97" s="107"/>
      <c r="BJ97" s="107"/>
      <c r="BK97" s="107"/>
      <c r="BL97" s="109">
        <f t="shared" si="4"/>
        <v>0.00409903262829972</v>
      </c>
      <c r="BM97" s="109"/>
      <c r="BN97" s="109"/>
      <c r="BO97" s="109"/>
      <c r="BP97" s="109"/>
      <c r="BQ97" s="109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ht="15" customHeight="1">
      <c r="A98"/>
      <c r="B98" s="97" t="s">
        <v>113</v>
      </c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72">
        <v>7391</v>
      </c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96">
        <v>28.8</v>
      </c>
      <c r="AE98" s="96"/>
      <c r="AF98" s="96"/>
      <c r="AG98" s="96"/>
      <c r="AH98" s="96"/>
      <c r="AI98" s="96"/>
      <c r="AJ98" s="72">
        <f>SUM(AJ99:AT101)</f>
        <v>6904</v>
      </c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96">
        <f>AJ98/AJ93*100</f>
        <v>27.7358187369436</v>
      </c>
      <c r="AV98" s="96"/>
      <c r="AW98" s="96"/>
      <c r="AX98" s="96"/>
      <c r="AY98" s="96"/>
      <c r="AZ98" s="96"/>
      <c r="BA98" s="72">
        <f>SUM(BA99:BK101)</f>
        <v>6662</v>
      </c>
      <c r="BB98" s="72"/>
      <c r="BC98" s="72"/>
      <c r="BD98" s="72"/>
      <c r="BE98" s="72"/>
      <c r="BF98" s="72"/>
      <c r="BG98" s="72"/>
      <c r="BH98" s="72"/>
      <c r="BI98" s="72"/>
      <c r="BJ98" s="72"/>
      <c r="BK98" s="72"/>
      <c r="BL98" s="96">
        <f t="shared" si="4"/>
        <v>27.3077553697327</v>
      </c>
      <c r="BM98" s="96"/>
      <c r="BN98" s="96"/>
      <c r="BO98" s="96"/>
      <c r="BP98" s="96"/>
      <c r="BQ98" s="96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ht="15" customHeight="1">
      <c r="A99"/>
      <c r="B99" s="98" t="s">
        <v>114</v>
      </c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9">
        <v>16</v>
      </c>
      <c r="T99" s="99"/>
      <c r="U99" s="99"/>
      <c r="V99" s="99"/>
      <c r="W99" s="99"/>
      <c r="X99" s="99"/>
      <c r="Y99" s="99"/>
      <c r="Z99" s="99"/>
      <c r="AA99" s="99"/>
      <c r="AB99" s="99"/>
      <c r="AC99" s="99"/>
      <c r="AD99" s="110">
        <v>0</v>
      </c>
      <c r="AE99" s="110"/>
      <c r="AF99" s="110"/>
      <c r="AG99" s="110"/>
      <c r="AH99" s="110"/>
      <c r="AI99" s="110"/>
      <c r="AJ99" s="99">
        <v>8</v>
      </c>
      <c r="AK99" s="99"/>
      <c r="AL99" s="99"/>
      <c r="AM99" s="99"/>
      <c r="AN99" s="99"/>
      <c r="AO99" s="99"/>
      <c r="AP99" s="99"/>
      <c r="AQ99" s="99"/>
      <c r="AR99" s="99"/>
      <c r="AS99" s="99"/>
      <c r="AT99" s="99"/>
      <c r="AU99" s="110">
        <f>AJ99/AJ93*100</f>
        <v>0.0321388397878837</v>
      </c>
      <c r="AV99" s="110"/>
      <c r="AW99" s="110"/>
      <c r="AX99" s="110"/>
      <c r="AY99" s="110"/>
      <c r="AZ99" s="110"/>
      <c r="BA99" s="99">
        <v>11</v>
      </c>
      <c r="BB99" s="99"/>
      <c r="BC99" s="99"/>
      <c r="BD99" s="99"/>
      <c r="BE99" s="99"/>
      <c r="BF99" s="99"/>
      <c r="BG99" s="99"/>
      <c r="BH99" s="99"/>
      <c r="BI99" s="99"/>
      <c r="BJ99" s="99"/>
      <c r="BK99" s="99"/>
      <c r="BL99" s="100">
        <f t="shared" si="4"/>
        <v>0.0450893589112969</v>
      </c>
      <c r="BM99" s="100"/>
      <c r="BN99" s="100"/>
      <c r="BO99" s="100"/>
      <c r="BP99" s="100"/>
      <c r="BQ99" s="100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ht="15" customHeight="1">
      <c r="A100"/>
      <c r="B100" s="111" t="s">
        <v>115</v>
      </c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2">
        <v>2607</v>
      </c>
      <c r="T100" s="112"/>
      <c r="U100" s="112"/>
      <c r="V100" s="112"/>
      <c r="W100" s="112"/>
      <c r="X100" s="112"/>
      <c r="Y100" s="112"/>
      <c r="Z100" s="112"/>
      <c r="AA100" s="112"/>
      <c r="AB100" s="112"/>
      <c r="AC100" s="112"/>
      <c r="AD100" s="104">
        <v>10.2</v>
      </c>
      <c r="AE100" s="104"/>
      <c r="AF100" s="104"/>
      <c r="AG100" s="104"/>
      <c r="AH100" s="104"/>
      <c r="AI100" s="104"/>
      <c r="AJ100" s="112">
        <v>2205</v>
      </c>
      <c r="AK100" s="112"/>
      <c r="AL100" s="112"/>
      <c r="AM100" s="112"/>
      <c r="AN100" s="112"/>
      <c r="AO100" s="112"/>
      <c r="AP100" s="112"/>
      <c r="AQ100" s="112"/>
      <c r="AR100" s="112"/>
      <c r="AS100" s="112"/>
      <c r="AT100" s="112"/>
      <c r="AU100" s="104">
        <f>AJ100/AJ93*100</f>
        <v>8.85826771653543</v>
      </c>
      <c r="AV100" s="104"/>
      <c r="AW100" s="104"/>
      <c r="AX100" s="104"/>
      <c r="AY100" s="104"/>
      <c r="AZ100" s="104"/>
      <c r="BA100" s="112">
        <v>2145</v>
      </c>
      <c r="BB100" s="112"/>
      <c r="BC100" s="112"/>
      <c r="BD100" s="112"/>
      <c r="BE100" s="112"/>
      <c r="BF100" s="112"/>
      <c r="BG100" s="112"/>
      <c r="BH100" s="112"/>
      <c r="BI100" s="112"/>
      <c r="BJ100" s="112"/>
      <c r="BK100" s="112"/>
      <c r="BL100" s="104">
        <f t="shared" si="4"/>
        <v>8.7924249877029</v>
      </c>
      <c r="BM100" s="104"/>
      <c r="BN100" s="104"/>
      <c r="BO100" s="104"/>
      <c r="BP100" s="104"/>
      <c r="BQ100" s="104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ht="15" customHeight="1">
      <c r="A101"/>
      <c r="B101" s="113" t="s">
        <v>116</v>
      </c>
      <c r="C101" s="113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4">
        <v>4768</v>
      </c>
      <c r="T101" s="114"/>
      <c r="U101" s="114"/>
      <c r="V101" s="114"/>
      <c r="W101" s="114"/>
      <c r="X101" s="114"/>
      <c r="Y101" s="114"/>
      <c r="Z101" s="114"/>
      <c r="AA101" s="114"/>
      <c r="AB101" s="114"/>
      <c r="AC101" s="114"/>
      <c r="AD101" s="115">
        <v>18.6</v>
      </c>
      <c r="AE101" s="115"/>
      <c r="AF101" s="115"/>
      <c r="AG101" s="115"/>
      <c r="AH101" s="115"/>
      <c r="AI101" s="115"/>
      <c r="AJ101" s="114">
        <v>4691</v>
      </c>
      <c r="AK101" s="114"/>
      <c r="AL101" s="114"/>
      <c r="AM101" s="114"/>
      <c r="AN101" s="114"/>
      <c r="AO101" s="114"/>
      <c r="AP101" s="114"/>
      <c r="AQ101" s="114"/>
      <c r="AR101" s="114"/>
      <c r="AS101" s="114"/>
      <c r="AT101" s="114"/>
      <c r="AU101" s="115">
        <f>AJ101/AJ93*100</f>
        <v>18.8454121806203</v>
      </c>
      <c r="AV101" s="115"/>
      <c r="AW101" s="115"/>
      <c r="AX101" s="115"/>
      <c r="AY101" s="115"/>
      <c r="AZ101" s="115"/>
      <c r="BA101" s="114">
        <v>4506</v>
      </c>
      <c r="BB101" s="114"/>
      <c r="BC101" s="114"/>
      <c r="BD101" s="114"/>
      <c r="BE101" s="114"/>
      <c r="BF101" s="114"/>
      <c r="BG101" s="114"/>
      <c r="BH101" s="114"/>
      <c r="BI101" s="114"/>
      <c r="BJ101" s="114"/>
      <c r="BK101" s="114"/>
      <c r="BL101" s="109">
        <f t="shared" si="4"/>
        <v>18.4702410231185</v>
      </c>
      <c r="BM101" s="109"/>
      <c r="BN101" s="109"/>
      <c r="BO101" s="109"/>
      <c r="BP101" s="109"/>
      <c r="BQ101" s="109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ht="15" customHeight="1">
      <c r="A102"/>
      <c r="B102" s="97" t="s">
        <v>117</v>
      </c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72">
        <v>15722</v>
      </c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96">
        <v>61.3</v>
      </c>
      <c r="AE102" s="96"/>
      <c r="AF102" s="96"/>
      <c r="AG102" s="96"/>
      <c r="AH102" s="96"/>
      <c r="AI102" s="96"/>
      <c r="AJ102" s="72">
        <f>SUM(AJ103:AT109)</f>
        <v>15048</v>
      </c>
      <c r="AK102" s="72"/>
      <c r="AL102" s="72"/>
      <c r="AM102" s="72"/>
      <c r="AN102" s="72"/>
      <c r="AO102" s="72"/>
      <c r="AP102" s="72"/>
      <c r="AQ102" s="72"/>
      <c r="AR102" s="72"/>
      <c r="AS102" s="72"/>
      <c r="AT102" s="72"/>
      <c r="AU102" s="96">
        <v>60.4</v>
      </c>
      <c r="AV102" s="96"/>
      <c r="AW102" s="96"/>
      <c r="AX102" s="96"/>
      <c r="AY102" s="96"/>
      <c r="AZ102" s="96"/>
      <c r="BA102" s="72">
        <f>SUM(BA103:BK109)</f>
        <v>15382</v>
      </c>
      <c r="BB102" s="72"/>
      <c r="BC102" s="72"/>
      <c r="BD102" s="72"/>
      <c r="BE102" s="72"/>
      <c r="BF102" s="72"/>
      <c r="BG102" s="72"/>
      <c r="BH102" s="72"/>
      <c r="BI102" s="72"/>
      <c r="BJ102" s="72"/>
      <c r="BK102" s="72"/>
      <c r="BL102" s="96">
        <f t="shared" si="4"/>
        <v>63.0513198885063</v>
      </c>
      <c r="BM102" s="96"/>
      <c r="BN102" s="96"/>
      <c r="BO102" s="96"/>
      <c r="BP102" s="96"/>
      <c r="BQ102" s="96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ht="15" customHeight="1">
      <c r="A103"/>
      <c r="B103" s="98" t="s">
        <v>118</v>
      </c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9">
        <v>115</v>
      </c>
      <c r="T103" s="99"/>
      <c r="U103" s="99"/>
      <c r="V103" s="99"/>
      <c r="W103" s="99"/>
      <c r="X103" s="99"/>
      <c r="Y103" s="99"/>
      <c r="Z103" s="99"/>
      <c r="AA103" s="99"/>
      <c r="AB103" s="99"/>
      <c r="AC103" s="99"/>
      <c r="AD103" s="100">
        <v>0.4</v>
      </c>
      <c r="AE103" s="100"/>
      <c r="AF103" s="100"/>
      <c r="AG103" s="100"/>
      <c r="AH103" s="100"/>
      <c r="AI103" s="100"/>
      <c r="AJ103" s="99">
        <v>110</v>
      </c>
      <c r="AK103" s="99"/>
      <c r="AL103" s="99"/>
      <c r="AM103" s="99"/>
      <c r="AN103" s="99"/>
      <c r="AO103" s="99"/>
      <c r="AP103" s="99"/>
      <c r="AQ103" s="99"/>
      <c r="AR103" s="99"/>
      <c r="AS103" s="99"/>
      <c r="AT103" s="99"/>
      <c r="AU103" s="100">
        <f>AJ103/AJ93*100</f>
        <v>0.4419090470834</v>
      </c>
      <c r="AV103" s="100"/>
      <c r="AW103" s="100"/>
      <c r="AX103" s="100"/>
      <c r="AY103" s="100"/>
      <c r="AZ103" s="100"/>
      <c r="BA103" s="99">
        <v>104</v>
      </c>
      <c r="BB103" s="99"/>
      <c r="BC103" s="99"/>
      <c r="BD103" s="99"/>
      <c r="BE103" s="99"/>
      <c r="BF103" s="99"/>
      <c r="BG103" s="99"/>
      <c r="BH103" s="99"/>
      <c r="BI103" s="99"/>
      <c r="BJ103" s="99"/>
      <c r="BK103" s="99"/>
      <c r="BL103" s="100">
        <f t="shared" si="4"/>
        <v>0.426299393343171</v>
      </c>
      <c r="BM103" s="100"/>
      <c r="BN103" s="100"/>
      <c r="BO103" s="100"/>
      <c r="BP103" s="100"/>
      <c r="BQ103" s="100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ht="15" customHeight="1">
      <c r="A104"/>
      <c r="B104" s="111" t="s">
        <v>119</v>
      </c>
      <c r="C104" s="111"/>
      <c r="D104" s="111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2">
        <v>1057</v>
      </c>
      <c r="T104" s="112"/>
      <c r="U104" s="112"/>
      <c r="V104" s="112"/>
      <c r="W104" s="112"/>
      <c r="X104" s="112"/>
      <c r="Y104" s="112"/>
      <c r="Z104" s="112"/>
      <c r="AA104" s="112"/>
      <c r="AB104" s="112"/>
      <c r="AC104" s="112"/>
      <c r="AD104" s="104">
        <v>4.1</v>
      </c>
      <c r="AE104" s="104"/>
      <c r="AF104" s="104"/>
      <c r="AG104" s="104"/>
      <c r="AH104" s="104"/>
      <c r="AI104" s="104"/>
      <c r="AJ104" s="112">
        <v>1052</v>
      </c>
      <c r="AK104" s="112"/>
      <c r="AL104" s="112"/>
      <c r="AM104" s="112"/>
      <c r="AN104" s="112"/>
      <c r="AO104" s="112"/>
      <c r="AP104" s="112"/>
      <c r="AQ104" s="112"/>
      <c r="AR104" s="112"/>
      <c r="AS104" s="112"/>
      <c r="AT104" s="112"/>
      <c r="AU104" s="104">
        <f>AJ104/AJ93*100</f>
        <v>4.2262574321067</v>
      </c>
      <c r="AV104" s="104"/>
      <c r="AW104" s="104"/>
      <c r="AX104" s="104"/>
      <c r="AY104" s="104"/>
      <c r="AZ104" s="104"/>
      <c r="BA104" s="112">
        <v>993</v>
      </c>
      <c r="BB104" s="112"/>
      <c r="BC104" s="112"/>
      <c r="BD104" s="112"/>
      <c r="BE104" s="112"/>
      <c r="BF104" s="112"/>
      <c r="BG104" s="112"/>
      <c r="BH104" s="112"/>
      <c r="BI104" s="112"/>
      <c r="BJ104" s="112"/>
      <c r="BK104" s="112"/>
      <c r="BL104" s="104">
        <f t="shared" si="4"/>
        <v>4.07033939990162</v>
      </c>
      <c r="BM104" s="104"/>
      <c r="BN104" s="104"/>
      <c r="BO104" s="104"/>
      <c r="BP104" s="104"/>
      <c r="BQ104" s="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ht="15" customHeight="1">
      <c r="A105"/>
      <c r="B105" s="111" t="s">
        <v>120</v>
      </c>
      <c r="C105" s="111"/>
      <c r="D105" s="111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2">
        <v>4131</v>
      </c>
      <c r="T105" s="112"/>
      <c r="U105" s="112"/>
      <c r="V105" s="112"/>
      <c r="W105" s="112"/>
      <c r="X105" s="112"/>
      <c r="Y105" s="112"/>
      <c r="Z105" s="112"/>
      <c r="AA105" s="112"/>
      <c r="AB105" s="112"/>
      <c r="AC105" s="112"/>
      <c r="AD105" s="104">
        <v>16.1</v>
      </c>
      <c r="AE105" s="104"/>
      <c r="AF105" s="104"/>
      <c r="AG105" s="104"/>
      <c r="AH105" s="104"/>
      <c r="AI105" s="104"/>
      <c r="AJ105" s="112">
        <v>3552</v>
      </c>
      <c r="AK105" s="112"/>
      <c r="AL105" s="112"/>
      <c r="AM105" s="112"/>
      <c r="AN105" s="112"/>
      <c r="AO105" s="112"/>
      <c r="AP105" s="112"/>
      <c r="AQ105" s="112"/>
      <c r="AR105" s="112"/>
      <c r="AS105" s="112"/>
      <c r="AT105" s="112"/>
      <c r="AU105" s="104">
        <f>AJ105/AJ93*100</f>
        <v>14.2696448658203</v>
      </c>
      <c r="AV105" s="104"/>
      <c r="AW105" s="104"/>
      <c r="AX105" s="104"/>
      <c r="AY105" s="104"/>
      <c r="AZ105" s="104"/>
      <c r="BA105" s="112">
        <v>3360</v>
      </c>
      <c r="BB105" s="112"/>
      <c r="BC105" s="112"/>
      <c r="BD105" s="112"/>
      <c r="BE105" s="112"/>
      <c r="BF105" s="112"/>
      <c r="BG105" s="112"/>
      <c r="BH105" s="112"/>
      <c r="BI105" s="112"/>
      <c r="BJ105" s="112"/>
      <c r="BK105" s="112"/>
      <c r="BL105" s="104">
        <f t="shared" si="4"/>
        <v>13.7727496310871</v>
      </c>
      <c r="BM105" s="104"/>
      <c r="BN105" s="104"/>
      <c r="BO105" s="104"/>
      <c r="BP105" s="104"/>
      <c r="BQ105" s="104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ht="15" customHeight="1">
      <c r="A106"/>
      <c r="B106" s="111" t="s">
        <v>121</v>
      </c>
      <c r="C106" s="111"/>
      <c r="D106" s="111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2">
        <v>478</v>
      </c>
      <c r="T106" s="112"/>
      <c r="U106" s="112"/>
      <c r="V106" s="112"/>
      <c r="W106" s="112"/>
      <c r="X106" s="112"/>
      <c r="Y106" s="112"/>
      <c r="Z106" s="112"/>
      <c r="AA106" s="112"/>
      <c r="AB106" s="112"/>
      <c r="AC106" s="112"/>
      <c r="AD106" s="104">
        <v>1.9</v>
      </c>
      <c r="AE106" s="104"/>
      <c r="AF106" s="104"/>
      <c r="AG106" s="104"/>
      <c r="AH106" s="104"/>
      <c r="AI106" s="104"/>
      <c r="AJ106" s="112">
        <v>470</v>
      </c>
      <c r="AK106" s="112"/>
      <c r="AL106" s="112"/>
      <c r="AM106" s="112"/>
      <c r="AN106" s="112"/>
      <c r="AO106" s="112"/>
      <c r="AP106" s="112"/>
      <c r="AQ106" s="112"/>
      <c r="AR106" s="112"/>
      <c r="AS106" s="112"/>
      <c r="AT106" s="112"/>
      <c r="AU106" s="104">
        <f>AJ106/AJ93*100</f>
        <v>1.88815683753816</v>
      </c>
      <c r="AV106" s="104"/>
      <c r="AW106" s="104"/>
      <c r="AX106" s="104"/>
      <c r="AY106" s="104"/>
      <c r="AZ106" s="104"/>
      <c r="BA106" s="112">
        <v>449</v>
      </c>
      <c r="BB106" s="112"/>
      <c r="BC106" s="112"/>
      <c r="BD106" s="112"/>
      <c r="BE106" s="112"/>
      <c r="BF106" s="112"/>
      <c r="BG106" s="112"/>
      <c r="BH106" s="112"/>
      <c r="BI106" s="112"/>
      <c r="BJ106" s="112"/>
      <c r="BK106" s="112"/>
      <c r="BL106" s="104">
        <f t="shared" si="4"/>
        <v>1.8404656501065801</v>
      </c>
      <c r="BM106" s="104"/>
      <c r="BN106" s="104"/>
      <c r="BO106" s="104"/>
      <c r="BP106" s="104"/>
      <c r="BQ106" s="104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ht="15" customHeight="1">
      <c r="A107"/>
      <c r="B107" s="111" t="s">
        <v>122</v>
      </c>
      <c r="C107" s="111"/>
      <c r="D107" s="111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2">
        <v>66</v>
      </c>
      <c r="T107" s="112"/>
      <c r="U107" s="112"/>
      <c r="V107" s="112"/>
      <c r="W107" s="112"/>
      <c r="X107" s="112"/>
      <c r="Y107" s="112"/>
      <c r="Z107" s="112"/>
      <c r="AA107" s="112"/>
      <c r="AB107" s="112"/>
      <c r="AC107" s="112"/>
      <c r="AD107" s="104">
        <v>0.30000000000000004</v>
      </c>
      <c r="AE107" s="104"/>
      <c r="AF107" s="104"/>
      <c r="AG107" s="104"/>
      <c r="AH107" s="104"/>
      <c r="AI107" s="104"/>
      <c r="AJ107" s="112">
        <v>157</v>
      </c>
      <c r="AK107" s="112"/>
      <c r="AL107" s="112"/>
      <c r="AM107" s="112"/>
      <c r="AN107" s="112"/>
      <c r="AO107" s="112"/>
      <c r="AP107" s="112"/>
      <c r="AQ107" s="112"/>
      <c r="AR107" s="112"/>
      <c r="AS107" s="112"/>
      <c r="AT107" s="112"/>
      <c r="AU107" s="104">
        <f>AJ107/AJ93*100</f>
        <v>0.630724730837217</v>
      </c>
      <c r="AV107" s="104"/>
      <c r="AW107" s="104"/>
      <c r="AX107" s="104"/>
      <c r="AY107" s="104"/>
      <c r="AZ107" s="104"/>
      <c r="BA107" s="112">
        <v>147</v>
      </c>
      <c r="BB107" s="112"/>
      <c r="BC107" s="112"/>
      <c r="BD107" s="112"/>
      <c r="BE107" s="112"/>
      <c r="BF107" s="112"/>
      <c r="BG107" s="112"/>
      <c r="BH107" s="112"/>
      <c r="BI107" s="112"/>
      <c r="BJ107" s="112"/>
      <c r="BK107" s="112"/>
      <c r="BL107" s="104">
        <f t="shared" si="4"/>
        <v>0.602557796360059</v>
      </c>
      <c r="BM107" s="104"/>
      <c r="BN107" s="104"/>
      <c r="BO107" s="104"/>
      <c r="BP107" s="104"/>
      <c r="BQ107" s="104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ht="15" customHeight="1">
      <c r="A108"/>
      <c r="B108" s="111" t="s">
        <v>123</v>
      </c>
      <c r="C108" s="111"/>
      <c r="D108" s="111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2">
        <v>8960</v>
      </c>
      <c r="T108" s="112"/>
      <c r="U108" s="112"/>
      <c r="V108" s="112"/>
      <c r="W108" s="112"/>
      <c r="X108" s="112"/>
      <c r="Y108" s="112"/>
      <c r="Z108" s="112"/>
      <c r="AA108" s="112"/>
      <c r="AB108" s="112"/>
      <c r="AC108" s="112"/>
      <c r="AD108" s="104">
        <v>34.9</v>
      </c>
      <c r="AE108" s="104"/>
      <c r="AF108" s="104"/>
      <c r="AG108" s="104"/>
      <c r="AH108" s="104"/>
      <c r="AI108" s="104"/>
      <c r="AJ108" s="112">
        <v>8872</v>
      </c>
      <c r="AK108" s="112"/>
      <c r="AL108" s="112"/>
      <c r="AM108" s="112"/>
      <c r="AN108" s="112"/>
      <c r="AO108" s="112"/>
      <c r="AP108" s="112"/>
      <c r="AQ108" s="112"/>
      <c r="AR108" s="112"/>
      <c r="AS108" s="112"/>
      <c r="AT108" s="112"/>
      <c r="AU108" s="104">
        <f>AJ108/AJ93*100</f>
        <v>35.641973324763</v>
      </c>
      <c r="AV108" s="104"/>
      <c r="AW108" s="104"/>
      <c r="AX108" s="104"/>
      <c r="AY108" s="104"/>
      <c r="AZ108" s="104"/>
      <c r="BA108" s="112">
        <v>9435</v>
      </c>
      <c r="BB108" s="112"/>
      <c r="BC108" s="112"/>
      <c r="BD108" s="112"/>
      <c r="BE108" s="112"/>
      <c r="BF108" s="112"/>
      <c r="BG108" s="112"/>
      <c r="BH108" s="112"/>
      <c r="BI108" s="112"/>
      <c r="BJ108" s="112"/>
      <c r="BK108" s="112"/>
      <c r="BL108" s="104">
        <f t="shared" si="4"/>
        <v>38.6743728480079</v>
      </c>
      <c r="BM108" s="104"/>
      <c r="BN108" s="104"/>
      <c r="BO108" s="104"/>
      <c r="BP108" s="104"/>
      <c r="BQ108" s="104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ht="15" customHeight="1">
      <c r="A109"/>
      <c r="B109" s="113" t="s">
        <v>124</v>
      </c>
      <c r="C109" s="113"/>
      <c r="D109" s="113"/>
      <c r="E109" s="113"/>
      <c r="F109" s="113"/>
      <c r="G109" s="113"/>
      <c r="H109" s="113"/>
      <c r="I109" s="113"/>
      <c r="J109" s="113"/>
      <c r="K109" s="113"/>
      <c r="L109" s="113"/>
      <c r="M109" s="113"/>
      <c r="N109" s="113"/>
      <c r="O109" s="113"/>
      <c r="P109" s="113"/>
      <c r="Q109" s="113"/>
      <c r="R109" s="113"/>
      <c r="S109" s="114">
        <v>915</v>
      </c>
      <c r="T109" s="114"/>
      <c r="U109" s="114"/>
      <c r="V109" s="114"/>
      <c r="W109" s="114"/>
      <c r="X109" s="114"/>
      <c r="Y109" s="114"/>
      <c r="Z109" s="114"/>
      <c r="AA109" s="114"/>
      <c r="AB109" s="114"/>
      <c r="AC109" s="114"/>
      <c r="AD109" s="115">
        <v>3.6</v>
      </c>
      <c r="AE109" s="115"/>
      <c r="AF109" s="115"/>
      <c r="AG109" s="115"/>
      <c r="AH109" s="115"/>
      <c r="AI109" s="115"/>
      <c r="AJ109" s="114">
        <v>835</v>
      </c>
      <c r="AK109" s="114"/>
      <c r="AL109" s="114"/>
      <c r="AM109" s="114"/>
      <c r="AN109" s="114"/>
      <c r="AO109" s="114"/>
      <c r="AP109" s="114"/>
      <c r="AQ109" s="114"/>
      <c r="AR109" s="114"/>
      <c r="AS109" s="114"/>
      <c r="AT109" s="114"/>
      <c r="AU109" s="115">
        <f>AJ109/AJ93*100</f>
        <v>3.35449140286036</v>
      </c>
      <c r="AV109" s="115"/>
      <c r="AW109" s="115"/>
      <c r="AX109" s="115"/>
      <c r="AY109" s="115"/>
      <c r="AZ109" s="115"/>
      <c r="BA109" s="114">
        <v>894</v>
      </c>
      <c r="BB109" s="114"/>
      <c r="BC109" s="114"/>
      <c r="BD109" s="114"/>
      <c r="BE109" s="114"/>
      <c r="BF109" s="114"/>
      <c r="BG109" s="114"/>
      <c r="BH109" s="114"/>
      <c r="BI109" s="114"/>
      <c r="BJ109" s="114"/>
      <c r="BK109" s="114"/>
      <c r="BL109" s="109">
        <f t="shared" si="4"/>
        <v>3.66453516969995</v>
      </c>
      <c r="BM109" s="109"/>
      <c r="BN109" s="109"/>
      <c r="BO109" s="109"/>
      <c r="BP109" s="109"/>
      <c r="BQ109" s="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ht="15" customHeight="1">
      <c r="A110"/>
      <c r="B110" s="97" t="s">
        <v>125</v>
      </c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72">
        <v>49</v>
      </c>
      <c r="T110" s="72"/>
      <c r="U110" s="72"/>
      <c r="V110" s="72"/>
      <c r="W110" s="72"/>
      <c r="X110" s="72"/>
      <c r="Y110" s="72"/>
      <c r="Z110" s="72"/>
      <c r="AA110" s="72"/>
      <c r="AB110" s="72"/>
      <c r="AC110" s="72"/>
      <c r="AD110" s="96">
        <v>0.2</v>
      </c>
      <c r="AE110" s="96"/>
      <c r="AF110" s="96"/>
      <c r="AG110" s="96"/>
      <c r="AH110" s="96"/>
      <c r="AI110" s="96"/>
      <c r="AJ110" s="72">
        <v>1282</v>
      </c>
      <c r="AK110" s="72"/>
      <c r="AL110" s="72"/>
      <c r="AM110" s="72"/>
      <c r="AN110" s="72"/>
      <c r="AO110" s="72"/>
      <c r="AP110" s="72"/>
      <c r="AQ110" s="72"/>
      <c r="AR110" s="72"/>
      <c r="AS110" s="72"/>
      <c r="AT110" s="72"/>
      <c r="AU110" s="96">
        <f>AJ110/AJ93*100</f>
        <v>5.15024907600836</v>
      </c>
      <c r="AV110" s="96"/>
      <c r="AW110" s="96"/>
      <c r="AX110" s="96"/>
      <c r="AY110" s="96"/>
      <c r="AZ110" s="96"/>
      <c r="BA110" s="72">
        <v>880</v>
      </c>
      <c r="BB110" s="72"/>
      <c r="BC110" s="72"/>
      <c r="BD110" s="72"/>
      <c r="BE110" s="72"/>
      <c r="BF110" s="72"/>
      <c r="BG110" s="72"/>
      <c r="BH110" s="72"/>
      <c r="BI110" s="72"/>
      <c r="BJ110" s="72"/>
      <c r="BK110" s="72"/>
      <c r="BL110" s="96">
        <f t="shared" si="4"/>
        <v>3.60714871290375</v>
      </c>
      <c r="BM110" s="96"/>
      <c r="BN110" s="96"/>
      <c r="BO110" s="96"/>
      <c r="BP110" s="96"/>
      <c r="BQ110" s="96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ht="1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 s="116"/>
      <c r="AJ111" s="116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 s="55" t="s">
        <v>91</v>
      </c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3" spans="1:256" ht="15" customHeight="1">
      <c r="A113" s="8" t="s">
        <v>126</v>
      </c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 s="74" t="s">
        <v>127</v>
      </c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ht="3.7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ht="15" customHeight="1">
      <c r="A115"/>
      <c r="B115" s="117" t="s">
        <v>128</v>
      </c>
      <c r="C115" s="117"/>
      <c r="D115" s="117"/>
      <c r="E115" s="117"/>
      <c r="F115" s="117"/>
      <c r="G115" s="117"/>
      <c r="H115" s="118" t="s">
        <v>129</v>
      </c>
      <c r="I115" s="118"/>
      <c r="J115" s="118"/>
      <c r="K115" s="118"/>
      <c r="L115" s="118"/>
      <c r="M115" s="118"/>
      <c r="N115" s="118"/>
      <c r="O115" s="119" t="s">
        <v>130</v>
      </c>
      <c r="P115" s="119"/>
      <c r="Q115" s="119"/>
      <c r="R115" s="119"/>
      <c r="S115" s="119"/>
      <c r="T115" s="119"/>
      <c r="U115" s="119"/>
      <c r="V115" s="119"/>
      <c r="W115" s="119"/>
      <c r="X115" s="119"/>
      <c r="Y115" s="119"/>
      <c r="Z115" s="119"/>
      <c r="AA115" s="119"/>
      <c r="AB115" s="119"/>
      <c r="AC115" s="119"/>
      <c r="AD115" s="119"/>
      <c r="AE115" s="120" t="s">
        <v>61</v>
      </c>
      <c r="AF115" s="120"/>
      <c r="AG115" s="120"/>
      <c r="AH115" s="120"/>
      <c r="AI115" s="120"/>
      <c r="AJ115" s="117" t="s">
        <v>128</v>
      </c>
      <c r="AK115" s="117"/>
      <c r="AL115" s="117"/>
      <c r="AM115" s="117"/>
      <c r="AN115" s="117"/>
      <c r="AO115" s="117"/>
      <c r="AP115" s="118" t="s">
        <v>129</v>
      </c>
      <c r="AQ115" s="118"/>
      <c r="AR115" s="118"/>
      <c r="AS115" s="118"/>
      <c r="AT115" s="118"/>
      <c r="AU115" s="118"/>
      <c r="AV115" s="118"/>
      <c r="AW115" s="119" t="s">
        <v>130</v>
      </c>
      <c r="AX115" s="119"/>
      <c r="AY115" s="119"/>
      <c r="AZ115" s="119"/>
      <c r="BA115" s="119"/>
      <c r="BB115" s="119"/>
      <c r="BC115" s="119"/>
      <c r="BD115" s="119"/>
      <c r="BE115" s="119"/>
      <c r="BF115" s="119"/>
      <c r="BG115" s="119"/>
      <c r="BH115" s="119"/>
      <c r="BI115" s="119"/>
      <c r="BJ115" s="119"/>
      <c r="BK115" s="119"/>
      <c r="BL115" s="119"/>
      <c r="BM115" s="120" t="s">
        <v>61</v>
      </c>
      <c r="BN115" s="120"/>
      <c r="BO115" s="120"/>
      <c r="BP115" s="120"/>
      <c r="BQ115" s="120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81" s="121" customFormat="1" ht="15" customHeight="1">
      <c r="B116" s="117"/>
      <c r="C116" s="117"/>
      <c r="D116" s="117"/>
      <c r="E116" s="117"/>
      <c r="F116" s="117"/>
      <c r="G116" s="117"/>
      <c r="H116" s="118"/>
      <c r="I116" s="118"/>
      <c r="J116" s="118"/>
      <c r="K116" s="118"/>
      <c r="L116" s="118"/>
      <c r="M116" s="118"/>
      <c r="N116" s="118"/>
      <c r="O116" s="122" t="s">
        <v>63</v>
      </c>
      <c r="P116" s="122"/>
      <c r="Q116" s="122"/>
      <c r="R116" s="122"/>
      <c r="S116" s="122"/>
      <c r="T116" s="122" t="s">
        <v>64</v>
      </c>
      <c r="U116" s="122"/>
      <c r="V116" s="122"/>
      <c r="W116" s="122"/>
      <c r="X116" s="122"/>
      <c r="Y116" s="122" t="s">
        <v>131</v>
      </c>
      <c r="Z116" s="122"/>
      <c r="AA116" s="122"/>
      <c r="AB116" s="122"/>
      <c r="AC116" s="122"/>
      <c r="AD116" s="122"/>
      <c r="AE116" s="120"/>
      <c r="AF116" s="120"/>
      <c r="AG116" s="120"/>
      <c r="AH116" s="120"/>
      <c r="AI116" s="120"/>
      <c r="AJ116" s="117"/>
      <c r="AK116" s="117"/>
      <c r="AL116" s="117"/>
      <c r="AM116" s="117"/>
      <c r="AN116" s="117"/>
      <c r="AO116" s="117"/>
      <c r="AP116" s="118"/>
      <c r="AQ116" s="118"/>
      <c r="AR116" s="118"/>
      <c r="AS116" s="118"/>
      <c r="AT116" s="118"/>
      <c r="AU116" s="118"/>
      <c r="AV116" s="118"/>
      <c r="AW116" s="122" t="s">
        <v>63</v>
      </c>
      <c r="AX116" s="122"/>
      <c r="AY116" s="122"/>
      <c r="AZ116" s="122"/>
      <c r="BA116" s="122"/>
      <c r="BB116" s="122" t="s">
        <v>64</v>
      </c>
      <c r="BC116" s="122"/>
      <c r="BD116" s="122"/>
      <c r="BE116" s="122"/>
      <c r="BF116" s="122"/>
      <c r="BG116" s="122" t="s">
        <v>131</v>
      </c>
      <c r="BH116" s="122"/>
      <c r="BI116" s="122"/>
      <c r="BJ116" s="122"/>
      <c r="BK116" s="122"/>
      <c r="BL116" s="122"/>
      <c r="BM116" s="120"/>
      <c r="BN116" s="120"/>
      <c r="BO116" s="120"/>
      <c r="BP116" s="120"/>
      <c r="BQ116" s="120"/>
      <c r="CC116" s="123" t="s">
        <v>132</v>
      </c>
    </row>
    <row r="117" spans="1:256" ht="12" customHeight="1">
      <c r="A117" s="121"/>
      <c r="B117" s="124" t="s">
        <v>13</v>
      </c>
      <c r="C117" s="124"/>
      <c r="D117" s="124"/>
      <c r="E117" s="124"/>
      <c r="F117" s="124"/>
      <c r="G117" s="124"/>
      <c r="H117" s="125" t="s">
        <v>133</v>
      </c>
      <c r="I117" s="125"/>
      <c r="J117" s="125"/>
      <c r="K117" s="125"/>
      <c r="L117" s="125"/>
      <c r="M117" s="125"/>
      <c r="N117" s="125"/>
      <c r="O117" s="126">
        <v>655</v>
      </c>
      <c r="P117" s="126"/>
      <c r="Q117" s="126"/>
      <c r="R117" s="126"/>
      <c r="S117" s="126"/>
      <c r="T117" s="126">
        <v>733</v>
      </c>
      <c r="U117" s="126"/>
      <c r="V117" s="126"/>
      <c r="W117" s="126"/>
      <c r="X117" s="126"/>
      <c r="Y117" s="126">
        <f aca="true" t="shared" si="5" ref="Y117:Y138">O117+T117</f>
        <v>1388</v>
      </c>
      <c r="Z117" s="126"/>
      <c r="AA117" s="126"/>
      <c r="AB117" s="126"/>
      <c r="AC117" s="126"/>
      <c r="AD117" s="126"/>
      <c r="AE117" s="126">
        <v>592</v>
      </c>
      <c r="AF117" s="126"/>
      <c r="AG117" s="126"/>
      <c r="AH117" s="126"/>
      <c r="AI117" s="126"/>
      <c r="AJ117" s="127" t="s">
        <v>17</v>
      </c>
      <c r="AK117" s="127"/>
      <c r="AL117" s="127"/>
      <c r="AM117" s="127"/>
      <c r="AN117" s="127"/>
      <c r="AO117" s="127"/>
      <c r="AP117" s="125" t="s">
        <v>134</v>
      </c>
      <c r="AQ117" s="125"/>
      <c r="AR117" s="125"/>
      <c r="AS117" s="125"/>
      <c r="AT117" s="125"/>
      <c r="AU117" s="125"/>
      <c r="AV117" s="125"/>
      <c r="AW117" s="126">
        <v>139</v>
      </c>
      <c r="AX117" s="126"/>
      <c r="AY117" s="126"/>
      <c r="AZ117" s="126"/>
      <c r="BA117" s="126"/>
      <c r="BB117" s="126">
        <v>147</v>
      </c>
      <c r="BC117" s="126"/>
      <c r="BD117" s="126"/>
      <c r="BE117" s="126"/>
      <c r="BF117" s="126"/>
      <c r="BG117" s="126">
        <f aca="true" t="shared" si="6" ref="BG117:BG123">AW117+BB117</f>
        <v>286</v>
      </c>
      <c r="BH117" s="126"/>
      <c r="BI117" s="126"/>
      <c r="BJ117" s="126"/>
      <c r="BK117" s="126"/>
      <c r="BL117" s="126"/>
      <c r="BM117" s="128">
        <v>87</v>
      </c>
      <c r="BN117" s="128"/>
      <c r="BO117" s="128"/>
      <c r="BP117" s="128"/>
      <c r="BQ117" s="128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 ht="12" customHeight="1">
      <c r="A118" s="121"/>
      <c r="B118" s="124"/>
      <c r="C118" s="124"/>
      <c r="D118" s="124"/>
      <c r="E118" s="124"/>
      <c r="F118" s="124"/>
      <c r="G118" s="124"/>
      <c r="H118" s="129" t="s">
        <v>135</v>
      </c>
      <c r="I118" s="129"/>
      <c r="J118" s="129"/>
      <c r="K118" s="129"/>
      <c r="L118" s="129"/>
      <c r="M118" s="129"/>
      <c r="N118" s="129"/>
      <c r="O118" s="130">
        <v>889</v>
      </c>
      <c r="P118" s="130"/>
      <c r="Q118" s="130"/>
      <c r="R118" s="130"/>
      <c r="S118" s="130"/>
      <c r="T118" s="130">
        <v>967</v>
      </c>
      <c r="U118" s="130"/>
      <c r="V118" s="130"/>
      <c r="W118" s="130"/>
      <c r="X118" s="130"/>
      <c r="Y118" s="130">
        <f t="shared" si="5"/>
        <v>1856</v>
      </c>
      <c r="Z118" s="130"/>
      <c r="AA118" s="130"/>
      <c r="AB118" s="130"/>
      <c r="AC118" s="130"/>
      <c r="AD118" s="130"/>
      <c r="AE118" s="130">
        <v>709</v>
      </c>
      <c r="AF118" s="130"/>
      <c r="AG118" s="130"/>
      <c r="AH118" s="130"/>
      <c r="AI118" s="130"/>
      <c r="AJ118" s="127"/>
      <c r="AK118" s="127"/>
      <c r="AL118" s="127"/>
      <c r="AM118" s="127"/>
      <c r="AN118" s="127"/>
      <c r="AO118" s="127"/>
      <c r="AP118" s="129" t="s">
        <v>136</v>
      </c>
      <c r="AQ118" s="129"/>
      <c r="AR118" s="129"/>
      <c r="AS118" s="129"/>
      <c r="AT118" s="129"/>
      <c r="AU118" s="129"/>
      <c r="AV118" s="129"/>
      <c r="AW118" s="130">
        <v>109</v>
      </c>
      <c r="AX118" s="130"/>
      <c r="AY118" s="130"/>
      <c r="AZ118" s="130"/>
      <c r="BA118" s="130"/>
      <c r="BB118" s="130">
        <v>133</v>
      </c>
      <c r="BC118" s="130"/>
      <c r="BD118" s="130"/>
      <c r="BE118" s="130"/>
      <c r="BF118" s="130"/>
      <c r="BG118" s="130">
        <f t="shared" si="6"/>
        <v>242</v>
      </c>
      <c r="BH118" s="130"/>
      <c r="BI118" s="130"/>
      <c r="BJ118" s="130"/>
      <c r="BK118" s="130"/>
      <c r="BL118" s="130"/>
      <c r="BM118" s="131">
        <v>82</v>
      </c>
      <c r="BN118" s="131"/>
      <c r="BO118" s="131"/>
      <c r="BP118" s="131"/>
      <c r="BQ118" s="131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256" ht="12" customHeight="1">
      <c r="A119" s="121"/>
      <c r="B119" s="124"/>
      <c r="C119" s="124"/>
      <c r="D119" s="124"/>
      <c r="E119" s="124"/>
      <c r="F119" s="124"/>
      <c r="G119" s="124"/>
      <c r="H119" s="129" t="s">
        <v>137</v>
      </c>
      <c r="I119" s="129"/>
      <c r="J119" s="129"/>
      <c r="K119" s="129"/>
      <c r="L119" s="129"/>
      <c r="M119" s="129"/>
      <c r="N119" s="129"/>
      <c r="O119" s="130">
        <v>821</v>
      </c>
      <c r="P119" s="130"/>
      <c r="Q119" s="130"/>
      <c r="R119" s="130"/>
      <c r="S119" s="130"/>
      <c r="T119" s="130">
        <v>921</v>
      </c>
      <c r="U119" s="130"/>
      <c r="V119" s="130"/>
      <c r="W119" s="130"/>
      <c r="X119" s="130"/>
      <c r="Y119" s="130">
        <f t="shared" si="5"/>
        <v>1742</v>
      </c>
      <c r="Z119" s="130"/>
      <c r="AA119" s="130"/>
      <c r="AB119" s="130"/>
      <c r="AC119" s="130"/>
      <c r="AD119" s="130"/>
      <c r="AE119" s="130">
        <v>719</v>
      </c>
      <c r="AF119" s="130"/>
      <c r="AG119" s="130"/>
      <c r="AH119" s="130"/>
      <c r="AI119" s="130"/>
      <c r="AJ119" s="127"/>
      <c r="AK119" s="127"/>
      <c r="AL119" s="127"/>
      <c r="AM119" s="127"/>
      <c r="AN119" s="127"/>
      <c r="AO119" s="127"/>
      <c r="AP119" s="129" t="s">
        <v>138</v>
      </c>
      <c r="AQ119" s="129"/>
      <c r="AR119" s="129"/>
      <c r="AS119" s="129"/>
      <c r="AT119" s="129"/>
      <c r="AU119" s="129"/>
      <c r="AV119" s="129"/>
      <c r="AW119" s="130">
        <v>129</v>
      </c>
      <c r="AX119" s="130"/>
      <c r="AY119" s="130"/>
      <c r="AZ119" s="130"/>
      <c r="BA119" s="130"/>
      <c r="BB119" s="130">
        <v>120</v>
      </c>
      <c r="BC119" s="130"/>
      <c r="BD119" s="130"/>
      <c r="BE119" s="130"/>
      <c r="BF119" s="130"/>
      <c r="BG119" s="130">
        <f t="shared" si="6"/>
        <v>249</v>
      </c>
      <c r="BH119" s="130"/>
      <c r="BI119" s="130"/>
      <c r="BJ119" s="130"/>
      <c r="BK119" s="130"/>
      <c r="BL119" s="130"/>
      <c r="BM119" s="131">
        <v>73</v>
      </c>
      <c r="BN119" s="131"/>
      <c r="BO119" s="131"/>
      <c r="BP119" s="131"/>
      <c r="BQ119" s="131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1:256" ht="12" customHeight="1">
      <c r="A120" s="121"/>
      <c r="B120" s="124"/>
      <c r="C120" s="124"/>
      <c r="D120" s="124"/>
      <c r="E120" s="124"/>
      <c r="F120" s="124"/>
      <c r="G120" s="124"/>
      <c r="H120" s="129" t="s">
        <v>139</v>
      </c>
      <c r="I120" s="129"/>
      <c r="J120" s="129"/>
      <c r="K120" s="129"/>
      <c r="L120" s="129"/>
      <c r="M120" s="129"/>
      <c r="N120" s="129"/>
      <c r="O120" s="130">
        <v>91</v>
      </c>
      <c r="P120" s="130"/>
      <c r="Q120" s="130"/>
      <c r="R120" s="130"/>
      <c r="S120" s="130"/>
      <c r="T120" s="130">
        <v>117</v>
      </c>
      <c r="U120" s="130"/>
      <c r="V120" s="130"/>
      <c r="W120" s="130"/>
      <c r="X120" s="130"/>
      <c r="Y120" s="130">
        <f t="shared" si="5"/>
        <v>208</v>
      </c>
      <c r="Z120" s="130"/>
      <c r="AA120" s="130"/>
      <c r="AB120" s="130"/>
      <c r="AC120" s="130"/>
      <c r="AD120" s="130"/>
      <c r="AE120" s="130">
        <v>91</v>
      </c>
      <c r="AF120" s="130"/>
      <c r="AG120" s="130"/>
      <c r="AH120" s="130"/>
      <c r="AI120" s="130"/>
      <c r="AJ120" s="127"/>
      <c r="AK120" s="127"/>
      <c r="AL120" s="127"/>
      <c r="AM120" s="127"/>
      <c r="AN120" s="127"/>
      <c r="AO120" s="127"/>
      <c r="AP120" s="129" t="s">
        <v>140</v>
      </c>
      <c r="AQ120" s="129"/>
      <c r="AR120" s="129"/>
      <c r="AS120" s="129"/>
      <c r="AT120" s="129"/>
      <c r="AU120" s="129"/>
      <c r="AV120" s="129"/>
      <c r="AW120" s="130">
        <v>336</v>
      </c>
      <c r="AX120" s="130"/>
      <c r="AY120" s="130"/>
      <c r="AZ120" s="130"/>
      <c r="BA120" s="130"/>
      <c r="BB120" s="130">
        <v>373</v>
      </c>
      <c r="BC120" s="130"/>
      <c r="BD120" s="130"/>
      <c r="BE120" s="130"/>
      <c r="BF120" s="130"/>
      <c r="BG120" s="130">
        <f t="shared" si="6"/>
        <v>709</v>
      </c>
      <c r="BH120" s="130"/>
      <c r="BI120" s="130"/>
      <c r="BJ120" s="130"/>
      <c r="BK120" s="130"/>
      <c r="BL120" s="130"/>
      <c r="BM120" s="131">
        <v>222</v>
      </c>
      <c r="BN120" s="131"/>
      <c r="BO120" s="131"/>
      <c r="BP120" s="131"/>
      <c r="BQ120" s="131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256" ht="12" customHeight="1">
      <c r="A121" s="121"/>
      <c r="B121" s="124"/>
      <c r="C121" s="124"/>
      <c r="D121" s="124"/>
      <c r="E121" s="124"/>
      <c r="F121" s="124"/>
      <c r="G121" s="124"/>
      <c r="H121" s="129" t="s">
        <v>141</v>
      </c>
      <c r="I121" s="129"/>
      <c r="J121" s="129"/>
      <c r="K121" s="129"/>
      <c r="L121" s="129"/>
      <c r="M121" s="129"/>
      <c r="N121" s="129"/>
      <c r="O121" s="130">
        <v>60</v>
      </c>
      <c r="P121" s="130"/>
      <c r="Q121" s="130"/>
      <c r="R121" s="130"/>
      <c r="S121" s="130"/>
      <c r="T121" s="130">
        <v>73</v>
      </c>
      <c r="U121" s="130"/>
      <c r="V121" s="130"/>
      <c r="W121" s="130"/>
      <c r="X121" s="130"/>
      <c r="Y121" s="130">
        <f t="shared" si="5"/>
        <v>133</v>
      </c>
      <c r="Z121" s="130"/>
      <c r="AA121" s="130"/>
      <c r="AB121" s="130"/>
      <c r="AC121" s="130"/>
      <c r="AD121" s="130"/>
      <c r="AE121" s="130">
        <v>56</v>
      </c>
      <c r="AF121" s="130"/>
      <c r="AG121" s="130"/>
      <c r="AH121" s="130"/>
      <c r="AI121" s="130"/>
      <c r="AJ121" s="127"/>
      <c r="AK121" s="127"/>
      <c r="AL121" s="127"/>
      <c r="AM121" s="127"/>
      <c r="AN121" s="127"/>
      <c r="AO121" s="127"/>
      <c r="AP121" s="129" t="s">
        <v>142</v>
      </c>
      <c r="AQ121" s="129"/>
      <c r="AR121" s="129"/>
      <c r="AS121" s="129"/>
      <c r="AT121" s="129"/>
      <c r="AU121" s="129"/>
      <c r="AV121" s="129"/>
      <c r="AW121" s="130">
        <v>187</v>
      </c>
      <c r="AX121" s="130"/>
      <c r="AY121" s="130"/>
      <c r="AZ121" s="130"/>
      <c r="BA121" s="130"/>
      <c r="BB121" s="130">
        <v>219</v>
      </c>
      <c r="BC121" s="130"/>
      <c r="BD121" s="130"/>
      <c r="BE121" s="130"/>
      <c r="BF121" s="130"/>
      <c r="BG121" s="130">
        <f t="shared" si="6"/>
        <v>406</v>
      </c>
      <c r="BH121" s="130"/>
      <c r="BI121" s="130"/>
      <c r="BJ121" s="130"/>
      <c r="BK121" s="130"/>
      <c r="BL121" s="130"/>
      <c r="BM121" s="131">
        <v>145</v>
      </c>
      <c r="BN121" s="131"/>
      <c r="BO121" s="131"/>
      <c r="BP121" s="131"/>
      <c r="BQ121" s="13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1:256" ht="12" customHeight="1">
      <c r="A122" s="121"/>
      <c r="B122" s="124"/>
      <c r="C122" s="124"/>
      <c r="D122" s="124"/>
      <c r="E122" s="124"/>
      <c r="F122" s="124"/>
      <c r="G122" s="124"/>
      <c r="H122" s="129" t="s">
        <v>143</v>
      </c>
      <c r="I122" s="129"/>
      <c r="J122" s="129"/>
      <c r="K122" s="129"/>
      <c r="L122" s="129"/>
      <c r="M122" s="129"/>
      <c r="N122" s="129"/>
      <c r="O122" s="130">
        <v>77</v>
      </c>
      <c r="P122" s="130"/>
      <c r="Q122" s="130"/>
      <c r="R122" s="130"/>
      <c r="S122" s="130"/>
      <c r="T122" s="130">
        <v>83</v>
      </c>
      <c r="U122" s="130"/>
      <c r="V122" s="130"/>
      <c r="W122" s="130"/>
      <c r="X122" s="130"/>
      <c r="Y122" s="130">
        <f t="shared" si="5"/>
        <v>160</v>
      </c>
      <c r="Z122" s="130"/>
      <c r="AA122" s="130"/>
      <c r="AB122" s="130"/>
      <c r="AC122" s="130"/>
      <c r="AD122" s="130"/>
      <c r="AE122" s="130">
        <v>78</v>
      </c>
      <c r="AF122" s="130"/>
      <c r="AG122" s="130"/>
      <c r="AH122" s="130"/>
      <c r="AI122" s="130"/>
      <c r="AJ122" s="127"/>
      <c r="AK122" s="127"/>
      <c r="AL122" s="127"/>
      <c r="AM122" s="127"/>
      <c r="AN122" s="127"/>
      <c r="AO122" s="127"/>
      <c r="AP122" s="129" t="s">
        <v>144</v>
      </c>
      <c r="AQ122" s="129"/>
      <c r="AR122" s="129"/>
      <c r="AS122" s="129"/>
      <c r="AT122" s="129"/>
      <c r="AU122" s="129"/>
      <c r="AV122" s="129"/>
      <c r="AW122" s="130">
        <v>105</v>
      </c>
      <c r="AX122" s="130"/>
      <c r="AY122" s="130"/>
      <c r="AZ122" s="130"/>
      <c r="BA122" s="130"/>
      <c r="BB122" s="130">
        <v>135</v>
      </c>
      <c r="BC122" s="130"/>
      <c r="BD122" s="130"/>
      <c r="BE122" s="130"/>
      <c r="BF122" s="130"/>
      <c r="BG122" s="130">
        <f t="shared" si="6"/>
        <v>240</v>
      </c>
      <c r="BH122" s="130"/>
      <c r="BI122" s="130"/>
      <c r="BJ122" s="130"/>
      <c r="BK122" s="130"/>
      <c r="BL122" s="130"/>
      <c r="BM122" s="131">
        <v>78</v>
      </c>
      <c r="BN122" s="131"/>
      <c r="BO122" s="131"/>
      <c r="BP122" s="131"/>
      <c r="BQ122" s="131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1:256" ht="12" customHeight="1">
      <c r="A123" s="121"/>
      <c r="B123" s="124"/>
      <c r="C123" s="124"/>
      <c r="D123" s="124"/>
      <c r="E123" s="124"/>
      <c r="F123" s="124"/>
      <c r="G123" s="124"/>
      <c r="H123" s="129" t="s">
        <v>145</v>
      </c>
      <c r="I123" s="129"/>
      <c r="J123" s="129"/>
      <c r="K123" s="129"/>
      <c r="L123" s="129"/>
      <c r="M123" s="129"/>
      <c r="N123" s="129"/>
      <c r="O123" s="130">
        <v>95</v>
      </c>
      <c r="P123" s="130"/>
      <c r="Q123" s="130"/>
      <c r="R123" s="130"/>
      <c r="S123" s="130"/>
      <c r="T123" s="130">
        <v>111</v>
      </c>
      <c r="U123" s="130"/>
      <c r="V123" s="130"/>
      <c r="W123" s="130"/>
      <c r="X123" s="130"/>
      <c r="Y123" s="130">
        <f t="shared" si="5"/>
        <v>206</v>
      </c>
      <c r="Z123" s="130"/>
      <c r="AA123" s="130"/>
      <c r="AB123" s="130"/>
      <c r="AC123" s="130"/>
      <c r="AD123" s="130"/>
      <c r="AE123" s="130">
        <v>101</v>
      </c>
      <c r="AF123" s="130"/>
      <c r="AG123" s="130"/>
      <c r="AH123" s="130"/>
      <c r="AI123" s="130"/>
      <c r="AJ123" s="127"/>
      <c r="AK123" s="127"/>
      <c r="AL123" s="127"/>
      <c r="AM123" s="127"/>
      <c r="AN123" s="127"/>
      <c r="AO123" s="127"/>
      <c r="AP123" s="132" t="s">
        <v>146</v>
      </c>
      <c r="AQ123" s="132"/>
      <c r="AR123" s="132"/>
      <c r="AS123" s="132"/>
      <c r="AT123" s="132"/>
      <c r="AU123" s="132"/>
      <c r="AV123" s="132"/>
      <c r="AW123" s="133">
        <v>99</v>
      </c>
      <c r="AX123" s="133"/>
      <c r="AY123" s="133"/>
      <c r="AZ123" s="133"/>
      <c r="BA123" s="133"/>
      <c r="BB123" s="133">
        <v>111</v>
      </c>
      <c r="BC123" s="133"/>
      <c r="BD123" s="133"/>
      <c r="BE123" s="133"/>
      <c r="BF123" s="133"/>
      <c r="BG123" s="133">
        <f t="shared" si="6"/>
        <v>210</v>
      </c>
      <c r="BH123" s="133"/>
      <c r="BI123" s="133"/>
      <c r="BJ123" s="133"/>
      <c r="BK123" s="133"/>
      <c r="BL123" s="133"/>
      <c r="BM123" s="134">
        <v>62</v>
      </c>
      <c r="BN123" s="134"/>
      <c r="BO123" s="134"/>
      <c r="BP123" s="134"/>
      <c r="BQ123" s="134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256" ht="12" customHeight="1">
      <c r="A124" s="121"/>
      <c r="B124" s="124"/>
      <c r="C124" s="124"/>
      <c r="D124" s="124"/>
      <c r="E124" s="124"/>
      <c r="F124" s="124"/>
      <c r="G124" s="124"/>
      <c r="H124" s="129" t="s">
        <v>147</v>
      </c>
      <c r="I124" s="129"/>
      <c r="J124" s="129"/>
      <c r="K124" s="129"/>
      <c r="L124" s="129"/>
      <c r="M124" s="129"/>
      <c r="N124" s="129"/>
      <c r="O124" s="130">
        <v>20</v>
      </c>
      <c r="P124" s="130"/>
      <c r="Q124" s="130"/>
      <c r="R124" s="130"/>
      <c r="S124" s="130"/>
      <c r="T124" s="130">
        <v>18</v>
      </c>
      <c r="U124" s="130"/>
      <c r="V124" s="130"/>
      <c r="W124" s="130"/>
      <c r="X124" s="130"/>
      <c r="Y124" s="130">
        <f t="shared" si="5"/>
        <v>38</v>
      </c>
      <c r="Z124" s="130"/>
      <c r="AA124" s="130"/>
      <c r="AB124" s="130"/>
      <c r="AC124" s="130"/>
      <c r="AD124" s="130"/>
      <c r="AE124" s="130">
        <v>27</v>
      </c>
      <c r="AF124" s="130"/>
      <c r="AG124" s="130"/>
      <c r="AH124" s="130"/>
      <c r="AI124" s="130"/>
      <c r="AJ124" s="127"/>
      <c r="AK124" s="127"/>
      <c r="AL124" s="127"/>
      <c r="AM124" s="127"/>
      <c r="AN124" s="127"/>
      <c r="AO124" s="127"/>
      <c r="AP124" s="135" t="s">
        <v>131</v>
      </c>
      <c r="AQ124" s="135"/>
      <c r="AR124" s="135"/>
      <c r="AS124" s="135"/>
      <c r="AT124" s="135"/>
      <c r="AU124" s="135"/>
      <c r="AV124" s="135"/>
      <c r="AW124" s="136">
        <f>SUM(AW117:BA123)</f>
        <v>1104</v>
      </c>
      <c r="AX124" s="136"/>
      <c r="AY124" s="136"/>
      <c r="AZ124" s="136"/>
      <c r="BA124" s="136"/>
      <c r="BB124" s="136">
        <f>SUM(BB117:BF123)</f>
        <v>1238</v>
      </c>
      <c r="BC124" s="136"/>
      <c r="BD124" s="136"/>
      <c r="BE124" s="136"/>
      <c r="BF124" s="136"/>
      <c r="BG124" s="136">
        <f>SUM(BG117:BL123)</f>
        <v>2342</v>
      </c>
      <c r="BH124" s="136"/>
      <c r="BI124" s="136"/>
      <c r="BJ124" s="136"/>
      <c r="BK124" s="136"/>
      <c r="BL124" s="136"/>
      <c r="BM124" s="137">
        <f>SUM(BM117:BQ123)</f>
        <v>749</v>
      </c>
      <c r="BN124" s="137"/>
      <c r="BO124" s="137"/>
      <c r="BP124" s="137"/>
      <c r="BQ124" s="137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ht="12" customHeight="1">
      <c r="A125" s="121"/>
      <c r="B125" s="124"/>
      <c r="C125" s="124"/>
      <c r="D125" s="124"/>
      <c r="E125" s="124"/>
      <c r="F125" s="124"/>
      <c r="G125" s="124"/>
      <c r="H125" s="129" t="s">
        <v>148</v>
      </c>
      <c r="I125" s="129"/>
      <c r="J125" s="129"/>
      <c r="K125" s="129"/>
      <c r="L125" s="129"/>
      <c r="M125" s="129"/>
      <c r="N125" s="129"/>
      <c r="O125" s="130">
        <v>87</v>
      </c>
      <c r="P125" s="130"/>
      <c r="Q125" s="130"/>
      <c r="R125" s="130"/>
      <c r="S125" s="130"/>
      <c r="T125" s="130">
        <v>89</v>
      </c>
      <c r="U125" s="130"/>
      <c r="V125" s="130"/>
      <c r="W125" s="130"/>
      <c r="X125" s="130"/>
      <c r="Y125" s="130">
        <f t="shared" si="5"/>
        <v>176</v>
      </c>
      <c r="Z125" s="130"/>
      <c r="AA125" s="130"/>
      <c r="AB125" s="130"/>
      <c r="AC125" s="130"/>
      <c r="AD125" s="130"/>
      <c r="AE125" s="130">
        <v>76</v>
      </c>
      <c r="AF125" s="130"/>
      <c r="AG125" s="130"/>
      <c r="AH125" s="130"/>
      <c r="AI125" s="130"/>
      <c r="AJ125" s="124" t="s">
        <v>18</v>
      </c>
      <c r="AK125" s="124"/>
      <c r="AL125" s="124"/>
      <c r="AM125" s="124"/>
      <c r="AN125" s="124"/>
      <c r="AO125" s="124"/>
      <c r="AP125" s="138" t="s">
        <v>149</v>
      </c>
      <c r="AQ125" s="138"/>
      <c r="AR125" s="138"/>
      <c r="AS125" s="138"/>
      <c r="AT125" s="138"/>
      <c r="AU125" s="138"/>
      <c r="AV125" s="138"/>
      <c r="AW125" s="139">
        <v>63</v>
      </c>
      <c r="AX125" s="139"/>
      <c r="AY125" s="139"/>
      <c r="AZ125" s="139"/>
      <c r="BA125" s="139"/>
      <c r="BB125" s="139">
        <v>67</v>
      </c>
      <c r="BC125" s="139"/>
      <c r="BD125" s="139"/>
      <c r="BE125" s="139"/>
      <c r="BF125" s="139"/>
      <c r="BG125" s="139">
        <f aca="true" t="shared" si="7" ref="BG125:BG129">BB125+AW125</f>
        <v>130</v>
      </c>
      <c r="BH125" s="139"/>
      <c r="BI125" s="139"/>
      <c r="BJ125" s="139"/>
      <c r="BK125" s="139"/>
      <c r="BL125" s="139"/>
      <c r="BM125" s="140">
        <v>53</v>
      </c>
      <c r="BN125" s="140"/>
      <c r="BO125" s="140"/>
      <c r="BP125" s="140"/>
      <c r="BQ125" s="140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ht="12" customHeight="1">
      <c r="A126" s="121"/>
      <c r="B126" s="124"/>
      <c r="C126" s="124"/>
      <c r="D126" s="124"/>
      <c r="E126" s="124"/>
      <c r="F126" s="124"/>
      <c r="G126" s="124"/>
      <c r="H126" s="129" t="s">
        <v>150</v>
      </c>
      <c r="I126" s="129"/>
      <c r="J126" s="129"/>
      <c r="K126" s="129"/>
      <c r="L126" s="129"/>
      <c r="M126" s="129"/>
      <c r="N126" s="129"/>
      <c r="O126" s="130">
        <v>58</v>
      </c>
      <c r="P126" s="130"/>
      <c r="Q126" s="130"/>
      <c r="R126" s="130"/>
      <c r="S126" s="130"/>
      <c r="T126" s="130">
        <v>67</v>
      </c>
      <c r="U126" s="130"/>
      <c r="V126" s="130"/>
      <c r="W126" s="130"/>
      <c r="X126" s="130"/>
      <c r="Y126" s="130">
        <f t="shared" si="5"/>
        <v>125</v>
      </c>
      <c r="Z126" s="130"/>
      <c r="AA126" s="130"/>
      <c r="AB126" s="130"/>
      <c r="AC126" s="130"/>
      <c r="AD126" s="130"/>
      <c r="AE126" s="130">
        <v>66</v>
      </c>
      <c r="AF126" s="130"/>
      <c r="AG126" s="130"/>
      <c r="AH126" s="130"/>
      <c r="AI126" s="130"/>
      <c r="AJ126" s="124"/>
      <c r="AK126" s="124"/>
      <c r="AL126" s="124"/>
      <c r="AM126" s="124"/>
      <c r="AN126" s="124"/>
      <c r="AO126" s="124"/>
      <c r="AP126" s="129" t="s">
        <v>151</v>
      </c>
      <c r="AQ126" s="129"/>
      <c r="AR126" s="129"/>
      <c r="AS126" s="129"/>
      <c r="AT126" s="129"/>
      <c r="AU126" s="129"/>
      <c r="AV126" s="129"/>
      <c r="AW126" s="130">
        <v>195</v>
      </c>
      <c r="AX126" s="130"/>
      <c r="AY126" s="130"/>
      <c r="AZ126" s="130"/>
      <c r="BA126" s="130"/>
      <c r="BB126" s="130">
        <v>248</v>
      </c>
      <c r="BC126" s="130"/>
      <c r="BD126" s="130"/>
      <c r="BE126" s="130"/>
      <c r="BF126" s="130"/>
      <c r="BG126" s="130">
        <f t="shared" si="7"/>
        <v>443</v>
      </c>
      <c r="BH126" s="130"/>
      <c r="BI126" s="130"/>
      <c r="BJ126" s="130"/>
      <c r="BK126" s="130"/>
      <c r="BL126" s="130"/>
      <c r="BM126" s="131">
        <v>198</v>
      </c>
      <c r="BN126" s="131"/>
      <c r="BO126" s="131"/>
      <c r="BP126" s="131"/>
      <c r="BQ126" s="131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ht="12" customHeight="1">
      <c r="A127" s="121"/>
      <c r="B127" s="124"/>
      <c r="C127" s="124"/>
      <c r="D127" s="124"/>
      <c r="E127" s="124"/>
      <c r="F127" s="124"/>
      <c r="G127" s="124"/>
      <c r="H127" s="129" t="s">
        <v>152</v>
      </c>
      <c r="I127" s="129"/>
      <c r="J127" s="129"/>
      <c r="K127" s="129"/>
      <c r="L127" s="129"/>
      <c r="M127" s="129"/>
      <c r="N127" s="129"/>
      <c r="O127" s="130">
        <v>128</v>
      </c>
      <c r="P127" s="130"/>
      <c r="Q127" s="130"/>
      <c r="R127" s="130"/>
      <c r="S127" s="130"/>
      <c r="T127" s="130">
        <v>154</v>
      </c>
      <c r="U127" s="130"/>
      <c r="V127" s="130"/>
      <c r="W127" s="130"/>
      <c r="X127" s="130"/>
      <c r="Y127" s="130">
        <f t="shared" si="5"/>
        <v>282</v>
      </c>
      <c r="Z127" s="130"/>
      <c r="AA127" s="130"/>
      <c r="AB127" s="130"/>
      <c r="AC127" s="130"/>
      <c r="AD127" s="130"/>
      <c r="AE127" s="130">
        <v>136</v>
      </c>
      <c r="AF127" s="130"/>
      <c r="AG127" s="130"/>
      <c r="AH127" s="130"/>
      <c r="AI127" s="130"/>
      <c r="AJ127" s="124"/>
      <c r="AK127" s="124"/>
      <c r="AL127" s="124"/>
      <c r="AM127" s="124"/>
      <c r="AN127" s="124"/>
      <c r="AO127" s="124"/>
      <c r="AP127" s="129" t="s">
        <v>153</v>
      </c>
      <c r="AQ127" s="129"/>
      <c r="AR127" s="129"/>
      <c r="AS127" s="129"/>
      <c r="AT127" s="129"/>
      <c r="AU127" s="129"/>
      <c r="AV127" s="129"/>
      <c r="AW127" s="130">
        <v>345</v>
      </c>
      <c r="AX127" s="130"/>
      <c r="AY127" s="130"/>
      <c r="AZ127" s="130"/>
      <c r="BA127" s="130"/>
      <c r="BB127" s="130">
        <v>365</v>
      </c>
      <c r="BC127" s="130"/>
      <c r="BD127" s="130"/>
      <c r="BE127" s="130"/>
      <c r="BF127" s="130"/>
      <c r="BG127" s="130">
        <f t="shared" si="7"/>
        <v>710</v>
      </c>
      <c r="BH127" s="130"/>
      <c r="BI127" s="130"/>
      <c r="BJ127" s="130"/>
      <c r="BK127" s="130"/>
      <c r="BL127" s="130"/>
      <c r="BM127" s="131">
        <v>236</v>
      </c>
      <c r="BN127" s="131"/>
      <c r="BO127" s="131"/>
      <c r="BP127" s="131"/>
      <c r="BQ127" s="131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ht="12" customHeight="1">
      <c r="A128" s="121"/>
      <c r="B128" s="124"/>
      <c r="C128" s="124"/>
      <c r="D128" s="124"/>
      <c r="E128" s="124"/>
      <c r="F128" s="124"/>
      <c r="G128" s="124"/>
      <c r="H128" s="129" t="s">
        <v>154</v>
      </c>
      <c r="I128" s="129"/>
      <c r="J128" s="129"/>
      <c r="K128" s="129"/>
      <c r="L128" s="129"/>
      <c r="M128" s="129"/>
      <c r="N128" s="129"/>
      <c r="O128" s="130">
        <v>90</v>
      </c>
      <c r="P128" s="130"/>
      <c r="Q128" s="130"/>
      <c r="R128" s="130"/>
      <c r="S128" s="130"/>
      <c r="T128" s="130">
        <v>107</v>
      </c>
      <c r="U128" s="130"/>
      <c r="V128" s="130"/>
      <c r="W128" s="130"/>
      <c r="X128" s="130"/>
      <c r="Y128" s="130">
        <f t="shared" si="5"/>
        <v>197</v>
      </c>
      <c r="Z128" s="130"/>
      <c r="AA128" s="130"/>
      <c r="AB128" s="130"/>
      <c r="AC128" s="130"/>
      <c r="AD128" s="130"/>
      <c r="AE128" s="130">
        <v>111</v>
      </c>
      <c r="AF128" s="130"/>
      <c r="AG128" s="130"/>
      <c r="AH128" s="130"/>
      <c r="AI128" s="130"/>
      <c r="AJ128" s="124"/>
      <c r="AK128" s="124"/>
      <c r="AL128" s="124"/>
      <c r="AM128" s="124"/>
      <c r="AN128" s="124"/>
      <c r="AO128" s="124"/>
      <c r="AP128" s="129" t="s">
        <v>155</v>
      </c>
      <c r="AQ128" s="129"/>
      <c r="AR128" s="129"/>
      <c r="AS128" s="129"/>
      <c r="AT128" s="129"/>
      <c r="AU128" s="129"/>
      <c r="AV128" s="129"/>
      <c r="AW128" s="130">
        <v>200</v>
      </c>
      <c r="AX128" s="130"/>
      <c r="AY128" s="130"/>
      <c r="AZ128" s="130"/>
      <c r="BA128" s="130"/>
      <c r="BB128" s="130">
        <v>205</v>
      </c>
      <c r="BC128" s="130"/>
      <c r="BD128" s="130"/>
      <c r="BE128" s="130"/>
      <c r="BF128" s="130"/>
      <c r="BG128" s="130">
        <f t="shared" si="7"/>
        <v>405</v>
      </c>
      <c r="BH128" s="130"/>
      <c r="BI128" s="130"/>
      <c r="BJ128" s="130"/>
      <c r="BK128" s="130"/>
      <c r="BL128" s="130"/>
      <c r="BM128" s="131">
        <v>113</v>
      </c>
      <c r="BN128" s="131"/>
      <c r="BO128" s="131"/>
      <c r="BP128" s="131"/>
      <c r="BQ128" s="131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ht="12" customHeight="1">
      <c r="A129" s="121"/>
      <c r="B129" s="124"/>
      <c r="C129" s="124"/>
      <c r="D129" s="124"/>
      <c r="E129" s="124"/>
      <c r="F129" s="124"/>
      <c r="G129" s="124"/>
      <c r="H129" s="129" t="s">
        <v>156</v>
      </c>
      <c r="I129" s="129"/>
      <c r="J129" s="129"/>
      <c r="K129" s="129"/>
      <c r="L129" s="129"/>
      <c r="M129" s="129"/>
      <c r="N129" s="129"/>
      <c r="O129" s="130">
        <v>53</v>
      </c>
      <c r="P129" s="130"/>
      <c r="Q129" s="130"/>
      <c r="R129" s="130"/>
      <c r="S129" s="130"/>
      <c r="T129" s="130">
        <v>57</v>
      </c>
      <c r="U129" s="130"/>
      <c r="V129" s="130"/>
      <c r="W129" s="130"/>
      <c r="X129" s="130"/>
      <c r="Y129" s="130">
        <f t="shared" si="5"/>
        <v>110</v>
      </c>
      <c r="Z129" s="130"/>
      <c r="AA129" s="130"/>
      <c r="AB129" s="130"/>
      <c r="AC129" s="130"/>
      <c r="AD129" s="130"/>
      <c r="AE129" s="130">
        <v>45</v>
      </c>
      <c r="AF129" s="130"/>
      <c r="AG129" s="130"/>
      <c r="AH129" s="130"/>
      <c r="AI129" s="130"/>
      <c r="AJ129" s="124"/>
      <c r="AK129" s="124"/>
      <c r="AL129" s="124"/>
      <c r="AM129" s="124"/>
      <c r="AN129" s="124"/>
      <c r="AO129" s="124"/>
      <c r="AP129" s="132" t="s">
        <v>157</v>
      </c>
      <c r="AQ129" s="132"/>
      <c r="AR129" s="132"/>
      <c r="AS129" s="132"/>
      <c r="AT129" s="132"/>
      <c r="AU129" s="132"/>
      <c r="AV129" s="132"/>
      <c r="AW129" s="133">
        <v>223</v>
      </c>
      <c r="AX129" s="133"/>
      <c r="AY129" s="133"/>
      <c r="AZ129" s="133"/>
      <c r="BA129" s="133"/>
      <c r="BB129" s="133">
        <v>237</v>
      </c>
      <c r="BC129" s="133"/>
      <c r="BD129" s="133"/>
      <c r="BE129" s="133"/>
      <c r="BF129" s="133"/>
      <c r="BG129" s="133">
        <f t="shared" si="7"/>
        <v>460</v>
      </c>
      <c r="BH129" s="133"/>
      <c r="BI129" s="133"/>
      <c r="BJ129" s="133"/>
      <c r="BK129" s="133"/>
      <c r="BL129" s="133"/>
      <c r="BM129" s="134">
        <v>155</v>
      </c>
      <c r="BN129" s="134"/>
      <c r="BO129" s="134"/>
      <c r="BP129" s="134"/>
      <c r="BQ129" s="134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ht="12" customHeight="1">
      <c r="A130" s="121"/>
      <c r="B130" s="124"/>
      <c r="C130" s="124"/>
      <c r="D130" s="124"/>
      <c r="E130" s="124"/>
      <c r="F130" s="124"/>
      <c r="G130" s="124"/>
      <c r="H130" s="129" t="s">
        <v>158</v>
      </c>
      <c r="I130" s="129"/>
      <c r="J130" s="129"/>
      <c r="K130" s="129"/>
      <c r="L130" s="129"/>
      <c r="M130" s="129"/>
      <c r="N130" s="129"/>
      <c r="O130" s="130">
        <v>55</v>
      </c>
      <c r="P130" s="130"/>
      <c r="Q130" s="130"/>
      <c r="R130" s="130"/>
      <c r="S130" s="130"/>
      <c r="T130" s="130">
        <v>68</v>
      </c>
      <c r="U130" s="130"/>
      <c r="V130" s="130"/>
      <c r="W130" s="130"/>
      <c r="X130" s="130"/>
      <c r="Y130" s="130">
        <f t="shared" si="5"/>
        <v>123</v>
      </c>
      <c r="Z130" s="130"/>
      <c r="AA130" s="130"/>
      <c r="AB130" s="130"/>
      <c r="AC130" s="130"/>
      <c r="AD130" s="130"/>
      <c r="AE130" s="130">
        <v>60</v>
      </c>
      <c r="AF130" s="130"/>
      <c r="AG130" s="130"/>
      <c r="AH130" s="130"/>
      <c r="AI130" s="130"/>
      <c r="AJ130" s="124"/>
      <c r="AK130" s="124"/>
      <c r="AL130" s="124"/>
      <c r="AM130" s="124"/>
      <c r="AN130" s="124"/>
      <c r="AO130" s="124"/>
      <c r="AP130" s="135" t="s">
        <v>131</v>
      </c>
      <c r="AQ130" s="135"/>
      <c r="AR130" s="135"/>
      <c r="AS130" s="135"/>
      <c r="AT130" s="135"/>
      <c r="AU130" s="135"/>
      <c r="AV130" s="135"/>
      <c r="AW130" s="141">
        <f>SUM(AW125:BA129)</f>
        <v>1026</v>
      </c>
      <c r="AX130" s="141"/>
      <c r="AY130" s="141"/>
      <c r="AZ130" s="141"/>
      <c r="BA130" s="141"/>
      <c r="BB130" s="141">
        <f>SUM(BB125:BF129)</f>
        <v>1122</v>
      </c>
      <c r="BC130" s="141"/>
      <c r="BD130" s="141"/>
      <c r="BE130" s="141"/>
      <c r="BF130" s="141"/>
      <c r="BG130" s="141">
        <f>SUM(BG125:BL129)</f>
        <v>2148</v>
      </c>
      <c r="BH130" s="141"/>
      <c r="BI130" s="141"/>
      <c r="BJ130" s="141"/>
      <c r="BK130" s="141"/>
      <c r="BL130" s="141"/>
      <c r="BM130" s="142">
        <f>SUM(BM125:BQ129)</f>
        <v>755</v>
      </c>
      <c r="BN130" s="142"/>
      <c r="BO130" s="142"/>
      <c r="BP130" s="142"/>
      <c r="BQ130" s="142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256" ht="12" customHeight="1">
      <c r="A131" s="121"/>
      <c r="B131" s="124"/>
      <c r="C131" s="124"/>
      <c r="D131" s="124"/>
      <c r="E131" s="124"/>
      <c r="F131" s="124"/>
      <c r="G131" s="124"/>
      <c r="H131" s="129" t="s">
        <v>159</v>
      </c>
      <c r="I131" s="129"/>
      <c r="J131" s="129"/>
      <c r="K131" s="129"/>
      <c r="L131" s="129"/>
      <c r="M131" s="129"/>
      <c r="N131" s="129"/>
      <c r="O131" s="130">
        <v>452</v>
      </c>
      <c r="P131" s="130"/>
      <c r="Q131" s="130"/>
      <c r="R131" s="130"/>
      <c r="S131" s="130"/>
      <c r="T131" s="130">
        <v>465</v>
      </c>
      <c r="U131" s="130"/>
      <c r="V131" s="130"/>
      <c r="W131" s="130"/>
      <c r="X131" s="130"/>
      <c r="Y131" s="130">
        <f t="shared" si="5"/>
        <v>917</v>
      </c>
      <c r="Z131" s="130"/>
      <c r="AA131" s="130"/>
      <c r="AB131" s="130"/>
      <c r="AC131" s="130"/>
      <c r="AD131" s="130"/>
      <c r="AE131" s="130">
        <v>363</v>
      </c>
      <c r="AF131" s="130"/>
      <c r="AG131" s="130"/>
      <c r="AH131" s="130"/>
      <c r="AI131" s="130"/>
      <c r="AJ131" s="124" t="s">
        <v>19</v>
      </c>
      <c r="AK131" s="124"/>
      <c r="AL131" s="124"/>
      <c r="AM131" s="124"/>
      <c r="AN131" s="124"/>
      <c r="AO131" s="124"/>
      <c r="AP131" s="138" t="s">
        <v>160</v>
      </c>
      <c r="AQ131" s="138"/>
      <c r="AR131" s="138"/>
      <c r="AS131" s="138"/>
      <c r="AT131" s="138"/>
      <c r="AU131" s="138"/>
      <c r="AV131" s="138"/>
      <c r="AW131" s="139">
        <v>78</v>
      </c>
      <c r="AX131" s="139"/>
      <c r="AY131" s="139"/>
      <c r="AZ131" s="139"/>
      <c r="BA131" s="139"/>
      <c r="BB131" s="139">
        <v>75</v>
      </c>
      <c r="BC131" s="139"/>
      <c r="BD131" s="139"/>
      <c r="BE131" s="139"/>
      <c r="BF131" s="139"/>
      <c r="BG131" s="139">
        <f aca="true" t="shared" si="8" ref="BG131:BG136">AW131+BB131</f>
        <v>153</v>
      </c>
      <c r="BH131" s="139"/>
      <c r="BI131" s="139"/>
      <c r="BJ131" s="139"/>
      <c r="BK131" s="139"/>
      <c r="BL131" s="139"/>
      <c r="BM131" s="140">
        <v>51</v>
      </c>
      <c r="BN131" s="140"/>
      <c r="BO131" s="140"/>
      <c r="BP131" s="140"/>
      <c r="BQ131" s="140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256" ht="12" customHeight="1">
      <c r="A132" s="121"/>
      <c r="B132" s="124"/>
      <c r="C132" s="124"/>
      <c r="D132" s="124"/>
      <c r="E132" s="124"/>
      <c r="F132" s="124"/>
      <c r="G132" s="124"/>
      <c r="H132" s="129" t="s">
        <v>161</v>
      </c>
      <c r="I132" s="129"/>
      <c r="J132" s="129"/>
      <c r="K132" s="129"/>
      <c r="L132" s="129"/>
      <c r="M132" s="129"/>
      <c r="N132" s="129"/>
      <c r="O132" s="130">
        <v>1611</v>
      </c>
      <c r="P132" s="130"/>
      <c r="Q132" s="130"/>
      <c r="R132" s="130"/>
      <c r="S132" s="130"/>
      <c r="T132" s="130">
        <v>1798</v>
      </c>
      <c r="U132" s="130"/>
      <c r="V132" s="130"/>
      <c r="W132" s="130"/>
      <c r="X132" s="130"/>
      <c r="Y132" s="130">
        <f t="shared" si="5"/>
        <v>3409</v>
      </c>
      <c r="Z132" s="130"/>
      <c r="AA132" s="130"/>
      <c r="AB132" s="130"/>
      <c r="AC132" s="130"/>
      <c r="AD132" s="130"/>
      <c r="AE132" s="130">
        <v>1377</v>
      </c>
      <c r="AF132" s="130"/>
      <c r="AG132" s="130"/>
      <c r="AH132" s="130"/>
      <c r="AI132" s="130"/>
      <c r="AJ132" s="124"/>
      <c r="AK132" s="124"/>
      <c r="AL132" s="124"/>
      <c r="AM132" s="124"/>
      <c r="AN132" s="124"/>
      <c r="AO132" s="124"/>
      <c r="AP132" s="129" t="s">
        <v>162</v>
      </c>
      <c r="AQ132" s="129"/>
      <c r="AR132" s="129"/>
      <c r="AS132" s="129"/>
      <c r="AT132" s="129"/>
      <c r="AU132" s="129"/>
      <c r="AV132" s="129"/>
      <c r="AW132" s="130">
        <v>75</v>
      </c>
      <c r="AX132" s="130"/>
      <c r="AY132" s="130"/>
      <c r="AZ132" s="130"/>
      <c r="BA132" s="130"/>
      <c r="BB132" s="130">
        <v>78</v>
      </c>
      <c r="BC132" s="130"/>
      <c r="BD132" s="130"/>
      <c r="BE132" s="130"/>
      <c r="BF132" s="130"/>
      <c r="BG132" s="130">
        <f t="shared" si="8"/>
        <v>153</v>
      </c>
      <c r="BH132" s="130"/>
      <c r="BI132" s="130"/>
      <c r="BJ132" s="130"/>
      <c r="BK132" s="130"/>
      <c r="BL132" s="130"/>
      <c r="BM132" s="131">
        <v>49</v>
      </c>
      <c r="BN132" s="131"/>
      <c r="BO132" s="131"/>
      <c r="BP132" s="131"/>
      <c r="BQ132" s="131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1:256" ht="12" customHeight="1">
      <c r="A133" s="121"/>
      <c r="B133" s="124"/>
      <c r="C133" s="124"/>
      <c r="D133" s="124"/>
      <c r="E133" s="124"/>
      <c r="F133" s="124"/>
      <c r="G133" s="124"/>
      <c r="H133" s="129" t="s">
        <v>163</v>
      </c>
      <c r="I133" s="129"/>
      <c r="J133" s="129"/>
      <c r="K133" s="129"/>
      <c r="L133" s="129"/>
      <c r="M133" s="129"/>
      <c r="N133" s="129"/>
      <c r="O133" s="130">
        <v>643</v>
      </c>
      <c r="P133" s="130"/>
      <c r="Q133" s="130"/>
      <c r="R133" s="130"/>
      <c r="S133" s="130"/>
      <c r="T133" s="130">
        <v>662</v>
      </c>
      <c r="U133" s="130"/>
      <c r="V133" s="130"/>
      <c r="W133" s="130"/>
      <c r="X133" s="130"/>
      <c r="Y133" s="130">
        <f t="shared" si="5"/>
        <v>1305</v>
      </c>
      <c r="Z133" s="130"/>
      <c r="AA133" s="130"/>
      <c r="AB133" s="130"/>
      <c r="AC133" s="130"/>
      <c r="AD133" s="130"/>
      <c r="AE133" s="130">
        <v>614</v>
      </c>
      <c r="AF133" s="130"/>
      <c r="AG133" s="130"/>
      <c r="AH133" s="130"/>
      <c r="AI133" s="130"/>
      <c r="AJ133" s="124"/>
      <c r="AK133" s="124"/>
      <c r="AL133" s="124"/>
      <c r="AM133" s="124"/>
      <c r="AN133" s="124"/>
      <c r="AO133" s="124"/>
      <c r="AP133" s="129" t="s">
        <v>164</v>
      </c>
      <c r="AQ133" s="129"/>
      <c r="AR133" s="129"/>
      <c r="AS133" s="129"/>
      <c r="AT133" s="129"/>
      <c r="AU133" s="129"/>
      <c r="AV133" s="129"/>
      <c r="AW133" s="130">
        <v>200</v>
      </c>
      <c r="AX133" s="130"/>
      <c r="AY133" s="130"/>
      <c r="AZ133" s="130"/>
      <c r="BA133" s="130"/>
      <c r="BB133" s="130">
        <v>214</v>
      </c>
      <c r="BC133" s="130"/>
      <c r="BD133" s="130"/>
      <c r="BE133" s="130"/>
      <c r="BF133" s="130"/>
      <c r="BG133" s="130">
        <f t="shared" si="8"/>
        <v>414</v>
      </c>
      <c r="BH133" s="130"/>
      <c r="BI133" s="130"/>
      <c r="BJ133" s="130"/>
      <c r="BK133" s="130"/>
      <c r="BL133" s="130"/>
      <c r="BM133" s="131">
        <v>121</v>
      </c>
      <c r="BN133" s="131"/>
      <c r="BO133" s="131"/>
      <c r="BP133" s="131"/>
      <c r="BQ133" s="131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256" ht="12" customHeight="1">
      <c r="A134" s="121"/>
      <c r="B134" s="124"/>
      <c r="C134" s="124"/>
      <c r="D134" s="124"/>
      <c r="E134" s="124"/>
      <c r="F134" s="124"/>
      <c r="G134" s="124"/>
      <c r="H134" s="129" t="s">
        <v>165</v>
      </c>
      <c r="I134" s="129"/>
      <c r="J134" s="129"/>
      <c r="K134" s="129"/>
      <c r="L134" s="129"/>
      <c r="M134" s="129"/>
      <c r="N134" s="129"/>
      <c r="O134" s="130">
        <v>523</v>
      </c>
      <c r="P134" s="130"/>
      <c r="Q134" s="130"/>
      <c r="R134" s="130"/>
      <c r="S134" s="130"/>
      <c r="T134" s="130">
        <v>600</v>
      </c>
      <c r="U134" s="130"/>
      <c r="V134" s="130"/>
      <c r="W134" s="130"/>
      <c r="X134" s="130"/>
      <c r="Y134" s="130">
        <f t="shared" si="5"/>
        <v>1123</v>
      </c>
      <c r="Z134" s="130"/>
      <c r="AA134" s="130"/>
      <c r="AB134" s="130"/>
      <c r="AC134" s="130"/>
      <c r="AD134" s="130"/>
      <c r="AE134" s="130">
        <v>427</v>
      </c>
      <c r="AF134" s="130"/>
      <c r="AG134" s="130"/>
      <c r="AH134" s="130"/>
      <c r="AI134" s="130"/>
      <c r="AJ134" s="124"/>
      <c r="AK134" s="124"/>
      <c r="AL134" s="124"/>
      <c r="AM134" s="124"/>
      <c r="AN134" s="124"/>
      <c r="AO134" s="124"/>
      <c r="AP134" s="129" t="s">
        <v>166</v>
      </c>
      <c r="AQ134" s="129"/>
      <c r="AR134" s="129"/>
      <c r="AS134" s="129"/>
      <c r="AT134" s="129"/>
      <c r="AU134" s="129"/>
      <c r="AV134" s="129"/>
      <c r="AW134" s="130">
        <v>199</v>
      </c>
      <c r="AX134" s="130"/>
      <c r="AY134" s="130"/>
      <c r="AZ134" s="130"/>
      <c r="BA134" s="130"/>
      <c r="BB134" s="130">
        <v>227</v>
      </c>
      <c r="BC134" s="130"/>
      <c r="BD134" s="130"/>
      <c r="BE134" s="130"/>
      <c r="BF134" s="130"/>
      <c r="BG134" s="130">
        <f t="shared" si="8"/>
        <v>426</v>
      </c>
      <c r="BH134" s="130"/>
      <c r="BI134" s="130"/>
      <c r="BJ134" s="130"/>
      <c r="BK134" s="130"/>
      <c r="BL134" s="130"/>
      <c r="BM134" s="131">
        <v>144</v>
      </c>
      <c r="BN134" s="131"/>
      <c r="BO134" s="131"/>
      <c r="BP134" s="131"/>
      <c r="BQ134" s="131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256" ht="12" customHeight="1">
      <c r="A135" s="121"/>
      <c r="B135" s="124"/>
      <c r="C135" s="124"/>
      <c r="D135" s="124"/>
      <c r="E135" s="124"/>
      <c r="F135" s="124"/>
      <c r="G135" s="124"/>
      <c r="H135" s="129" t="s">
        <v>167</v>
      </c>
      <c r="I135" s="129"/>
      <c r="J135" s="129"/>
      <c r="K135" s="129"/>
      <c r="L135" s="129"/>
      <c r="M135" s="129"/>
      <c r="N135" s="129"/>
      <c r="O135" s="130">
        <v>900</v>
      </c>
      <c r="P135" s="130"/>
      <c r="Q135" s="130"/>
      <c r="R135" s="130"/>
      <c r="S135" s="130"/>
      <c r="T135" s="130">
        <v>995</v>
      </c>
      <c r="U135" s="130"/>
      <c r="V135" s="130"/>
      <c r="W135" s="130"/>
      <c r="X135" s="130"/>
      <c r="Y135" s="130">
        <f t="shared" si="5"/>
        <v>1895</v>
      </c>
      <c r="Z135" s="130"/>
      <c r="AA135" s="130"/>
      <c r="AB135" s="130"/>
      <c r="AC135" s="130"/>
      <c r="AD135" s="130"/>
      <c r="AE135" s="130">
        <v>684</v>
      </c>
      <c r="AF135" s="130"/>
      <c r="AG135" s="130"/>
      <c r="AH135" s="130"/>
      <c r="AI135" s="130"/>
      <c r="AJ135" s="124"/>
      <c r="AK135" s="124"/>
      <c r="AL135" s="124"/>
      <c r="AM135" s="124"/>
      <c r="AN135" s="124"/>
      <c r="AO135" s="124"/>
      <c r="AP135" s="129" t="s">
        <v>168</v>
      </c>
      <c r="AQ135" s="129"/>
      <c r="AR135" s="129"/>
      <c r="AS135" s="129"/>
      <c r="AT135" s="129"/>
      <c r="AU135" s="129"/>
      <c r="AV135" s="129"/>
      <c r="AW135" s="130">
        <v>95</v>
      </c>
      <c r="AX135" s="130"/>
      <c r="AY135" s="130"/>
      <c r="AZ135" s="130"/>
      <c r="BA135" s="130"/>
      <c r="BB135" s="130">
        <v>97</v>
      </c>
      <c r="BC135" s="130"/>
      <c r="BD135" s="130"/>
      <c r="BE135" s="130"/>
      <c r="BF135" s="130"/>
      <c r="BG135" s="130">
        <f t="shared" si="8"/>
        <v>192</v>
      </c>
      <c r="BH135" s="130"/>
      <c r="BI135" s="130"/>
      <c r="BJ135" s="130"/>
      <c r="BK135" s="130"/>
      <c r="BL135" s="130"/>
      <c r="BM135" s="131">
        <v>66</v>
      </c>
      <c r="BN135" s="131"/>
      <c r="BO135" s="131"/>
      <c r="BP135" s="131"/>
      <c r="BQ135" s="131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:256" ht="12" customHeight="1">
      <c r="A136" s="121"/>
      <c r="B136" s="124"/>
      <c r="C136" s="124"/>
      <c r="D136" s="124"/>
      <c r="E136" s="124"/>
      <c r="F136" s="124"/>
      <c r="G136" s="124"/>
      <c r="H136" s="129" t="s">
        <v>169</v>
      </c>
      <c r="I136" s="129"/>
      <c r="J136" s="129"/>
      <c r="K136" s="129"/>
      <c r="L136" s="129"/>
      <c r="M136" s="129"/>
      <c r="N136" s="129"/>
      <c r="O136" s="130">
        <v>38</v>
      </c>
      <c r="P136" s="130"/>
      <c r="Q136" s="130"/>
      <c r="R136" s="130"/>
      <c r="S136" s="130"/>
      <c r="T136" s="130">
        <v>46</v>
      </c>
      <c r="U136" s="130"/>
      <c r="V136" s="130"/>
      <c r="W136" s="130"/>
      <c r="X136" s="130"/>
      <c r="Y136" s="130">
        <f t="shared" si="5"/>
        <v>84</v>
      </c>
      <c r="Z136" s="130"/>
      <c r="AA136" s="130"/>
      <c r="AB136" s="130"/>
      <c r="AC136" s="130"/>
      <c r="AD136" s="130"/>
      <c r="AE136" s="130">
        <v>33</v>
      </c>
      <c r="AF136" s="130"/>
      <c r="AG136" s="130"/>
      <c r="AH136" s="130"/>
      <c r="AI136" s="130"/>
      <c r="AJ136" s="124"/>
      <c r="AK136" s="124"/>
      <c r="AL136" s="124"/>
      <c r="AM136" s="124"/>
      <c r="AN136" s="124"/>
      <c r="AO136" s="124"/>
      <c r="AP136" s="132" t="s">
        <v>170</v>
      </c>
      <c r="AQ136" s="132"/>
      <c r="AR136" s="132"/>
      <c r="AS136" s="132"/>
      <c r="AT136" s="132"/>
      <c r="AU136" s="132"/>
      <c r="AV136" s="132"/>
      <c r="AW136" s="133">
        <v>212</v>
      </c>
      <c r="AX136" s="133"/>
      <c r="AY136" s="133"/>
      <c r="AZ136" s="133"/>
      <c r="BA136" s="133"/>
      <c r="BB136" s="133">
        <v>229</v>
      </c>
      <c r="BC136" s="133"/>
      <c r="BD136" s="133"/>
      <c r="BE136" s="133"/>
      <c r="BF136" s="133"/>
      <c r="BG136" s="133">
        <f t="shared" si="8"/>
        <v>441</v>
      </c>
      <c r="BH136" s="133"/>
      <c r="BI136" s="133"/>
      <c r="BJ136" s="133"/>
      <c r="BK136" s="133"/>
      <c r="BL136" s="133"/>
      <c r="BM136" s="134">
        <v>157</v>
      </c>
      <c r="BN136" s="134"/>
      <c r="BO136" s="134"/>
      <c r="BP136" s="134"/>
      <c r="BQ136" s="134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 ht="12" customHeight="1">
      <c r="A137" s="121"/>
      <c r="B137" s="124"/>
      <c r="C137" s="124"/>
      <c r="D137" s="124"/>
      <c r="E137" s="124"/>
      <c r="F137" s="124"/>
      <c r="G137" s="124"/>
      <c r="H137" s="129" t="s">
        <v>171</v>
      </c>
      <c r="I137" s="129"/>
      <c r="J137" s="129"/>
      <c r="K137" s="129"/>
      <c r="L137" s="129"/>
      <c r="M137" s="129"/>
      <c r="N137" s="129"/>
      <c r="O137" s="130">
        <v>347</v>
      </c>
      <c r="P137" s="130"/>
      <c r="Q137" s="130"/>
      <c r="R137" s="130"/>
      <c r="S137" s="130"/>
      <c r="T137" s="130">
        <v>387</v>
      </c>
      <c r="U137" s="130"/>
      <c r="V137" s="130"/>
      <c r="W137" s="130"/>
      <c r="X137" s="130"/>
      <c r="Y137" s="130">
        <f t="shared" si="5"/>
        <v>734</v>
      </c>
      <c r="Z137" s="130"/>
      <c r="AA137" s="130"/>
      <c r="AB137" s="130"/>
      <c r="AC137" s="130"/>
      <c r="AD137" s="130"/>
      <c r="AE137" s="130">
        <v>302</v>
      </c>
      <c r="AF137" s="130"/>
      <c r="AG137" s="130"/>
      <c r="AH137" s="130"/>
      <c r="AI137" s="130"/>
      <c r="AJ137" s="124"/>
      <c r="AK137" s="124"/>
      <c r="AL137" s="124"/>
      <c r="AM137" s="124"/>
      <c r="AN137" s="124"/>
      <c r="AO137" s="124"/>
      <c r="AP137" s="135" t="s">
        <v>131</v>
      </c>
      <c r="AQ137" s="135"/>
      <c r="AR137" s="135"/>
      <c r="AS137" s="135"/>
      <c r="AT137" s="135"/>
      <c r="AU137" s="135"/>
      <c r="AV137" s="135"/>
      <c r="AW137" s="136">
        <f>SUM(AW131:BA136)</f>
        <v>859</v>
      </c>
      <c r="AX137" s="136"/>
      <c r="AY137" s="136"/>
      <c r="AZ137" s="136"/>
      <c r="BA137" s="136"/>
      <c r="BB137" s="136">
        <f>SUM(BB131:BF136)</f>
        <v>920</v>
      </c>
      <c r="BC137" s="136"/>
      <c r="BD137" s="136"/>
      <c r="BE137" s="136"/>
      <c r="BF137" s="136"/>
      <c r="BG137" s="136">
        <f>SUM(BG131:BL136)</f>
        <v>1779</v>
      </c>
      <c r="BH137" s="136"/>
      <c r="BI137" s="136"/>
      <c r="BJ137" s="136"/>
      <c r="BK137" s="136"/>
      <c r="BL137" s="136"/>
      <c r="BM137" s="137">
        <f>SUM(BM131:BQ136)</f>
        <v>588</v>
      </c>
      <c r="BN137" s="137"/>
      <c r="BO137" s="137"/>
      <c r="BP137" s="137"/>
      <c r="BQ137" s="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ht="12" customHeight="1">
      <c r="A138" s="121"/>
      <c r="B138" s="124"/>
      <c r="C138" s="124"/>
      <c r="D138" s="124"/>
      <c r="E138" s="124"/>
      <c r="F138" s="124"/>
      <c r="G138" s="124"/>
      <c r="H138" s="132" t="s">
        <v>172</v>
      </c>
      <c r="I138" s="132"/>
      <c r="J138" s="132"/>
      <c r="K138" s="132"/>
      <c r="L138" s="132"/>
      <c r="M138" s="132"/>
      <c r="N138" s="132"/>
      <c r="O138" s="133">
        <v>234</v>
      </c>
      <c r="P138" s="133"/>
      <c r="Q138" s="133"/>
      <c r="R138" s="133"/>
      <c r="S138" s="133"/>
      <c r="T138" s="133">
        <v>230</v>
      </c>
      <c r="U138" s="133"/>
      <c r="V138" s="133"/>
      <c r="W138" s="133"/>
      <c r="X138" s="133"/>
      <c r="Y138" s="133">
        <f t="shared" si="5"/>
        <v>464</v>
      </c>
      <c r="Z138" s="133"/>
      <c r="AA138" s="133"/>
      <c r="AB138" s="133"/>
      <c r="AC138" s="133"/>
      <c r="AD138" s="133"/>
      <c r="AE138" s="133">
        <v>234</v>
      </c>
      <c r="AF138" s="133"/>
      <c r="AG138" s="133"/>
      <c r="AH138" s="133"/>
      <c r="AI138" s="133"/>
      <c r="AJ138" s="143" t="s">
        <v>20</v>
      </c>
      <c r="AK138" s="143"/>
      <c r="AL138" s="143"/>
      <c r="AM138" s="143"/>
      <c r="AN138" s="143"/>
      <c r="AO138" s="143"/>
      <c r="AP138" s="138" t="s">
        <v>173</v>
      </c>
      <c r="AQ138" s="138"/>
      <c r="AR138" s="138"/>
      <c r="AS138" s="138"/>
      <c r="AT138" s="138"/>
      <c r="AU138" s="138"/>
      <c r="AV138" s="138"/>
      <c r="AW138" s="144">
        <v>241</v>
      </c>
      <c r="AX138" s="144"/>
      <c r="AY138" s="144"/>
      <c r="AZ138" s="144"/>
      <c r="BA138" s="144"/>
      <c r="BB138" s="144">
        <v>230</v>
      </c>
      <c r="BC138" s="144"/>
      <c r="BD138" s="144"/>
      <c r="BE138" s="144"/>
      <c r="BF138" s="144"/>
      <c r="BG138" s="144">
        <f aca="true" t="shared" si="9" ref="BG138:BG150">AW138+BB138</f>
        <v>471</v>
      </c>
      <c r="BH138" s="144"/>
      <c r="BI138" s="144"/>
      <c r="BJ138" s="144"/>
      <c r="BK138" s="144"/>
      <c r="BL138" s="144"/>
      <c r="BM138" s="145">
        <v>143</v>
      </c>
      <c r="BN138" s="145"/>
      <c r="BO138" s="145"/>
      <c r="BP138" s="145"/>
      <c r="BQ138" s="145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:256" ht="12" customHeight="1">
      <c r="A139" s="121"/>
      <c r="B139" s="124"/>
      <c r="C139" s="124"/>
      <c r="D139" s="124"/>
      <c r="E139" s="124"/>
      <c r="F139" s="124"/>
      <c r="G139" s="124"/>
      <c r="H139" s="135" t="s">
        <v>131</v>
      </c>
      <c r="I139" s="135"/>
      <c r="J139" s="135"/>
      <c r="K139" s="135"/>
      <c r="L139" s="135"/>
      <c r="M139" s="135"/>
      <c r="N139" s="135"/>
      <c r="O139" s="136">
        <f>SUM(O117:S138)</f>
        <v>7927</v>
      </c>
      <c r="P139" s="136"/>
      <c r="Q139" s="136"/>
      <c r="R139" s="136"/>
      <c r="S139" s="136"/>
      <c r="T139" s="136">
        <f>SUM(T117:X138)</f>
        <v>8748</v>
      </c>
      <c r="U139" s="136"/>
      <c r="V139" s="136"/>
      <c r="W139" s="136"/>
      <c r="X139" s="136"/>
      <c r="Y139" s="136">
        <f>SUM(Y117:AD138)</f>
        <v>16675</v>
      </c>
      <c r="Z139" s="136"/>
      <c r="AA139" s="136"/>
      <c r="AB139" s="136"/>
      <c r="AC139" s="136"/>
      <c r="AD139" s="136"/>
      <c r="AE139" s="137">
        <f>SUM(AE117:AI138)</f>
        <v>6901</v>
      </c>
      <c r="AF139" s="137"/>
      <c r="AG139" s="137"/>
      <c r="AH139" s="137"/>
      <c r="AI139" s="137"/>
      <c r="AJ139" s="143"/>
      <c r="AK139" s="143"/>
      <c r="AL139" s="143"/>
      <c r="AM139" s="143"/>
      <c r="AN139" s="143"/>
      <c r="AO139" s="143"/>
      <c r="AP139" s="129" t="s">
        <v>174</v>
      </c>
      <c r="AQ139" s="129"/>
      <c r="AR139" s="129"/>
      <c r="AS139" s="129"/>
      <c r="AT139" s="129"/>
      <c r="AU139" s="129"/>
      <c r="AV139" s="129"/>
      <c r="AW139" s="130">
        <v>113</v>
      </c>
      <c r="AX139" s="130"/>
      <c r="AY139" s="130"/>
      <c r="AZ139" s="130"/>
      <c r="BA139" s="130"/>
      <c r="BB139" s="130">
        <v>115</v>
      </c>
      <c r="BC139" s="130"/>
      <c r="BD139" s="130"/>
      <c r="BE139" s="130"/>
      <c r="BF139" s="130"/>
      <c r="BG139" s="130">
        <f t="shared" si="9"/>
        <v>228</v>
      </c>
      <c r="BH139" s="130"/>
      <c r="BI139" s="130"/>
      <c r="BJ139" s="130"/>
      <c r="BK139" s="130"/>
      <c r="BL139" s="130"/>
      <c r="BM139" s="131">
        <v>75</v>
      </c>
      <c r="BN139" s="131"/>
      <c r="BO139" s="131"/>
      <c r="BP139" s="131"/>
      <c r="BQ139" s="131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1:256" ht="12" customHeight="1">
      <c r="A140" s="121"/>
      <c r="B140" s="124" t="s">
        <v>175</v>
      </c>
      <c r="C140" s="124"/>
      <c r="D140" s="124"/>
      <c r="E140" s="124"/>
      <c r="F140" s="124"/>
      <c r="G140" s="124"/>
      <c r="H140" s="138" t="s">
        <v>176</v>
      </c>
      <c r="I140" s="138"/>
      <c r="J140" s="138"/>
      <c r="K140" s="138"/>
      <c r="L140" s="138"/>
      <c r="M140" s="138"/>
      <c r="N140" s="138"/>
      <c r="O140" s="139">
        <v>48</v>
      </c>
      <c r="P140" s="139"/>
      <c r="Q140" s="139"/>
      <c r="R140" s="139"/>
      <c r="S140" s="139"/>
      <c r="T140" s="139">
        <v>48</v>
      </c>
      <c r="U140" s="139"/>
      <c r="V140" s="139"/>
      <c r="W140" s="139"/>
      <c r="X140" s="139"/>
      <c r="Y140" s="139">
        <f aca="true" t="shared" si="10" ref="Y140:Y152">O140+T140</f>
        <v>96</v>
      </c>
      <c r="Z140" s="139"/>
      <c r="AA140" s="139"/>
      <c r="AB140" s="139"/>
      <c r="AC140" s="139"/>
      <c r="AD140" s="139"/>
      <c r="AE140" s="139">
        <v>32</v>
      </c>
      <c r="AF140" s="139"/>
      <c r="AG140" s="139"/>
      <c r="AH140" s="139"/>
      <c r="AI140" s="139"/>
      <c r="AJ140" s="143"/>
      <c r="AK140" s="143"/>
      <c r="AL140" s="143"/>
      <c r="AM140" s="143"/>
      <c r="AN140" s="143"/>
      <c r="AO140" s="143"/>
      <c r="AP140" s="129" t="s">
        <v>177</v>
      </c>
      <c r="AQ140" s="129"/>
      <c r="AR140" s="129"/>
      <c r="AS140" s="129"/>
      <c r="AT140" s="129"/>
      <c r="AU140" s="129"/>
      <c r="AV140" s="129"/>
      <c r="AW140" s="130">
        <v>144</v>
      </c>
      <c r="AX140" s="130"/>
      <c r="AY140" s="130"/>
      <c r="AZ140" s="130"/>
      <c r="BA140" s="130"/>
      <c r="BB140" s="130">
        <v>154</v>
      </c>
      <c r="BC140" s="130"/>
      <c r="BD140" s="130"/>
      <c r="BE140" s="130"/>
      <c r="BF140" s="130"/>
      <c r="BG140" s="130">
        <f t="shared" si="9"/>
        <v>298</v>
      </c>
      <c r="BH140" s="130"/>
      <c r="BI140" s="130"/>
      <c r="BJ140" s="130"/>
      <c r="BK140" s="130"/>
      <c r="BL140" s="130"/>
      <c r="BM140" s="131">
        <v>93</v>
      </c>
      <c r="BN140" s="131"/>
      <c r="BO140" s="131"/>
      <c r="BP140" s="131"/>
      <c r="BQ140" s="131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1:256" ht="12" customHeight="1">
      <c r="A141" s="121"/>
      <c r="B141" s="124"/>
      <c r="C141" s="124"/>
      <c r="D141" s="124"/>
      <c r="E141" s="124"/>
      <c r="F141" s="124"/>
      <c r="G141" s="124"/>
      <c r="H141" s="129" t="s">
        <v>178</v>
      </c>
      <c r="I141" s="129"/>
      <c r="J141" s="129"/>
      <c r="K141" s="129"/>
      <c r="L141" s="129"/>
      <c r="M141" s="129"/>
      <c r="N141" s="129"/>
      <c r="O141" s="130">
        <v>69</v>
      </c>
      <c r="P141" s="130"/>
      <c r="Q141" s="130"/>
      <c r="R141" s="130"/>
      <c r="S141" s="130"/>
      <c r="T141" s="130">
        <v>69</v>
      </c>
      <c r="U141" s="130"/>
      <c r="V141" s="130"/>
      <c r="W141" s="130"/>
      <c r="X141" s="130"/>
      <c r="Y141" s="130">
        <f t="shared" si="10"/>
        <v>138</v>
      </c>
      <c r="Z141" s="130"/>
      <c r="AA141" s="130"/>
      <c r="AB141" s="130"/>
      <c r="AC141" s="130"/>
      <c r="AD141" s="130"/>
      <c r="AE141" s="130">
        <v>41</v>
      </c>
      <c r="AF141" s="130"/>
      <c r="AG141" s="130"/>
      <c r="AH141" s="130"/>
      <c r="AI141" s="130"/>
      <c r="AJ141" s="143"/>
      <c r="AK141" s="143"/>
      <c r="AL141" s="143"/>
      <c r="AM141" s="143"/>
      <c r="AN141" s="143"/>
      <c r="AO141" s="143"/>
      <c r="AP141" s="129" t="s">
        <v>179</v>
      </c>
      <c r="AQ141" s="129"/>
      <c r="AR141" s="129"/>
      <c r="AS141" s="129"/>
      <c r="AT141" s="129"/>
      <c r="AU141" s="129"/>
      <c r="AV141" s="129"/>
      <c r="AW141" s="130">
        <v>276</v>
      </c>
      <c r="AX141" s="130"/>
      <c r="AY141" s="130"/>
      <c r="AZ141" s="130"/>
      <c r="BA141" s="130"/>
      <c r="BB141" s="130">
        <v>325</v>
      </c>
      <c r="BC141" s="130"/>
      <c r="BD141" s="130"/>
      <c r="BE141" s="130"/>
      <c r="BF141" s="130"/>
      <c r="BG141" s="130">
        <f t="shared" si="9"/>
        <v>601</v>
      </c>
      <c r="BH141" s="130"/>
      <c r="BI141" s="130"/>
      <c r="BJ141" s="130"/>
      <c r="BK141" s="130"/>
      <c r="BL141" s="130"/>
      <c r="BM141" s="131">
        <v>201</v>
      </c>
      <c r="BN141" s="131"/>
      <c r="BO141" s="131"/>
      <c r="BP141" s="131"/>
      <c r="BQ141" s="13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1:256" ht="12" customHeight="1">
      <c r="A142" s="121"/>
      <c r="B142" s="124"/>
      <c r="C142" s="124"/>
      <c r="D142" s="124"/>
      <c r="E142" s="124"/>
      <c r="F142" s="124"/>
      <c r="G142" s="124"/>
      <c r="H142" s="129" t="s">
        <v>180</v>
      </c>
      <c r="I142" s="129"/>
      <c r="J142" s="129"/>
      <c r="K142" s="129"/>
      <c r="L142" s="129"/>
      <c r="M142" s="129"/>
      <c r="N142" s="129"/>
      <c r="O142" s="130">
        <v>73</v>
      </c>
      <c r="P142" s="130"/>
      <c r="Q142" s="130"/>
      <c r="R142" s="130"/>
      <c r="S142" s="130"/>
      <c r="T142" s="130">
        <v>90</v>
      </c>
      <c r="U142" s="130"/>
      <c r="V142" s="130"/>
      <c r="W142" s="130"/>
      <c r="X142" s="130"/>
      <c r="Y142" s="130">
        <f t="shared" si="10"/>
        <v>163</v>
      </c>
      <c r="Z142" s="130"/>
      <c r="AA142" s="130"/>
      <c r="AB142" s="130"/>
      <c r="AC142" s="130"/>
      <c r="AD142" s="130"/>
      <c r="AE142" s="130">
        <v>64</v>
      </c>
      <c r="AF142" s="130"/>
      <c r="AG142" s="130"/>
      <c r="AH142" s="130"/>
      <c r="AI142" s="130"/>
      <c r="AJ142" s="143"/>
      <c r="AK142" s="143"/>
      <c r="AL142" s="143"/>
      <c r="AM142" s="143"/>
      <c r="AN142" s="143"/>
      <c r="AO142" s="143"/>
      <c r="AP142" s="129" t="s">
        <v>181</v>
      </c>
      <c r="AQ142" s="129"/>
      <c r="AR142" s="129"/>
      <c r="AS142" s="129"/>
      <c r="AT142" s="129"/>
      <c r="AU142" s="129"/>
      <c r="AV142" s="129"/>
      <c r="AW142" s="130">
        <v>983</v>
      </c>
      <c r="AX142" s="130"/>
      <c r="AY142" s="130"/>
      <c r="AZ142" s="130"/>
      <c r="BA142" s="130"/>
      <c r="BB142" s="130">
        <v>1092</v>
      </c>
      <c r="BC142" s="130"/>
      <c r="BD142" s="130"/>
      <c r="BE142" s="130"/>
      <c r="BF142" s="130"/>
      <c r="BG142" s="130">
        <f t="shared" si="9"/>
        <v>2075</v>
      </c>
      <c r="BH142" s="130"/>
      <c r="BI142" s="130"/>
      <c r="BJ142" s="130"/>
      <c r="BK142" s="130"/>
      <c r="BL142" s="130"/>
      <c r="BM142" s="131">
        <v>737</v>
      </c>
      <c r="BN142" s="131"/>
      <c r="BO142" s="131"/>
      <c r="BP142" s="131"/>
      <c r="BQ142" s="131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1:256" ht="12" customHeight="1">
      <c r="A143" s="121"/>
      <c r="B143" s="124"/>
      <c r="C143" s="124"/>
      <c r="D143" s="124"/>
      <c r="E143" s="124"/>
      <c r="F143" s="124"/>
      <c r="G143" s="124"/>
      <c r="H143" s="129" t="s">
        <v>182</v>
      </c>
      <c r="I143" s="129"/>
      <c r="J143" s="129"/>
      <c r="K143" s="129"/>
      <c r="L143" s="129"/>
      <c r="M143" s="129"/>
      <c r="N143" s="129"/>
      <c r="O143" s="130">
        <v>64</v>
      </c>
      <c r="P143" s="130"/>
      <c r="Q143" s="130"/>
      <c r="R143" s="130"/>
      <c r="S143" s="130"/>
      <c r="T143" s="130">
        <v>62</v>
      </c>
      <c r="U143" s="130"/>
      <c r="V143" s="130"/>
      <c r="W143" s="130"/>
      <c r="X143" s="130"/>
      <c r="Y143" s="130">
        <f t="shared" si="10"/>
        <v>126</v>
      </c>
      <c r="Z143" s="130"/>
      <c r="AA143" s="130"/>
      <c r="AB143" s="130"/>
      <c r="AC143" s="130"/>
      <c r="AD143" s="130"/>
      <c r="AE143" s="130">
        <v>46</v>
      </c>
      <c r="AF143" s="130"/>
      <c r="AG143" s="130"/>
      <c r="AH143" s="130"/>
      <c r="AI143" s="130"/>
      <c r="AJ143" s="143"/>
      <c r="AK143" s="143"/>
      <c r="AL143" s="143"/>
      <c r="AM143" s="143"/>
      <c r="AN143" s="143"/>
      <c r="AO143" s="143"/>
      <c r="AP143" s="129" t="s">
        <v>183</v>
      </c>
      <c r="AQ143" s="129"/>
      <c r="AR143" s="129"/>
      <c r="AS143" s="129"/>
      <c r="AT143" s="129"/>
      <c r="AU143" s="129"/>
      <c r="AV143" s="129"/>
      <c r="AW143" s="130">
        <v>261</v>
      </c>
      <c r="AX143" s="130"/>
      <c r="AY143" s="130"/>
      <c r="AZ143" s="130"/>
      <c r="BA143" s="130"/>
      <c r="BB143" s="130">
        <v>279</v>
      </c>
      <c r="BC143" s="130"/>
      <c r="BD143" s="130"/>
      <c r="BE143" s="130"/>
      <c r="BF143" s="130"/>
      <c r="BG143" s="130">
        <f t="shared" si="9"/>
        <v>540</v>
      </c>
      <c r="BH143" s="130"/>
      <c r="BI143" s="130"/>
      <c r="BJ143" s="130"/>
      <c r="BK143" s="130"/>
      <c r="BL143" s="130"/>
      <c r="BM143" s="131">
        <v>173</v>
      </c>
      <c r="BN143" s="131"/>
      <c r="BO143" s="131"/>
      <c r="BP143" s="131"/>
      <c r="BQ143" s="131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1:256" ht="12" customHeight="1">
      <c r="A144" s="121"/>
      <c r="B144" s="124"/>
      <c r="C144" s="124"/>
      <c r="D144" s="124"/>
      <c r="E144" s="124"/>
      <c r="F144" s="124"/>
      <c r="G144" s="124"/>
      <c r="H144" s="129" t="s">
        <v>184</v>
      </c>
      <c r="I144" s="129"/>
      <c r="J144" s="129"/>
      <c r="K144" s="129"/>
      <c r="L144" s="129"/>
      <c r="M144" s="129"/>
      <c r="N144" s="129"/>
      <c r="O144" s="130">
        <v>71</v>
      </c>
      <c r="P144" s="130"/>
      <c r="Q144" s="130"/>
      <c r="R144" s="130"/>
      <c r="S144" s="130"/>
      <c r="T144" s="130">
        <v>88</v>
      </c>
      <c r="U144" s="130"/>
      <c r="V144" s="130"/>
      <c r="W144" s="130"/>
      <c r="X144" s="130"/>
      <c r="Y144" s="130">
        <f t="shared" si="10"/>
        <v>159</v>
      </c>
      <c r="Z144" s="130"/>
      <c r="AA144" s="130"/>
      <c r="AB144" s="130"/>
      <c r="AC144" s="130"/>
      <c r="AD144" s="130"/>
      <c r="AE144" s="130">
        <v>51</v>
      </c>
      <c r="AF144" s="130"/>
      <c r="AG144" s="130"/>
      <c r="AH144" s="130"/>
      <c r="AI144" s="130"/>
      <c r="AJ144" s="143"/>
      <c r="AK144" s="143"/>
      <c r="AL144" s="143"/>
      <c r="AM144" s="143"/>
      <c r="AN144" s="143"/>
      <c r="AO144" s="143"/>
      <c r="AP144" s="129" t="s">
        <v>185</v>
      </c>
      <c r="AQ144" s="129"/>
      <c r="AR144" s="129"/>
      <c r="AS144" s="129"/>
      <c r="AT144" s="129"/>
      <c r="AU144" s="129"/>
      <c r="AV144" s="129"/>
      <c r="AW144" s="130">
        <v>12</v>
      </c>
      <c r="AX144" s="130"/>
      <c r="AY144" s="130"/>
      <c r="AZ144" s="130"/>
      <c r="BA144" s="130"/>
      <c r="BB144" s="130">
        <v>6</v>
      </c>
      <c r="BC144" s="130"/>
      <c r="BD144" s="130"/>
      <c r="BE144" s="130"/>
      <c r="BF144" s="130"/>
      <c r="BG144" s="130">
        <f t="shared" si="9"/>
        <v>18</v>
      </c>
      <c r="BH144" s="130"/>
      <c r="BI144" s="130"/>
      <c r="BJ144" s="130"/>
      <c r="BK144" s="130"/>
      <c r="BL144" s="130"/>
      <c r="BM144" s="131">
        <v>16</v>
      </c>
      <c r="BN144" s="131"/>
      <c r="BO144" s="131"/>
      <c r="BP144" s="131"/>
      <c r="BQ144" s="131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1:256" ht="12" customHeight="1">
      <c r="A145" s="121"/>
      <c r="B145" s="124"/>
      <c r="C145" s="124"/>
      <c r="D145" s="124"/>
      <c r="E145" s="124"/>
      <c r="F145" s="124"/>
      <c r="G145" s="124"/>
      <c r="H145" s="129" t="s">
        <v>186</v>
      </c>
      <c r="I145" s="129"/>
      <c r="J145" s="129"/>
      <c r="K145" s="129"/>
      <c r="L145" s="129"/>
      <c r="M145" s="129"/>
      <c r="N145" s="129"/>
      <c r="O145" s="130">
        <v>158</v>
      </c>
      <c r="P145" s="130"/>
      <c r="Q145" s="130"/>
      <c r="R145" s="130"/>
      <c r="S145" s="130"/>
      <c r="T145" s="130">
        <v>172</v>
      </c>
      <c r="U145" s="130"/>
      <c r="V145" s="130"/>
      <c r="W145" s="130"/>
      <c r="X145" s="130"/>
      <c r="Y145" s="130">
        <f t="shared" si="10"/>
        <v>330</v>
      </c>
      <c r="Z145" s="130"/>
      <c r="AA145" s="130"/>
      <c r="AB145" s="130"/>
      <c r="AC145" s="130"/>
      <c r="AD145" s="130"/>
      <c r="AE145" s="130">
        <v>93</v>
      </c>
      <c r="AF145" s="130"/>
      <c r="AG145" s="130"/>
      <c r="AH145" s="130"/>
      <c r="AI145" s="130"/>
      <c r="AJ145" s="143"/>
      <c r="AK145" s="143"/>
      <c r="AL145" s="143"/>
      <c r="AM145" s="143"/>
      <c r="AN145" s="143"/>
      <c r="AO145" s="143"/>
      <c r="AP145" s="129" t="s">
        <v>187</v>
      </c>
      <c r="AQ145" s="129"/>
      <c r="AR145" s="129"/>
      <c r="AS145" s="129"/>
      <c r="AT145" s="129"/>
      <c r="AU145" s="129"/>
      <c r="AV145" s="129"/>
      <c r="AW145" s="130">
        <v>174</v>
      </c>
      <c r="AX145" s="130"/>
      <c r="AY145" s="130"/>
      <c r="AZ145" s="130"/>
      <c r="BA145" s="130"/>
      <c r="BB145" s="130">
        <v>174</v>
      </c>
      <c r="BC145" s="130"/>
      <c r="BD145" s="130"/>
      <c r="BE145" s="130"/>
      <c r="BF145" s="130"/>
      <c r="BG145" s="130">
        <f t="shared" si="9"/>
        <v>348</v>
      </c>
      <c r="BH145" s="130"/>
      <c r="BI145" s="130"/>
      <c r="BJ145" s="130"/>
      <c r="BK145" s="130"/>
      <c r="BL145" s="130"/>
      <c r="BM145" s="131">
        <v>116</v>
      </c>
      <c r="BN145" s="131"/>
      <c r="BO145" s="131"/>
      <c r="BP145" s="131"/>
      <c r="BQ145" s="131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1:256" ht="12" customHeight="1">
      <c r="A146" s="121"/>
      <c r="B146" s="124"/>
      <c r="C146" s="124"/>
      <c r="D146" s="124"/>
      <c r="E146" s="124"/>
      <c r="F146" s="124"/>
      <c r="G146" s="124"/>
      <c r="H146" s="129" t="s">
        <v>188</v>
      </c>
      <c r="I146" s="129"/>
      <c r="J146" s="129"/>
      <c r="K146" s="129"/>
      <c r="L146" s="129"/>
      <c r="M146" s="129"/>
      <c r="N146" s="129"/>
      <c r="O146" s="130">
        <v>47</v>
      </c>
      <c r="P146" s="130"/>
      <c r="Q146" s="130"/>
      <c r="R146" s="130"/>
      <c r="S146" s="130"/>
      <c r="T146" s="130">
        <v>71</v>
      </c>
      <c r="U146" s="130"/>
      <c r="V146" s="130"/>
      <c r="W146" s="130"/>
      <c r="X146" s="130"/>
      <c r="Y146" s="130">
        <f t="shared" si="10"/>
        <v>118</v>
      </c>
      <c r="Z146" s="130"/>
      <c r="AA146" s="130"/>
      <c r="AB146" s="130"/>
      <c r="AC146" s="130"/>
      <c r="AD146" s="130"/>
      <c r="AE146" s="130">
        <v>38</v>
      </c>
      <c r="AF146" s="130"/>
      <c r="AG146" s="130"/>
      <c r="AH146" s="130"/>
      <c r="AI146" s="130"/>
      <c r="AJ146" s="143"/>
      <c r="AK146" s="143"/>
      <c r="AL146" s="143"/>
      <c r="AM146" s="143"/>
      <c r="AN146" s="143"/>
      <c r="AO146" s="143"/>
      <c r="AP146" s="129" t="s">
        <v>189</v>
      </c>
      <c r="AQ146" s="129"/>
      <c r="AR146" s="129"/>
      <c r="AS146" s="129"/>
      <c r="AT146" s="129"/>
      <c r="AU146" s="129"/>
      <c r="AV146" s="129"/>
      <c r="AW146" s="130">
        <v>124</v>
      </c>
      <c r="AX146" s="130"/>
      <c r="AY146" s="130"/>
      <c r="AZ146" s="130"/>
      <c r="BA146" s="130"/>
      <c r="BB146" s="130">
        <v>140</v>
      </c>
      <c r="BC146" s="130"/>
      <c r="BD146" s="130"/>
      <c r="BE146" s="130"/>
      <c r="BF146" s="130"/>
      <c r="BG146" s="130">
        <f t="shared" si="9"/>
        <v>264</v>
      </c>
      <c r="BH146" s="130"/>
      <c r="BI146" s="130"/>
      <c r="BJ146" s="130"/>
      <c r="BK146" s="130"/>
      <c r="BL146" s="130"/>
      <c r="BM146" s="131">
        <v>72</v>
      </c>
      <c r="BN146" s="131"/>
      <c r="BO146" s="131"/>
      <c r="BP146" s="131"/>
      <c r="BQ146" s="131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1:256" ht="12" customHeight="1">
      <c r="A147" s="121"/>
      <c r="B147" s="124"/>
      <c r="C147" s="124"/>
      <c r="D147" s="124"/>
      <c r="E147" s="124"/>
      <c r="F147" s="124"/>
      <c r="G147" s="124"/>
      <c r="H147" s="129" t="s">
        <v>190</v>
      </c>
      <c r="I147" s="129"/>
      <c r="J147" s="129"/>
      <c r="K147" s="129"/>
      <c r="L147" s="129"/>
      <c r="M147" s="129"/>
      <c r="N147" s="129"/>
      <c r="O147" s="130">
        <v>88</v>
      </c>
      <c r="P147" s="130"/>
      <c r="Q147" s="130"/>
      <c r="R147" s="130"/>
      <c r="S147" s="130"/>
      <c r="T147" s="130">
        <v>87</v>
      </c>
      <c r="U147" s="130"/>
      <c r="V147" s="130"/>
      <c r="W147" s="130"/>
      <c r="X147" s="130"/>
      <c r="Y147" s="130">
        <f t="shared" si="10"/>
        <v>175</v>
      </c>
      <c r="Z147" s="130"/>
      <c r="AA147" s="130"/>
      <c r="AB147" s="130"/>
      <c r="AC147" s="130"/>
      <c r="AD147" s="130"/>
      <c r="AE147" s="130">
        <v>57</v>
      </c>
      <c r="AF147" s="130"/>
      <c r="AG147" s="130"/>
      <c r="AH147" s="130"/>
      <c r="AI147" s="130"/>
      <c r="AJ147" s="143"/>
      <c r="AK147" s="143"/>
      <c r="AL147" s="143"/>
      <c r="AM147" s="143"/>
      <c r="AN147" s="143"/>
      <c r="AO147" s="143"/>
      <c r="AP147" s="129" t="s">
        <v>191</v>
      </c>
      <c r="AQ147" s="129"/>
      <c r="AR147" s="129"/>
      <c r="AS147" s="129"/>
      <c r="AT147" s="129"/>
      <c r="AU147" s="129"/>
      <c r="AV147" s="129"/>
      <c r="AW147" s="130">
        <v>424</v>
      </c>
      <c r="AX147" s="130"/>
      <c r="AY147" s="130"/>
      <c r="AZ147" s="130"/>
      <c r="BA147" s="130"/>
      <c r="BB147" s="130">
        <v>483</v>
      </c>
      <c r="BC147" s="130"/>
      <c r="BD147" s="130"/>
      <c r="BE147" s="130"/>
      <c r="BF147" s="130"/>
      <c r="BG147" s="130">
        <f t="shared" si="9"/>
        <v>907</v>
      </c>
      <c r="BH147" s="130"/>
      <c r="BI147" s="130"/>
      <c r="BJ147" s="130"/>
      <c r="BK147" s="130"/>
      <c r="BL147" s="130"/>
      <c r="BM147" s="131">
        <v>369</v>
      </c>
      <c r="BN147" s="131"/>
      <c r="BO147" s="131"/>
      <c r="BP147" s="131"/>
      <c r="BQ147" s="131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1:256" ht="12" customHeight="1">
      <c r="A148" s="121"/>
      <c r="B148" s="124"/>
      <c r="C148" s="124"/>
      <c r="D148" s="124"/>
      <c r="E148" s="124"/>
      <c r="F148" s="124"/>
      <c r="G148" s="124"/>
      <c r="H148" s="129" t="s">
        <v>192</v>
      </c>
      <c r="I148" s="129"/>
      <c r="J148" s="129"/>
      <c r="K148" s="129"/>
      <c r="L148" s="129"/>
      <c r="M148" s="129"/>
      <c r="N148" s="129"/>
      <c r="O148" s="130">
        <v>43</v>
      </c>
      <c r="P148" s="130"/>
      <c r="Q148" s="130"/>
      <c r="R148" s="130"/>
      <c r="S148" s="130"/>
      <c r="T148" s="130">
        <v>41</v>
      </c>
      <c r="U148" s="130"/>
      <c r="V148" s="130"/>
      <c r="W148" s="130"/>
      <c r="X148" s="130"/>
      <c r="Y148" s="130">
        <f t="shared" si="10"/>
        <v>84</v>
      </c>
      <c r="Z148" s="130"/>
      <c r="AA148" s="130"/>
      <c r="AB148" s="130"/>
      <c r="AC148" s="130"/>
      <c r="AD148" s="130"/>
      <c r="AE148" s="130">
        <v>30</v>
      </c>
      <c r="AF148" s="130"/>
      <c r="AG148" s="130"/>
      <c r="AH148" s="130"/>
      <c r="AI148" s="130"/>
      <c r="AJ148" s="143"/>
      <c r="AK148" s="143"/>
      <c r="AL148" s="143"/>
      <c r="AM148" s="143"/>
      <c r="AN148" s="143"/>
      <c r="AO148" s="143"/>
      <c r="AP148" s="129" t="s">
        <v>193</v>
      </c>
      <c r="AQ148" s="129"/>
      <c r="AR148" s="129"/>
      <c r="AS148" s="129"/>
      <c r="AT148" s="129"/>
      <c r="AU148" s="129"/>
      <c r="AV148" s="129"/>
      <c r="AW148" s="130">
        <v>674</v>
      </c>
      <c r="AX148" s="130"/>
      <c r="AY148" s="130"/>
      <c r="AZ148" s="130"/>
      <c r="BA148" s="130"/>
      <c r="BB148" s="130">
        <v>730</v>
      </c>
      <c r="BC148" s="130"/>
      <c r="BD148" s="130"/>
      <c r="BE148" s="130"/>
      <c r="BF148" s="130"/>
      <c r="BG148" s="130">
        <f t="shared" si="9"/>
        <v>1404</v>
      </c>
      <c r="BH148" s="130"/>
      <c r="BI148" s="130"/>
      <c r="BJ148" s="130"/>
      <c r="BK148" s="130"/>
      <c r="BL148" s="130"/>
      <c r="BM148" s="131">
        <v>483</v>
      </c>
      <c r="BN148" s="131"/>
      <c r="BO148" s="131"/>
      <c r="BP148" s="131"/>
      <c r="BQ148" s="131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1:256" ht="12" customHeight="1">
      <c r="A149" s="121"/>
      <c r="B149" s="124"/>
      <c r="C149" s="124"/>
      <c r="D149" s="124"/>
      <c r="E149" s="124"/>
      <c r="F149" s="124"/>
      <c r="G149" s="124"/>
      <c r="H149" s="129" t="s">
        <v>194</v>
      </c>
      <c r="I149" s="129"/>
      <c r="J149" s="129"/>
      <c r="K149" s="129"/>
      <c r="L149" s="129"/>
      <c r="M149" s="129"/>
      <c r="N149" s="129"/>
      <c r="O149" s="130">
        <v>223</v>
      </c>
      <c r="P149" s="130"/>
      <c r="Q149" s="130"/>
      <c r="R149" s="130"/>
      <c r="S149" s="130"/>
      <c r="T149" s="130">
        <v>305</v>
      </c>
      <c r="U149" s="130"/>
      <c r="V149" s="130"/>
      <c r="W149" s="130"/>
      <c r="X149" s="130"/>
      <c r="Y149" s="130">
        <f t="shared" si="10"/>
        <v>528</v>
      </c>
      <c r="Z149" s="130"/>
      <c r="AA149" s="130"/>
      <c r="AB149" s="130"/>
      <c r="AC149" s="130"/>
      <c r="AD149" s="130"/>
      <c r="AE149" s="130">
        <v>207</v>
      </c>
      <c r="AF149" s="130"/>
      <c r="AG149" s="130"/>
      <c r="AH149" s="130"/>
      <c r="AI149" s="130"/>
      <c r="AJ149" s="143"/>
      <c r="AK149" s="143"/>
      <c r="AL149" s="143"/>
      <c r="AM149" s="143"/>
      <c r="AN149" s="143"/>
      <c r="AO149" s="143"/>
      <c r="AP149" s="129" t="s">
        <v>195</v>
      </c>
      <c r="AQ149" s="129"/>
      <c r="AR149" s="129"/>
      <c r="AS149" s="129"/>
      <c r="AT149" s="129"/>
      <c r="AU149" s="129"/>
      <c r="AV149" s="129"/>
      <c r="AW149" s="130">
        <v>13</v>
      </c>
      <c r="AX149" s="130"/>
      <c r="AY149" s="130"/>
      <c r="AZ149" s="130"/>
      <c r="BA149" s="130"/>
      <c r="BB149" s="130">
        <v>20</v>
      </c>
      <c r="BC149" s="130"/>
      <c r="BD149" s="130"/>
      <c r="BE149" s="130"/>
      <c r="BF149" s="130"/>
      <c r="BG149" s="130">
        <f t="shared" si="9"/>
        <v>33</v>
      </c>
      <c r="BH149" s="130"/>
      <c r="BI149" s="130"/>
      <c r="BJ149" s="130"/>
      <c r="BK149" s="130"/>
      <c r="BL149" s="130"/>
      <c r="BM149" s="131">
        <v>15</v>
      </c>
      <c r="BN149" s="131"/>
      <c r="BO149" s="131"/>
      <c r="BP149" s="131"/>
      <c r="BQ149" s="131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1:256" ht="12" customHeight="1">
      <c r="A150" s="121"/>
      <c r="B150" s="124"/>
      <c r="C150" s="124"/>
      <c r="D150" s="124"/>
      <c r="E150" s="124"/>
      <c r="F150" s="124"/>
      <c r="G150" s="124"/>
      <c r="H150" s="129" t="s">
        <v>196</v>
      </c>
      <c r="I150" s="129"/>
      <c r="J150" s="129"/>
      <c r="K150" s="129"/>
      <c r="L150" s="129"/>
      <c r="M150" s="129"/>
      <c r="N150" s="129"/>
      <c r="O150" s="130">
        <v>103</v>
      </c>
      <c r="P150" s="130"/>
      <c r="Q150" s="130"/>
      <c r="R150" s="130"/>
      <c r="S150" s="130"/>
      <c r="T150" s="130">
        <v>105</v>
      </c>
      <c r="U150" s="130"/>
      <c r="V150" s="130"/>
      <c r="W150" s="130"/>
      <c r="X150" s="130"/>
      <c r="Y150" s="130">
        <f t="shared" si="10"/>
        <v>208</v>
      </c>
      <c r="Z150" s="130"/>
      <c r="AA150" s="130"/>
      <c r="AB150" s="130"/>
      <c r="AC150" s="130"/>
      <c r="AD150" s="130"/>
      <c r="AE150" s="130">
        <v>67</v>
      </c>
      <c r="AF150" s="130"/>
      <c r="AG150" s="130"/>
      <c r="AH150" s="130"/>
      <c r="AI150" s="130"/>
      <c r="AJ150" s="143"/>
      <c r="AK150" s="143"/>
      <c r="AL150" s="143"/>
      <c r="AM150" s="143"/>
      <c r="AN150" s="143"/>
      <c r="AO150" s="143"/>
      <c r="AP150" s="132" t="s">
        <v>197</v>
      </c>
      <c r="AQ150" s="132"/>
      <c r="AR150" s="132"/>
      <c r="AS150" s="132"/>
      <c r="AT150" s="132"/>
      <c r="AU150" s="132"/>
      <c r="AV150" s="132"/>
      <c r="AW150" s="133">
        <v>614</v>
      </c>
      <c r="AX150" s="133"/>
      <c r="AY150" s="133"/>
      <c r="AZ150" s="133"/>
      <c r="BA150" s="133"/>
      <c r="BB150" s="133">
        <v>669</v>
      </c>
      <c r="BC150" s="133"/>
      <c r="BD150" s="133"/>
      <c r="BE150" s="133"/>
      <c r="BF150" s="133"/>
      <c r="BG150" s="133">
        <f t="shared" si="9"/>
        <v>1283</v>
      </c>
      <c r="BH150" s="133"/>
      <c r="BI150" s="133"/>
      <c r="BJ150" s="133"/>
      <c r="BK150" s="133"/>
      <c r="BL150" s="133"/>
      <c r="BM150" s="134">
        <v>454</v>
      </c>
      <c r="BN150" s="134"/>
      <c r="BO150" s="134"/>
      <c r="BP150" s="134"/>
      <c r="BQ150" s="134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1:256" ht="12" customHeight="1">
      <c r="A151" s="121"/>
      <c r="B151" s="124"/>
      <c r="C151" s="124"/>
      <c r="D151" s="124"/>
      <c r="E151" s="124"/>
      <c r="F151" s="124"/>
      <c r="G151" s="124"/>
      <c r="H151" s="129" t="s">
        <v>198</v>
      </c>
      <c r="I151" s="129"/>
      <c r="J151" s="129"/>
      <c r="K151" s="129"/>
      <c r="L151" s="129"/>
      <c r="M151" s="129"/>
      <c r="N151" s="129"/>
      <c r="O151" s="130">
        <v>117</v>
      </c>
      <c r="P151" s="130"/>
      <c r="Q151" s="130"/>
      <c r="R151" s="130"/>
      <c r="S151" s="130"/>
      <c r="T151" s="130">
        <v>127</v>
      </c>
      <c r="U151" s="130"/>
      <c r="V151" s="130"/>
      <c r="W151" s="130"/>
      <c r="X151" s="130"/>
      <c r="Y151" s="130">
        <f t="shared" si="10"/>
        <v>244</v>
      </c>
      <c r="Z151" s="130"/>
      <c r="AA151" s="130"/>
      <c r="AB151" s="130"/>
      <c r="AC151" s="130"/>
      <c r="AD151" s="130"/>
      <c r="AE151" s="130">
        <v>82</v>
      </c>
      <c r="AF151" s="130"/>
      <c r="AG151" s="130"/>
      <c r="AH151" s="130"/>
      <c r="AI151" s="130"/>
      <c r="AJ151" s="143"/>
      <c r="AK151" s="143"/>
      <c r="AL151" s="143"/>
      <c r="AM151" s="143"/>
      <c r="AN151" s="143"/>
      <c r="AO151" s="143"/>
      <c r="AP151" s="135" t="s">
        <v>131</v>
      </c>
      <c r="AQ151" s="135"/>
      <c r="AR151" s="135"/>
      <c r="AS151" s="135"/>
      <c r="AT151" s="135"/>
      <c r="AU151" s="135"/>
      <c r="AV151" s="135"/>
      <c r="AW151" s="136">
        <f>SUM(AW138:BA150)</f>
        <v>4053</v>
      </c>
      <c r="AX151" s="136"/>
      <c r="AY151" s="136"/>
      <c r="AZ151" s="136"/>
      <c r="BA151" s="136"/>
      <c r="BB151" s="136">
        <f>SUM(BB138:BF150)</f>
        <v>4417</v>
      </c>
      <c r="BC151" s="136"/>
      <c r="BD151" s="136"/>
      <c r="BE151" s="136"/>
      <c r="BF151" s="136"/>
      <c r="BG151" s="136">
        <f>SUM(BG138:BL150)</f>
        <v>8470</v>
      </c>
      <c r="BH151" s="136"/>
      <c r="BI151" s="136"/>
      <c r="BJ151" s="136"/>
      <c r="BK151" s="136"/>
      <c r="BL151" s="136"/>
      <c r="BM151" s="137">
        <f>SUM(BM138:BQ150)</f>
        <v>2947</v>
      </c>
      <c r="BN151" s="137"/>
      <c r="BO151" s="137"/>
      <c r="BP151" s="137"/>
      <c r="BQ151" s="137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1:256" ht="12" customHeight="1">
      <c r="A152" s="121"/>
      <c r="B152" s="124"/>
      <c r="C152" s="124"/>
      <c r="D152" s="124"/>
      <c r="E152" s="124"/>
      <c r="F152" s="124"/>
      <c r="G152" s="124"/>
      <c r="H152" s="132" t="s">
        <v>199</v>
      </c>
      <c r="I152" s="132"/>
      <c r="J152" s="132"/>
      <c r="K152" s="132"/>
      <c r="L152" s="132"/>
      <c r="M152" s="132"/>
      <c r="N152" s="132"/>
      <c r="O152" s="133">
        <v>91</v>
      </c>
      <c r="P152" s="133"/>
      <c r="Q152" s="133"/>
      <c r="R152" s="133"/>
      <c r="S152" s="133"/>
      <c r="T152" s="133">
        <v>95</v>
      </c>
      <c r="U152" s="133"/>
      <c r="V152" s="133"/>
      <c r="W152" s="133"/>
      <c r="X152" s="133"/>
      <c r="Y152" s="133">
        <f t="shared" si="10"/>
        <v>186</v>
      </c>
      <c r="Z152" s="133"/>
      <c r="AA152" s="133"/>
      <c r="AB152" s="133"/>
      <c r="AC152" s="133"/>
      <c r="AD152" s="133"/>
      <c r="AE152" s="133">
        <v>60</v>
      </c>
      <c r="AF152" s="133"/>
      <c r="AG152" s="133"/>
      <c r="AH152" s="133"/>
      <c r="AI152" s="133"/>
      <c r="AJ152" s="127" t="s">
        <v>21</v>
      </c>
      <c r="AK152" s="127"/>
      <c r="AL152" s="127"/>
      <c r="AM152" s="127"/>
      <c r="AN152" s="127"/>
      <c r="AO152" s="127"/>
      <c r="AP152" s="138" t="s">
        <v>200</v>
      </c>
      <c r="AQ152" s="138"/>
      <c r="AR152" s="138"/>
      <c r="AS152" s="138"/>
      <c r="AT152" s="138"/>
      <c r="AU152" s="138"/>
      <c r="AV152" s="138"/>
      <c r="AW152" s="139">
        <v>183</v>
      </c>
      <c r="AX152" s="139"/>
      <c r="AY152" s="139"/>
      <c r="AZ152" s="139"/>
      <c r="BA152" s="139"/>
      <c r="BB152" s="139">
        <v>219</v>
      </c>
      <c r="BC152" s="139"/>
      <c r="BD152" s="139"/>
      <c r="BE152" s="139"/>
      <c r="BF152" s="139"/>
      <c r="BG152" s="139">
        <f aca="true" t="shared" si="11" ref="BG152:BG171">AW152+BB152</f>
        <v>402</v>
      </c>
      <c r="BH152" s="139"/>
      <c r="BI152" s="139"/>
      <c r="BJ152" s="139"/>
      <c r="BK152" s="139"/>
      <c r="BL152" s="139"/>
      <c r="BM152" s="140">
        <v>150</v>
      </c>
      <c r="BN152" s="140"/>
      <c r="BO152" s="140"/>
      <c r="BP152" s="140"/>
      <c r="BQ152" s="140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1:256" ht="12" customHeight="1">
      <c r="A153" s="121"/>
      <c r="B153" s="124"/>
      <c r="C153" s="124"/>
      <c r="D153" s="124"/>
      <c r="E153" s="124"/>
      <c r="F153" s="124"/>
      <c r="G153" s="124"/>
      <c r="H153" s="135" t="s">
        <v>131</v>
      </c>
      <c r="I153" s="135"/>
      <c r="J153" s="135"/>
      <c r="K153" s="135"/>
      <c r="L153" s="135"/>
      <c r="M153" s="135"/>
      <c r="N153" s="135"/>
      <c r="O153" s="136">
        <f>SUM(O140:S152)</f>
        <v>1195</v>
      </c>
      <c r="P153" s="136"/>
      <c r="Q153" s="136"/>
      <c r="R153" s="136"/>
      <c r="S153" s="136"/>
      <c r="T153" s="136">
        <f>SUM(T140:X152)</f>
        <v>1360</v>
      </c>
      <c r="U153" s="136"/>
      <c r="V153" s="136"/>
      <c r="W153" s="136"/>
      <c r="X153" s="136"/>
      <c r="Y153" s="136">
        <f>SUM(Y140:Y152)</f>
        <v>2555</v>
      </c>
      <c r="Z153" s="136"/>
      <c r="AA153" s="136"/>
      <c r="AB153" s="136"/>
      <c r="AC153" s="136"/>
      <c r="AD153" s="136"/>
      <c r="AE153" s="137">
        <f>SUM(AE140:AI152)</f>
        <v>868</v>
      </c>
      <c r="AF153" s="137"/>
      <c r="AG153" s="137"/>
      <c r="AH153" s="137"/>
      <c r="AI153" s="137"/>
      <c r="AJ153" s="127"/>
      <c r="AK153" s="127"/>
      <c r="AL153" s="127"/>
      <c r="AM153" s="127"/>
      <c r="AN153" s="127"/>
      <c r="AO153" s="127"/>
      <c r="AP153" s="129" t="s">
        <v>201</v>
      </c>
      <c r="AQ153" s="129"/>
      <c r="AR153" s="129"/>
      <c r="AS153" s="129"/>
      <c r="AT153" s="129"/>
      <c r="AU153" s="129"/>
      <c r="AV153" s="129"/>
      <c r="AW153" s="130">
        <v>297</v>
      </c>
      <c r="AX153" s="130"/>
      <c r="AY153" s="130"/>
      <c r="AZ153" s="130"/>
      <c r="BA153" s="130"/>
      <c r="BB153" s="130">
        <v>377</v>
      </c>
      <c r="BC153" s="130"/>
      <c r="BD153" s="130"/>
      <c r="BE153" s="130"/>
      <c r="BF153" s="130"/>
      <c r="BG153" s="130">
        <f t="shared" si="11"/>
        <v>674</v>
      </c>
      <c r="BH153" s="130"/>
      <c r="BI153" s="130"/>
      <c r="BJ153" s="130"/>
      <c r="BK153" s="130"/>
      <c r="BL153" s="130"/>
      <c r="BM153" s="131">
        <v>289</v>
      </c>
      <c r="BN153" s="131"/>
      <c r="BO153" s="131"/>
      <c r="BP153" s="131"/>
      <c r="BQ153" s="131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1:256" ht="12" customHeight="1">
      <c r="A154" s="121"/>
      <c r="B154" s="124" t="s">
        <v>15</v>
      </c>
      <c r="C154" s="124"/>
      <c r="D154" s="124"/>
      <c r="E154" s="124"/>
      <c r="F154" s="124"/>
      <c r="G154" s="124"/>
      <c r="H154" s="138" t="s">
        <v>202</v>
      </c>
      <c r="I154" s="138"/>
      <c r="J154" s="138"/>
      <c r="K154" s="138"/>
      <c r="L154" s="138"/>
      <c r="M154" s="138"/>
      <c r="N154" s="138"/>
      <c r="O154" s="139">
        <v>1060</v>
      </c>
      <c r="P154" s="139"/>
      <c r="Q154" s="139"/>
      <c r="R154" s="139"/>
      <c r="S154" s="139"/>
      <c r="T154" s="139">
        <v>1159</v>
      </c>
      <c r="U154" s="139"/>
      <c r="V154" s="139"/>
      <c r="W154" s="139"/>
      <c r="X154" s="139"/>
      <c r="Y154" s="139">
        <f aca="true" t="shared" si="12" ref="Y154:Y161">O154+T154</f>
        <v>2219</v>
      </c>
      <c r="Z154" s="139"/>
      <c r="AA154" s="139"/>
      <c r="AB154" s="139"/>
      <c r="AC154" s="139"/>
      <c r="AD154" s="139"/>
      <c r="AE154" s="139">
        <v>807</v>
      </c>
      <c r="AF154" s="139"/>
      <c r="AG154" s="139"/>
      <c r="AH154" s="139"/>
      <c r="AI154" s="139"/>
      <c r="AJ154" s="127"/>
      <c r="AK154" s="127"/>
      <c r="AL154" s="127"/>
      <c r="AM154" s="127"/>
      <c r="AN154" s="127"/>
      <c r="AO154" s="127"/>
      <c r="AP154" s="129" t="s">
        <v>203</v>
      </c>
      <c r="AQ154" s="129"/>
      <c r="AR154" s="129"/>
      <c r="AS154" s="129"/>
      <c r="AT154" s="129"/>
      <c r="AU154" s="129"/>
      <c r="AV154" s="129"/>
      <c r="AW154" s="130">
        <v>319</v>
      </c>
      <c r="AX154" s="130"/>
      <c r="AY154" s="130"/>
      <c r="AZ154" s="130"/>
      <c r="BA154" s="130"/>
      <c r="BB154" s="130">
        <v>339</v>
      </c>
      <c r="BC154" s="130"/>
      <c r="BD154" s="130"/>
      <c r="BE154" s="130"/>
      <c r="BF154" s="130"/>
      <c r="BG154" s="130">
        <f t="shared" si="11"/>
        <v>658</v>
      </c>
      <c r="BH154" s="130"/>
      <c r="BI154" s="130"/>
      <c r="BJ154" s="130"/>
      <c r="BK154" s="130"/>
      <c r="BL154" s="130"/>
      <c r="BM154" s="131">
        <v>263</v>
      </c>
      <c r="BN154" s="131"/>
      <c r="BO154" s="131"/>
      <c r="BP154" s="131"/>
      <c r="BQ154" s="131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1:256" ht="12" customHeight="1">
      <c r="A155" s="121"/>
      <c r="B155" s="124"/>
      <c r="C155" s="124"/>
      <c r="D155" s="124"/>
      <c r="E155" s="124"/>
      <c r="F155" s="124"/>
      <c r="G155" s="124"/>
      <c r="H155" s="129" t="s">
        <v>204</v>
      </c>
      <c r="I155" s="129"/>
      <c r="J155" s="129"/>
      <c r="K155" s="129"/>
      <c r="L155" s="129"/>
      <c r="M155" s="129"/>
      <c r="N155" s="129"/>
      <c r="O155" s="130">
        <v>163</v>
      </c>
      <c r="P155" s="130"/>
      <c r="Q155" s="130"/>
      <c r="R155" s="130"/>
      <c r="S155" s="130"/>
      <c r="T155" s="130">
        <v>191</v>
      </c>
      <c r="U155" s="130"/>
      <c r="V155" s="130"/>
      <c r="W155" s="130"/>
      <c r="X155" s="130"/>
      <c r="Y155" s="130">
        <f t="shared" si="12"/>
        <v>354</v>
      </c>
      <c r="Z155" s="130"/>
      <c r="AA155" s="130"/>
      <c r="AB155" s="130"/>
      <c r="AC155" s="130"/>
      <c r="AD155" s="130"/>
      <c r="AE155" s="130">
        <v>145</v>
      </c>
      <c r="AF155" s="130"/>
      <c r="AG155" s="130"/>
      <c r="AH155" s="130"/>
      <c r="AI155" s="130"/>
      <c r="AJ155" s="127"/>
      <c r="AK155" s="127"/>
      <c r="AL155" s="127"/>
      <c r="AM155" s="127"/>
      <c r="AN155" s="127"/>
      <c r="AO155" s="127"/>
      <c r="AP155" s="129" t="s">
        <v>205</v>
      </c>
      <c r="AQ155" s="129"/>
      <c r="AR155" s="129"/>
      <c r="AS155" s="129"/>
      <c r="AT155" s="129"/>
      <c r="AU155" s="129"/>
      <c r="AV155" s="129"/>
      <c r="AW155" s="130">
        <v>332</v>
      </c>
      <c r="AX155" s="130"/>
      <c r="AY155" s="130"/>
      <c r="AZ155" s="130"/>
      <c r="BA155" s="130"/>
      <c r="BB155" s="130">
        <v>404</v>
      </c>
      <c r="BC155" s="130"/>
      <c r="BD155" s="130"/>
      <c r="BE155" s="130"/>
      <c r="BF155" s="130"/>
      <c r="BG155" s="130">
        <f t="shared" si="11"/>
        <v>736</v>
      </c>
      <c r="BH155" s="130"/>
      <c r="BI155" s="130"/>
      <c r="BJ155" s="130"/>
      <c r="BK155" s="130"/>
      <c r="BL155" s="130"/>
      <c r="BM155" s="131">
        <v>272</v>
      </c>
      <c r="BN155" s="131"/>
      <c r="BO155" s="131"/>
      <c r="BP155" s="131"/>
      <c r="BQ155" s="131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1:256" ht="12" customHeight="1">
      <c r="A156" s="121"/>
      <c r="B156" s="124"/>
      <c r="C156" s="124"/>
      <c r="D156" s="124"/>
      <c r="E156" s="124"/>
      <c r="F156" s="124"/>
      <c r="G156" s="124"/>
      <c r="H156" s="129" t="s">
        <v>206</v>
      </c>
      <c r="I156" s="129"/>
      <c r="J156" s="129"/>
      <c r="K156" s="129"/>
      <c r="L156" s="129"/>
      <c r="M156" s="129"/>
      <c r="N156" s="129"/>
      <c r="O156" s="130">
        <v>349</v>
      </c>
      <c r="P156" s="130"/>
      <c r="Q156" s="130"/>
      <c r="R156" s="130"/>
      <c r="S156" s="130"/>
      <c r="T156" s="130">
        <v>376</v>
      </c>
      <c r="U156" s="130"/>
      <c r="V156" s="130"/>
      <c r="W156" s="130"/>
      <c r="X156" s="130"/>
      <c r="Y156" s="130">
        <f t="shared" si="12"/>
        <v>725</v>
      </c>
      <c r="Z156" s="130"/>
      <c r="AA156" s="130"/>
      <c r="AB156" s="130"/>
      <c r="AC156" s="130"/>
      <c r="AD156" s="130"/>
      <c r="AE156" s="130">
        <v>328</v>
      </c>
      <c r="AF156" s="130"/>
      <c r="AG156" s="130"/>
      <c r="AH156" s="130"/>
      <c r="AI156" s="130"/>
      <c r="AJ156" s="127"/>
      <c r="AK156" s="127"/>
      <c r="AL156" s="127"/>
      <c r="AM156" s="127"/>
      <c r="AN156" s="127"/>
      <c r="AO156" s="127"/>
      <c r="AP156" s="129" t="s">
        <v>207</v>
      </c>
      <c r="AQ156" s="129"/>
      <c r="AR156" s="129"/>
      <c r="AS156" s="129"/>
      <c r="AT156" s="129"/>
      <c r="AU156" s="129"/>
      <c r="AV156" s="129"/>
      <c r="AW156" s="130">
        <v>533</v>
      </c>
      <c r="AX156" s="130"/>
      <c r="AY156" s="130"/>
      <c r="AZ156" s="130"/>
      <c r="BA156" s="130"/>
      <c r="BB156" s="130">
        <v>571</v>
      </c>
      <c r="BC156" s="130"/>
      <c r="BD156" s="130"/>
      <c r="BE156" s="130"/>
      <c r="BF156" s="130"/>
      <c r="BG156" s="130">
        <f t="shared" si="11"/>
        <v>1104</v>
      </c>
      <c r="BH156" s="130"/>
      <c r="BI156" s="130"/>
      <c r="BJ156" s="130"/>
      <c r="BK156" s="130"/>
      <c r="BL156" s="130"/>
      <c r="BM156" s="131">
        <v>434</v>
      </c>
      <c r="BN156" s="131"/>
      <c r="BO156" s="131"/>
      <c r="BP156" s="131"/>
      <c r="BQ156" s="131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1:256" ht="12" customHeight="1">
      <c r="A157" s="121"/>
      <c r="B157" s="124"/>
      <c r="C157" s="124"/>
      <c r="D157" s="124"/>
      <c r="E157" s="124"/>
      <c r="F157" s="124"/>
      <c r="G157" s="124"/>
      <c r="H157" s="129" t="s">
        <v>208</v>
      </c>
      <c r="I157" s="129"/>
      <c r="J157" s="129"/>
      <c r="K157" s="129"/>
      <c r="L157" s="129"/>
      <c r="M157" s="129"/>
      <c r="N157" s="129"/>
      <c r="O157" s="130">
        <v>146</v>
      </c>
      <c r="P157" s="130"/>
      <c r="Q157" s="130"/>
      <c r="R157" s="130"/>
      <c r="S157" s="130"/>
      <c r="T157" s="130">
        <v>183</v>
      </c>
      <c r="U157" s="130"/>
      <c r="V157" s="130"/>
      <c r="W157" s="130"/>
      <c r="X157" s="130"/>
      <c r="Y157" s="130">
        <f t="shared" si="12"/>
        <v>329</v>
      </c>
      <c r="Z157" s="130"/>
      <c r="AA157" s="130"/>
      <c r="AB157" s="130"/>
      <c r="AC157" s="130"/>
      <c r="AD157" s="130"/>
      <c r="AE157" s="130">
        <v>128</v>
      </c>
      <c r="AF157" s="130"/>
      <c r="AG157" s="130"/>
      <c r="AH157" s="130"/>
      <c r="AI157" s="130"/>
      <c r="AJ157" s="127"/>
      <c r="AK157" s="127"/>
      <c r="AL157" s="127"/>
      <c r="AM157" s="127"/>
      <c r="AN157" s="127"/>
      <c r="AO157" s="127"/>
      <c r="AP157" s="129" t="s">
        <v>209</v>
      </c>
      <c r="AQ157" s="129"/>
      <c r="AR157" s="129"/>
      <c r="AS157" s="129"/>
      <c r="AT157" s="129"/>
      <c r="AU157" s="129"/>
      <c r="AV157" s="129"/>
      <c r="AW157" s="130">
        <v>92</v>
      </c>
      <c r="AX157" s="130"/>
      <c r="AY157" s="130"/>
      <c r="AZ157" s="130"/>
      <c r="BA157" s="130"/>
      <c r="BB157" s="130">
        <v>106</v>
      </c>
      <c r="BC157" s="130"/>
      <c r="BD157" s="130"/>
      <c r="BE157" s="130"/>
      <c r="BF157" s="130"/>
      <c r="BG157" s="130">
        <f t="shared" si="11"/>
        <v>198</v>
      </c>
      <c r="BH157" s="130"/>
      <c r="BI157" s="130"/>
      <c r="BJ157" s="130"/>
      <c r="BK157" s="130"/>
      <c r="BL157" s="130"/>
      <c r="BM157" s="131">
        <v>70</v>
      </c>
      <c r="BN157" s="131"/>
      <c r="BO157" s="131"/>
      <c r="BP157" s="131"/>
      <c r="BQ157" s="131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1:256" ht="12" customHeight="1">
      <c r="A158" s="121"/>
      <c r="B158" s="124"/>
      <c r="C158" s="124"/>
      <c r="D158" s="124"/>
      <c r="E158" s="124"/>
      <c r="F158" s="124"/>
      <c r="G158" s="124"/>
      <c r="H158" s="129" t="s">
        <v>210</v>
      </c>
      <c r="I158" s="129"/>
      <c r="J158" s="129"/>
      <c r="K158" s="129"/>
      <c r="L158" s="129"/>
      <c r="M158" s="129"/>
      <c r="N158" s="129"/>
      <c r="O158" s="130">
        <v>714</v>
      </c>
      <c r="P158" s="130"/>
      <c r="Q158" s="130"/>
      <c r="R158" s="130"/>
      <c r="S158" s="130"/>
      <c r="T158" s="130">
        <v>823</v>
      </c>
      <c r="U158" s="130"/>
      <c r="V158" s="130"/>
      <c r="W158" s="130"/>
      <c r="X158" s="130"/>
      <c r="Y158" s="130">
        <f t="shared" si="12"/>
        <v>1537</v>
      </c>
      <c r="Z158" s="130"/>
      <c r="AA158" s="130"/>
      <c r="AB158" s="130"/>
      <c r="AC158" s="130"/>
      <c r="AD158" s="130"/>
      <c r="AE158" s="130">
        <v>567</v>
      </c>
      <c r="AF158" s="130"/>
      <c r="AG158" s="130"/>
      <c r="AH158" s="130"/>
      <c r="AI158" s="130"/>
      <c r="AJ158" s="127"/>
      <c r="AK158" s="127"/>
      <c r="AL158" s="127"/>
      <c r="AM158" s="127"/>
      <c r="AN158" s="127"/>
      <c r="AO158" s="127"/>
      <c r="AP158" s="129" t="s">
        <v>211</v>
      </c>
      <c r="AQ158" s="129"/>
      <c r="AR158" s="129"/>
      <c r="AS158" s="129"/>
      <c r="AT158" s="129"/>
      <c r="AU158" s="129"/>
      <c r="AV158" s="129"/>
      <c r="AW158" s="130">
        <v>320</v>
      </c>
      <c r="AX158" s="130"/>
      <c r="AY158" s="130"/>
      <c r="AZ158" s="130"/>
      <c r="BA158" s="130"/>
      <c r="BB158" s="130">
        <v>343</v>
      </c>
      <c r="BC158" s="130"/>
      <c r="BD158" s="130"/>
      <c r="BE158" s="130"/>
      <c r="BF158" s="130"/>
      <c r="BG158" s="130">
        <f t="shared" si="11"/>
        <v>663</v>
      </c>
      <c r="BH158" s="130"/>
      <c r="BI158" s="130"/>
      <c r="BJ158" s="130"/>
      <c r="BK158" s="130"/>
      <c r="BL158" s="130"/>
      <c r="BM158" s="131">
        <v>273</v>
      </c>
      <c r="BN158" s="131"/>
      <c r="BO158" s="131"/>
      <c r="BP158" s="131"/>
      <c r="BQ158" s="131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1:256" ht="12" customHeight="1">
      <c r="A159" s="121"/>
      <c r="B159" s="124"/>
      <c r="C159" s="124"/>
      <c r="D159" s="124"/>
      <c r="E159" s="124"/>
      <c r="F159" s="124"/>
      <c r="G159" s="124"/>
      <c r="H159" s="129" t="s">
        <v>212</v>
      </c>
      <c r="I159" s="129"/>
      <c r="J159" s="129"/>
      <c r="K159" s="129"/>
      <c r="L159" s="129"/>
      <c r="M159" s="129"/>
      <c r="N159" s="129"/>
      <c r="O159" s="130">
        <v>151</v>
      </c>
      <c r="P159" s="130"/>
      <c r="Q159" s="130"/>
      <c r="R159" s="130"/>
      <c r="S159" s="130"/>
      <c r="T159" s="130">
        <v>141</v>
      </c>
      <c r="U159" s="130"/>
      <c r="V159" s="130"/>
      <c r="W159" s="130"/>
      <c r="X159" s="130"/>
      <c r="Y159" s="130">
        <f t="shared" si="12"/>
        <v>292</v>
      </c>
      <c r="Z159" s="130"/>
      <c r="AA159" s="130"/>
      <c r="AB159" s="130"/>
      <c r="AC159" s="130"/>
      <c r="AD159" s="130"/>
      <c r="AE159" s="130">
        <v>88</v>
      </c>
      <c r="AF159" s="130"/>
      <c r="AG159" s="130"/>
      <c r="AH159" s="130"/>
      <c r="AI159" s="130"/>
      <c r="AJ159" s="127"/>
      <c r="AK159" s="127"/>
      <c r="AL159" s="127"/>
      <c r="AM159" s="127"/>
      <c r="AN159" s="127"/>
      <c r="AO159" s="127"/>
      <c r="AP159" s="129" t="s">
        <v>213</v>
      </c>
      <c r="AQ159" s="129"/>
      <c r="AR159" s="129"/>
      <c r="AS159" s="129"/>
      <c r="AT159" s="129"/>
      <c r="AU159" s="129"/>
      <c r="AV159" s="129"/>
      <c r="AW159" s="130">
        <v>106</v>
      </c>
      <c r="AX159" s="130"/>
      <c r="AY159" s="130"/>
      <c r="AZ159" s="130"/>
      <c r="BA159" s="130"/>
      <c r="BB159" s="130">
        <v>132</v>
      </c>
      <c r="BC159" s="130"/>
      <c r="BD159" s="130"/>
      <c r="BE159" s="130"/>
      <c r="BF159" s="130"/>
      <c r="BG159" s="130">
        <f t="shared" si="11"/>
        <v>238</v>
      </c>
      <c r="BH159" s="130"/>
      <c r="BI159" s="130"/>
      <c r="BJ159" s="130"/>
      <c r="BK159" s="130"/>
      <c r="BL159" s="130"/>
      <c r="BM159" s="131">
        <v>94</v>
      </c>
      <c r="BN159" s="131"/>
      <c r="BO159" s="131"/>
      <c r="BP159" s="131"/>
      <c r="BQ159" s="131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1:256" ht="12" customHeight="1">
      <c r="A160" s="121"/>
      <c r="B160" s="124"/>
      <c r="C160" s="124"/>
      <c r="D160" s="124"/>
      <c r="E160" s="124"/>
      <c r="F160" s="124"/>
      <c r="G160" s="124"/>
      <c r="H160" s="129" t="s">
        <v>214</v>
      </c>
      <c r="I160" s="129"/>
      <c r="J160" s="129"/>
      <c r="K160" s="129"/>
      <c r="L160" s="129"/>
      <c r="M160" s="129"/>
      <c r="N160" s="129"/>
      <c r="O160" s="130">
        <v>80</v>
      </c>
      <c r="P160" s="130"/>
      <c r="Q160" s="130"/>
      <c r="R160" s="130"/>
      <c r="S160" s="130"/>
      <c r="T160" s="130">
        <v>93</v>
      </c>
      <c r="U160" s="130"/>
      <c r="V160" s="130"/>
      <c r="W160" s="130"/>
      <c r="X160" s="130"/>
      <c r="Y160" s="130">
        <f t="shared" si="12"/>
        <v>173</v>
      </c>
      <c r="Z160" s="130"/>
      <c r="AA160" s="130"/>
      <c r="AB160" s="130"/>
      <c r="AC160" s="130"/>
      <c r="AD160" s="130"/>
      <c r="AE160" s="130">
        <v>53</v>
      </c>
      <c r="AF160" s="130"/>
      <c r="AG160" s="130"/>
      <c r="AH160" s="130"/>
      <c r="AI160" s="130"/>
      <c r="AJ160" s="127"/>
      <c r="AK160" s="127"/>
      <c r="AL160" s="127"/>
      <c r="AM160" s="127"/>
      <c r="AN160" s="127"/>
      <c r="AO160" s="127"/>
      <c r="AP160" s="129" t="s">
        <v>215</v>
      </c>
      <c r="AQ160" s="129"/>
      <c r="AR160" s="129"/>
      <c r="AS160" s="129"/>
      <c r="AT160" s="129"/>
      <c r="AU160" s="129"/>
      <c r="AV160" s="129"/>
      <c r="AW160" s="130">
        <v>124</v>
      </c>
      <c r="AX160" s="130"/>
      <c r="AY160" s="130"/>
      <c r="AZ160" s="130"/>
      <c r="BA160" s="130"/>
      <c r="BB160" s="130">
        <v>118</v>
      </c>
      <c r="BC160" s="130"/>
      <c r="BD160" s="130"/>
      <c r="BE160" s="130"/>
      <c r="BF160" s="130"/>
      <c r="BG160" s="130">
        <f t="shared" si="11"/>
        <v>242</v>
      </c>
      <c r="BH160" s="130"/>
      <c r="BI160" s="130"/>
      <c r="BJ160" s="130"/>
      <c r="BK160" s="130"/>
      <c r="BL160" s="130"/>
      <c r="BM160" s="131">
        <v>111</v>
      </c>
      <c r="BN160" s="131"/>
      <c r="BO160" s="131"/>
      <c r="BP160" s="131"/>
      <c r="BQ160" s="131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</row>
    <row r="161" spans="1:256" ht="12" customHeight="1">
      <c r="A161" s="121"/>
      <c r="B161" s="124"/>
      <c r="C161" s="124"/>
      <c r="D161" s="124"/>
      <c r="E161" s="124"/>
      <c r="F161" s="124"/>
      <c r="G161" s="124"/>
      <c r="H161" s="132" t="s">
        <v>216</v>
      </c>
      <c r="I161" s="132"/>
      <c r="J161" s="132"/>
      <c r="K161" s="132"/>
      <c r="L161" s="132"/>
      <c r="M161" s="132"/>
      <c r="N161" s="132"/>
      <c r="O161" s="133">
        <v>241</v>
      </c>
      <c r="P161" s="133"/>
      <c r="Q161" s="133"/>
      <c r="R161" s="133"/>
      <c r="S161" s="133"/>
      <c r="T161" s="133">
        <v>266</v>
      </c>
      <c r="U161" s="133"/>
      <c r="V161" s="133"/>
      <c r="W161" s="133"/>
      <c r="X161" s="133"/>
      <c r="Y161" s="133">
        <f t="shared" si="12"/>
        <v>507</v>
      </c>
      <c r="Z161" s="133"/>
      <c r="AA161" s="133"/>
      <c r="AB161" s="133"/>
      <c r="AC161" s="133"/>
      <c r="AD161" s="133"/>
      <c r="AE161" s="133">
        <v>192</v>
      </c>
      <c r="AF161" s="133"/>
      <c r="AG161" s="133"/>
      <c r="AH161" s="133"/>
      <c r="AI161" s="133"/>
      <c r="AJ161" s="127"/>
      <c r="AK161" s="127"/>
      <c r="AL161" s="127"/>
      <c r="AM161" s="127"/>
      <c r="AN161" s="127"/>
      <c r="AO161" s="127"/>
      <c r="AP161" s="129" t="s">
        <v>217</v>
      </c>
      <c r="AQ161" s="129"/>
      <c r="AR161" s="129"/>
      <c r="AS161" s="129"/>
      <c r="AT161" s="129"/>
      <c r="AU161" s="129"/>
      <c r="AV161" s="129"/>
      <c r="AW161" s="130">
        <v>345</v>
      </c>
      <c r="AX161" s="130"/>
      <c r="AY161" s="130"/>
      <c r="AZ161" s="130"/>
      <c r="BA161" s="130"/>
      <c r="BB161" s="130">
        <v>410</v>
      </c>
      <c r="BC161" s="130"/>
      <c r="BD161" s="130"/>
      <c r="BE161" s="130"/>
      <c r="BF161" s="130"/>
      <c r="BG161" s="130">
        <f t="shared" si="11"/>
        <v>755</v>
      </c>
      <c r="BH161" s="130"/>
      <c r="BI161" s="130"/>
      <c r="BJ161" s="130"/>
      <c r="BK161" s="130"/>
      <c r="BL161" s="130"/>
      <c r="BM161" s="131">
        <v>333</v>
      </c>
      <c r="BN161" s="131"/>
      <c r="BO161" s="131"/>
      <c r="BP161" s="131"/>
      <c r="BQ161" s="13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</row>
    <row r="162" spans="1:256" ht="12" customHeight="1">
      <c r="A162" s="121"/>
      <c r="B162" s="124"/>
      <c r="C162" s="124"/>
      <c r="D162" s="124"/>
      <c r="E162" s="124"/>
      <c r="F162" s="124"/>
      <c r="G162" s="124"/>
      <c r="H162" s="135" t="s">
        <v>131</v>
      </c>
      <c r="I162" s="135"/>
      <c r="J162" s="135"/>
      <c r="K162" s="135"/>
      <c r="L162" s="135"/>
      <c r="M162" s="135"/>
      <c r="N162" s="135"/>
      <c r="O162" s="136">
        <f>SUM(O154:S161)</f>
        <v>2904</v>
      </c>
      <c r="P162" s="136"/>
      <c r="Q162" s="136"/>
      <c r="R162" s="136"/>
      <c r="S162" s="136"/>
      <c r="T162" s="136">
        <f>SUM(T154:X161)</f>
        <v>3232</v>
      </c>
      <c r="U162" s="136"/>
      <c r="V162" s="136"/>
      <c r="W162" s="136"/>
      <c r="X162" s="136"/>
      <c r="Y162" s="136">
        <f>SUM(Y154:AD161)</f>
        <v>6136</v>
      </c>
      <c r="Z162" s="136"/>
      <c r="AA162" s="136"/>
      <c r="AB162" s="136"/>
      <c r="AC162" s="136"/>
      <c r="AD162" s="136"/>
      <c r="AE162" s="137">
        <f>SUM(AE154:AI161)</f>
        <v>2308</v>
      </c>
      <c r="AF162" s="137"/>
      <c r="AG162" s="137"/>
      <c r="AH162" s="137"/>
      <c r="AI162" s="137"/>
      <c r="AJ162" s="127"/>
      <c r="AK162" s="127"/>
      <c r="AL162" s="127"/>
      <c r="AM162" s="127"/>
      <c r="AN162" s="127"/>
      <c r="AO162" s="127"/>
      <c r="AP162" s="129" t="s">
        <v>218</v>
      </c>
      <c r="AQ162" s="129"/>
      <c r="AR162" s="129"/>
      <c r="AS162" s="129"/>
      <c r="AT162" s="129"/>
      <c r="AU162" s="129"/>
      <c r="AV162" s="129"/>
      <c r="AW162" s="130">
        <v>129</v>
      </c>
      <c r="AX162" s="130"/>
      <c r="AY162" s="130"/>
      <c r="AZ162" s="130"/>
      <c r="BA162" s="130"/>
      <c r="BB162" s="130">
        <v>110</v>
      </c>
      <c r="BC162" s="130"/>
      <c r="BD162" s="130"/>
      <c r="BE162" s="130"/>
      <c r="BF162" s="130"/>
      <c r="BG162" s="130">
        <f t="shared" si="11"/>
        <v>239</v>
      </c>
      <c r="BH162" s="130"/>
      <c r="BI162" s="130"/>
      <c r="BJ162" s="130"/>
      <c r="BK162" s="130"/>
      <c r="BL162" s="130"/>
      <c r="BM162" s="131">
        <v>93</v>
      </c>
      <c r="BN162" s="131"/>
      <c r="BO162" s="131"/>
      <c r="BP162" s="131"/>
      <c r="BQ162" s="131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</row>
    <row r="163" spans="1:256" ht="12" customHeight="1">
      <c r="A163" s="121"/>
      <c r="B163" s="124" t="s">
        <v>16</v>
      </c>
      <c r="C163" s="124"/>
      <c r="D163" s="124"/>
      <c r="E163" s="124"/>
      <c r="F163" s="124"/>
      <c r="G163" s="124"/>
      <c r="H163" s="138" t="s">
        <v>219</v>
      </c>
      <c r="I163" s="138"/>
      <c r="J163" s="138"/>
      <c r="K163" s="138"/>
      <c r="L163" s="138"/>
      <c r="M163" s="138"/>
      <c r="N163" s="138"/>
      <c r="O163" s="139">
        <v>46</v>
      </c>
      <c r="P163" s="139"/>
      <c r="Q163" s="139"/>
      <c r="R163" s="139"/>
      <c r="S163" s="139"/>
      <c r="T163" s="139">
        <v>48</v>
      </c>
      <c r="U163" s="139"/>
      <c r="V163" s="139"/>
      <c r="W163" s="139"/>
      <c r="X163" s="139"/>
      <c r="Y163" s="139">
        <f aca="true" t="shared" si="13" ref="Y163:Y177">O163+T163</f>
        <v>94</v>
      </c>
      <c r="Z163" s="139"/>
      <c r="AA163" s="139"/>
      <c r="AB163" s="139"/>
      <c r="AC163" s="139"/>
      <c r="AD163" s="139"/>
      <c r="AE163" s="139">
        <v>28</v>
      </c>
      <c r="AF163" s="139"/>
      <c r="AG163" s="139"/>
      <c r="AH163" s="139"/>
      <c r="AI163" s="139"/>
      <c r="AJ163" s="127"/>
      <c r="AK163" s="127"/>
      <c r="AL163" s="127"/>
      <c r="AM163" s="127"/>
      <c r="AN163" s="127"/>
      <c r="AO163" s="127"/>
      <c r="AP163" s="129" t="s">
        <v>220</v>
      </c>
      <c r="AQ163" s="129"/>
      <c r="AR163" s="129"/>
      <c r="AS163" s="129"/>
      <c r="AT163" s="129"/>
      <c r="AU163" s="129"/>
      <c r="AV163" s="129"/>
      <c r="AW163" s="130">
        <v>143</v>
      </c>
      <c r="AX163" s="130"/>
      <c r="AY163" s="130"/>
      <c r="AZ163" s="130"/>
      <c r="BA163" s="130"/>
      <c r="BB163" s="130">
        <v>140</v>
      </c>
      <c r="BC163" s="130"/>
      <c r="BD163" s="130"/>
      <c r="BE163" s="130"/>
      <c r="BF163" s="130"/>
      <c r="BG163" s="130">
        <f t="shared" si="11"/>
        <v>283</v>
      </c>
      <c r="BH163" s="130"/>
      <c r="BI163" s="130"/>
      <c r="BJ163" s="130"/>
      <c r="BK163" s="130"/>
      <c r="BL163" s="130"/>
      <c r="BM163" s="131">
        <v>111</v>
      </c>
      <c r="BN163" s="131"/>
      <c r="BO163" s="131"/>
      <c r="BP163" s="131"/>
      <c r="BQ163" s="131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</row>
    <row r="164" spans="1:256" ht="12" customHeight="1">
      <c r="A164" s="121"/>
      <c r="B164" s="124"/>
      <c r="C164" s="124"/>
      <c r="D164" s="124"/>
      <c r="E164" s="124"/>
      <c r="F164" s="124"/>
      <c r="G164" s="124"/>
      <c r="H164" s="129" t="s">
        <v>221</v>
      </c>
      <c r="I164" s="129"/>
      <c r="J164" s="129"/>
      <c r="K164" s="129"/>
      <c r="L164" s="129"/>
      <c r="M164" s="129"/>
      <c r="N164" s="129"/>
      <c r="O164" s="130">
        <v>36</v>
      </c>
      <c r="P164" s="130"/>
      <c r="Q164" s="130"/>
      <c r="R164" s="130"/>
      <c r="S164" s="130"/>
      <c r="T164" s="130">
        <v>43</v>
      </c>
      <c r="U164" s="130"/>
      <c r="V164" s="130"/>
      <c r="W164" s="130"/>
      <c r="X164" s="130"/>
      <c r="Y164" s="130">
        <f t="shared" si="13"/>
        <v>79</v>
      </c>
      <c r="Z164" s="130"/>
      <c r="AA164" s="130"/>
      <c r="AB164" s="130"/>
      <c r="AC164" s="130"/>
      <c r="AD164" s="130"/>
      <c r="AE164" s="130">
        <v>22</v>
      </c>
      <c r="AF164" s="130"/>
      <c r="AG164" s="130"/>
      <c r="AH164" s="130"/>
      <c r="AI164" s="130"/>
      <c r="AJ164" s="127"/>
      <c r="AK164" s="127"/>
      <c r="AL164" s="127"/>
      <c r="AM164" s="127"/>
      <c r="AN164" s="127"/>
      <c r="AO164" s="127"/>
      <c r="AP164" s="129" t="s">
        <v>222</v>
      </c>
      <c r="AQ164" s="129"/>
      <c r="AR164" s="129"/>
      <c r="AS164" s="129"/>
      <c r="AT164" s="129"/>
      <c r="AU164" s="129"/>
      <c r="AV164" s="129"/>
      <c r="AW164" s="130">
        <v>31</v>
      </c>
      <c r="AX164" s="130"/>
      <c r="AY164" s="130"/>
      <c r="AZ164" s="130"/>
      <c r="BA164" s="130"/>
      <c r="BB164" s="130">
        <v>37</v>
      </c>
      <c r="BC164" s="130"/>
      <c r="BD164" s="130"/>
      <c r="BE164" s="130"/>
      <c r="BF164" s="130"/>
      <c r="BG164" s="130">
        <f t="shared" si="11"/>
        <v>68</v>
      </c>
      <c r="BH164" s="130"/>
      <c r="BI164" s="130"/>
      <c r="BJ164" s="130"/>
      <c r="BK164" s="130"/>
      <c r="BL164" s="130"/>
      <c r="BM164" s="131">
        <v>24</v>
      </c>
      <c r="BN164" s="131"/>
      <c r="BO164" s="131"/>
      <c r="BP164" s="131"/>
      <c r="BQ164" s="131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</row>
    <row r="165" spans="1:256" ht="12" customHeight="1">
      <c r="A165" s="121"/>
      <c r="B165" s="124"/>
      <c r="C165" s="124"/>
      <c r="D165" s="124"/>
      <c r="E165" s="124"/>
      <c r="F165" s="124"/>
      <c r="G165" s="124"/>
      <c r="H165" s="129" t="s">
        <v>223</v>
      </c>
      <c r="I165" s="129"/>
      <c r="J165" s="129"/>
      <c r="K165" s="129"/>
      <c r="L165" s="129"/>
      <c r="M165" s="129"/>
      <c r="N165" s="129"/>
      <c r="O165" s="130">
        <v>53</v>
      </c>
      <c r="P165" s="130"/>
      <c r="Q165" s="130"/>
      <c r="R165" s="130"/>
      <c r="S165" s="130"/>
      <c r="T165" s="130">
        <v>63</v>
      </c>
      <c r="U165" s="130"/>
      <c r="V165" s="130"/>
      <c r="W165" s="130"/>
      <c r="X165" s="130"/>
      <c r="Y165" s="130">
        <f t="shared" si="13"/>
        <v>116</v>
      </c>
      <c r="Z165" s="130"/>
      <c r="AA165" s="130"/>
      <c r="AB165" s="130"/>
      <c r="AC165" s="130"/>
      <c r="AD165" s="130"/>
      <c r="AE165" s="130">
        <v>41</v>
      </c>
      <c r="AF165" s="130"/>
      <c r="AG165" s="130"/>
      <c r="AH165" s="130"/>
      <c r="AI165" s="130"/>
      <c r="AJ165" s="127"/>
      <c r="AK165" s="127"/>
      <c r="AL165" s="127"/>
      <c r="AM165" s="127"/>
      <c r="AN165" s="127"/>
      <c r="AO165" s="127"/>
      <c r="AP165" s="129" t="s">
        <v>224</v>
      </c>
      <c r="AQ165" s="129"/>
      <c r="AR165" s="129"/>
      <c r="AS165" s="129"/>
      <c r="AT165" s="129"/>
      <c r="AU165" s="129"/>
      <c r="AV165" s="129"/>
      <c r="AW165" s="130">
        <v>15</v>
      </c>
      <c r="AX165" s="130"/>
      <c r="AY165" s="130"/>
      <c r="AZ165" s="130"/>
      <c r="BA165" s="130"/>
      <c r="BB165" s="130">
        <v>19</v>
      </c>
      <c r="BC165" s="130"/>
      <c r="BD165" s="130"/>
      <c r="BE165" s="130"/>
      <c r="BF165" s="130"/>
      <c r="BG165" s="130">
        <f t="shared" si="11"/>
        <v>34</v>
      </c>
      <c r="BH165" s="130"/>
      <c r="BI165" s="130"/>
      <c r="BJ165" s="130"/>
      <c r="BK165" s="130"/>
      <c r="BL165" s="130"/>
      <c r="BM165" s="131">
        <v>11</v>
      </c>
      <c r="BN165" s="131"/>
      <c r="BO165" s="131"/>
      <c r="BP165" s="131"/>
      <c r="BQ165" s="131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</row>
    <row r="166" spans="1:256" ht="12" customHeight="1">
      <c r="A166" s="121"/>
      <c r="B166" s="124"/>
      <c r="C166" s="124"/>
      <c r="D166" s="124"/>
      <c r="E166" s="124"/>
      <c r="F166" s="124"/>
      <c r="G166" s="124"/>
      <c r="H166" s="129" t="s">
        <v>225</v>
      </c>
      <c r="I166" s="129"/>
      <c r="J166" s="129"/>
      <c r="K166" s="129"/>
      <c r="L166" s="129"/>
      <c r="M166" s="129"/>
      <c r="N166" s="129"/>
      <c r="O166" s="130">
        <v>20</v>
      </c>
      <c r="P166" s="130"/>
      <c r="Q166" s="130"/>
      <c r="R166" s="130"/>
      <c r="S166" s="130"/>
      <c r="T166" s="130">
        <v>19</v>
      </c>
      <c r="U166" s="130"/>
      <c r="V166" s="130"/>
      <c r="W166" s="130"/>
      <c r="X166" s="130"/>
      <c r="Y166" s="130">
        <f t="shared" si="13"/>
        <v>39</v>
      </c>
      <c r="Z166" s="130"/>
      <c r="AA166" s="130"/>
      <c r="AB166" s="130"/>
      <c r="AC166" s="130"/>
      <c r="AD166" s="130"/>
      <c r="AE166" s="130">
        <v>13</v>
      </c>
      <c r="AF166" s="130"/>
      <c r="AG166" s="130"/>
      <c r="AH166" s="130"/>
      <c r="AI166" s="130"/>
      <c r="AJ166" s="127"/>
      <c r="AK166" s="127"/>
      <c r="AL166" s="127"/>
      <c r="AM166" s="127"/>
      <c r="AN166" s="127"/>
      <c r="AO166" s="127"/>
      <c r="AP166" s="129" t="s">
        <v>226</v>
      </c>
      <c r="AQ166" s="129"/>
      <c r="AR166" s="129"/>
      <c r="AS166" s="129"/>
      <c r="AT166" s="129"/>
      <c r="AU166" s="129"/>
      <c r="AV166" s="129"/>
      <c r="AW166" s="130">
        <v>57</v>
      </c>
      <c r="AX166" s="130"/>
      <c r="AY166" s="130"/>
      <c r="AZ166" s="130"/>
      <c r="BA166" s="130"/>
      <c r="BB166" s="130">
        <v>59</v>
      </c>
      <c r="BC166" s="130"/>
      <c r="BD166" s="130"/>
      <c r="BE166" s="130"/>
      <c r="BF166" s="130"/>
      <c r="BG166" s="130">
        <f t="shared" si="11"/>
        <v>116</v>
      </c>
      <c r="BH166" s="130"/>
      <c r="BI166" s="130"/>
      <c r="BJ166" s="130"/>
      <c r="BK166" s="130"/>
      <c r="BL166" s="130"/>
      <c r="BM166" s="131">
        <v>31</v>
      </c>
      <c r="BN166" s="131"/>
      <c r="BO166" s="131"/>
      <c r="BP166" s="131"/>
      <c r="BQ166" s="131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</row>
    <row r="167" spans="1:256" ht="12" customHeight="1">
      <c r="A167" s="121"/>
      <c r="B167" s="124"/>
      <c r="C167" s="124"/>
      <c r="D167" s="124"/>
      <c r="E167" s="124"/>
      <c r="F167" s="124"/>
      <c r="G167" s="124"/>
      <c r="H167" s="129" t="s">
        <v>227</v>
      </c>
      <c r="I167" s="129"/>
      <c r="J167" s="129"/>
      <c r="K167" s="129"/>
      <c r="L167" s="129"/>
      <c r="M167" s="129"/>
      <c r="N167" s="129"/>
      <c r="O167" s="130">
        <v>81</v>
      </c>
      <c r="P167" s="130"/>
      <c r="Q167" s="130"/>
      <c r="R167" s="130"/>
      <c r="S167" s="130"/>
      <c r="T167" s="130">
        <v>88</v>
      </c>
      <c r="U167" s="130"/>
      <c r="V167" s="130"/>
      <c r="W167" s="130"/>
      <c r="X167" s="130"/>
      <c r="Y167" s="130">
        <f t="shared" si="13"/>
        <v>169</v>
      </c>
      <c r="Z167" s="130"/>
      <c r="AA167" s="130"/>
      <c r="AB167" s="130"/>
      <c r="AC167" s="130"/>
      <c r="AD167" s="130"/>
      <c r="AE167" s="130">
        <v>60</v>
      </c>
      <c r="AF167" s="130"/>
      <c r="AG167" s="130"/>
      <c r="AH167" s="130"/>
      <c r="AI167" s="130"/>
      <c r="AJ167" s="127"/>
      <c r="AK167" s="127"/>
      <c r="AL167" s="127"/>
      <c r="AM167" s="127"/>
      <c r="AN167" s="127"/>
      <c r="AO167" s="127"/>
      <c r="AP167" s="129" t="s">
        <v>228</v>
      </c>
      <c r="AQ167" s="129"/>
      <c r="AR167" s="129"/>
      <c r="AS167" s="129"/>
      <c r="AT167" s="129"/>
      <c r="AU167" s="129"/>
      <c r="AV167" s="129"/>
      <c r="AW167" s="130">
        <v>33</v>
      </c>
      <c r="AX167" s="130"/>
      <c r="AY167" s="130"/>
      <c r="AZ167" s="130"/>
      <c r="BA167" s="130"/>
      <c r="BB167" s="130">
        <v>46</v>
      </c>
      <c r="BC167" s="130"/>
      <c r="BD167" s="130"/>
      <c r="BE167" s="130"/>
      <c r="BF167" s="130"/>
      <c r="BG167" s="130">
        <f t="shared" si="11"/>
        <v>79</v>
      </c>
      <c r="BH167" s="130"/>
      <c r="BI167" s="130"/>
      <c r="BJ167" s="130"/>
      <c r="BK167" s="130"/>
      <c r="BL167" s="130"/>
      <c r="BM167" s="131">
        <v>35</v>
      </c>
      <c r="BN167" s="131"/>
      <c r="BO167" s="131"/>
      <c r="BP167" s="131"/>
      <c r="BQ167" s="131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</row>
    <row r="168" spans="1:256" ht="12" customHeight="1">
      <c r="A168" s="121"/>
      <c r="B168" s="124"/>
      <c r="C168" s="124"/>
      <c r="D168" s="124"/>
      <c r="E168" s="124"/>
      <c r="F168" s="124"/>
      <c r="G168" s="124"/>
      <c r="H168" s="129" t="s">
        <v>229</v>
      </c>
      <c r="I168" s="129"/>
      <c r="J168" s="129"/>
      <c r="K168" s="129"/>
      <c r="L168" s="129"/>
      <c r="M168" s="129"/>
      <c r="N168" s="129"/>
      <c r="O168" s="130">
        <v>90</v>
      </c>
      <c r="P168" s="130"/>
      <c r="Q168" s="130"/>
      <c r="R168" s="130"/>
      <c r="S168" s="130"/>
      <c r="T168" s="130">
        <v>101</v>
      </c>
      <c r="U168" s="130"/>
      <c r="V168" s="130"/>
      <c r="W168" s="130"/>
      <c r="X168" s="130"/>
      <c r="Y168" s="130">
        <f t="shared" si="13"/>
        <v>191</v>
      </c>
      <c r="Z168" s="130"/>
      <c r="AA168" s="130"/>
      <c r="AB168" s="130"/>
      <c r="AC168" s="130"/>
      <c r="AD168" s="130"/>
      <c r="AE168" s="130">
        <v>58</v>
      </c>
      <c r="AF168" s="130"/>
      <c r="AG168" s="130"/>
      <c r="AH168" s="130"/>
      <c r="AI168" s="130"/>
      <c r="AJ168" s="127"/>
      <c r="AK168" s="127"/>
      <c r="AL168" s="127"/>
      <c r="AM168" s="127"/>
      <c r="AN168" s="127"/>
      <c r="AO168" s="127"/>
      <c r="AP168" s="129" t="s">
        <v>230</v>
      </c>
      <c r="AQ168" s="129"/>
      <c r="AR168" s="129"/>
      <c r="AS168" s="129"/>
      <c r="AT168" s="129"/>
      <c r="AU168" s="129"/>
      <c r="AV168" s="129"/>
      <c r="AW168" s="130">
        <v>29</v>
      </c>
      <c r="AX168" s="130"/>
      <c r="AY168" s="130"/>
      <c r="AZ168" s="130"/>
      <c r="BA168" s="130"/>
      <c r="BB168" s="130">
        <v>25</v>
      </c>
      <c r="BC168" s="130"/>
      <c r="BD168" s="130"/>
      <c r="BE168" s="130"/>
      <c r="BF168" s="130"/>
      <c r="BG168" s="130">
        <f t="shared" si="11"/>
        <v>54</v>
      </c>
      <c r="BH168" s="130"/>
      <c r="BI168" s="130"/>
      <c r="BJ168" s="130"/>
      <c r="BK168" s="130"/>
      <c r="BL168" s="130"/>
      <c r="BM168" s="131">
        <v>18</v>
      </c>
      <c r="BN168" s="131"/>
      <c r="BO168" s="131"/>
      <c r="BP168" s="131"/>
      <c r="BQ168" s="131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</row>
    <row r="169" spans="1:256" ht="12" customHeight="1">
      <c r="A169" s="121"/>
      <c r="B169" s="124"/>
      <c r="C169" s="124"/>
      <c r="D169" s="124"/>
      <c r="E169" s="124"/>
      <c r="F169" s="124"/>
      <c r="G169" s="124"/>
      <c r="H169" s="129" t="s">
        <v>231</v>
      </c>
      <c r="I169" s="129"/>
      <c r="J169" s="129"/>
      <c r="K169" s="129"/>
      <c r="L169" s="129"/>
      <c r="M169" s="129"/>
      <c r="N169" s="129"/>
      <c r="O169" s="130">
        <v>99</v>
      </c>
      <c r="P169" s="130"/>
      <c r="Q169" s="130"/>
      <c r="R169" s="130"/>
      <c r="S169" s="130"/>
      <c r="T169" s="130">
        <v>102</v>
      </c>
      <c r="U169" s="130"/>
      <c r="V169" s="130"/>
      <c r="W169" s="130"/>
      <c r="X169" s="130"/>
      <c r="Y169" s="130">
        <f t="shared" si="13"/>
        <v>201</v>
      </c>
      <c r="Z169" s="130"/>
      <c r="AA169" s="130"/>
      <c r="AB169" s="130"/>
      <c r="AC169" s="130"/>
      <c r="AD169" s="130"/>
      <c r="AE169" s="130">
        <v>73</v>
      </c>
      <c r="AF169" s="130"/>
      <c r="AG169" s="130"/>
      <c r="AH169" s="130"/>
      <c r="AI169" s="130"/>
      <c r="AJ169" s="127"/>
      <c r="AK169" s="127"/>
      <c r="AL169" s="127"/>
      <c r="AM169" s="127"/>
      <c r="AN169" s="127"/>
      <c r="AO169" s="127"/>
      <c r="AP169" s="129" t="s">
        <v>232</v>
      </c>
      <c r="AQ169" s="129"/>
      <c r="AR169" s="129"/>
      <c r="AS169" s="129"/>
      <c r="AT169" s="129"/>
      <c r="AU169" s="129"/>
      <c r="AV169" s="129"/>
      <c r="AW169" s="130">
        <v>57</v>
      </c>
      <c r="AX169" s="130"/>
      <c r="AY169" s="130"/>
      <c r="AZ169" s="130"/>
      <c r="BA169" s="130"/>
      <c r="BB169" s="130">
        <v>61</v>
      </c>
      <c r="BC169" s="130"/>
      <c r="BD169" s="130"/>
      <c r="BE169" s="130"/>
      <c r="BF169" s="130"/>
      <c r="BG169" s="130">
        <f t="shared" si="11"/>
        <v>118</v>
      </c>
      <c r="BH169" s="130"/>
      <c r="BI169" s="130"/>
      <c r="BJ169" s="130"/>
      <c r="BK169" s="130"/>
      <c r="BL169" s="130"/>
      <c r="BM169" s="131">
        <v>40</v>
      </c>
      <c r="BN169" s="131"/>
      <c r="BO169" s="131"/>
      <c r="BP169" s="131"/>
      <c r="BQ169" s="131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</row>
    <row r="170" spans="1:256" ht="12" customHeight="1">
      <c r="A170" s="121"/>
      <c r="B170" s="124"/>
      <c r="C170" s="124"/>
      <c r="D170" s="124"/>
      <c r="E170" s="124"/>
      <c r="F170" s="124"/>
      <c r="G170" s="124"/>
      <c r="H170" s="129" t="s">
        <v>233</v>
      </c>
      <c r="I170" s="129"/>
      <c r="J170" s="129"/>
      <c r="K170" s="129"/>
      <c r="L170" s="129"/>
      <c r="M170" s="129"/>
      <c r="N170" s="129"/>
      <c r="O170" s="130">
        <v>92</v>
      </c>
      <c r="P170" s="130"/>
      <c r="Q170" s="130"/>
      <c r="R170" s="130"/>
      <c r="S170" s="130"/>
      <c r="T170" s="130">
        <v>83</v>
      </c>
      <c r="U170" s="130"/>
      <c r="V170" s="130"/>
      <c r="W170" s="130"/>
      <c r="X170" s="130"/>
      <c r="Y170" s="130">
        <f t="shared" si="13"/>
        <v>175</v>
      </c>
      <c r="Z170" s="130"/>
      <c r="AA170" s="130"/>
      <c r="AB170" s="130"/>
      <c r="AC170" s="130"/>
      <c r="AD170" s="130"/>
      <c r="AE170" s="130">
        <v>54</v>
      </c>
      <c r="AF170" s="130"/>
      <c r="AG170" s="130"/>
      <c r="AH170" s="130"/>
      <c r="AI170" s="130"/>
      <c r="AJ170" s="127"/>
      <c r="AK170" s="127"/>
      <c r="AL170" s="127"/>
      <c r="AM170" s="127"/>
      <c r="AN170" s="127"/>
      <c r="AO170" s="127"/>
      <c r="AP170" s="129" t="s">
        <v>234</v>
      </c>
      <c r="AQ170" s="129"/>
      <c r="AR170" s="129"/>
      <c r="AS170" s="129"/>
      <c r="AT170" s="129"/>
      <c r="AU170" s="129"/>
      <c r="AV170" s="129"/>
      <c r="AW170" s="130">
        <v>101</v>
      </c>
      <c r="AX170" s="130"/>
      <c r="AY170" s="130"/>
      <c r="AZ170" s="130"/>
      <c r="BA170" s="130"/>
      <c r="BB170" s="130">
        <v>122</v>
      </c>
      <c r="BC170" s="130"/>
      <c r="BD170" s="130"/>
      <c r="BE170" s="130"/>
      <c r="BF170" s="130"/>
      <c r="BG170" s="130">
        <f t="shared" si="11"/>
        <v>223</v>
      </c>
      <c r="BH170" s="130"/>
      <c r="BI170" s="130"/>
      <c r="BJ170" s="130"/>
      <c r="BK170" s="130"/>
      <c r="BL170" s="130"/>
      <c r="BM170" s="131">
        <v>71</v>
      </c>
      <c r="BN170" s="131"/>
      <c r="BO170" s="131"/>
      <c r="BP170" s="131"/>
      <c r="BQ170" s="131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</row>
    <row r="171" spans="1:256" ht="12" customHeight="1">
      <c r="A171" s="121"/>
      <c r="B171" s="124"/>
      <c r="C171" s="124"/>
      <c r="D171" s="124"/>
      <c r="E171" s="124"/>
      <c r="F171" s="124"/>
      <c r="G171" s="124"/>
      <c r="H171" s="129" t="s">
        <v>235</v>
      </c>
      <c r="I171" s="129"/>
      <c r="J171" s="129"/>
      <c r="K171" s="129"/>
      <c r="L171" s="129"/>
      <c r="M171" s="129"/>
      <c r="N171" s="129"/>
      <c r="O171" s="130">
        <v>71</v>
      </c>
      <c r="P171" s="130"/>
      <c r="Q171" s="130"/>
      <c r="R171" s="130"/>
      <c r="S171" s="130"/>
      <c r="T171" s="130">
        <v>71</v>
      </c>
      <c r="U171" s="130"/>
      <c r="V171" s="130"/>
      <c r="W171" s="130"/>
      <c r="X171" s="130"/>
      <c r="Y171" s="130">
        <f t="shared" si="13"/>
        <v>142</v>
      </c>
      <c r="Z171" s="130"/>
      <c r="AA171" s="130"/>
      <c r="AB171" s="130"/>
      <c r="AC171" s="130"/>
      <c r="AD171" s="130"/>
      <c r="AE171" s="130">
        <v>46</v>
      </c>
      <c r="AF171" s="130"/>
      <c r="AG171" s="130"/>
      <c r="AH171" s="130"/>
      <c r="AI171" s="130"/>
      <c r="AJ171" s="127"/>
      <c r="AK171" s="127"/>
      <c r="AL171" s="127"/>
      <c r="AM171" s="127"/>
      <c r="AN171" s="127"/>
      <c r="AO171" s="127"/>
      <c r="AP171" s="132" t="s">
        <v>236</v>
      </c>
      <c r="AQ171" s="132"/>
      <c r="AR171" s="132"/>
      <c r="AS171" s="132"/>
      <c r="AT171" s="132"/>
      <c r="AU171" s="132"/>
      <c r="AV171" s="132"/>
      <c r="AW171" s="133">
        <v>148</v>
      </c>
      <c r="AX171" s="133"/>
      <c r="AY171" s="133"/>
      <c r="AZ171" s="133"/>
      <c r="BA171" s="133"/>
      <c r="BB171" s="133">
        <v>151</v>
      </c>
      <c r="BC171" s="133"/>
      <c r="BD171" s="133"/>
      <c r="BE171" s="133"/>
      <c r="BF171" s="133"/>
      <c r="BG171" s="133">
        <f t="shared" si="11"/>
        <v>299</v>
      </c>
      <c r="BH171" s="133"/>
      <c r="BI171" s="133"/>
      <c r="BJ171" s="133"/>
      <c r="BK171" s="133"/>
      <c r="BL171" s="133"/>
      <c r="BM171" s="134">
        <v>86</v>
      </c>
      <c r="BN171" s="134"/>
      <c r="BO171" s="134"/>
      <c r="BP171" s="134"/>
      <c r="BQ171" s="134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</row>
    <row r="172" spans="1:256" ht="12" customHeight="1">
      <c r="A172" s="121"/>
      <c r="B172" s="124"/>
      <c r="C172" s="124"/>
      <c r="D172" s="124"/>
      <c r="E172" s="124"/>
      <c r="F172" s="124"/>
      <c r="G172" s="124"/>
      <c r="H172" s="129" t="s">
        <v>237</v>
      </c>
      <c r="I172" s="129"/>
      <c r="J172" s="129"/>
      <c r="K172" s="129"/>
      <c r="L172" s="129"/>
      <c r="M172" s="129"/>
      <c r="N172" s="129"/>
      <c r="O172" s="130">
        <v>24</v>
      </c>
      <c r="P172" s="130"/>
      <c r="Q172" s="130"/>
      <c r="R172" s="130"/>
      <c r="S172" s="130"/>
      <c r="T172" s="130">
        <v>24</v>
      </c>
      <c r="U172" s="130"/>
      <c r="V172" s="130"/>
      <c r="W172" s="130"/>
      <c r="X172" s="130"/>
      <c r="Y172" s="130">
        <f t="shared" si="13"/>
        <v>48</v>
      </c>
      <c r="Z172" s="130"/>
      <c r="AA172" s="130"/>
      <c r="AB172" s="130"/>
      <c r="AC172" s="130"/>
      <c r="AD172" s="130"/>
      <c r="AE172" s="130">
        <v>20</v>
      </c>
      <c r="AF172" s="130"/>
      <c r="AG172" s="130"/>
      <c r="AH172" s="130"/>
      <c r="AI172" s="130"/>
      <c r="AJ172" s="127"/>
      <c r="AK172" s="127"/>
      <c r="AL172" s="127"/>
      <c r="AM172" s="127"/>
      <c r="AN172" s="127"/>
      <c r="AO172" s="127"/>
      <c r="AP172" s="135" t="s">
        <v>131</v>
      </c>
      <c r="AQ172" s="135"/>
      <c r="AR172" s="135"/>
      <c r="AS172" s="135"/>
      <c r="AT172" s="135"/>
      <c r="AU172" s="135"/>
      <c r="AV172" s="135"/>
      <c r="AW172" s="136">
        <f>SUM(AW152:BA171)</f>
        <v>3394</v>
      </c>
      <c r="AX172" s="136"/>
      <c r="AY172" s="136"/>
      <c r="AZ172" s="136"/>
      <c r="BA172" s="136"/>
      <c r="BB172" s="136">
        <f>SUM(BB152:BF171)</f>
        <v>3789</v>
      </c>
      <c r="BC172" s="136"/>
      <c r="BD172" s="136"/>
      <c r="BE172" s="136"/>
      <c r="BF172" s="136"/>
      <c r="BG172" s="136">
        <f>SUM(BG152:BL171)</f>
        <v>7183</v>
      </c>
      <c r="BH172" s="136"/>
      <c r="BI172" s="136"/>
      <c r="BJ172" s="136"/>
      <c r="BK172" s="136"/>
      <c r="BL172" s="136"/>
      <c r="BM172" s="137">
        <f>SUM(BM152:BQ171)</f>
        <v>2809</v>
      </c>
      <c r="BN172" s="137"/>
      <c r="BO172" s="137"/>
      <c r="BP172" s="137"/>
      <c r="BQ172" s="137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</row>
    <row r="173" spans="1:256" ht="12" customHeight="1">
      <c r="A173" s="121"/>
      <c r="B173" s="124"/>
      <c r="C173" s="124"/>
      <c r="D173" s="124"/>
      <c r="E173" s="124"/>
      <c r="F173" s="124"/>
      <c r="G173" s="124"/>
      <c r="H173" s="129" t="s">
        <v>238</v>
      </c>
      <c r="I173" s="129"/>
      <c r="J173" s="129"/>
      <c r="K173" s="129"/>
      <c r="L173" s="129"/>
      <c r="M173" s="129"/>
      <c r="N173" s="129"/>
      <c r="O173" s="130">
        <v>27</v>
      </c>
      <c r="P173" s="130"/>
      <c r="Q173" s="130"/>
      <c r="R173" s="130"/>
      <c r="S173" s="130"/>
      <c r="T173" s="130">
        <v>24</v>
      </c>
      <c r="U173" s="130"/>
      <c r="V173" s="130"/>
      <c r="W173" s="130"/>
      <c r="X173" s="130"/>
      <c r="Y173" s="130">
        <f t="shared" si="13"/>
        <v>51</v>
      </c>
      <c r="Z173" s="130"/>
      <c r="AA173" s="130"/>
      <c r="AB173" s="130"/>
      <c r="AC173" s="130"/>
      <c r="AD173" s="130"/>
      <c r="AE173" s="130">
        <v>23</v>
      </c>
      <c r="AF173" s="130"/>
      <c r="AG173" s="130"/>
      <c r="AH173" s="130"/>
      <c r="AI173" s="130"/>
      <c r="AJ173" s="117" t="s">
        <v>32</v>
      </c>
      <c r="AK173" s="117"/>
      <c r="AL173" s="117"/>
      <c r="AM173" s="117"/>
      <c r="AN173" s="117"/>
      <c r="AO173" s="117"/>
      <c r="AP173" s="117"/>
      <c r="AQ173" s="117"/>
      <c r="AR173" s="117"/>
      <c r="AS173" s="117"/>
      <c r="AT173" s="117"/>
      <c r="AU173" s="117"/>
      <c r="AV173" s="117"/>
      <c r="AW173" s="146">
        <f>O139+O153+O162+O178+AW124+AW130+AW137+AW151+AW172</f>
        <v>23249</v>
      </c>
      <c r="AX173" s="146"/>
      <c r="AY173" s="146"/>
      <c r="AZ173" s="146"/>
      <c r="BA173" s="146"/>
      <c r="BB173" s="146">
        <f>T139+T153+T162+T178+BB124+BB130+BB137+BB151+BB172</f>
        <v>25647</v>
      </c>
      <c r="BC173" s="146"/>
      <c r="BD173" s="146"/>
      <c r="BE173" s="146"/>
      <c r="BF173" s="146"/>
      <c r="BG173" s="146">
        <f>BB173+AW173</f>
        <v>48896</v>
      </c>
      <c r="BH173" s="146"/>
      <c r="BI173" s="146"/>
      <c r="BJ173" s="146"/>
      <c r="BK173" s="146"/>
      <c r="BL173" s="146"/>
      <c r="BM173" s="147">
        <f>AE139+AE153+AE162+AE178+BM124+BM130+BM137+BM151+BM172</f>
        <v>18473</v>
      </c>
      <c r="BN173" s="147"/>
      <c r="BO173" s="147"/>
      <c r="BP173" s="147"/>
      <c r="BQ173" s="147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</row>
    <row r="174" spans="1:256" ht="12" customHeight="1">
      <c r="A174" s="121"/>
      <c r="B174" s="124"/>
      <c r="C174" s="124"/>
      <c r="D174" s="124"/>
      <c r="E174" s="124"/>
      <c r="F174" s="124"/>
      <c r="G174" s="124"/>
      <c r="H174" s="129" t="s">
        <v>239</v>
      </c>
      <c r="I174" s="129"/>
      <c r="J174" s="129"/>
      <c r="K174" s="129"/>
      <c r="L174" s="129"/>
      <c r="M174" s="129"/>
      <c r="N174" s="129"/>
      <c r="O174" s="130">
        <v>33</v>
      </c>
      <c r="P174" s="130"/>
      <c r="Q174" s="130"/>
      <c r="R174" s="130"/>
      <c r="S174" s="130"/>
      <c r="T174" s="130">
        <v>38</v>
      </c>
      <c r="U174" s="130"/>
      <c r="V174" s="130"/>
      <c r="W174" s="130"/>
      <c r="X174" s="130"/>
      <c r="Y174" s="130">
        <f t="shared" si="13"/>
        <v>71</v>
      </c>
      <c r="Z174" s="130"/>
      <c r="AA174" s="130"/>
      <c r="AB174" s="130"/>
      <c r="AC174" s="130"/>
      <c r="AD174" s="130"/>
      <c r="AE174" s="130">
        <v>28</v>
      </c>
      <c r="AF174" s="130"/>
      <c r="AG174" s="130"/>
      <c r="AH174" s="130"/>
      <c r="AI174" s="130"/>
      <c r="AJ174" s="148"/>
      <c r="AK174" s="123" t="s">
        <v>99</v>
      </c>
      <c r="AL174"/>
      <c r="AM174"/>
      <c r="AN174"/>
      <c r="AO174"/>
      <c r="AP174" s="149"/>
      <c r="AQ174"/>
      <c r="AR174" s="149"/>
      <c r="AS174" s="149"/>
      <c r="AT174" s="149"/>
      <c r="AU174"/>
      <c r="AV174" s="149"/>
      <c r="AW174" s="149"/>
      <c r="AX174" s="149"/>
      <c r="AY174" s="149"/>
      <c r="AZ174" s="149"/>
      <c r="BA174" s="149"/>
      <c r="BB174" s="149"/>
      <c r="BC174" s="149"/>
      <c r="BD174" s="149"/>
      <c r="BE174" s="149"/>
      <c r="BF174" s="149"/>
      <c r="BG174" s="149"/>
      <c r="BH174" s="149"/>
      <c r="BI174" s="149"/>
      <c r="BJ174" s="149"/>
      <c r="BK174" s="149"/>
      <c r="BL174" s="149"/>
      <c r="BM174" s="149"/>
      <c r="BN174" s="149"/>
      <c r="BO174" s="149"/>
      <c r="BP174" s="149"/>
      <c r="BQ174" s="149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</row>
    <row r="175" spans="1:256" ht="12" customHeight="1">
      <c r="A175" s="121"/>
      <c r="B175" s="124"/>
      <c r="C175" s="124"/>
      <c r="D175" s="124"/>
      <c r="E175" s="124"/>
      <c r="F175" s="124"/>
      <c r="G175" s="124"/>
      <c r="H175" s="129" t="s">
        <v>240</v>
      </c>
      <c r="I175" s="129"/>
      <c r="J175" s="129"/>
      <c r="K175" s="129"/>
      <c r="L175" s="129"/>
      <c r="M175" s="129"/>
      <c r="N175" s="129"/>
      <c r="O175" s="130">
        <v>34</v>
      </c>
      <c r="P175" s="130"/>
      <c r="Q175" s="130"/>
      <c r="R175" s="130"/>
      <c r="S175" s="130"/>
      <c r="T175" s="130">
        <v>36</v>
      </c>
      <c r="U175" s="130"/>
      <c r="V175" s="130"/>
      <c r="W175" s="130"/>
      <c r="X175" s="130"/>
      <c r="Y175" s="130">
        <f t="shared" si="13"/>
        <v>70</v>
      </c>
      <c r="Z175" s="130"/>
      <c r="AA175" s="130"/>
      <c r="AB175" s="130"/>
      <c r="AC175" s="130"/>
      <c r="AD175" s="130"/>
      <c r="AE175" s="130">
        <v>30</v>
      </c>
      <c r="AF175" s="130"/>
      <c r="AG175" s="130"/>
      <c r="AH175" s="130"/>
      <c r="AI175" s="130"/>
      <c r="AJ175" s="148"/>
      <c r="AK175"/>
      <c r="AL175"/>
      <c r="AM175"/>
      <c r="AN175"/>
      <c r="AO175"/>
      <c r="AP175" s="149"/>
      <c r="AQ175" s="149"/>
      <c r="AR175" s="149"/>
      <c r="AS175" s="149"/>
      <c r="AT175" s="149"/>
      <c r="AU175" s="149"/>
      <c r="AV175" s="149"/>
      <c r="AW175" s="149"/>
      <c r="AX175" s="149"/>
      <c r="AY175" s="149"/>
      <c r="AZ175" s="149"/>
      <c r="BA175" s="149"/>
      <c r="BB175" s="149"/>
      <c r="BC175" s="149"/>
      <c r="BD175" s="149"/>
      <c r="BE175" s="149"/>
      <c r="BF175" s="149"/>
      <c r="BG175" s="149"/>
      <c r="BH175" s="149"/>
      <c r="BI175" s="149"/>
      <c r="BJ175" s="149"/>
      <c r="BK175" s="149"/>
      <c r="BL175" s="149"/>
      <c r="BM175" s="149"/>
      <c r="BN175" s="149"/>
      <c r="BO175" s="149"/>
      <c r="BP175" s="149"/>
      <c r="BQ175" s="149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</row>
    <row r="176" spans="1:256" ht="12" customHeight="1">
      <c r="A176" s="121"/>
      <c r="B176" s="124"/>
      <c r="C176" s="124"/>
      <c r="D176" s="124"/>
      <c r="E176" s="124"/>
      <c r="F176" s="124"/>
      <c r="G176" s="124"/>
      <c r="H176" s="129" t="s">
        <v>241</v>
      </c>
      <c r="I176" s="129"/>
      <c r="J176" s="129"/>
      <c r="K176" s="129"/>
      <c r="L176" s="129"/>
      <c r="M176" s="129"/>
      <c r="N176" s="129"/>
      <c r="O176" s="130">
        <v>53</v>
      </c>
      <c r="P176" s="130"/>
      <c r="Q176" s="130"/>
      <c r="R176" s="130"/>
      <c r="S176" s="130"/>
      <c r="T176" s="130">
        <v>57</v>
      </c>
      <c r="U176" s="130"/>
      <c r="V176" s="130"/>
      <c r="W176" s="130"/>
      <c r="X176" s="130"/>
      <c r="Y176" s="130">
        <f t="shared" si="13"/>
        <v>110</v>
      </c>
      <c r="Z176" s="130"/>
      <c r="AA176" s="130"/>
      <c r="AB176" s="130"/>
      <c r="AC176" s="130"/>
      <c r="AD176" s="130"/>
      <c r="AE176" s="130">
        <v>35</v>
      </c>
      <c r="AF176" s="130"/>
      <c r="AG176" s="130"/>
      <c r="AH176" s="130"/>
      <c r="AI176" s="130"/>
      <c r="AJ176" s="148"/>
      <c r="AK176"/>
      <c r="AL176"/>
      <c r="AM176"/>
      <c r="AN176"/>
      <c r="AO176"/>
      <c r="AP176" s="149"/>
      <c r="AQ176" s="149"/>
      <c r="AR176" s="149"/>
      <c r="AS176" s="149"/>
      <c r="AT176" s="149"/>
      <c r="AU176" s="149"/>
      <c r="AV176" s="149"/>
      <c r="AW176" s="149"/>
      <c r="AX176" s="149"/>
      <c r="AY176" s="149"/>
      <c r="AZ176" s="149"/>
      <c r="BA176" s="149"/>
      <c r="BB176" s="149"/>
      <c r="BC176" s="149"/>
      <c r="BD176" s="149"/>
      <c r="BE176" s="149"/>
      <c r="BF176" s="149"/>
      <c r="BG176" s="149"/>
      <c r="BH176" s="149"/>
      <c r="BI176" s="149"/>
      <c r="BJ176" s="149"/>
      <c r="BK176" s="149"/>
      <c r="BL176" s="149"/>
      <c r="BM176" s="149"/>
      <c r="BN176" s="149"/>
      <c r="BO176" s="149"/>
      <c r="BP176" s="149"/>
      <c r="BQ176" s="149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</row>
    <row r="177" spans="1:256" ht="12" customHeight="1">
      <c r="A177" s="121"/>
      <c r="B177" s="124"/>
      <c r="C177" s="124"/>
      <c r="D177" s="124"/>
      <c r="E177" s="124"/>
      <c r="F177" s="124"/>
      <c r="G177" s="124"/>
      <c r="H177" s="132" t="s">
        <v>242</v>
      </c>
      <c r="I177" s="132"/>
      <c r="J177" s="132"/>
      <c r="K177" s="132"/>
      <c r="L177" s="132"/>
      <c r="M177" s="132"/>
      <c r="N177" s="132"/>
      <c r="O177" s="133">
        <v>28</v>
      </c>
      <c r="P177" s="133"/>
      <c r="Q177" s="133"/>
      <c r="R177" s="133"/>
      <c r="S177" s="133"/>
      <c r="T177" s="133">
        <v>24</v>
      </c>
      <c r="U177" s="133"/>
      <c r="V177" s="133"/>
      <c r="W177" s="133"/>
      <c r="X177" s="133"/>
      <c r="Y177" s="133">
        <f t="shared" si="13"/>
        <v>52</v>
      </c>
      <c r="Z177" s="133"/>
      <c r="AA177" s="133"/>
      <c r="AB177" s="133"/>
      <c r="AC177" s="133"/>
      <c r="AD177" s="133"/>
      <c r="AE177" s="133">
        <v>17</v>
      </c>
      <c r="AF177" s="133"/>
      <c r="AG177" s="133"/>
      <c r="AH177" s="133"/>
      <c r="AI177" s="133"/>
      <c r="AJ177" s="148"/>
      <c r="AK177" s="149">
        <v>3</v>
      </c>
      <c r="AL177" s="149"/>
      <c r="AM177"/>
      <c r="AN177"/>
      <c r="AO177"/>
      <c r="AP177" s="149"/>
      <c r="AQ177" s="149"/>
      <c r="AR177" s="149"/>
      <c r="AS177" s="149"/>
      <c r="AT177" s="149"/>
      <c r="AU177" s="149"/>
      <c r="AV177" s="149"/>
      <c r="AW177" s="149"/>
      <c r="AX177" s="149"/>
      <c r="AY177" s="149"/>
      <c r="AZ177" s="149"/>
      <c r="BA177" s="149"/>
      <c r="BB177" s="149"/>
      <c r="BC177" s="149"/>
      <c r="BD177" s="149"/>
      <c r="BE177" s="149"/>
      <c r="BF177" s="149"/>
      <c r="BG177" s="149"/>
      <c r="BH177" s="149"/>
      <c r="BI177" s="149"/>
      <c r="BJ177" s="149"/>
      <c r="BK177" s="149"/>
      <c r="BL177" s="149"/>
      <c r="BM177" s="149"/>
      <c r="BN177" s="149"/>
      <c r="BO177" s="149"/>
      <c r="BP177" s="149"/>
      <c r="BQ177" s="149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</row>
    <row r="178" spans="1:256" ht="12" customHeight="1">
      <c r="A178" s="121"/>
      <c r="B178" s="124"/>
      <c r="C178" s="124"/>
      <c r="D178" s="124"/>
      <c r="E178" s="124"/>
      <c r="F178" s="124"/>
      <c r="G178" s="124"/>
      <c r="H178" s="135" t="s">
        <v>131</v>
      </c>
      <c r="I178" s="135"/>
      <c r="J178" s="135"/>
      <c r="K178" s="135"/>
      <c r="L178" s="135"/>
      <c r="M178" s="135"/>
      <c r="N178" s="135"/>
      <c r="O178" s="136">
        <f>SUM(O163:S177)</f>
        <v>787</v>
      </c>
      <c r="P178" s="136"/>
      <c r="Q178" s="136"/>
      <c r="R178" s="136"/>
      <c r="S178" s="136"/>
      <c r="T178" s="136">
        <f>SUM(T163:X177)</f>
        <v>821</v>
      </c>
      <c r="U178" s="136"/>
      <c r="V178" s="136"/>
      <c r="W178" s="136"/>
      <c r="X178" s="136"/>
      <c r="Y178" s="136">
        <f>SUM(Y163:AD177)</f>
        <v>1608</v>
      </c>
      <c r="Z178" s="136"/>
      <c r="AA178" s="136"/>
      <c r="AB178" s="136"/>
      <c r="AC178" s="136"/>
      <c r="AD178" s="136"/>
      <c r="AE178" s="137">
        <f>SUM(AE163:AI177)</f>
        <v>548</v>
      </c>
      <c r="AF178" s="137"/>
      <c r="AG178" s="137"/>
      <c r="AH178" s="137"/>
      <c r="AI178" s="137"/>
      <c r="AJ178" s="148"/>
      <c r="AK178"/>
      <c r="AL178"/>
      <c r="AM178"/>
      <c r="AN178"/>
      <c r="AO178"/>
      <c r="AP178" s="149"/>
      <c r="AQ178" s="149"/>
      <c r="AR178" s="149"/>
      <c r="AS178" s="149"/>
      <c r="AT178" s="149"/>
      <c r="AU178" s="149"/>
      <c r="AV178" s="149"/>
      <c r="AW178" s="149"/>
      <c r="AX178" s="149"/>
      <c r="AY178" s="149"/>
      <c r="AZ178" s="149"/>
      <c r="BA178" s="149"/>
      <c r="BB178" s="149"/>
      <c r="BC178" s="149"/>
      <c r="BD178" s="149"/>
      <c r="BE178" s="149"/>
      <c r="BF178" s="149"/>
      <c r="BG178" s="149"/>
      <c r="BH178" s="149"/>
      <c r="BI178" s="149"/>
      <c r="BJ178" s="149"/>
      <c r="BK178" s="149"/>
      <c r="BL178" s="149"/>
      <c r="BM178" s="149"/>
      <c r="BN178" s="149"/>
      <c r="BO178" s="149"/>
      <c r="BP178" s="149"/>
      <c r="BQ178" s="149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</row>
    <row r="179" spans="1:256" ht="1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</row>
    <row r="180" spans="1:256" ht="11.25" customHeight="1">
      <c r="A180" s="150" t="s">
        <v>243</v>
      </c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  <c r="BI180" s="31"/>
      <c r="BJ180" s="31"/>
      <c r="BK180" s="31"/>
      <c r="BL180" s="31"/>
      <c r="BM180" s="31"/>
      <c r="BN180" s="31"/>
      <c r="BO180" s="31"/>
      <c r="BP180" s="31"/>
      <c r="BQ180" s="31"/>
      <c r="BR180" s="31"/>
      <c r="BS180" s="31"/>
      <c r="BT180" s="31"/>
      <c r="BU180"/>
      <c r="BV180"/>
      <c r="BW180"/>
      <c r="BX180"/>
      <c r="BY180" s="9" t="s">
        <v>244</v>
      </c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</row>
    <row r="181" spans="2:69" s="31" customFormat="1" ht="3.75" customHeight="1">
      <c r="B181" s="151"/>
      <c r="C181" s="151"/>
      <c r="D181" s="151"/>
      <c r="E181" s="151"/>
      <c r="F181" s="151"/>
      <c r="G181" s="151"/>
      <c r="H181" s="151"/>
      <c r="I181" s="151"/>
      <c r="J181" s="151"/>
      <c r="K181" s="151"/>
      <c r="L181" s="151"/>
      <c r="M181" s="151"/>
      <c r="N181" s="151"/>
      <c r="O181" s="151"/>
      <c r="P181" s="151"/>
      <c r="Q181" s="151"/>
      <c r="R181" s="151"/>
      <c r="S181" s="151"/>
      <c r="T181" s="151"/>
      <c r="U181" s="151"/>
      <c r="V181" s="151"/>
      <c r="W181" s="151"/>
      <c r="X181" s="151"/>
      <c r="Y181" s="151"/>
      <c r="Z181" s="151"/>
      <c r="AA181" s="151"/>
      <c r="AB181" s="151"/>
      <c r="AC181" s="151"/>
      <c r="AD181" s="151"/>
      <c r="AE181" s="151"/>
      <c r="AF181" s="151"/>
      <c r="AG181" s="151"/>
      <c r="AH181" s="151"/>
      <c r="AI181" s="151"/>
      <c r="AJ181" s="151"/>
      <c r="AK181" s="151"/>
      <c r="AL181" s="151"/>
      <c r="AM181" s="151"/>
      <c r="AN181" s="151"/>
      <c r="AO181" s="151"/>
      <c r="AP181" s="151"/>
      <c r="AQ181" s="151"/>
      <c r="AR181" s="151"/>
      <c r="AS181" s="151"/>
      <c r="AT181" s="151"/>
      <c r="AU181" s="151"/>
      <c r="AV181" s="151"/>
      <c r="AW181" s="151"/>
      <c r="AX181" s="151"/>
      <c r="AY181" s="151"/>
      <c r="AZ181" s="151"/>
      <c r="BA181" s="151"/>
      <c r="BB181" s="151"/>
      <c r="BC181" s="151"/>
      <c r="BD181" s="151"/>
      <c r="BE181" s="151"/>
      <c r="BF181" s="151"/>
      <c r="BG181" s="151"/>
      <c r="BH181" s="151"/>
      <c r="BI181" s="151"/>
      <c r="BJ181" s="151"/>
      <c r="BK181" s="151"/>
      <c r="BL181" s="151"/>
      <c r="BM181" s="151"/>
      <c r="BN181" s="151"/>
      <c r="BO181" s="151"/>
      <c r="BP181" s="151"/>
      <c r="BQ181" s="151"/>
    </row>
    <row r="182" spans="2:77" s="152" customFormat="1" ht="12" customHeight="1">
      <c r="B182" s="153" t="s">
        <v>12</v>
      </c>
      <c r="C182" s="153"/>
      <c r="D182" s="153"/>
      <c r="E182" s="153"/>
      <c r="F182" s="153"/>
      <c r="G182" s="153"/>
      <c r="H182" s="153"/>
      <c r="I182" s="154"/>
      <c r="J182" s="154"/>
      <c r="K182" s="154"/>
      <c r="L182" s="155" t="s">
        <v>98</v>
      </c>
      <c r="M182" s="155"/>
      <c r="N182" s="155"/>
      <c r="O182" s="155"/>
      <c r="P182" s="155"/>
      <c r="Q182" s="155"/>
      <c r="R182" s="156" t="s">
        <v>245</v>
      </c>
      <c r="S182" s="156"/>
      <c r="T182" s="156"/>
      <c r="U182" s="156"/>
      <c r="V182" s="156"/>
      <c r="W182" s="156"/>
      <c r="X182" s="156" t="s">
        <v>246</v>
      </c>
      <c r="Y182" s="156"/>
      <c r="Z182" s="156"/>
      <c r="AA182" s="156"/>
      <c r="AB182" s="156"/>
      <c r="AC182" s="156"/>
      <c r="AD182" s="156" t="s">
        <v>247</v>
      </c>
      <c r="AE182" s="156"/>
      <c r="AF182" s="156"/>
      <c r="AG182" s="156"/>
      <c r="AH182" s="156"/>
      <c r="AI182" s="156"/>
      <c r="AJ182" s="156" t="s">
        <v>248</v>
      </c>
      <c r="AK182" s="156"/>
      <c r="AL182" s="156"/>
      <c r="AM182" s="156"/>
      <c r="AN182" s="156"/>
      <c r="AO182" s="156"/>
      <c r="AP182" s="156" t="s">
        <v>249</v>
      </c>
      <c r="AQ182" s="156"/>
      <c r="AR182" s="156"/>
      <c r="AS182" s="156"/>
      <c r="AT182" s="156"/>
      <c r="AU182" s="156"/>
      <c r="AV182" s="156" t="s">
        <v>250</v>
      </c>
      <c r="AW182" s="156"/>
      <c r="AX182" s="156"/>
      <c r="AY182" s="156"/>
      <c r="AZ182" s="156"/>
      <c r="BA182" s="156"/>
      <c r="BB182" s="156" t="s">
        <v>251</v>
      </c>
      <c r="BC182" s="156"/>
      <c r="BD182" s="156"/>
      <c r="BE182" s="156"/>
      <c r="BF182" s="156"/>
      <c r="BG182" s="156"/>
      <c r="BH182" s="156" t="s">
        <v>252</v>
      </c>
      <c r="BI182" s="156"/>
      <c r="BJ182" s="156"/>
      <c r="BK182" s="156"/>
      <c r="BL182" s="156"/>
      <c r="BM182" s="156"/>
      <c r="BN182" s="156" t="s">
        <v>253</v>
      </c>
      <c r="BO182" s="156"/>
      <c r="BP182" s="156"/>
      <c r="BQ182" s="156"/>
      <c r="BR182" s="156"/>
      <c r="BS182" s="156"/>
      <c r="BT182" s="156" t="s">
        <v>254</v>
      </c>
      <c r="BU182" s="156"/>
      <c r="BV182" s="156"/>
      <c r="BW182" s="156"/>
      <c r="BX182" s="156"/>
      <c r="BY182" s="156"/>
    </row>
    <row r="183" spans="1:256" ht="12.75" customHeight="1">
      <c r="A183" s="152"/>
      <c r="B183" s="10" t="s">
        <v>98</v>
      </c>
      <c r="C183" s="10"/>
      <c r="D183" s="10"/>
      <c r="E183" s="10"/>
      <c r="F183" s="10"/>
      <c r="G183" s="10"/>
      <c r="H183" s="10"/>
      <c r="I183" s="157" t="s">
        <v>63</v>
      </c>
      <c r="J183" s="157"/>
      <c r="K183" s="157"/>
      <c r="L183" s="158">
        <f aca="true" t="shared" si="14" ref="L183:L184">L186+L189+L192+L195+L198+L201+L204+L207+L210</f>
        <v>23249</v>
      </c>
      <c r="M183" s="158"/>
      <c r="N183" s="158"/>
      <c r="O183" s="158"/>
      <c r="P183" s="158"/>
      <c r="Q183" s="158"/>
      <c r="R183" s="159">
        <f aca="true" t="shared" si="15" ref="R183:R184">R186+R189+R192+R195+R198+R201+R204+R207+R210</f>
        <v>1047</v>
      </c>
      <c r="S183" s="159"/>
      <c r="T183" s="159"/>
      <c r="U183" s="159"/>
      <c r="V183" s="159"/>
      <c r="W183" s="159"/>
      <c r="X183" s="159">
        <f aca="true" t="shared" si="16" ref="X183:X184">X186+X189+X192+X195+X198+X201+X204+X207+X210</f>
        <v>1167</v>
      </c>
      <c r="Y183" s="159"/>
      <c r="Z183" s="159"/>
      <c r="AA183" s="159"/>
      <c r="AB183" s="159"/>
      <c r="AC183" s="159"/>
      <c r="AD183" s="159">
        <f aca="true" t="shared" si="17" ref="AD183:AD184">AD186+AD189+AD192+AD195+AD198+AD201+AD204+AD207+AD210</f>
        <v>1263</v>
      </c>
      <c r="AE183" s="159"/>
      <c r="AF183" s="159"/>
      <c r="AG183" s="159"/>
      <c r="AH183" s="159"/>
      <c r="AI183" s="159"/>
      <c r="AJ183" s="159">
        <f aca="true" t="shared" si="18" ref="AJ183:AJ184">AJ186+AJ189+AJ192+AJ195+AJ198+AJ201+AJ204+AJ207+AJ210</f>
        <v>1142</v>
      </c>
      <c r="AK183" s="159"/>
      <c r="AL183" s="159"/>
      <c r="AM183" s="159"/>
      <c r="AN183" s="159"/>
      <c r="AO183" s="159"/>
      <c r="AP183" s="159">
        <f aca="true" t="shared" si="19" ref="AP183:AP184">AP186+AP189+AP192+AP195+AP198+AP201+AP204+AP207+AP210</f>
        <v>1059</v>
      </c>
      <c r="AQ183" s="159"/>
      <c r="AR183" s="159"/>
      <c r="AS183" s="159"/>
      <c r="AT183" s="159"/>
      <c r="AU183" s="159"/>
      <c r="AV183" s="159">
        <f aca="true" t="shared" si="20" ref="AV183:AV184">AV186+AV189+AV192+AV195+AV198+AV201+AV204+AV207+AV210</f>
        <v>1103</v>
      </c>
      <c r="AW183" s="159"/>
      <c r="AX183" s="159"/>
      <c r="AY183" s="159"/>
      <c r="AZ183" s="159"/>
      <c r="BA183" s="159"/>
      <c r="BB183" s="159">
        <f aca="true" t="shared" si="21" ref="BB183:BB184">BB186+BB189+BB192+BB195+BB198+BB201+BB204+BB207+BB210</f>
        <v>1235</v>
      </c>
      <c r="BC183" s="159"/>
      <c r="BD183" s="159"/>
      <c r="BE183" s="159"/>
      <c r="BF183" s="159"/>
      <c r="BG183" s="159"/>
      <c r="BH183" s="159">
        <f aca="true" t="shared" si="22" ref="BH183:BH184">BH186+BH189+BH192+BH195+BH198+BH201+BH204+BH207+BH210</f>
        <v>1365</v>
      </c>
      <c r="BI183" s="159"/>
      <c r="BJ183" s="159"/>
      <c r="BK183" s="159"/>
      <c r="BL183" s="159"/>
      <c r="BM183" s="159"/>
      <c r="BN183" s="159">
        <f aca="true" t="shared" si="23" ref="BN183:BN184">BN186+BN189+BN192+BN195+BN198+BN201+BN204+BN207+BN210</f>
        <v>1502</v>
      </c>
      <c r="BO183" s="159"/>
      <c r="BP183" s="159"/>
      <c r="BQ183" s="159"/>
      <c r="BR183" s="159"/>
      <c r="BS183" s="159"/>
      <c r="BT183" s="159">
        <f aca="true" t="shared" si="24" ref="BT183:BT184">BT186+BT189+BT192+BT195+BT198+BT201+BT204+BT207+BT210</f>
        <v>1492</v>
      </c>
      <c r="BU183" s="159"/>
      <c r="BV183" s="159"/>
      <c r="BW183" s="159"/>
      <c r="BX183" s="159"/>
      <c r="BY183" s="159"/>
      <c r="BZ183"/>
      <c r="CA183"/>
      <c r="CB183"/>
      <c r="CC183"/>
      <c r="CD183"/>
      <c r="CE183" s="160" t="s">
        <v>255</v>
      </c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</row>
    <row r="184" spans="1:256" ht="12.75" customHeight="1">
      <c r="A184" s="152"/>
      <c r="B184" s="10"/>
      <c r="C184" s="10"/>
      <c r="D184" s="10"/>
      <c r="E184" s="10"/>
      <c r="F184" s="10"/>
      <c r="G184" s="10"/>
      <c r="H184" s="10"/>
      <c r="I184" s="161" t="s">
        <v>64</v>
      </c>
      <c r="J184" s="161"/>
      <c r="K184" s="161"/>
      <c r="L184" s="162">
        <f t="shared" si="14"/>
        <v>25647</v>
      </c>
      <c r="M184" s="162"/>
      <c r="N184" s="162"/>
      <c r="O184" s="162"/>
      <c r="P184" s="162"/>
      <c r="Q184" s="162"/>
      <c r="R184" s="163">
        <f t="shared" si="15"/>
        <v>1014</v>
      </c>
      <c r="S184" s="163"/>
      <c r="T184" s="163"/>
      <c r="U184" s="163"/>
      <c r="V184" s="163"/>
      <c r="W184" s="163"/>
      <c r="X184" s="163">
        <f t="shared" si="16"/>
        <v>1092</v>
      </c>
      <c r="Y184" s="163"/>
      <c r="Z184" s="163"/>
      <c r="AA184" s="163"/>
      <c r="AB184" s="163"/>
      <c r="AC184" s="163"/>
      <c r="AD184" s="163">
        <f t="shared" si="17"/>
        <v>1146</v>
      </c>
      <c r="AE184" s="163"/>
      <c r="AF184" s="163"/>
      <c r="AG184" s="163"/>
      <c r="AH184" s="163"/>
      <c r="AI184" s="163"/>
      <c r="AJ184" s="163">
        <f t="shared" si="18"/>
        <v>1219</v>
      </c>
      <c r="AK184" s="163"/>
      <c r="AL184" s="163"/>
      <c r="AM184" s="163"/>
      <c r="AN184" s="163"/>
      <c r="AO184" s="163"/>
      <c r="AP184" s="163">
        <f t="shared" si="19"/>
        <v>1023</v>
      </c>
      <c r="AQ184" s="163"/>
      <c r="AR184" s="163"/>
      <c r="AS184" s="163"/>
      <c r="AT184" s="163"/>
      <c r="AU184" s="163"/>
      <c r="AV184" s="163">
        <f t="shared" si="20"/>
        <v>1045</v>
      </c>
      <c r="AW184" s="163"/>
      <c r="AX184" s="163"/>
      <c r="AY184" s="163"/>
      <c r="AZ184" s="163"/>
      <c r="BA184" s="163"/>
      <c r="BB184" s="163">
        <f t="shared" si="21"/>
        <v>1231</v>
      </c>
      <c r="BC184" s="163"/>
      <c r="BD184" s="163"/>
      <c r="BE184" s="163"/>
      <c r="BF184" s="163"/>
      <c r="BG184" s="163"/>
      <c r="BH184" s="163">
        <f t="shared" si="22"/>
        <v>1430</v>
      </c>
      <c r="BI184" s="163"/>
      <c r="BJ184" s="163"/>
      <c r="BK184" s="163"/>
      <c r="BL184" s="163"/>
      <c r="BM184" s="163"/>
      <c r="BN184" s="163">
        <f t="shared" si="23"/>
        <v>1514</v>
      </c>
      <c r="BO184" s="163"/>
      <c r="BP184" s="163"/>
      <c r="BQ184" s="163"/>
      <c r="BR184" s="163"/>
      <c r="BS184" s="163"/>
      <c r="BT184" s="163">
        <f t="shared" si="24"/>
        <v>1548</v>
      </c>
      <c r="BU184" s="163"/>
      <c r="BV184" s="163"/>
      <c r="BW184" s="163"/>
      <c r="BX184" s="163"/>
      <c r="BY184" s="163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</row>
    <row r="185" spans="1:256" ht="12.75" customHeight="1">
      <c r="A185" s="152"/>
      <c r="B185" s="10"/>
      <c r="C185" s="10"/>
      <c r="D185" s="10"/>
      <c r="E185" s="10"/>
      <c r="F185" s="10"/>
      <c r="G185" s="10"/>
      <c r="H185" s="10"/>
      <c r="I185" s="164" t="s">
        <v>131</v>
      </c>
      <c r="J185" s="164"/>
      <c r="K185" s="164"/>
      <c r="L185" s="165">
        <f>SUM(L183:Q184)</f>
        <v>48896</v>
      </c>
      <c r="M185" s="165"/>
      <c r="N185" s="165"/>
      <c r="O185" s="165"/>
      <c r="P185" s="165"/>
      <c r="Q185" s="165"/>
      <c r="R185" s="165">
        <f>SUM(R183:W184)</f>
        <v>2061</v>
      </c>
      <c r="S185" s="165"/>
      <c r="T185" s="165"/>
      <c r="U185" s="165"/>
      <c r="V185" s="165"/>
      <c r="W185" s="165"/>
      <c r="X185" s="165">
        <f>SUM(X183:AC184)</f>
        <v>2259</v>
      </c>
      <c r="Y185" s="165"/>
      <c r="Z185" s="165"/>
      <c r="AA185" s="165"/>
      <c r="AB185" s="165"/>
      <c r="AC185" s="165"/>
      <c r="AD185" s="165">
        <f>SUM(AD183:AI184)</f>
        <v>2409</v>
      </c>
      <c r="AE185" s="165"/>
      <c r="AF185" s="165"/>
      <c r="AG185" s="165"/>
      <c r="AH185" s="165"/>
      <c r="AI185" s="165"/>
      <c r="AJ185" s="165">
        <f>SUM(AJ183:AO184)</f>
        <v>2361</v>
      </c>
      <c r="AK185" s="165"/>
      <c r="AL185" s="165"/>
      <c r="AM185" s="165"/>
      <c r="AN185" s="165"/>
      <c r="AO185" s="165"/>
      <c r="AP185" s="165">
        <f>SUM(AP183:AU184)</f>
        <v>2082</v>
      </c>
      <c r="AQ185" s="165"/>
      <c r="AR185" s="165"/>
      <c r="AS185" s="165"/>
      <c r="AT185" s="165"/>
      <c r="AU185" s="165"/>
      <c r="AV185" s="165">
        <f>SUM(AV183:BA184)</f>
        <v>2148</v>
      </c>
      <c r="AW185" s="165"/>
      <c r="AX185" s="165"/>
      <c r="AY185" s="165"/>
      <c r="AZ185" s="165"/>
      <c r="BA185" s="165"/>
      <c r="BB185" s="165">
        <f>SUM(BB183:BG184)</f>
        <v>2466</v>
      </c>
      <c r="BC185" s="165"/>
      <c r="BD185" s="165"/>
      <c r="BE185" s="165"/>
      <c r="BF185" s="165"/>
      <c r="BG185" s="165"/>
      <c r="BH185" s="165">
        <f>SUM(BH183:BM184)</f>
        <v>2795</v>
      </c>
      <c r="BI185" s="165"/>
      <c r="BJ185" s="165"/>
      <c r="BK185" s="165"/>
      <c r="BL185" s="165"/>
      <c r="BM185" s="165"/>
      <c r="BN185" s="165">
        <f>SUM(BN183:BS184)</f>
        <v>3016</v>
      </c>
      <c r="BO185" s="165"/>
      <c r="BP185" s="165"/>
      <c r="BQ185" s="165"/>
      <c r="BR185" s="165"/>
      <c r="BS185" s="165"/>
      <c r="BT185" s="165">
        <f>SUM(BT183:BY184)</f>
        <v>3040</v>
      </c>
      <c r="BU185" s="165"/>
      <c r="BV185" s="165"/>
      <c r="BW185" s="165"/>
      <c r="BX185" s="165"/>
      <c r="BY185" s="16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</row>
    <row r="186" spans="1:256" ht="12.75" customHeight="1">
      <c r="A186" s="152"/>
      <c r="B186" s="10" t="s">
        <v>256</v>
      </c>
      <c r="C186" s="10"/>
      <c r="D186" s="10"/>
      <c r="E186" s="10"/>
      <c r="F186" s="10"/>
      <c r="G186" s="10"/>
      <c r="H186" s="10"/>
      <c r="I186" s="157" t="s">
        <v>63</v>
      </c>
      <c r="J186" s="157"/>
      <c r="K186" s="157"/>
      <c r="L186" s="158">
        <f aca="true" t="shared" si="25" ref="L186:L187">SUM(BH218:BY218)</f>
        <v>7927</v>
      </c>
      <c r="M186" s="158"/>
      <c r="N186" s="158"/>
      <c r="O186" s="158"/>
      <c r="P186" s="158"/>
      <c r="Q186" s="158"/>
      <c r="R186" s="159">
        <v>399</v>
      </c>
      <c r="S186" s="159"/>
      <c r="T186" s="159"/>
      <c r="U186" s="159"/>
      <c r="V186" s="159"/>
      <c r="W186" s="159"/>
      <c r="X186" s="159">
        <v>424</v>
      </c>
      <c r="Y186" s="159"/>
      <c r="Z186" s="159"/>
      <c r="AA186" s="159"/>
      <c r="AB186" s="159"/>
      <c r="AC186" s="159"/>
      <c r="AD186" s="159">
        <v>440</v>
      </c>
      <c r="AE186" s="159"/>
      <c r="AF186" s="159"/>
      <c r="AG186" s="159"/>
      <c r="AH186" s="159"/>
      <c r="AI186" s="159"/>
      <c r="AJ186" s="159">
        <v>418</v>
      </c>
      <c r="AK186" s="159"/>
      <c r="AL186" s="159"/>
      <c r="AM186" s="159"/>
      <c r="AN186" s="159"/>
      <c r="AO186" s="159"/>
      <c r="AP186" s="159">
        <v>424</v>
      </c>
      <c r="AQ186" s="159"/>
      <c r="AR186" s="159"/>
      <c r="AS186" s="159"/>
      <c r="AT186" s="159"/>
      <c r="AU186" s="159"/>
      <c r="AV186" s="159">
        <v>451</v>
      </c>
      <c r="AW186" s="159"/>
      <c r="AX186" s="159"/>
      <c r="AY186" s="159"/>
      <c r="AZ186" s="159"/>
      <c r="BA186" s="159"/>
      <c r="BB186" s="159">
        <v>485</v>
      </c>
      <c r="BC186" s="159"/>
      <c r="BD186" s="159"/>
      <c r="BE186" s="159"/>
      <c r="BF186" s="159"/>
      <c r="BG186" s="159"/>
      <c r="BH186" s="159">
        <v>515</v>
      </c>
      <c r="BI186" s="159"/>
      <c r="BJ186" s="159"/>
      <c r="BK186" s="159"/>
      <c r="BL186" s="159"/>
      <c r="BM186" s="159"/>
      <c r="BN186" s="159">
        <v>545</v>
      </c>
      <c r="BO186" s="159"/>
      <c r="BP186" s="159"/>
      <c r="BQ186" s="159"/>
      <c r="BR186" s="159"/>
      <c r="BS186" s="159"/>
      <c r="BT186" s="159">
        <v>580</v>
      </c>
      <c r="BU186" s="159"/>
      <c r="BV186" s="159"/>
      <c r="BW186" s="159"/>
      <c r="BX186" s="159"/>
      <c r="BY186" s="159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</row>
    <row r="187" spans="1:256" ht="12.75" customHeight="1">
      <c r="A187" s="152"/>
      <c r="B187" s="10"/>
      <c r="C187" s="10"/>
      <c r="D187" s="10"/>
      <c r="E187" s="10"/>
      <c r="F187" s="10"/>
      <c r="G187" s="10"/>
      <c r="H187" s="10"/>
      <c r="I187" s="161" t="s">
        <v>64</v>
      </c>
      <c r="J187" s="161"/>
      <c r="K187" s="161"/>
      <c r="L187" s="162">
        <f t="shared" si="25"/>
        <v>8748</v>
      </c>
      <c r="M187" s="162"/>
      <c r="N187" s="162"/>
      <c r="O187" s="162"/>
      <c r="P187" s="162"/>
      <c r="Q187" s="162"/>
      <c r="R187" s="163">
        <v>412</v>
      </c>
      <c r="S187" s="163"/>
      <c r="T187" s="163"/>
      <c r="U187" s="163"/>
      <c r="V187" s="163"/>
      <c r="W187" s="163"/>
      <c r="X187" s="163">
        <v>379</v>
      </c>
      <c r="Y187" s="163"/>
      <c r="Z187" s="163"/>
      <c r="AA187" s="163"/>
      <c r="AB187" s="163"/>
      <c r="AC187" s="163"/>
      <c r="AD187" s="163">
        <v>407</v>
      </c>
      <c r="AE187" s="163"/>
      <c r="AF187" s="163"/>
      <c r="AG187" s="163"/>
      <c r="AH187" s="163"/>
      <c r="AI187" s="163"/>
      <c r="AJ187" s="163">
        <v>453</v>
      </c>
      <c r="AK187" s="163"/>
      <c r="AL187" s="163"/>
      <c r="AM187" s="163"/>
      <c r="AN187" s="163"/>
      <c r="AO187" s="163"/>
      <c r="AP187" s="163">
        <v>369</v>
      </c>
      <c r="AQ187" s="163"/>
      <c r="AR187" s="163"/>
      <c r="AS187" s="163"/>
      <c r="AT187" s="163"/>
      <c r="AU187" s="163"/>
      <c r="AV187" s="163">
        <v>444</v>
      </c>
      <c r="AW187" s="163"/>
      <c r="AX187" s="163"/>
      <c r="AY187" s="163"/>
      <c r="AZ187" s="163"/>
      <c r="BA187" s="163"/>
      <c r="BB187" s="163">
        <v>475</v>
      </c>
      <c r="BC187" s="163"/>
      <c r="BD187" s="163"/>
      <c r="BE187" s="163"/>
      <c r="BF187" s="163"/>
      <c r="BG187" s="163"/>
      <c r="BH187" s="163">
        <v>537</v>
      </c>
      <c r="BI187" s="163"/>
      <c r="BJ187" s="163"/>
      <c r="BK187" s="163"/>
      <c r="BL187" s="163"/>
      <c r="BM187" s="163"/>
      <c r="BN187" s="163">
        <v>579</v>
      </c>
      <c r="BO187" s="163"/>
      <c r="BP187" s="163"/>
      <c r="BQ187" s="163"/>
      <c r="BR187" s="163"/>
      <c r="BS187" s="163"/>
      <c r="BT187" s="163">
        <v>580</v>
      </c>
      <c r="BU187" s="163"/>
      <c r="BV187" s="163"/>
      <c r="BW187" s="163"/>
      <c r="BX187" s="163"/>
      <c r="BY187" s="163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</row>
    <row r="188" spans="1:256" ht="12.75" customHeight="1">
      <c r="A188" s="152"/>
      <c r="B188" s="10"/>
      <c r="C188" s="10"/>
      <c r="D188" s="10"/>
      <c r="E188" s="10"/>
      <c r="F188" s="10"/>
      <c r="G188" s="10"/>
      <c r="H188" s="10"/>
      <c r="I188" s="164" t="s">
        <v>131</v>
      </c>
      <c r="J188" s="164"/>
      <c r="K188" s="164"/>
      <c r="L188" s="165">
        <f>SUM(L186:Q187)</f>
        <v>16675</v>
      </c>
      <c r="M188" s="165"/>
      <c r="N188" s="165"/>
      <c r="O188" s="165"/>
      <c r="P188" s="165"/>
      <c r="Q188" s="165"/>
      <c r="R188" s="165">
        <f>SUM(R186:W187)</f>
        <v>811</v>
      </c>
      <c r="S188" s="165"/>
      <c r="T188" s="165"/>
      <c r="U188" s="165"/>
      <c r="V188" s="165"/>
      <c r="W188" s="165"/>
      <c r="X188" s="165">
        <f>SUM(X186:AC187)</f>
        <v>803</v>
      </c>
      <c r="Y188" s="165"/>
      <c r="Z188" s="165"/>
      <c r="AA188" s="165"/>
      <c r="AB188" s="165"/>
      <c r="AC188" s="165"/>
      <c r="AD188" s="165">
        <f>SUM(AD186:AI187)</f>
        <v>847</v>
      </c>
      <c r="AE188" s="165"/>
      <c r="AF188" s="165"/>
      <c r="AG188" s="165"/>
      <c r="AH188" s="165"/>
      <c r="AI188" s="165"/>
      <c r="AJ188" s="165">
        <f>SUM(AJ186:AO187)</f>
        <v>871</v>
      </c>
      <c r="AK188" s="165"/>
      <c r="AL188" s="165"/>
      <c r="AM188" s="165"/>
      <c r="AN188" s="165"/>
      <c r="AO188" s="165"/>
      <c r="AP188" s="165">
        <f>SUM(AP186:AU187)</f>
        <v>793</v>
      </c>
      <c r="AQ188" s="165"/>
      <c r="AR188" s="165"/>
      <c r="AS188" s="165"/>
      <c r="AT188" s="165"/>
      <c r="AU188" s="165"/>
      <c r="AV188" s="165">
        <f>SUM(AV186:BA187)</f>
        <v>895</v>
      </c>
      <c r="AW188" s="165"/>
      <c r="AX188" s="165"/>
      <c r="AY188" s="165"/>
      <c r="AZ188" s="165"/>
      <c r="BA188" s="165"/>
      <c r="BB188" s="165">
        <f>SUM(BB186:BG187)</f>
        <v>960</v>
      </c>
      <c r="BC188" s="165"/>
      <c r="BD188" s="165"/>
      <c r="BE188" s="165"/>
      <c r="BF188" s="165"/>
      <c r="BG188" s="165"/>
      <c r="BH188" s="165">
        <f>SUM(BH186:BM187)</f>
        <v>1052</v>
      </c>
      <c r="BI188" s="165"/>
      <c r="BJ188" s="165"/>
      <c r="BK188" s="165"/>
      <c r="BL188" s="165"/>
      <c r="BM188" s="165"/>
      <c r="BN188" s="165">
        <f>SUM(BN186:BS187)</f>
        <v>1124</v>
      </c>
      <c r="BO188" s="165"/>
      <c r="BP188" s="165"/>
      <c r="BQ188" s="165"/>
      <c r="BR188" s="165"/>
      <c r="BS188" s="165"/>
      <c r="BT188" s="165">
        <f>SUM(BT186:BY187)</f>
        <v>1160</v>
      </c>
      <c r="BU188" s="165"/>
      <c r="BV188" s="165"/>
      <c r="BW188" s="165"/>
      <c r="BX188" s="165"/>
      <c r="BY188" s="165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</row>
    <row r="189" spans="1:256" ht="12.75" customHeight="1">
      <c r="A189" s="152"/>
      <c r="B189" s="10" t="s">
        <v>257</v>
      </c>
      <c r="C189" s="10"/>
      <c r="D189" s="10"/>
      <c r="E189" s="10"/>
      <c r="F189" s="10"/>
      <c r="G189" s="10"/>
      <c r="H189" s="10"/>
      <c r="I189" s="157" t="s">
        <v>63</v>
      </c>
      <c r="J189" s="157"/>
      <c r="K189" s="157"/>
      <c r="L189" s="158">
        <f aca="true" t="shared" si="26" ref="L189:L190">SUM(BH221:BY221)</f>
        <v>1195</v>
      </c>
      <c r="M189" s="158"/>
      <c r="N189" s="158"/>
      <c r="O189" s="158"/>
      <c r="P189" s="158"/>
      <c r="Q189" s="158"/>
      <c r="R189" s="159">
        <v>52</v>
      </c>
      <c r="S189" s="159"/>
      <c r="T189" s="159"/>
      <c r="U189" s="159"/>
      <c r="V189" s="159"/>
      <c r="W189" s="159"/>
      <c r="X189" s="159">
        <v>68</v>
      </c>
      <c r="Y189" s="159"/>
      <c r="Z189" s="159"/>
      <c r="AA189" s="159"/>
      <c r="AB189" s="159"/>
      <c r="AC189" s="159"/>
      <c r="AD189" s="159">
        <v>56</v>
      </c>
      <c r="AE189" s="159"/>
      <c r="AF189" s="159"/>
      <c r="AG189" s="159"/>
      <c r="AH189" s="159"/>
      <c r="AI189" s="159"/>
      <c r="AJ189" s="159">
        <v>44</v>
      </c>
      <c r="AK189" s="159"/>
      <c r="AL189" s="159"/>
      <c r="AM189" s="159"/>
      <c r="AN189" s="159"/>
      <c r="AO189" s="159"/>
      <c r="AP189" s="159">
        <v>36</v>
      </c>
      <c r="AQ189" s="159"/>
      <c r="AR189" s="159"/>
      <c r="AS189" s="159"/>
      <c r="AT189" s="159"/>
      <c r="AU189" s="159"/>
      <c r="AV189" s="159">
        <v>43</v>
      </c>
      <c r="AW189" s="159"/>
      <c r="AX189" s="159"/>
      <c r="AY189" s="159"/>
      <c r="AZ189" s="159"/>
      <c r="BA189" s="159"/>
      <c r="BB189" s="159">
        <v>52</v>
      </c>
      <c r="BC189" s="159"/>
      <c r="BD189" s="159"/>
      <c r="BE189" s="159"/>
      <c r="BF189" s="159"/>
      <c r="BG189" s="159"/>
      <c r="BH189" s="159">
        <v>81</v>
      </c>
      <c r="BI189" s="159"/>
      <c r="BJ189" s="159"/>
      <c r="BK189" s="159"/>
      <c r="BL189" s="159"/>
      <c r="BM189" s="159"/>
      <c r="BN189" s="159">
        <v>86</v>
      </c>
      <c r="BO189" s="159"/>
      <c r="BP189" s="159"/>
      <c r="BQ189" s="159"/>
      <c r="BR189" s="159"/>
      <c r="BS189" s="159"/>
      <c r="BT189" s="159">
        <v>54</v>
      </c>
      <c r="BU189" s="159"/>
      <c r="BV189" s="159"/>
      <c r="BW189" s="159"/>
      <c r="BX189" s="159"/>
      <c r="BY189" s="15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</row>
    <row r="190" spans="1:256" ht="12.75" customHeight="1">
      <c r="A190" s="152"/>
      <c r="B190" s="10"/>
      <c r="C190" s="10"/>
      <c r="D190" s="10"/>
      <c r="E190" s="10"/>
      <c r="F190" s="10"/>
      <c r="G190" s="10"/>
      <c r="H190" s="10"/>
      <c r="I190" s="161" t="s">
        <v>64</v>
      </c>
      <c r="J190" s="161"/>
      <c r="K190" s="161"/>
      <c r="L190" s="162">
        <f t="shared" si="26"/>
        <v>1360</v>
      </c>
      <c r="M190" s="162"/>
      <c r="N190" s="162"/>
      <c r="O190" s="162"/>
      <c r="P190" s="162"/>
      <c r="Q190" s="162"/>
      <c r="R190" s="163">
        <v>50</v>
      </c>
      <c r="S190" s="163"/>
      <c r="T190" s="163"/>
      <c r="U190" s="163"/>
      <c r="V190" s="163"/>
      <c r="W190" s="163"/>
      <c r="X190" s="163">
        <v>62</v>
      </c>
      <c r="Y190" s="163"/>
      <c r="Z190" s="163"/>
      <c r="AA190" s="163"/>
      <c r="AB190" s="163"/>
      <c r="AC190" s="163"/>
      <c r="AD190" s="163">
        <v>46</v>
      </c>
      <c r="AE190" s="163"/>
      <c r="AF190" s="163"/>
      <c r="AG190" s="163"/>
      <c r="AH190" s="163"/>
      <c r="AI190" s="163"/>
      <c r="AJ190" s="163">
        <v>42</v>
      </c>
      <c r="AK190" s="163"/>
      <c r="AL190" s="163"/>
      <c r="AM190" s="163"/>
      <c r="AN190" s="163"/>
      <c r="AO190" s="163"/>
      <c r="AP190" s="163">
        <v>45</v>
      </c>
      <c r="AQ190" s="163"/>
      <c r="AR190" s="163"/>
      <c r="AS190" s="163"/>
      <c r="AT190" s="163"/>
      <c r="AU190" s="163"/>
      <c r="AV190" s="163">
        <v>48</v>
      </c>
      <c r="AW190" s="163"/>
      <c r="AX190" s="163"/>
      <c r="AY190" s="163"/>
      <c r="AZ190" s="163"/>
      <c r="BA190" s="163"/>
      <c r="BB190" s="163">
        <v>64</v>
      </c>
      <c r="BC190" s="163"/>
      <c r="BD190" s="163"/>
      <c r="BE190" s="163"/>
      <c r="BF190" s="163"/>
      <c r="BG190" s="163"/>
      <c r="BH190" s="163">
        <v>87</v>
      </c>
      <c r="BI190" s="163"/>
      <c r="BJ190" s="163"/>
      <c r="BK190" s="163"/>
      <c r="BL190" s="163"/>
      <c r="BM190" s="163"/>
      <c r="BN190" s="163">
        <v>67</v>
      </c>
      <c r="BO190" s="163"/>
      <c r="BP190" s="163"/>
      <c r="BQ190" s="163"/>
      <c r="BR190" s="163"/>
      <c r="BS190" s="163"/>
      <c r="BT190" s="163">
        <v>61</v>
      </c>
      <c r="BU190" s="163"/>
      <c r="BV190" s="163"/>
      <c r="BW190" s="163"/>
      <c r="BX190" s="163"/>
      <c r="BY190" s="163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</row>
    <row r="191" spans="1:256" ht="12.75" customHeight="1">
      <c r="A191" s="152"/>
      <c r="B191" s="10"/>
      <c r="C191" s="10"/>
      <c r="D191" s="10"/>
      <c r="E191" s="10"/>
      <c r="F191" s="10"/>
      <c r="G191" s="10"/>
      <c r="H191" s="10"/>
      <c r="I191" s="164" t="s">
        <v>131</v>
      </c>
      <c r="J191" s="164"/>
      <c r="K191" s="164"/>
      <c r="L191" s="165">
        <f>SUM(L189:Q190)</f>
        <v>2555</v>
      </c>
      <c r="M191" s="165"/>
      <c r="N191" s="165"/>
      <c r="O191" s="165"/>
      <c r="P191" s="165"/>
      <c r="Q191" s="165"/>
      <c r="R191" s="165">
        <f>SUM(R189:W190)</f>
        <v>102</v>
      </c>
      <c r="S191" s="165"/>
      <c r="T191" s="165"/>
      <c r="U191" s="165"/>
      <c r="V191" s="165"/>
      <c r="W191" s="165"/>
      <c r="X191" s="165">
        <f>SUM(X189:AC190)</f>
        <v>130</v>
      </c>
      <c r="Y191" s="165"/>
      <c r="Z191" s="165"/>
      <c r="AA191" s="165"/>
      <c r="AB191" s="165"/>
      <c r="AC191" s="165"/>
      <c r="AD191" s="165">
        <f>SUM(AD189:AI190)</f>
        <v>102</v>
      </c>
      <c r="AE191" s="165"/>
      <c r="AF191" s="165"/>
      <c r="AG191" s="165"/>
      <c r="AH191" s="165"/>
      <c r="AI191" s="165"/>
      <c r="AJ191" s="165">
        <f>SUM(AJ189:AO190)</f>
        <v>86</v>
      </c>
      <c r="AK191" s="165"/>
      <c r="AL191" s="165"/>
      <c r="AM191" s="165"/>
      <c r="AN191" s="165"/>
      <c r="AO191" s="165"/>
      <c r="AP191" s="165">
        <f>SUM(AP189:AU190)</f>
        <v>81</v>
      </c>
      <c r="AQ191" s="165"/>
      <c r="AR191" s="165"/>
      <c r="AS191" s="165"/>
      <c r="AT191" s="165"/>
      <c r="AU191" s="165"/>
      <c r="AV191" s="165">
        <f>SUM(AV189:BA190)</f>
        <v>91</v>
      </c>
      <c r="AW191" s="165"/>
      <c r="AX191" s="165"/>
      <c r="AY191" s="165"/>
      <c r="AZ191" s="165"/>
      <c r="BA191" s="165"/>
      <c r="BB191" s="165">
        <f>SUM(BB189:BG190)</f>
        <v>116</v>
      </c>
      <c r="BC191" s="165"/>
      <c r="BD191" s="165"/>
      <c r="BE191" s="165"/>
      <c r="BF191" s="165"/>
      <c r="BG191" s="165"/>
      <c r="BH191" s="165">
        <f>SUM(BH189:BM190)</f>
        <v>168</v>
      </c>
      <c r="BI191" s="165"/>
      <c r="BJ191" s="165"/>
      <c r="BK191" s="165"/>
      <c r="BL191" s="165"/>
      <c r="BM191" s="165"/>
      <c r="BN191" s="165">
        <f>SUM(BN189:BS190)</f>
        <v>153</v>
      </c>
      <c r="BO191" s="165"/>
      <c r="BP191" s="165"/>
      <c r="BQ191" s="165"/>
      <c r="BR191" s="165"/>
      <c r="BS191" s="165"/>
      <c r="BT191" s="165">
        <f>SUM(BT189:BY190)</f>
        <v>115</v>
      </c>
      <c r="BU191" s="165"/>
      <c r="BV191" s="165"/>
      <c r="BW191" s="165"/>
      <c r="BX191" s="165"/>
      <c r="BY191" s="165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</row>
    <row r="192" spans="1:256" ht="12.75" customHeight="1">
      <c r="A192" s="152"/>
      <c r="B192" s="10" t="s">
        <v>258</v>
      </c>
      <c r="C192" s="10"/>
      <c r="D192" s="10"/>
      <c r="E192" s="10"/>
      <c r="F192" s="10"/>
      <c r="G192" s="10"/>
      <c r="H192" s="10"/>
      <c r="I192" s="157" t="s">
        <v>63</v>
      </c>
      <c r="J192" s="157"/>
      <c r="K192" s="157"/>
      <c r="L192" s="158">
        <f aca="true" t="shared" si="27" ref="L192:L193">SUM(BH224:BY224)</f>
        <v>2904</v>
      </c>
      <c r="M192" s="158"/>
      <c r="N192" s="158"/>
      <c r="O192" s="158"/>
      <c r="P192" s="158"/>
      <c r="Q192" s="158"/>
      <c r="R192" s="159">
        <v>176</v>
      </c>
      <c r="S192" s="159"/>
      <c r="T192" s="159"/>
      <c r="U192" s="159"/>
      <c r="V192" s="159"/>
      <c r="W192" s="159"/>
      <c r="X192" s="159">
        <v>182</v>
      </c>
      <c r="Y192" s="159"/>
      <c r="Z192" s="159"/>
      <c r="AA192" s="159"/>
      <c r="AB192" s="159"/>
      <c r="AC192" s="159"/>
      <c r="AD192" s="159">
        <v>204</v>
      </c>
      <c r="AE192" s="159"/>
      <c r="AF192" s="159"/>
      <c r="AG192" s="159"/>
      <c r="AH192" s="159"/>
      <c r="AI192" s="159"/>
      <c r="AJ192" s="159">
        <v>159</v>
      </c>
      <c r="AK192" s="159"/>
      <c r="AL192" s="159"/>
      <c r="AM192" s="159"/>
      <c r="AN192" s="159"/>
      <c r="AO192" s="159"/>
      <c r="AP192" s="159">
        <v>125</v>
      </c>
      <c r="AQ192" s="159"/>
      <c r="AR192" s="159"/>
      <c r="AS192" s="159"/>
      <c r="AT192" s="159"/>
      <c r="AU192" s="159"/>
      <c r="AV192" s="159">
        <v>142</v>
      </c>
      <c r="AW192" s="159"/>
      <c r="AX192" s="159"/>
      <c r="AY192" s="159"/>
      <c r="AZ192" s="159"/>
      <c r="BA192" s="159"/>
      <c r="BB192" s="159">
        <v>181</v>
      </c>
      <c r="BC192" s="159"/>
      <c r="BD192" s="159"/>
      <c r="BE192" s="159"/>
      <c r="BF192" s="159"/>
      <c r="BG192" s="159"/>
      <c r="BH192" s="159">
        <v>187</v>
      </c>
      <c r="BI192" s="159"/>
      <c r="BJ192" s="159"/>
      <c r="BK192" s="159"/>
      <c r="BL192" s="159"/>
      <c r="BM192" s="159"/>
      <c r="BN192" s="159">
        <v>213</v>
      </c>
      <c r="BO192" s="159"/>
      <c r="BP192" s="159"/>
      <c r="BQ192" s="159"/>
      <c r="BR192" s="159"/>
      <c r="BS192" s="159"/>
      <c r="BT192" s="159">
        <v>209</v>
      </c>
      <c r="BU192" s="159"/>
      <c r="BV192" s="159"/>
      <c r="BW192" s="159"/>
      <c r="BX192" s="159"/>
      <c r="BY192" s="159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</row>
    <row r="193" spans="1:256" ht="12.75" customHeight="1">
      <c r="A193" s="152"/>
      <c r="B193" s="10"/>
      <c r="C193" s="10"/>
      <c r="D193" s="10"/>
      <c r="E193" s="10"/>
      <c r="F193" s="10"/>
      <c r="G193" s="10"/>
      <c r="H193" s="10"/>
      <c r="I193" s="161" t="s">
        <v>64</v>
      </c>
      <c r="J193" s="161"/>
      <c r="K193" s="161"/>
      <c r="L193" s="162">
        <f t="shared" si="27"/>
        <v>3232</v>
      </c>
      <c r="M193" s="162"/>
      <c r="N193" s="162"/>
      <c r="O193" s="162"/>
      <c r="P193" s="162"/>
      <c r="Q193" s="162"/>
      <c r="R193" s="163">
        <v>183</v>
      </c>
      <c r="S193" s="163"/>
      <c r="T193" s="163"/>
      <c r="U193" s="163"/>
      <c r="V193" s="163"/>
      <c r="W193" s="163"/>
      <c r="X193" s="163">
        <v>176</v>
      </c>
      <c r="Y193" s="163"/>
      <c r="Z193" s="163"/>
      <c r="AA193" s="163"/>
      <c r="AB193" s="163"/>
      <c r="AC193" s="163"/>
      <c r="AD193" s="163">
        <v>174</v>
      </c>
      <c r="AE193" s="163"/>
      <c r="AF193" s="163"/>
      <c r="AG193" s="163"/>
      <c r="AH193" s="163"/>
      <c r="AI193" s="163"/>
      <c r="AJ193" s="163">
        <v>166</v>
      </c>
      <c r="AK193" s="163"/>
      <c r="AL193" s="163"/>
      <c r="AM193" s="163"/>
      <c r="AN193" s="163"/>
      <c r="AO193" s="163"/>
      <c r="AP193" s="163">
        <v>143</v>
      </c>
      <c r="AQ193" s="163"/>
      <c r="AR193" s="163"/>
      <c r="AS193" s="163"/>
      <c r="AT193" s="163"/>
      <c r="AU193" s="163"/>
      <c r="AV193" s="163">
        <v>155</v>
      </c>
      <c r="AW193" s="163"/>
      <c r="AX193" s="163"/>
      <c r="AY193" s="163"/>
      <c r="AZ193" s="163"/>
      <c r="BA193" s="163"/>
      <c r="BB193" s="163">
        <v>191</v>
      </c>
      <c r="BC193" s="163"/>
      <c r="BD193" s="163"/>
      <c r="BE193" s="163"/>
      <c r="BF193" s="163"/>
      <c r="BG193" s="163"/>
      <c r="BH193" s="163">
        <v>195</v>
      </c>
      <c r="BI193" s="163"/>
      <c r="BJ193" s="163"/>
      <c r="BK193" s="163"/>
      <c r="BL193" s="163"/>
      <c r="BM193" s="163"/>
      <c r="BN193" s="163">
        <v>232</v>
      </c>
      <c r="BO193" s="163"/>
      <c r="BP193" s="163"/>
      <c r="BQ193" s="163"/>
      <c r="BR193" s="163"/>
      <c r="BS193" s="163"/>
      <c r="BT193" s="163">
        <v>228</v>
      </c>
      <c r="BU193" s="163"/>
      <c r="BV193" s="163"/>
      <c r="BW193" s="163"/>
      <c r="BX193" s="163"/>
      <c r="BY193" s="16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</row>
    <row r="194" spans="1:256" ht="12.75" customHeight="1">
      <c r="A194" s="152"/>
      <c r="B194" s="10"/>
      <c r="C194" s="10"/>
      <c r="D194" s="10"/>
      <c r="E194" s="10"/>
      <c r="F194" s="10"/>
      <c r="G194" s="10"/>
      <c r="H194" s="10"/>
      <c r="I194" s="164" t="s">
        <v>131</v>
      </c>
      <c r="J194" s="164"/>
      <c r="K194" s="164"/>
      <c r="L194" s="165">
        <f>SUM(L192:Q193)</f>
        <v>6136</v>
      </c>
      <c r="M194" s="165"/>
      <c r="N194" s="165"/>
      <c r="O194" s="165"/>
      <c r="P194" s="165"/>
      <c r="Q194" s="165"/>
      <c r="R194" s="165">
        <f>SUM(R192:W193)</f>
        <v>359</v>
      </c>
      <c r="S194" s="165"/>
      <c r="T194" s="165"/>
      <c r="U194" s="165"/>
      <c r="V194" s="165"/>
      <c r="W194" s="165"/>
      <c r="X194" s="165">
        <f>SUM(X192:AC193)</f>
        <v>358</v>
      </c>
      <c r="Y194" s="165"/>
      <c r="Z194" s="165"/>
      <c r="AA194" s="165"/>
      <c r="AB194" s="165"/>
      <c r="AC194" s="165"/>
      <c r="AD194" s="165">
        <f>SUM(AD192:AI193)</f>
        <v>378</v>
      </c>
      <c r="AE194" s="165"/>
      <c r="AF194" s="165"/>
      <c r="AG194" s="165"/>
      <c r="AH194" s="165"/>
      <c r="AI194" s="165"/>
      <c r="AJ194" s="165">
        <f>SUM(AJ192:AO193)</f>
        <v>325</v>
      </c>
      <c r="AK194" s="165"/>
      <c r="AL194" s="165"/>
      <c r="AM194" s="165"/>
      <c r="AN194" s="165"/>
      <c r="AO194" s="165"/>
      <c r="AP194" s="165">
        <f>SUM(AP192:AU193)</f>
        <v>268</v>
      </c>
      <c r="AQ194" s="165"/>
      <c r="AR194" s="165"/>
      <c r="AS194" s="165"/>
      <c r="AT194" s="165"/>
      <c r="AU194" s="165"/>
      <c r="AV194" s="165">
        <f>SUM(AV192:BA193)</f>
        <v>297</v>
      </c>
      <c r="AW194" s="165"/>
      <c r="AX194" s="165"/>
      <c r="AY194" s="165"/>
      <c r="AZ194" s="165"/>
      <c r="BA194" s="165"/>
      <c r="BB194" s="165">
        <f>SUM(BB192:BG193)</f>
        <v>372</v>
      </c>
      <c r="BC194" s="165"/>
      <c r="BD194" s="165"/>
      <c r="BE194" s="165"/>
      <c r="BF194" s="165"/>
      <c r="BG194" s="165"/>
      <c r="BH194" s="165">
        <f>SUM(BH192:BM193)</f>
        <v>382</v>
      </c>
      <c r="BI194" s="165"/>
      <c r="BJ194" s="165"/>
      <c r="BK194" s="165"/>
      <c r="BL194" s="165"/>
      <c r="BM194" s="165"/>
      <c r="BN194" s="165">
        <f>SUM(BN192:BS193)</f>
        <v>445</v>
      </c>
      <c r="BO194" s="165"/>
      <c r="BP194" s="165"/>
      <c r="BQ194" s="165"/>
      <c r="BR194" s="165"/>
      <c r="BS194" s="165"/>
      <c r="BT194" s="165">
        <f>SUM(BT192:BY193)</f>
        <v>437</v>
      </c>
      <c r="BU194" s="165"/>
      <c r="BV194" s="165"/>
      <c r="BW194" s="165"/>
      <c r="BX194" s="165"/>
      <c r="BY194" s="165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</row>
    <row r="195" spans="1:256" ht="12.75" customHeight="1">
      <c r="A195" s="152"/>
      <c r="B195" s="10" t="s">
        <v>259</v>
      </c>
      <c r="C195" s="10"/>
      <c r="D195" s="10"/>
      <c r="E195" s="10"/>
      <c r="F195" s="10"/>
      <c r="G195" s="10"/>
      <c r="H195" s="10"/>
      <c r="I195" s="157" t="s">
        <v>63</v>
      </c>
      <c r="J195" s="157"/>
      <c r="K195" s="157"/>
      <c r="L195" s="158">
        <f aca="true" t="shared" si="28" ref="L195:L196">SUM(BH227:BY227)</f>
        <v>787</v>
      </c>
      <c r="M195" s="158"/>
      <c r="N195" s="158"/>
      <c r="O195" s="158"/>
      <c r="P195" s="158"/>
      <c r="Q195" s="158"/>
      <c r="R195" s="159">
        <v>25</v>
      </c>
      <c r="S195" s="159"/>
      <c r="T195" s="159"/>
      <c r="U195" s="159"/>
      <c r="V195" s="159"/>
      <c r="W195" s="159"/>
      <c r="X195" s="159">
        <v>35</v>
      </c>
      <c r="Y195" s="159"/>
      <c r="Z195" s="159"/>
      <c r="AA195" s="159"/>
      <c r="AB195" s="159"/>
      <c r="AC195" s="159"/>
      <c r="AD195" s="159">
        <v>35</v>
      </c>
      <c r="AE195" s="159"/>
      <c r="AF195" s="159"/>
      <c r="AG195" s="159"/>
      <c r="AH195" s="159"/>
      <c r="AI195" s="159"/>
      <c r="AJ195" s="159">
        <v>38</v>
      </c>
      <c r="AK195" s="159"/>
      <c r="AL195" s="159"/>
      <c r="AM195" s="159"/>
      <c r="AN195" s="159"/>
      <c r="AO195" s="159"/>
      <c r="AP195" s="159">
        <v>33</v>
      </c>
      <c r="AQ195" s="159"/>
      <c r="AR195" s="159"/>
      <c r="AS195" s="159"/>
      <c r="AT195" s="159"/>
      <c r="AU195" s="159"/>
      <c r="AV195" s="159">
        <v>29</v>
      </c>
      <c r="AW195" s="159"/>
      <c r="AX195" s="159"/>
      <c r="AY195" s="159"/>
      <c r="AZ195" s="159"/>
      <c r="BA195" s="159"/>
      <c r="BB195" s="159">
        <v>35</v>
      </c>
      <c r="BC195" s="159"/>
      <c r="BD195" s="159"/>
      <c r="BE195" s="159"/>
      <c r="BF195" s="159"/>
      <c r="BG195" s="159"/>
      <c r="BH195" s="159">
        <v>36</v>
      </c>
      <c r="BI195" s="159"/>
      <c r="BJ195" s="159"/>
      <c r="BK195" s="159"/>
      <c r="BL195" s="159"/>
      <c r="BM195" s="159"/>
      <c r="BN195" s="159">
        <v>45</v>
      </c>
      <c r="BO195" s="159"/>
      <c r="BP195" s="159"/>
      <c r="BQ195" s="159"/>
      <c r="BR195" s="159"/>
      <c r="BS195" s="159"/>
      <c r="BT195" s="159">
        <v>43</v>
      </c>
      <c r="BU195" s="159"/>
      <c r="BV195" s="159"/>
      <c r="BW195" s="159"/>
      <c r="BX195" s="159"/>
      <c r="BY195" s="159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</row>
    <row r="196" spans="1:256" ht="12.75" customHeight="1">
      <c r="A196" s="152"/>
      <c r="B196" s="10"/>
      <c r="C196" s="10"/>
      <c r="D196" s="10"/>
      <c r="E196" s="10"/>
      <c r="F196" s="10"/>
      <c r="G196" s="10"/>
      <c r="H196" s="10"/>
      <c r="I196" s="161" t="s">
        <v>64</v>
      </c>
      <c r="J196" s="161"/>
      <c r="K196" s="161"/>
      <c r="L196" s="162">
        <f t="shared" si="28"/>
        <v>821</v>
      </c>
      <c r="M196" s="162"/>
      <c r="N196" s="162"/>
      <c r="O196" s="162"/>
      <c r="P196" s="162"/>
      <c r="Q196" s="162"/>
      <c r="R196" s="163">
        <v>26</v>
      </c>
      <c r="S196" s="163"/>
      <c r="T196" s="163"/>
      <c r="U196" s="163"/>
      <c r="V196" s="163"/>
      <c r="W196" s="163"/>
      <c r="X196" s="163">
        <v>32</v>
      </c>
      <c r="Y196" s="163"/>
      <c r="Z196" s="163"/>
      <c r="AA196" s="163"/>
      <c r="AB196" s="163"/>
      <c r="AC196" s="163"/>
      <c r="AD196" s="163">
        <v>25</v>
      </c>
      <c r="AE196" s="163"/>
      <c r="AF196" s="163"/>
      <c r="AG196" s="163"/>
      <c r="AH196" s="163"/>
      <c r="AI196" s="163"/>
      <c r="AJ196" s="163">
        <v>36</v>
      </c>
      <c r="AK196" s="163"/>
      <c r="AL196" s="163"/>
      <c r="AM196" s="163"/>
      <c r="AN196" s="163"/>
      <c r="AO196" s="163"/>
      <c r="AP196" s="163">
        <v>29</v>
      </c>
      <c r="AQ196" s="163"/>
      <c r="AR196" s="163"/>
      <c r="AS196" s="163"/>
      <c r="AT196" s="163"/>
      <c r="AU196" s="163"/>
      <c r="AV196" s="163">
        <v>25</v>
      </c>
      <c r="AW196" s="163"/>
      <c r="AX196" s="163"/>
      <c r="AY196" s="163"/>
      <c r="AZ196" s="163"/>
      <c r="BA196" s="163"/>
      <c r="BB196" s="163">
        <v>28</v>
      </c>
      <c r="BC196" s="163"/>
      <c r="BD196" s="163"/>
      <c r="BE196" s="163"/>
      <c r="BF196" s="163"/>
      <c r="BG196" s="163"/>
      <c r="BH196" s="163">
        <v>40</v>
      </c>
      <c r="BI196" s="163"/>
      <c r="BJ196" s="163"/>
      <c r="BK196" s="163"/>
      <c r="BL196" s="163"/>
      <c r="BM196" s="163"/>
      <c r="BN196" s="163">
        <v>44</v>
      </c>
      <c r="BO196" s="163"/>
      <c r="BP196" s="163"/>
      <c r="BQ196" s="163"/>
      <c r="BR196" s="163"/>
      <c r="BS196" s="163"/>
      <c r="BT196" s="163">
        <v>44</v>
      </c>
      <c r="BU196" s="163"/>
      <c r="BV196" s="163"/>
      <c r="BW196" s="163"/>
      <c r="BX196" s="163"/>
      <c r="BY196" s="163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</row>
    <row r="197" spans="1:256" ht="12.75" customHeight="1">
      <c r="A197" s="152"/>
      <c r="B197" s="10"/>
      <c r="C197" s="10"/>
      <c r="D197" s="10"/>
      <c r="E197" s="10"/>
      <c r="F197" s="10"/>
      <c r="G197" s="10"/>
      <c r="H197" s="10"/>
      <c r="I197" s="164" t="s">
        <v>131</v>
      </c>
      <c r="J197" s="164"/>
      <c r="K197" s="164"/>
      <c r="L197" s="165">
        <f>SUM(L195:Q196)</f>
        <v>1608</v>
      </c>
      <c r="M197" s="165"/>
      <c r="N197" s="165"/>
      <c r="O197" s="165"/>
      <c r="P197" s="165"/>
      <c r="Q197" s="165"/>
      <c r="R197" s="165">
        <f>SUM(R195:W196)</f>
        <v>51</v>
      </c>
      <c r="S197" s="165"/>
      <c r="T197" s="165"/>
      <c r="U197" s="165"/>
      <c r="V197" s="165"/>
      <c r="W197" s="165"/>
      <c r="X197" s="165">
        <f>SUM(X195:AC196)</f>
        <v>67</v>
      </c>
      <c r="Y197" s="165"/>
      <c r="Z197" s="165"/>
      <c r="AA197" s="165"/>
      <c r="AB197" s="165"/>
      <c r="AC197" s="165"/>
      <c r="AD197" s="165">
        <f>SUM(AD195:AI196)</f>
        <v>60</v>
      </c>
      <c r="AE197" s="165"/>
      <c r="AF197" s="165"/>
      <c r="AG197" s="165"/>
      <c r="AH197" s="165"/>
      <c r="AI197" s="165"/>
      <c r="AJ197" s="165">
        <f>SUM(AJ195:AO196)</f>
        <v>74</v>
      </c>
      <c r="AK197" s="165"/>
      <c r="AL197" s="165"/>
      <c r="AM197" s="165"/>
      <c r="AN197" s="165"/>
      <c r="AO197" s="165"/>
      <c r="AP197" s="165">
        <f>SUM(AP195:AU196)</f>
        <v>62</v>
      </c>
      <c r="AQ197" s="165"/>
      <c r="AR197" s="165"/>
      <c r="AS197" s="165"/>
      <c r="AT197" s="165"/>
      <c r="AU197" s="165"/>
      <c r="AV197" s="165">
        <f>SUM(AV195:BA196)</f>
        <v>54</v>
      </c>
      <c r="AW197" s="165"/>
      <c r="AX197" s="165"/>
      <c r="AY197" s="165"/>
      <c r="AZ197" s="165"/>
      <c r="BA197" s="165"/>
      <c r="BB197" s="165">
        <f>SUM(BB195:BG196)</f>
        <v>63</v>
      </c>
      <c r="BC197" s="165"/>
      <c r="BD197" s="165"/>
      <c r="BE197" s="165"/>
      <c r="BF197" s="165"/>
      <c r="BG197" s="165"/>
      <c r="BH197" s="165">
        <f>SUM(BH195:BM196)</f>
        <v>76</v>
      </c>
      <c r="BI197" s="165"/>
      <c r="BJ197" s="165"/>
      <c r="BK197" s="165"/>
      <c r="BL197" s="165"/>
      <c r="BM197" s="165"/>
      <c r="BN197" s="165">
        <f>SUM(BN195:BS196)</f>
        <v>89</v>
      </c>
      <c r="BO197" s="165"/>
      <c r="BP197" s="165"/>
      <c r="BQ197" s="165"/>
      <c r="BR197" s="165"/>
      <c r="BS197" s="165"/>
      <c r="BT197" s="165">
        <f>SUM(BT195:BY196)</f>
        <v>87</v>
      </c>
      <c r="BU197" s="165"/>
      <c r="BV197" s="165"/>
      <c r="BW197" s="165"/>
      <c r="BX197" s="165"/>
      <c r="BY197" s="165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</row>
    <row r="198" spans="1:256" ht="12.75" customHeight="1">
      <c r="A198" s="152"/>
      <c r="B198" s="10" t="s">
        <v>260</v>
      </c>
      <c r="C198" s="10"/>
      <c r="D198" s="10"/>
      <c r="E198" s="10"/>
      <c r="F198" s="10"/>
      <c r="G198" s="10"/>
      <c r="H198" s="10"/>
      <c r="I198" s="157" t="s">
        <v>63</v>
      </c>
      <c r="J198" s="157"/>
      <c r="K198" s="157"/>
      <c r="L198" s="158">
        <f aca="true" t="shared" si="29" ref="L198:L199">SUM(BH230:BY230)</f>
        <v>1104</v>
      </c>
      <c r="M198" s="158"/>
      <c r="N198" s="158"/>
      <c r="O198" s="158"/>
      <c r="P198" s="158"/>
      <c r="Q198" s="158"/>
      <c r="R198" s="159">
        <v>38</v>
      </c>
      <c r="S198" s="159"/>
      <c r="T198" s="159"/>
      <c r="U198" s="159"/>
      <c r="V198" s="159"/>
      <c r="W198" s="159"/>
      <c r="X198" s="159">
        <v>47</v>
      </c>
      <c r="Y198" s="159"/>
      <c r="Z198" s="159"/>
      <c r="AA198" s="159"/>
      <c r="AB198" s="159"/>
      <c r="AC198" s="159"/>
      <c r="AD198" s="159">
        <v>55</v>
      </c>
      <c r="AE198" s="159"/>
      <c r="AF198" s="159"/>
      <c r="AG198" s="159"/>
      <c r="AH198" s="159"/>
      <c r="AI198" s="159"/>
      <c r="AJ198" s="159">
        <v>49</v>
      </c>
      <c r="AK198" s="159"/>
      <c r="AL198" s="159"/>
      <c r="AM198" s="159"/>
      <c r="AN198" s="159"/>
      <c r="AO198" s="159"/>
      <c r="AP198" s="159">
        <v>48</v>
      </c>
      <c r="AQ198" s="159"/>
      <c r="AR198" s="159"/>
      <c r="AS198" s="159"/>
      <c r="AT198" s="159"/>
      <c r="AU198" s="159"/>
      <c r="AV198" s="159">
        <v>38</v>
      </c>
      <c r="AW198" s="159"/>
      <c r="AX198" s="159"/>
      <c r="AY198" s="159"/>
      <c r="AZ198" s="159"/>
      <c r="BA198" s="159"/>
      <c r="BB198" s="159">
        <v>32</v>
      </c>
      <c r="BC198" s="159"/>
      <c r="BD198" s="159"/>
      <c r="BE198" s="159"/>
      <c r="BF198" s="159"/>
      <c r="BG198" s="159"/>
      <c r="BH198" s="159">
        <v>62</v>
      </c>
      <c r="BI198" s="159"/>
      <c r="BJ198" s="159"/>
      <c r="BK198" s="159"/>
      <c r="BL198" s="159"/>
      <c r="BM198" s="159"/>
      <c r="BN198" s="159">
        <v>67</v>
      </c>
      <c r="BO198" s="159"/>
      <c r="BP198" s="159"/>
      <c r="BQ198" s="159"/>
      <c r="BR198" s="159"/>
      <c r="BS198" s="159"/>
      <c r="BT198" s="159">
        <v>60</v>
      </c>
      <c r="BU198" s="159"/>
      <c r="BV198" s="159"/>
      <c r="BW198" s="159"/>
      <c r="BX198" s="159"/>
      <c r="BY198" s="159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</row>
    <row r="199" spans="1:256" ht="12.75" customHeight="1">
      <c r="A199" s="152"/>
      <c r="B199" s="10"/>
      <c r="C199" s="10"/>
      <c r="D199" s="10"/>
      <c r="E199" s="10"/>
      <c r="F199" s="10"/>
      <c r="G199" s="10"/>
      <c r="H199" s="10"/>
      <c r="I199" s="161" t="s">
        <v>64</v>
      </c>
      <c r="J199" s="161"/>
      <c r="K199" s="161"/>
      <c r="L199" s="162">
        <f t="shared" si="29"/>
        <v>1238</v>
      </c>
      <c r="M199" s="162"/>
      <c r="N199" s="162"/>
      <c r="O199" s="162"/>
      <c r="P199" s="162"/>
      <c r="Q199" s="162"/>
      <c r="R199" s="163">
        <v>36</v>
      </c>
      <c r="S199" s="163"/>
      <c r="T199" s="163"/>
      <c r="U199" s="163"/>
      <c r="V199" s="163"/>
      <c r="W199" s="163"/>
      <c r="X199" s="163">
        <v>57</v>
      </c>
      <c r="Y199" s="163"/>
      <c r="Z199" s="163"/>
      <c r="AA199" s="163"/>
      <c r="AB199" s="163"/>
      <c r="AC199" s="163"/>
      <c r="AD199" s="163">
        <v>54</v>
      </c>
      <c r="AE199" s="163"/>
      <c r="AF199" s="163"/>
      <c r="AG199" s="163"/>
      <c r="AH199" s="163"/>
      <c r="AI199" s="163"/>
      <c r="AJ199" s="163">
        <v>55</v>
      </c>
      <c r="AK199" s="163"/>
      <c r="AL199" s="163"/>
      <c r="AM199" s="163"/>
      <c r="AN199" s="163"/>
      <c r="AO199" s="163"/>
      <c r="AP199" s="163">
        <v>47</v>
      </c>
      <c r="AQ199" s="163"/>
      <c r="AR199" s="163"/>
      <c r="AS199" s="163"/>
      <c r="AT199" s="163"/>
      <c r="AU199" s="163"/>
      <c r="AV199" s="163">
        <v>45</v>
      </c>
      <c r="AW199" s="163"/>
      <c r="AX199" s="163"/>
      <c r="AY199" s="163"/>
      <c r="AZ199" s="163"/>
      <c r="BA199" s="163"/>
      <c r="BB199" s="163">
        <v>35</v>
      </c>
      <c r="BC199" s="163"/>
      <c r="BD199" s="163"/>
      <c r="BE199" s="163"/>
      <c r="BF199" s="163"/>
      <c r="BG199" s="163"/>
      <c r="BH199" s="163">
        <v>53</v>
      </c>
      <c r="BI199" s="163"/>
      <c r="BJ199" s="163"/>
      <c r="BK199" s="163"/>
      <c r="BL199" s="163"/>
      <c r="BM199" s="163"/>
      <c r="BN199" s="163">
        <v>48</v>
      </c>
      <c r="BO199" s="163"/>
      <c r="BP199" s="163"/>
      <c r="BQ199" s="163"/>
      <c r="BR199" s="163"/>
      <c r="BS199" s="163"/>
      <c r="BT199" s="163">
        <v>60</v>
      </c>
      <c r="BU199" s="163"/>
      <c r="BV199" s="163"/>
      <c r="BW199" s="163"/>
      <c r="BX199" s="163"/>
      <c r="BY199" s="163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</row>
    <row r="200" spans="1:256" ht="12.75" customHeight="1">
      <c r="A200" s="152"/>
      <c r="B200" s="10"/>
      <c r="C200" s="10"/>
      <c r="D200" s="10"/>
      <c r="E200" s="10"/>
      <c r="F200" s="10"/>
      <c r="G200" s="10"/>
      <c r="H200" s="10"/>
      <c r="I200" s="164" t="s">
        <v>131</v>
      </c>
      <c r="J200" s="164"/>
      <c r="K200" s="164"/>
      <c r="L200" s="165">
        <f>SUM(L198:Q199)</f>
        <v>2342</v>
      </c>
      <c r="M200" s="165"/>
      <c r="N200" s="165"/>
      <c r="O200" s="165"/>
      <c r="P200" s="165"/>
      <c r="Q200" s="165"/>
      <c r="R200" s="165">
        <f>SUM(R198:W199)</f>
        <v>74</v>
      </c>
      <c r="S200" s="165"/>
      <c r="T200" s="165"/>
      <c r="U200" s="165"/>
      <c r="V200" s="165"/>
      <c r="W200" s="165"/>
      <c r="X200" s="165">
        <f>SUM(X198:AC199)</f>
        <v>104</v>
      </c>
      <c r="Y200" s="165"/>
      <c r="Z200" s="165"/>
      <c r="AA200" s="165"/>
      <c r="AB200" s="165"/>
      <c r="AC200" s="165"/>
      <c r="AD200" s="165">
        <f>SUM(AD198:AI199)</f>
        <v>109</v>
      </c>
      <c r="AE200" s="165"/>
      <c r="AF200" s="165"/>
      <c r="AG200" s="165"/>
      <c r="AH200" s="165"/>
      <c r="AI200" s="165"/>
      <c r="AJ200" s="165">
        <f>SUM(AJ198:AO199)</f>
        <v>104</v>
      </c>
      <c r="AK200" s="165"/>
      <c r="AL200" s="165"/>
      <c r="AM200" s="165"/>
      <c r="AN200" s="165"/>
      <c r="AO200" s="165"/>
      <c r="AP200" s="165">
        <f>SUM(AP198:AU199)</f>
        <v>95</v>
      </c>
      <c r="AQ200" s="165"/>
      <c r="AR200" s="165"/>
      <c r="AS200" s="165"/>
      <c r="AT200" s="165"/>
      <c r="AU200" s="165"/>
      <c r="AV200" s="165">
        <f>SUM(AV198:BA199)</f>
        <v>83</v>
      </c>
      <c r="AW200" s="165"/>
      <c r="AX200" s="165"/>
      <c r="AY200" s="165"/>
      <c r="AZ200" s="165"/>
      <c r="BA200" s="165"/>
      <c r="BB200" s="165">
        <f>SUM(BB198:BG199)</f>
        <v>67</v>
      </c>
      <c r="BC200" s="165"/>
      <c r="BD200" s="165"/>
      <c r="BE200" s="165"/>
      <c r="BF200" s="165"/>
      <c r="BG200" s="165"/>
      <c r="BH200" s="165">
        <f>SUM(BH198:BM199)</f>
        <v>115</v>
      </c>
      <c r="BI200" s="165"/>
      <c r="BJ200" s="165"/>
      <c r="BK200" s="165"/>
      <c r="BL200" s="165"/>
      <c r="BM200" s="165"/>
      <c r="BN200" s="165">
        <f>SUM(BN198:BS199)</f>
        <v>115</v>
      </c>
      <c r="BO200" s="165"/>
      <c r="BP200" s="165"/>
      <c r="BQ200" s="165"/>
      <c r="BR200" s="165"/>
      <c r="BS200" s="165"/>
      <c r="BT200" s="165">
        <f>SUM(BT198:BY199)</f>
        <v>120</v>
      </c>
      <c r="BU200" s="165"/>
      <c r="BV200" s="165"/>
      <c r="BW200" s="165"/>
      <c r="BX200" s="165"/>
      <c r="BY200" s="165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  <c r="IV200"/>
    </row>
    <row r="201" spans="1:256" ht="12.75" customHeight="1">
      <c r="A201" s="152"/>
      <c r="B201" s="10" t="s">
        <v>261</v>
      </c>
      <c r="C201" s="10"/>
      <c r="D201" s="10"/>
      <c r="E201" s="10"/>
      <c r="F201" s="10"/>
      <c r="G201" s="10"/>
      <c r="H201" s="10"/>
      <c r="I201" s="157" t="s">
        <v>63</v>
      </c>
      <c r="J201" s="157"/>
      <c r="K201" s="157"/>
      <c r="L201" s="158">
        <f aca="true" t="shared" si="30" ref="L201:L202">SUM(BH233:BY233)</f>
        <v>1026</v>
      </c>
      <c r="M201" s="158"/>
      <c r="N201" s="158"/>
      <c r="O201" s="158"/>
      <c r="P201" s="158"/>
      <c r="Q201" s="158"/>
      <c r="R201" s="159">
        <v>36</v>
      </c>
      <c r="S201" s="159"/>
      <c r="T201" s="159"/>
      <c r="U201" s="159"/>
      <c r="V201" s="159"/>
      <c r="W201" s="159"/>
      <c r="X201" s="159">
        <v>33</v>
      </c>
      <c r="Y201" s="159"/>
      <c r="Z201" s="159"/>
      <c r="AA201" s="159"/>
      <c r="AB201" s="159"/>
      <c r="AC201" s="159"/>
      <c r="AD201" s="159">
        <v>52</v>
      </c>
      <c r="AE201" s="159"/>
      <c r="AF201" s="159"/>
      <c r="AG201" s="159"/>
      <c r="AH201" s="159"/>
      <c r="AI201" s="159"/>
      <c r="AJ201" s="159">
        <v>40</v>
      </c>
      <c r="AK201" s="159"/>
      <c r="AL201" s="159"/>
      <c r="AM201" s="159"/>
      <c r="AN201" s="159"/>
      <c r="AO201" s="159"/>
      <c r="AP201" s="159">
        <v>54</v>
      </c>
      <c r="AQ201" s="159"/>
      <c r="AR201" s="159"/>
      <c r="AS201" s="159"/>
      <c r="AT201" s="159"/>
      <c r="AU201" s="159"/>
      <c r="AV201" s="159">
        <v>34</v>
      </c>
      <c r="AW201" s="159"/>
      <c r="AX201" s="159"/>
      <c r="AY201" s="159"/>
      <c r="AZ201" s="159"/>
      <c r="BA201" s="159"/>
      <c r="BB201" s="159">
        <v>41</v>
      </c>
      <c r="BC201" s="159"/>
      <c r="BD201" s="159"/>
      <c r="BE201" s="159"/>
      <c r="BF201" s="159"/>
      <c r="BG201" s="159"/>
      <c r="BH201" s="159">
        <v>48</v>
      </c>
      <c r="BI201" s="159"/>
      <c r="BJ201" s="159"/>
      <c r="BK201" s="159"/>
      <c r="BL201" s="159"/>
      <c r="BM201" s="159"/>
      <c r="BN201" s="159">
        <v>55</v>
      </c>
      <c r="BO201" s="159"/>
      <c r="BP201" s="159"/>
      <c r="BQ201" s="159"/>
      <c r="BR201" s="159"/>
      <c r="BS201" s="159"/>
      <c r="BT201" s="159">
        <v>58</v>
      </c>
      <c r="BU201" s="159"/>
      <c r="BV201" s="159"/>
      <c r="BW201" s="159"/>
      <c r="BX201" s="159"/>
      <c r="BY201" s="159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</row>
    <row r="202" spans="1:256" ht="12.75" customHeight="1">
      <c r="A202" s="152"/>
      <c r="B202" s="10"/>
      <c r="C202" s="10"/>
      <c r="D202" s="10"/>
      <c r="E202" s="10"/>
      <c r="F202" s="10"/>
      <c r="G202" s="10"/>
      <c r="H202" s="10"/>
      <c r="I202" s="161" t="s">
        <v>64</v>
      </c>
      <c r="J202" s="161"/>
      <c r="K202" s="161"/>
      <c r="L202" s="162">
        <f t="shared" si="30"/>
        <v>1122</v>
      </c>
      <c r="M202" s="162"/>
      <c r="N202" s="162"/>
      <c r="O202" s="162"/>
      <c r="P202" s="162"/>
      <c r="Q202" s="162"/>
      <c r="R202" s="163">
        <v>32</v>
      </c>
      <c r="S202" s="163"/>
      <c r="T202" s="163"/>
      <c r="U202" s="163"/>
      <c r="V202" s="163"/>
      <c r="W202" s="163"/>
      <c r="X202" s="163">
        <v>39</v>
      </c>
      <c r="Y202" s="163"/>
      <c r="Z202" s="163"/>
      <c r="AA202" s="163"/>
      <c r="AB202" s="163"/>
      <c r="AC202" s="163"/>
      <c r="AD202" s="163">
        <v>30</v>
      </c>
      <c r="AE202" s="163"/>
      <c r="AF202" s="163"/>
      <c r="AG202" s="163"/>
      <c r="AH202" s="163"/>
      <c r="AI202" s="163"/>
      <c r="AJ202" s="163">
        <v>55</v>
      </c>
      <c r="AK202" s="163"/>
      <c r="AL202" s="163"/>
      <c r="AM202" s="163"/>
      <c r="AN202" s="163"/>
      <c r="AO202" s="163"/>
      <c r="AP202" s="163">
        <v>47</v>
      </c>
      <c r="AQ202" s="163"/>
      <c r="AR202" s="163"/>
      <c r="AS202" s="163"/>
      <c r="AT202" s="163"/>
      <c r="AU202" s="163"/>
      <c r="AV202" s="163">
        <v>32</v>
      </c>
      <c r="AW202" s="163"/>
      <c r="AX202" s="163"/>
      <c r="AY202" s="163"/>
      <c r="AZ202" s="163"/>
      <c r="BA202" s="163"/>
      <c r="BB202" s="163">
        <v>39</v>
      </c>
      <c r="BC202" s="163"/>
      <c r="BD202" s="163"/>
      <c r="BE202" s="163"/>
      <c r="BF202" s="163"/>
      <c r="BG202" s="163"/>
      <c r="BH202" s="163">
        <v>41</v>
      </c>
      <c r="BI202" s="163"/>
      <c r="BJ202" s="163"/>
      <c r="BK202" s="163"/>
      <c r="BL202" s="163"/>
      <c r="BM202" s="163"/>
      <c r="BN202" s="163">
        <v>55</v>
      </c>
      <c r="BO202" s="163"/>
      <c r="BP202" s="163"/>
      <c r="BQ202" s="163"/>
      <c r="BR202" s="163"/>
      <c r="BS202" s="163"/>
      <c r="BT202" s="163">
        <v>60</v>
      </c>
      <c r="BU202" s="163"/>
      <c r="BV202" s="163"/>
      <c r="BW202" s="163"/>
      <c r="BX202" s="163"/>
      <c r="BY202" s="163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</row>
    <row r="203" spans="1:256" ht="12.75" customHeight="1">
      <c r="A203" s="152"/>
      <c r="B203" s="10"/>
      <c r="C203" s="10"/>
      <c r="D203" s="10"/>
      <c r="E203" s="10"/>
      <c r="F203" s="10"/>
      <c r="G203" s="10"/>
      <c r="H203" s="10"/>
      <c r="I203" s="164" t="s">
        <v>131</v>
      </c>
      <c r="J203" s="164"/>
      <c r="K203" s="164"/>
      <c r="L203" s="165">
        <f>SUM(L201:Q202)</f>
        <v>2148</v>
      </c>
      <c r="M203" s="165"/>
      <c r="N203" s="165"/>
      <c r="O203" s="165"/>
      <c r="P203" s="165"/>
      <c r="Q203" s="165"/>
      <c r="R203" s="165">
        <f>SUM(R201:W202)</f>
        <v>68</v>
      </c>
      <c r="S203" s="165"/>
      <c r="T203" s="165"/>
      <c r="U203" s="165"/>
      <c r="V203" s="165"/>
      <c r="W203" s="165"/>
      <c r="X203" s="165">
        <f>SUM(X201:AC202)</f>
        <v>72</v>
      </c>
      <c r="Y203" s="165"/>
      <c r="Z203" s="165"/>
      <c r="AA203" s="165"/>
      <c r="AB203" s="165"/>
      <c r="AC203" s="165"/>
      <c r="AD203" s="165">
        <f>SUM(AD201:AI202)</f>
        <v>82</v>
      </c>
      <c r="AE203" s="165"/>
      <c r="AF203" s="165"/>
      <c r="AG203" s="165"/>
      <c r="AH203" s="165"/>
      <c r="AI203" s="165"/>
      <c r="AJ203" s="165">
        <f>SUM(AJ201:AO202)</f>
        <v>95</v>
      </c>
      <c r="AK203" s="165"/>
      <c r="AL203" s="165"/>
      <c r="AM203" s="165"/>
      <c r="AN203" s="165"/>
      <c r="AO203" s="165"/>
      <c r="AP203" s="165">
        <f>SUM(AP201:AU202)</f>
        <v>101</v>
      </c>
      <c r="AQ203" s="165"/>
      <c r="AR203" s="165"/>
      <c r="AS203" s="165"/>
      <c r="AT203" s="165"/>
      <c r="AU203" s="165"/>
      <c r="AV203" s="165">
        <f>SUM(AV201:BA202)</f>
        <v>66</v>
      </c>
      <c r="AW203" s="165"/>
      <c r="AX203" s="165"/>
      <c r="AY203" s="165"/>
      <c r="AZ203" s="165"/>
      <c r="BA203" s="165"/>
      <c r="BB203" s="165">
        <f>SUM(BB201:BG202)</f>
        <v>80</v>
      </c>
      <c r="BC203" s="165"/>
      <c r="BD203" s="165"/>
      <c r="BE203" s="165"/>
      <c r="BF203" s="165"/>
      <c r="BG203" s="165"/>
      <c r="BH203" s="165">
        <f>SUM(BH201:BM202)</f>
        <v>89</v>
      </c>
      <c r="BI203" s="165"/>
      <c r="BJ203" s="165"/>
      <c r="BK203" s="165"/>
      <c r="BL203" s="165"/>
      <c r="BM203" s="165"/>
      <c r="BN203" s="165">
        <f>SUM(BN201:BS202)</f>
        <v>110</v>
      </c>
      <c r="BO203" s="165"/>
      <c r="BP203" s="165"/>
      <c r="BQ203" s="165"/>
      <c r="BR203" s="165"/>
      <c r="BS203" s="165"/>
      <c r="BT203" s="165">
        <f>SUM(BT201:BY202)</f>
        <v>118</v>
      </c>
      <c r="BU203" s="165"/>
      <c r="BV203" s="165"/>
      <c r="BW203" s="165"/>
      <c r="BX203" s="165"/>
      <c r="BY203" s="165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</row>
    <row r="204" spans="1:256" ht="12.75" customHeight="1">
      <c r="A204" s="152"/>
      <c r="B204" s="10" t="s">
        <v>262</v>
      </c>
      <c r="C204" s="10"/>
      <c r="D204" s="10"/>
      <c r="E204" s="10"/>
      <c r="F204" s="10"/>
      <c r="G204" s="10"/>
      <c r="H204" s="10"/>
      <c r="I204" s="157" t="s">
        <v>63</v>
      </c>
      <c r="J204" s="157"/>
      <c r="K204" s="157"/>
      <c r="L204" s="158">
        <f aca="true" t="shared" si="31" ref="L204:L205">SUM(BH236:BY236)</f>
        <v>859</v>
      </c>
      <c r="M204" s="158"/>
      <c r="N204" s="158"/>
      <c r="O204" s="158"/>
      <c r="P204" s="158"/>
      <c r="Q204" s="158"/>
      <c r="R204" s="159">
        <v>21</v>
      </c>
      <c r="S204" s="159"/>
      <c r="T204" s="159"/>
      <c r="U204" s="159"/>
      <c r="V204" s="159"/>
      <c r="W204" s="159"/>
      <c r="X204" s="159">
        <v>36</v>
      </c>
      <c r="Y204" s="159"/>
      <c r="Z204" s="159"/>
      <c r="AA204" s="159"/>
      <c r="AB204" s="159"/>
      <c r="AC204" s="159"/>
      <c r="AD204" s="159">
        <v>44</v>
      </c>
      <c r="AE204" s="159"/>
      <c r="AF204" s="159"/>
      <c r="AG204" s="159"/>
      <c r="AH204" s="159"/>
      <c r="AI204" s="159"/>
      <c r="AJ204" s="159">
        <v>34</v>
      </c>
      <c r="AK204" s="159"/>
      <c r="AL204" s="159"/>
      <c r="AM204" s="159"/>
      <c r="AN204" s="159"/>
      <c r="AO204" s="159"/>
      <c r="AP204" s="159">
        <v>28</v>
      </c>
      <c r="AQ204" s="159"/>
      <c r="AR204" s="159"/>
      <c r="AS204" s="159"/>
      <c r="AT204" s="159"/>
      <c r="AU204" s="159"/>
      <c r="AV204" s="159">
        <v>43</v>
      </c>
      <c r="AW204" s="159"/>
      <c r="AX204" s="159"/>
      <c r="AY204" s="159"/>
      <c r="AZ204" s="159"/>
      <c r="BA204" s="159"/>
      <c r="BB204" s="159">
        <v>30</v>
      </c>
      <c r="BC204" s="159"/>
      <c r="BD204" s="159"/>
      <c r="BE204" s="159"/>
      <c r="BF204" s="159"/>
      <c r="BG204" s="159"/>
      <c r="BH204" s="159">
        <v>38</v>
      </c>
      <c r="BI204" s="159"/>
      <c r="BJ204" s="159"/>
      <c r="BK204" s="159"/>
      <c r="BL204" s="159"/>
      <c r="BM204" s="159"/>
      <c r="BN204" s="159">
        <v>36</v>
      </c>
      <c r="BO204" s="159"/>
      <c r="BP204" s="159"/>
      <c r="BQ204" s="159"/>
      <c r="BR204" s="159"/>
      <c r="BS204" s="159"/>
      <c r="BT204" s="159">
        <v>45</v>
      </c>
      <c r="BU204" s="159"/>
      <c r="BV204" s="159"/>
      <c r="BW204" s="159"/>
      <c r="BX204" s="159"/>
      <c r="BY204" s="159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  <c r="IU204"/>
      <c r="IV204"/>
    </row>
    <row r="205" spans="1:256" ht="12.75" customHeight="1">
      <c r="A205" s="152"/>
      <c r="B205" s="10"/>
      <c r="C205" s="10"/>
      <c r="D205" s="10"/>
      <c r="E205" s="10"/>
      <c r="F205" s="10"/>
      <c r="G205" s="10"/>
      <c r="H205" s="10"/>
      <c r="I205" s="161" t="s">
        <v>64</v>
      </c>
      <c r="J205" s="161"/>
      <c r="K205" s="161"/>
      <c r="L205" s="162">
        <f t="shared" si="31"/>
        <v>920</v>
      </c>
      <c r="M205" s="162"/>
      <c r="N205" s="162"/>
      <c r="O205" s="162"/>
      <c r="P205" s="162"/>
      <c r="Q205" s="162"/>
      <c r="R205" s="163">
        <v>27</v>
      </c>
      <c r="S205" s="163"/>
      <c r="T205" s="163"/>
      <c r="U205" s="163"/>
      <c r="V205" s="163"/>
      <c r="W205" s="163"/>
      <c r="X205" s="163">
        <v>28</v>
      </c>
      <c r="Y205" s="163"/>
      <c r="Z205" s="163"/>
      <c r="AA205" s="163"/>
      <c r="AB205" s="163"/>
      <c r="AC205" s="163"/>
      <c r="AD205" s="163">
        <v>39</v>
      </c>
      <c r="AE205" s="163"/>
      <c r="AF205" s="163"/>
      <c r="AG205" s="163"/>
      <c r="AH205" s="163"/>
      <c r="AI205" s="163"/>
      <c r="AJ205" s="163">
        <v>42</v>
      </c>
      <c r="AK205" s="163"/>
      <c r="AL205" s="163"/>
      <c r="AM205" s="163"/>
      <c r="AN205" s="163"/>
      <c r="AO205" s="163"/>
      <c r="AP205" s="163">
        <v>25</v>
      </c>
      <c r="AQ205" s="163"/>
      <c r="AR205" s="163"/>
      <c r="AS205" s="163"/>
      <c r="AT205" s="163"/>
      <c r="AU205" s="163"/>
      <c r="AV205" s="163">
        <v>28</v>
      </c>
      <c r="AW205" s="163"/>
      <c r="AX205" s="163"/>
      <c r="AY205" s="163"/>
      <c r="AZ205" s="163"/>
      <c r="BA205" s="163"/>
      <c r="BB205" s="163">
        <v>31</v>
      </c>
      <c r="BC205" s="163"/>
      <c r="BD205" s="163"/>
      <c r="BE205" s="163"/>
      <c r="BF205" s="163"/>
      <c r="BG205" s="163"/>
      <c r="BH205" s="163">
        <v>40</v>
      </c>
      <c r="BI205" s="163"/>
      <c r="BJ205" s="163"/>
      <c r="BK205" s="163"/>
      <c r="BL205" s="163"/>
      <c r="BM205" s="163"/>
      <c r="BN205" s="163">
        <v>41</v>
      </c>
      <c r="BO205" s="163"/>
      <c r="BP205" s="163"/>
      <c r="BQ205" s="163"/>
      <c r="BR205" s="163"/>
      <c r="BS205" s="163"/>
      <c r="BT205" s="163">
        <v>41</v>
      </c>
      <c r="BU205" s="163"/>
      <c r="BV205" s="163"/>
      <c r="BW205" s="163"/>
      <c r="BX205" s="163"/>
      <c r="BY205" s="163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  <c r="IU205"/>
      <c r="IV205"/>
    </row>
    <row r="206" spans="1:256" ht="12.75" customHeight="1">
      <c r="A206" s="152"/>
      <c r="B206" s="10"/>
      <c r="C206" s="10"/>
      <c r="D206" s="10"/>
      <c r="E206" s="10"/>
      <c r="F206" s="10"/>
      <c r="G206" s="10"/>
      <c r="H206" s="10"/>
      <c r="I206" s="164" t="s">
        <v>131</v>
      </c>
      <c r="J206" s="164"/>
      <c r="K206" s="164"/>
      <c r="L206" s="165">
        <f>SUM(L204:Q205)</f>
        <v>1779</v>
      </c>
      <c r="M206" s="165"/>
      <c r="N206" s="165"/>
      <c r="O206" s="165"/>
      <c r="P206" s="165"/>
      <c r="Q206" s="165"/>
      <c r="R206" s="165">
        <f>SUM(R204:W205)</f>
        <v>48</v>
      </c>
      <c r="S206" s="165"/>
      <c r="T206" s="165"/>
      <c r="U206" s="165"/>
      <c r="V206" s="165"/>
      <c r="W206" s="165"/>
      <c r="X206" s="165">
        <f>SUM(X204:AC205)</f>
        <v>64</v>
      </c>
      <c r="Y206" s="165"/>
      <c r="Z206" s="165"/>
      <c r="AA206" s="165"/>
      <c r="AB206" s="165"/>
      <c r="AC206" s="165"/>
      <c r="AD206" s="165">
        <f>SUM(AD204:AI205)</f>
        <v>83</v>
      </c>
      <c r="AE206" s="165"/>
      <c r="AF206" s="165"/>
      <c r="AG206" s="165"/>
      <c r="AH206" s="165"/>
      <c r="AI206" s="165"/>
      <c r="AJ206" s="165">
        <f>SUM(AJ204:AO205)</f>
        <v>76</v>
      </c>
      <c r="AK206" s="165"/>
      <c r="AL206" s="165"/>
      <c r="AM206" s="165"/>
      <c r="AN206" s="165"/>
      <c r="AO206" s="165"/>
      <c r="AP206" s="165">
        <f>SUM(AP204:AU205)</f>
        <v>53</v>
      </c>
      <c r="AQ206" s="165"/>
      <c r="AR206" s="165"/>
      <c r="AS206" s="165"/>
      <c r="AT206" s="165"/>
      <c r="AU206" s="165"/>
      <c r="AV206" s="165">
        <f>SUM(AV204:BA205)</f>
        <v>71</v>
      </c>
      <c r="AW206" s="165"/>
      <c r="AX206" s="165"/>
      <c r="AY206" s="165"/>
      <c r="AZ206" s="165"/>
      <c r="BA206" s="165"/>
      <c r="BB206" s="165">
        <f>SUM(BB204:BG205)</f>
        <v>61</v>
      </c>
      <c r="BC206" s="165"/>
      <c r="BD206" s="165"/>
      <c r="BE206" s="165"/>
      <c r="BF206" s="165"/>
      <c r="BG206" s="165"/>
      <c r="BH206" s="165">
        <f>SUM(BH204:BM205)</f>
        <v>78</v>
      </c>
      <c r="BI206" s="165"/>
      <c r="BJ206" s="165"/>
      <c r="BK206" s="165"/>
      <c r="BL206" s="165"/>
      <c r="BM206" s="165"/>
      <c r="BN206" s="165">
        <f>SUM(BN204:BS205)</f>
        <v>77</v>
      </c>
      <c r="BO206" s="165"/>
      <c r="BP206" s="165"/>
      <c r="BQ206" s="165"/>
      <c r="BR206" s="165"/>
      <c r="BS206" s="165"/>
      <c r="BT206" s="165">
        <f>SUM(BT204:BY205)</f>
        <v>86</v>
      </c>
      <c r="BU206" s="165"/>
      <c r="BV206" s="165"/>
      <c r="BW206" s="165"/>
      <c r="BX206" s="165"/>
      <c r="BY206" s="165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  <c r="IT206"/>
      <c r="IU206"/>
      <c r="IV206"/>
    </row>
    <row r="207" spans="1:256" ht="12.75" customHeight="1">
      <c r="A207" s="152"/>
      <c r="B207" s="10" t="s">
        <v>263</v>
      </c>
      <c r="C207" s="10"/>
      <c r="D207" s="10"/>
      <c r="E207" s="10"/>
      <c r="F207" s="10"/>
      <c r="G207" s="10"/>
      <c r="H207" s="10"/>
      <c r="I207" s="157" t="s">
        <v>63</v>
      </c>
      <c r="J207" s="157"/>
      <c r="K207" s="157"/>
      <c r="L207" s="158">
        <f aca="true" t="shared" si="32" ref="L207:L208">SUM(BH239:BY239)</f>
        <v>4053</v>
      </c>
      <c r="M207" s="158"/>
      <c r="N207" s="158"/>
      <c r="O207" s="158"/>
      <c r="P207" s="158"/>
      <c r="Q207" s="158"/>
      <c r="R207" s="159">
        <v>179</v>
      </c>
      <c r="S207" s="159"/>
      <c r="T207" s="159"/>
      <c r="U207" s="159"/>
      <c r="V207" s="159"/>
      <c r="W207" s="159"/>
      <c r="X207" s="159">
        <v>182</v>
      </c>
      <c r="Y207" s="159"/>
      <c r="Z207" s="159"/>
      <c r="AA207" s="159"/>
      <c r="AB207" s="159"/>
      <c r="AC207" s="159"/>
      <c r="AD207" s="159">
        <v>221</v>
      </c>
      <c r="AE207" s="159"/>
      <c r="AF207" s="159"/>
      <c r="AG207" s="159"/>
      <c r="AH207" s="159"/>
      <c r="AI207" s="159"/>
      <c r="AJ207" s="159">
        <v>191</v>
      </c>
      <c r="AK207" s="159"/>
      <c r="AL207" s="159"/>
      <c r="AM207" s="159"/>
      <c r="AN207" s="159"/>
      <c r="AO207" s="159"/>
      <c r="AP207" s="159">
        <v>163</v>
      </c>
      <c r="AQ207" s="159"/>
      <c r="AR207" s="159"/>
      <c r="AS207" s="159"/>
      <c r="AT207" s="159"/>
      <c r="AU207" s="159"/>
      <c r="AV207" s="159">
        <v>174</v>
      </c>
      <c r="AW207" s="159"/>
      <c r="AX207" s="159"/>
      <c r="AY207" s="159"/>
      <c r="AZ207" s="159"/>
      <c r="BA207" s="159"/>
      <c r="BB207" s="159">
        <v>201</v>
      </c>
      <c r="BC207" s="159"/>
      <c r="BD207" s="159"/>
      <c r="BE207" s="159"/>
      <c r="BF207" s="159"/>
      <c r="BG207" s="159"/>
      <c r="BH207" s="159">
        <v>229</v>
      </c>
      <c r="BI207" s="159"/>
      <c r="BJ207" s="159"/>
      <c r="BK207" s="159"/>
      <c r="BL207" s="159"/>
      <c r="BM207" s="159"/>
      <c r="BN207" s="159">
        <v>227</v>
      </c>
      <c r="BO207" s="159"/>
      <c r="BP207" s="159"/>
      <c r="BQ207" s="159"/>
      <c r="BR207" s="159"/>
      <c r="BS207" s="159"/>
      <c r="BT207" s="159">
        <v>247</v>
      </c>
      <c r="BU207" s="159"/>
      <c r="BV207" s="159"/>
      <c r="BW207" s="159"/>
      <c r="BX207" s="159"/>
      <c r="BY207" s="159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  <c r="IS207"/>
      <c r="IT207"/>
      <c r="IU207"/>
      <c r="IV207"/>
    </row>
    <row r="208" spans="1:256" ht="12.75" customHeight="1">
      <c r="A208" s="152"/>
      <c r="B208" s="10"/>
      <c r="C208" s="10"/>
      <c r="D208" s="10"/>
      <c r="E208" s="10"/>
      <c r="F208" s="10"/>
      <c r="G208" s="10"/>
      <c r="H208" s="10"/>
      <c r="I208" s="161" t="s">
        <v>64</v>
      </c>
      <c r="J208" s="161"/>
      <c r="K208" s="161"/>
      <c r="L208" s="162">
        <f t="shared" si="32"/>
        <v>4417</v>
      </c>
      <c r="M208" s="162"/>
      <c r="N208" s="162"/>
      <c r="O208" s="162"/>
      <c r="P208" s="162"/>
      <c r="Q208" s="162"/>
      <c r="R208" s="163">
        <v>147</v>
      </c>
      <c r="S208" s="163"/>
      <c r="T208" s="163"/>
      <c r="U208" s="163"/>
      <c r="V208" s="163"/>
      <c r="W208" s="163"/>
      <c r="X208" s="163">
        <v>197</v>
      </c>
      <c r="Y208" s="163"/>
      <c r="Z208" s="163"/>
      <c r="AA208" s="163"/>
      <c r="AB208" s="163"/>
      <c r="AC208" s="163"/>
      <c r="AD208" s="163">
        <v>217</v>
      </c>
      <c r="AE208" s="163"/>
      <c r="AF208" s="163"/>
      <c r="AG208" s="163"/>
      <c r="AH208" s="163"/>
      <c r="AI208" s="163"/>
      <c r="AJ208" s="163">
        <v>209</v>
      </c>
      <c r="AK208" s="163"/>
      <c r="AL208" s="163"/>
      <c r="AM208" s="163"/>
      <c r="AN208" s="163"/>
      <c r="AO208" s="163"/>
      <c r="AP208" s="163">
        <v>160</v>
      </c>
      <c r="AQ208" s="163"/>
      <c r="AR208" s="163"/>
      <c r="AS208" s="163"/>
      <c r="AT208" s="163"/>
      <c r="AU208" s="163"/>
      <c r="AV208" s="163">
        <v>135</v>
      </c>
      <c r="AW208" s="163"/>
      <c r="AX208" s="163"/>
      <c r="AY208" s="163"/>
      <c r="AZ208" s="163"/>
      <c r="BA208" s="163"/>
      <c r="BB208" s="163">
        <v>190</v>
      </c>
      <c r="BC208" s="163"/>
      <c r="BD208" s="163"/>
      <c r="BE208" s="163"/>
      <c r="BF208" s="163"/>
      <c r="BG208" s="163"/>
      <c r="BH208" s="163">
        <v>240</v>
      </c>
      <c r="BI208" s="163"/>
      <c r="BJ208" s="163"/>
      <c r="BK208" s="163"/>
      <c r="BL208" s="163"/>
      <c r="BM208" s="163"/>
      <c r="BN208" s="163">
        <v>245</v>
      </c>
      <c r="BO208" s="163"/>
      <c r="BP208" s="163"/>
      <c r="BQ208" s="163"/>
      <c r="BR208" s="163"/>
      <c r="BS208" s="163"/>
      <c r="BT208" s="163">
        <v>251</v>
      </c>
      <c r="BU208" s="163"/>
      <c r="BV208" s="163"/>
      <c r="BW208" s="163"/>
      <c r="BX208" s="163"/>
      <c r="BY208" s="163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  <c r="IT208"/>
      <c r="IU208"/>
      <c r="IV208"/>
    </row>
    <row r="209" spans="1:256" ht="12.75" customHeight="1">
      <c r="A209" s="152"/>
      <c r="B209" s="10"/>
      <c r="C209" s="10"/>
      <c r="D209" s="10"/>
      <c r="E209" s="10"/>
      <c r="F209" s="10"/>
      <c r="G209" s="10"/>
      <c r="H209" s="10"/>
      <c r="I209" s="164" t="s">
        <v>131</v>
      </c>
      <c r="J209" s="164"/>
      <c r="K209" s="164"/>
      <c r="L209" s="165">
        <f>SUM(L207:Q208)</f>
        <v>8470</v>
      </c>
      <c r="M209" s="165"/>
      <c r="N209" s="165"/>
      <c r="O209" s="165"/>
      <c r="P209" s="165"/>
      <c r="Q209" s="165"/>
      <c r="R209" s="165">
        <f>SUM(R207:W208)</f>
        <v>326</v>
      </c>
      <c r="S209" s="165"/>
      <c r="T209" s="165"/>
      <c r="U209" s="165"/>
      <c r="V209" s="165"/>
      <c r="W209" s="165"/>
      <c r="X209" s="165">
        <f>SUM(X207:AC208)</f>
        <v>379</v>
      </c>
      <c r="Y209" s="165"/>
      <c r="Z209" s="165"/>
      <c r="AA209" s="165"/>
      <c r="AB209" s="165"/>
      <c r="AC209" s="165"/>
      <c r="AD209" s="165">
        <f>SUM(AD207:AI208)</f>
        <v>438</v>
      </c>
      <c r="AE209" s="165"/>
      <c r="AF209" s="165"/>
      <c r="AG209" s="165"/>
      <c r="AH209" s="165"/>
      <c r="AI209" s="165"/>
      <c r="AJ209" s="165">
        <f>SUM(AJ207:AO208)</f>
        <v>400</v>
      </c>
      <c r="AK209" s="165"/>
      <c r="AL209" s="165"/>
      <c r="AM209" s="165"/>
      <c r="AN209" s="165"/>
      <c r="AO209" s="165"/>
      <c r="AP209" s="165">
        <f>SUM(AP207:AU208)</f>
        <v>323</v>
      </c>
      <c r="AQ209" s="165"/>
      <c r="AR209" s="165"/>
      <c r="AS209" s="165"/>
      <c r="AT209" s="165"/>
      <c r="AU209" s="165"/>
      <c r="AV209" s="165">
        <f>SUM(AV207:BA208)</f>
        <v>309</v>
      </c>
      <c r="AW209" s="165"/>
      <c r="AX209" s="165"/>
      <c r="AY209" s="165"/>
      <c r="AZ209" s="165"/>
      <c r="BA209" s="165"/>
      <c r="BB209" s="165">
        <f>SUM(BB207:BG208)</f>
        <v>391</v>
      </c>
      <c r="BC209" s="165"/>
      <c r="BD209" s="165"/>
      <c r="BE209" s="165"/>
      <c r="BF209" s="165"/>
      <c r="BG209" s="165"/>
      <c r="BH209" s="165">
        <f>SUM(BH207:BM208)</f>
        <v>469</v>
      </c>
      <c r="BI209" s="165"/>
      <c r="BJ209" s="165"/>
      <c r="BK209" s="165"/>
      <c r="BL209" s="165"/>
      <c r="BM209" s="165"/>
      <c r="BN209" s="165">
        <f>SUM(BN207:BS208)</f>
        <v>472</v>
      </c>
      <c r="BO209" s="165"/>
      <c r="BP209" s="165"/>
      <c r="BQ209" s="165"/>
      <c r="BR209" s="165"/>
      <c r="BS209" s="165"/>
      <c r="BT209" s="165">
        <f>SUM(BT207:BY208)</f>
        <v>498</v>
      </c>
      <c r="BU209" s="165"/>
      <c r="BV209" s="165"/>
      <c r="BW209" s="165"/>
      <c r="BX209" s="165"/>
      <c r="BY209" s="165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  <c r="IT209"/>
      <c r="IU209"/>
      <c r="IV209"/>
    </row>
    <row r="210" spans="1:256" ht="12.75" customHeight="1">
      <c r="A210" s="152"/>
      <c r="B210" s="10" t="s">
        <v>264</v>
      </c>
      <c r="C210" s="10"/>
      <c r="D210" s="10"/>
      <c r="E210" s="10"/>
      <c r="F210" s="10"/>
      <c r="G210" s="10"/>
      <c r="H210" s="10"/>
      <c r="I210" s="157" t="s">
        <v>63</v>
      </c>
      <c r="J210" s="157"/>
      <c r="K210" s="157"/>
      <c r="L210" s="158">
        <f aca="true" t="shared" si="33" ref="L210:L211">SUM(BH242:BY242)</f>
        <v>3394</v>
      </c>
      <c r="M210" s="158"/>
      <c r="N210" s="158"/>
      <c r="O210" s="158"/>
      <c r="P210" s="158"/>
      <c r="Q210" s="158"/>
      <c r="R210" s="159">
        <v>121</v>
      </c>
      <c r="S210" s="159"/>
      <c r="T210" s="159"/>
      <c r="U210" s="159"/>
      <c r="V210" s="159"/>
      <c r="W210" s="159"/>
      <c r="X210" s="159">
        <v>160</v>
      </c>
      <c r="Y210" s="159"/>
      <c r="Z210" s="159"/>
      <c r="AA210" s="159"/>
      <c r="AB210" s="159"/>
      <c r="AC210" s="159"/>
      <c r="AD210" s="159">
        <v>156</v>
      </c>
      <c r="AE210" s="159"/>
      <c r="AF210" s="159"/>
      <c r="AG210" s="159"/>
      <c r="AH210" s="159"/>
      <c r="AI210" s="159"/>
      <c r="AJ210" s="159">
        <v>169</v>
      </c>
      <c r="AK210" s="159"/>
      <c r="AL210" s="159"/>
      <c r="AM210" s="159"/>
      <c r="AN210" s="159"/>
      <c r="AO210" s="159"/>
      <c r="AP210" s="159">
        <v>148</v>
      </c>
      <c r="AQ210" s="159"/>
      <c r="AR210" s="159"/>
      <c r="AS210" s="159"/>
      <c r="AT210" s="159"/>
      <c r="AU210" s="159"/>
      <c r="AV210" s="159">
        <v>149</v>
      </c>
      <c r="AW210" s="159"/>
      <c r="AX210" s="159"/>
      <c r="AY210" s="159"/>
      <c r="AZ210" s="159"/>
      <c r="BA210" s="159"/>
      <c r="BB210" s="159">
        <v>178</v>
      </c>
      <c r="BC210" s="159"/>
      <c r="BD210" s="159"/>
      <c r="BE210" s="159"/>
      <c r="BF210" s="159"/>
      <c r="BG210" s="159"/>
      <c r="BH210" s="159">
        <v>169</v>
      </c>
      <c r="BI210" s="159"/>
      <c r="BJ210" s="159"/>
      <c r="BK210" s="159"/>
      <c r="BL210" s="159"/>
      <c r="BM210" s="159"/>
      <c r="BN210" s="159">
        <v>228</v>
      </c>
      <c r="BO210" s="159"/>
      <c r="BP210" s="159"/>
      <c r="BQ210" s="159"/>
      <c r="BR210" s="159"/>
      <c r="BS210" s="159"/>
      <c r="BT210" s="159">
        <v>196</v>
      </c>
      <c r="BU210" s="159"/>
      <c r="BV210" s="159"/>
      <c r="BW210" s="159"/>
      <c r="BX210" s="159"/>
      <c r="BY210" s="159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  <c r="IT210"/>
      <c r="IU210"/>
      <c r="IV210"/>
    </row>
    <row r="211" spans="1:256" ht="12.75" customHeight="1">
      <c r="A211" s="152"/>
      <c r="B211" s="10"/>
      <c r="C211" s="10"/>
      <c r="D211" s="10"/>
      <c r="E211" s="10"/>
      <c r="F211" s="10"/>
      <c r="G211" s="10"/>
      <c r="H211" s="10"/>
      <c r="I211" s="161" t="s">
        <v>64</v>
      </c>
      <c r="J211" s="161"/>
      <c r="K211" s="161"/>
      <c r="L211" s="162">
        <f t="shared" si="33"/>
        <v>3789</v>
      </c>
      <c r="M211" s="162"/>
      <c r="N211" s="162"/>
      <c r="O211" s="162"/>
      <c r="P211" s="162"/>
      <c r="Q211" s="162"/>
      <c r="R211" s="163">
        <v>101</v>
      </c>
      <c r="S211" s="163"/>
      <c r="T211" s="163"/>
      <c r="U211" s="163"/>
      <c r="V211" s="163"/>
      <c r="W211" s="163"/>
      <c r="X211" s="163">
        <v>122</v>
      </c>
      <c r="Y211" s="163"/>
      <c r="Z211" s="163"/>
      <c r="AA211" s="163"/>
      <c r="AB211" s="163"/>
      <c r="AC211" s="163"/>
      <c r="AD211" s="163">
        <v>154</v>
      </c>
      <c r="AE211" s="163"/>
      <c r="AF211" s="163"/>
      <c r="AG211" s="163"/>
      <c r="AH211" s="163"/>
      <c r="AI211" s="163"/>
      <c r="AJ211" s="163">
        <v>161</v>
      </c>
      <c r="AK211" s="163"/>
      <c r="AL211" s="163"/>
      <c r="AM211" s="163"/>
      <c r="AN211" s="163"/>
      <c r="AO211" s="163"/>
      <c r="AP211" s="163">
        <v>158</v>
      </c>
      <c r="AQ211" s="163"/>
      <c r="AR211" s="163"/>
      <c r="AS211" s="163"/>
      <c r="AT211" s="163"/>
      <c r="AU211" s="163"/>
      <c r="AV211" s="163">
        <v>133</v>
      </c>
      <c r="AW211" s="163"/>
      <c r="AX211" s="163"/>
      <c r="AY211" s="163"/>
      <c r="AZ211" s="163"/>
      <c r="BA211" s="163"/>
      <c r="BB211" s="163">
        <v>178</v>
      </c>
      <c r="BC211" s="163"/>
      <c r="BD211" s="163"/>
      <c r="BE211" s="163"/>
      <c r="BF211" s="163"/>
      <c r="BG211" s="163"/>
      <c r="BH211" s="163">
        <v>197</v>
      </c>
      <c r="BI211" s="163"/>
      <c r="BJ211" s="163"/>
      <c r="BK211" s="163"/>
      <c r="BL211" s="163"/>
      <c r="BM211" s="163"/>
      <c r="BN211" s="163">
        <v>203</v>
      </c>
      <c r="BO211" s="163"/>
      <c r="BP211" s="163"/>
      <c r="BQ211" s="163"/>
      <c r="BR211" s="163"/>
      <c r="BS211" s="163"/>
      <c r="BT211" s="163">
        <v>223</v>
      </c>
      <c r="BU211" s="163"/>
      <c r="BV211" s="163"/>
      <c r="BW211" s="163"/>
      <c r="BX211" s="163"/>
      <c r="BY211" s="163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  <c r="IT211"/>
      <c r="IU211"/>
      <c r="IV211"/>
    </row>
    <row r="212" spans="1:256" ht="12.75" customHeight="1">
      <c r="A212" s="152"/>
      <c r="B212" s="10"/>
      <c r="C212" s="10"/>
      <c r="D212" s="10"/>
      <c r="E212" s="10"/>
      <c r="F212" s="10"/>
      <c r="G212" s="10"/>
      <c r="H212" s="10"/>
      <c r="I212" s="164" t="s">
        <v>131</v>
      </c>
      <c r="J212" s="164"/>
      <c r="K212" s="164"/>
      <c r="L212" s="165">
        <f>SUM(L210:Q211)</f>
        <v>7183</v>
      </c>
      <c r="M212" s="165"/>
      <c r="N212" s="165"/>
      <c r="O212" s="165"/>
      <c r="P212" s="165"/>
      <c r="Q212" s="165"/>
      <c r="R212" s="165">
        <f>SUM(R210:W211)</f>
        <v>222</v>
      </c>
      <c r="S212" s="165"/>
      <c r="T212" s="165"/>
      <c r="U212" s="165"/>
      <c r="V212" s="165"/>
      <c r="W212" s="165"/>
      <c r="X212" s="165">
        <f>SUM(X210:AC211)</f>
        <v>282</v>
      </c>
      <c r="Y212" s="165"/>
      <c r="Z212" s="165"/>
      <c r="AA212" s="165"/>
      <c r="AB212" s="165"/>
      <c r="AC212" s="165"/>
      <c r="AD212" s="165">
        <f>SUM(AD210:AI211)</f>
        <v>310</v>
      </c>
      <c r="AE212" s="165"/>
      <c r="AF212" s="165"/>
      <c r="AG212" s="165"/>
      <c r="AH212" s="165"/>
      <c r="AI212" s="165"/>
      <c r="AJ212" s="165">
        <f>SUM(AJ210:AO211)</f>
        <v>330</v>
      </c>
      <c r="AK212" s="165"/>
      <c r="AL212" s="165"/>
      <c r="AM212" s="165"/>
      <c r="AN212" s="165"/>
      <c r="AO212" s="165"/>
      <c r="AP212" s="165">
        <f>SUM(AP210:AU211)</f>
        <v>306</v>
      </c>
      <c r="AQ212" s="165"/>
      <c r="AR212" s="165"/>
      <c r="AS212" s="165"/>
      <c r="AT212" s="165"/>
      <c r="AU212" s="165"/>
      <c r="AV212" s="165">
        <f>SUM(AV210:BA211)</f>
        <v>282</v>
      </c>
      <c r="AW212" s="165"/>
      <c r="AX212" s="165"/>
      <c r="AY212" s="165"/>
      <c r="AZ212" s="165"/>
      <c r="BA212" s="165"/>
      <c r="BB212" s="165">
        <f>SUM(BB210:BG211)</f>
        <v>356</v>
      </c>
      <c r="BC212" s="165"/>
      <c r="BD212" s="165"/>
      <c r="BE212" s="165"/>
      <c r="BF212" s="165"/>
      <c r="BG212" s="165"/>
      <c r="BH212" s="165">
        <f>SUM(BH210:BM211)</f>
        <v>366</v>
      </c>
      <c r="BI212" s="165"/>
      <c r="BJ212" s="165"/>
      <c r="BK212" s="165"/>
      <c r="BL212" s="165"/>
      <c r="BM212" s="165"/>
      <c r="BN212" s="165">
        <f>SUM(BN210:BS211)</f>
        <v>431</v>
      </c>
      <c r="BO212" s="165"/>
      <c r="BP212" s="165"/>
      <c r="BQ212" s="165"/>
      <c r="BR212" s="165"/>
      <c r="BS212" s="165"/>
      <c r="BT212" s="165">
        <f>SUM(BT210:BY211)</f>
        <v>419</v>
      </c>
      <c r="BU212" s="165"/>
      <c r="BV212" s="165"/>
      <c r="BW212" s="165"/>
      <c r="BX212" s="165"/>
      <c r="BY212" s="165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  <c r="IT212"/>
      <c r="IU212"/>
      <c r="IV212"/>
    </row>
    <row r="213" spans="1:256" ht="3.75" customHeight="1">
      <c r="A213" s="152"/>
      <c r="B213" s="151"/>
      <c r="C213" s="151"/>
      <c r="D213" s="151"/>
      <c r="E213" s="151"/>
      <c r="F213" s="151"/>
      <c r="G213" s="151"/>
      <c r="H213" s="151"/>
      <c r="I213" s="151"/>
      <c r="J213" s="151"/>
      <c r="K213" s="151"/>
      <c r="L213" s="151"/>
      <c r="M213" s="151">
        <v>34.9</v>
      </c>
      <c r="N213" s="151"/>
      <c r="O213" s="166"/>
      <c r="P213" s="166"/>
      <c r="Q213" s="166"/>
      <c r="R213" s="166"/>
      <c r="S213" s="166"/>
      <c r="T213" s="166"/>
      <c r="U213" s="166"/>
      <c r="V213" s="166">
        <v>17.5</v>
      </c>
      <c r="W213" s="166"/>
      <c r="X213" s="166"/>
      <c r="Y213" s="166"/>
      <c r="Z213" s="166"/>
      <c r="AA213" s="166"/>
      <c r="AB213" s="166"/>
      <c r="AC213" s="166"/>
      <c r="AD213" s="166"/>
      <c r="AE213" s="166">
        <v>24.9</v>
      </c>
      <c r="AF213" s="166"/>
      <c r="AG213" s="166"/>
      <c r="AH213" s="166"/>
      <c r="AI213" s="166"/>
      <c r="AJ213" s="151"/>
      <c r="AK213" s="151"/>
      <c r="AL213" s="151"/>
      <c r="AM213" s="151"/>
      <c r="AN213" s="151">
        <v>223.5</v>
      </c>
      <c r="AO213" s="151"/>
      <c r="AP213" s="151"/>
      <c r="AQ213" s="151"/>
      <c r="AR213" s="151"/>
      <c r="AS213" s="151"/>
      <c r="AT213" s="151"/>
      <c r="AU213" s="151"/>
      <c r="AV213" s="151"/>
      <c r="AW213" s="166"/>
      <c r="AX213" s="166"/>
      <c r="AY213" s="166"/>
      <c r="AZ213" s="166"/>
      <c r="BA213" s="166"/>
      <c r="BB213" s="166"/>
      <c r="BC213" s="166"/>
      <c r="BD213" s="166"/>
      <c r="BE213" s="166"/>
      <c r="BF213" s="166"/>
      <c r="BG213" s="166"/>
      <c r="BH213" s="166"/>
      <c r="BI213" s="166"/>
      <c r="BJ213" s="166"/>
      <c r="BK213" s="166"/>
      <c r="BL213" s="166"/>
      <c r="BM213" s="166"/>
      <c r="BN213" s="166"/>
      <c r="BO213" s="166"/>
      <c r="BP213" s="166"/>
      <c r="BQ213" s="166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  <c r="IT213"/>
      <c r="IU213"/>
      <c r="IV213"/>
    </row>
    <row r="214" spans="1:256" ht="12.75" customHeight="1">
      <c r="A214" s="152"/>
      <c r="B214" s="153" t="s">
        <v>12</v>
      </c>
      <c r="C214" s="153"/>
      <c r="D214" s="153"/>
      <c r="E214" s="153"/>
      <c r="F214" s="153"/>
      <c r="G214" s="153"/>
      <c r="H214" s="153"/>
      <c r="I214" s="154"/>
      <c r="J214" s="154"/>
      <c r="K214" s="154"/>
      <c r="L214" s="156" t="s">
        <v>265</v>
      </c>
      <c r="M214" s="156"/>
      <c r="N214" s="156"/>
      <c r="O214" s="156"/>
      <c r="P214" s="156"/>
      <c r="Q214" s="156"/>
      <c r="R214" s="156" t="s">
        <v>266</v>
      </c>
      <c r="S214" s="156"/>
      <c r="T214" s="156"/>
      <c r="U214" s="156"/>
      <c r="V214" s="156"/>
      <c r="W214" s="156"/>
      <c r="X214" s="156" t="s">
        <v>267</v>
      </c>
      <c r="Y214" s="156"/>
      <c r="Z214" s="156"/>
      <c r="AA214" s="156"/>
      <c r="AB214" s="156"/>
      <c r="AC214" s="156"/>
      <c r="AD214" s="156" t="s">
        <v>268</v>
      </c>
      <c r="AE214" s="156"/>
      <c r="AF214" s="156"/>
      <c r="AG214" s="156"/>
      <c r="AH214" s="156"/>
      <c r="AI214" s="156"/>
      <c r="AJ214" s="156" t="s">
        <v>269</v>
      </c>
      <c r="AK214" s="156"/>
      <c r="AL214" s="156"/>
      <c r="AM214" s="156"/>
      <c r="AN214" s="156"/>
      <c r="AO214" s="156"/>
      <c r="AP214" s="156" t="s">
        <v>270</v>
      </c>
      <c r="AQ214" s="156"/>
      <c r="AR214" s="156"/>
      <c r="AS214" s="156"/>
      <c r="AT214" s="156"/>
      <c r="AU214" s="156"/>
      <c r="AV214" s="156" t="s">
        <v>271</v>
      </c>
      <c r="AW214" s="156"/>
      <c r="AX214" s="156"/>
      <c r="AY214" s="156"/>
      <c r="AZ214" s="156"/>
      <c r="BA214" s="156"/>
      <c r="BB214" s="156" t="s">
        <v>272</v>
      </c>
      <c r="BC214" s="156"/>
      <c r="BD214" s="156"/>
      <c r="BE214" s="156"/>
      <c r="BF214" s="156"/>
      <c r="BG214" s="156"/>
      <c r="BH214" s="156" t="s">
        <v>273</v>
      </c>
      <c r="BI214" s="156"/>
      <c r="BJ214" s="156"/>
      <c r="BK214" s="156"/>
      <c r="BL214" s="156"/>
      <c r="BM214" s="156"/>
      <c r="BN214" s="156" t="s">
        <v>274</v>
      </c>
      <c r="BO214" s="156"/>
      <c r="BP214" s="156"/>
      <c r="BQ214" s="156"/>
      <c r="BR214" s="156"/>
      <c r="BS214" s="156"/>
      <c r="BT214" s="156" t="s">
        <v>275</v>
      </c>
      <c r="BU214" s="156"/>
      <c r="BV214" s="156"/>
      <c r="BW214" s="156"/>
      <c r="BX214" s="156"/>
      <c r="BY214" s="156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  <c r="IT214"/>
      <c r="IU214"/>
      <c r="IV214"/>
    </row>
    <row r="215" spans="1:256" ht="12.75" customHeight="1">
      <c r="A215" s="152"/>
      <c r="B215" s="10" t="s">
        <v>98</v>
      </c>
      <c r="C215" s="10"/>
      <c r="D215" s="10"/>
      <c r="E215" s="10"/>
      <c r="F215" s="10"/>
      <c r="G215" s="10"/>
      <c r="H215" s="10"/>
      <c r="I215" s="157" t="s">
        <v>63</v>
      </c>
      <c r="J215" s="157"/>
      <c r="K215" s="157"/>
      <c r="L215" s="159">
        <f aca="true" t="shared" si="34" ref="L215:L216">L218+L221+L224+L227+L230+L233+L236+L239+L242</f>
        <v>1347</v>
      </c>
      <c r="M215" s="159"/>
      <c r="N215" s="159"/>
      <c r="O215" s="159"/>
      <c r="P215" s="159"/>
      <c r="Q215" s="159"/>
      <c r="R215" s="159">
        <f aca="true" t="shared" si="35" ref="R215:R216">R218+R221+R224+R227+R230+R233+R236+R239+R242</f>
        <v>1509</v>
      </c>
      <c r="S215" s="159"/>
      <c r="T215" s="159"/>
      <c r="U215" s="159"/>
      <c r="V215" s="159"/>
      <c r="W215" s="159"/>
      <c r="X215" s="159">
        <f aca="true" t="shared" si="36" ref="X215:X216">X218+X221+X224+X227+X230+X233+X236+X239+X242</f>
        <v>1712</v>
      </c>
      <c r="Y215" s="159"/>
      <c r="Z215" s="159"/>
      <c r="AA215" s="159"/>
      <c r="AB215" s="159"/>
      <c r="AC215" s="159"/>
      <c r="AD215" s="159">
        <f aca="true" t="shared" si="37" ref="AD215:AD216">AD218+AD221+AD224+AD227+AD230+AD233+AD236+AD239+AD242</f>
        <v>1971</v>
      </c>
      <c r="AE215" s="159"/>
      <c r="AF215" s="159"/>
      <c r="AG215" s="159"/>
      <c r="AH215" s="159"/>
      <c r="AI215" s="159"/>
      <c r="AJ215" s="159">
        <f aca="true" t="shared" si="38" ref="AJ215:AJ216">AJ218+AJ221+AJ224+AJ227+AJ230+AJ233+AJ236+AJ239+AJ242</f>
        <v>1559</v>
      </c>
      <c r="AK215" s="159"/>
      <c r="AL215" s="159"/>
      <c r="AM215" s="159"/>
      <c r="AN215" s="159"/>
      <c r="AO215" s="159"/>
      <c r="AP215" s="159">
        <f aca="true" t="shared" si="39" ref="AP215:AP216">AP218+AP221+AP224+AP227+AP230+AP233+AP236+AP239+AP242</f>
        <v>1146</v>
      </c>
      <c r="AQ215" s="159"/>
      <c r="AR215" s="159"/>
      <c r="AS215" s="159"/>
      <c r="AT215" s="159"/>
      <c r="AU215" s="159"/>
      <c r="AV215" s="159">
        <f aca="true" t="shared" si="40" ref="AV215:AV216">AV218+AV221+AV224+AV227+AV230+AV233+AV236+AV239+AV242</f>
        <v>806</v>
      </c>
      <c r="AW215" s="159"/>
      <c r="AX215" s="159"/>
      <c r="AY215" s="159"/>
      <c r="AZ215" s="159"/>
      <c r="BA215" s="159"/>
      <c r="BB215" s="159">
        <f aca="true" t="shared" si="41" ref="BB215:BB216">BB218+BB221+BB224+BB227+BB230+BB233+BB236+BB239+BB242</f>
        <v>824</v>
      </c>
      <c r="BC215" s="159"/>
      <c r="BD215" s="159"/>
      <c r="BE215" s="159"/>
      <c r="BF215" s="159"/>
      <c r="BG215" s="159"/>
      <c r="BH215" s="158">
        <f aca="true" t="shared" si="42" ref="BH215:BH216">BH218+BH221+BH224+BH227+BH230+BH233+BH236+BH239+BH242</f>
        <v>3477</v>
      </c>
      <c r="BI215" s="158"/>
      <c r="BJ215" s="158"/>
      <c r="BK215" s="158"/>
      <c r="BL215" s="158"/>
      <c r="BM215" s="158"/>
      <c r="BN215" s="158">
        <f aca="true" t="shared" si="43" ref="BN215:BN216">BN218+BN221+BN224+BN227+BN230+BN233+BN236+BN239+BN242</f>
        <v>13466</v>
      </c>
      <c r="BO215" s="158"/>
      <c r="BP215" s="158"/>
      <c r="BQ215" s="158"/>
      <c r="BR215" s="158"/>
      <c r="BS215" s="158"/>
      <c r="BT215" s="158">
        <f aca="true" t="shared" si="44" ref="BT215:BT216">BT218+BT221+BT224+BT227+BT230+BT233+BT236+BT239+BT242</f>
        <v>6306</v>
      </c>
      <c r="BU215" s="158"/>
      <c r="BV215" s="158"/>
      <c r="BW215" s="158"/>
      <c r="BX215" s="158"/>
      <c r="BY215" s="158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  <c r="IS215"/>
      <c r="IT215"/>
      <c r="IU215"/>
      <c r="IV215"/>
    </row>
    <row r="216" spans="1:256" ht="12.75" customHeight="1">
      <c r="A216" s="152"/>
      <c r="B216" s="10"/>
      <c r="C216" s="10"/>
      <c r="D216" s="10"/>
      <c r="E216" s="10"/>
      <c r="F216" s="10"/>
      <c r="G216" s="10"/>
      <c r="H216" s="10"/>
      <c r="I216" s="161" t="s">
        <v>64</v>
      </c>
      <c r="J216" s="161"/>
      <c r="K216" s="161"/>
      <c r="L216" s="163">
        <f t="shared" si="34"/>
        <v>1498</v>
      </c>
      <c r="M216" s="163"/>
      <c r="N216" s="163"/>
      <c r="O216" s="163"/>
      <c r="P216" s="163"/>
      <c r="Q216" s="163"/>
      <c r="R216" s="163">
        <f t="shared" si="35"/>
        <v>1529</v>
      </c>
      <c r="S216" s="163"/>
      <c r="T216" s="163"/>
      <c r="U216" s="163"/>
      <c r="V216" s="163"/>
      <c r="W216" s="163"/>
      <c r="X216" s="163">
        <f t="shared" si="36"/>
        <v>1732</v>
      </c>
      <c r="Y216" s="163"/>
      <c r="Z216" s="163"/>
      <c r="AA216" s="163"/>
      <c r="AB216" s="163"/>
      <c r="AC216" s="163"/>
      <c r="AD216" s="163">
        <f t="shared" si="37"/>
        <v>2019</v>
      </c>
      <c r="AE216" s="163"/>
      <c r="AF216" s="163"/>
      <c r="AG216" s="163"/>
      <c r="AH216" s="163"/>
      <c r="AI216" s="163"/>
      <c r="AJ216" s="163">
        <f t="shared" si="38"/>
        <v>1672</v>
      </c>
      <c r="AK216" s="163"/>
      <c r="AL216" s="163"/>
      <c r="AM216" s="163"/>
      <c r="AN216" s="163"/>
      <c r="AO216" s="163"/>
      <c r="AP216" s="163">
        <f t="shared" si="39"/>
        <v>1462</v>
      </c>
      <c r="AQ216" s="163"/>
      <c r="AR216" s="163"/>
      <c r="AS216" s="163"/>
      <c r="AT216" s="163"/>
      <c r="AU216" s="163"/>
      <c r="AV216" s="163">
        <f t="shared" si="40"/>
        <v>1325</v>
      </c>
      <c r="AW216" s="163"/>
      <c r="AX216" s="163"/>
      <c r="AY216" s="163"/>
      <c r="AZ216" s="163"/>
      <c r="BA216" s="163"/>
      <c r="BB216" s="163">
        <f t="shared" si="41"/>
        <v>2148</v>
      </c>
      <c r="BC216" s="163"/>
      <c r="BD216" s="163"/>
      <c r="BE216" s="163"/>
      <c r="BF216" s="163"/>
      <c r="BG216" s="163"/>
      <c r="BH216" s="162">
        <f t="shared" si="42"/>
        <v>3252</v>
      </c>
      <c r="BI216" s="162"/>
      <c r="BJ216" s="162"/>
      <c r="BK216" s="162"/>
      <c r="BL216" s="162"/>
      <c r="BM216" s="162"/>
      <c r="BN216" s="162">
        <f t="shared" si="43"/>
        <v>13769</v>
      </c>
      <c r="BO216" s="162"/>
      <c r="BP216" s="162"/>
      <c r="BQ216" s="162"/>
      <c r="BR216" s="162"/>
      <c r="BS216" s="162"/>
      <c r="BT216" s="162">
        <f t="shared" si="44"/>
        <v>8626</v>
      </c>
      <c r="BU216" s="162"/>
      <c r="BV216" s="162"/>
      <c r="BW216" s="162"/>
      <c r="BX216" s="162"/>
      <c r="BY216" s="162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  <c r="IS216"/>
      <c r="IT216"/>
      <c r="IU216"/>
      <c r="IV216"/>
    </row>
    <row r="217" spans="1:256" ht="12.75" customHeight="1">
      <c r="A217" s="152"/>
      <c r="B217" s="10"/>
      <c r="C217" s="10"/>
      <c r="D217" s="10"/>
      <c r="E217" s="10"/>
      <c r="F217" s="10"/>
      <c r="G217" s="10"/>
      <c r="H217" s="10"/>
      <c r="I217" s="164" t="s">
        <v>131</v>
      </c>
      <c r="J217" s="164"/>
      <c r="K217" s="164"/>
      <c r="L217" s="165">
        <f>SUM(L215:Q216)</f>
        <v>2845</v>
      </c>
      <c r="M217" s="165"/>
      <c r="N217" s="165"/>
      <c r="O217" s="165"/>
      <c r="P217" s="165"/>
      <c r="Q217" s="165"/>
      <c r="R217" s="165">
        <f>SUM(R215:W216)</f>
        <v>3038</v>
      </c>
      <c r="S217" s="165"/>
      <c r="T217" s="165"/>
      <c r="U217" s="165"/>
      <c r="V217" s="165"/>
      <c r="W217" s="165"/>
      <c r="X217" s="165">
        <f>SUM(X215:AC216)</f>
        <v>3444</v>
      </c>
      <c r="Y217" s="165"/>
      <c r="Z217" s="165"/>
      <c r="AA217" s="165"/>
      <c r="AB217" s="165"/>
      <c r="AC217" s="165"/>
      <c r="AD217" s="165">
        <f>SUM(AD215:AI216)</f>
        <v>3990</v>
      </c>
      <c r="AE217" s="165"/>
      <c r="AF217" s="165"/>
      <c r="AG217" s="165"/>
      <c r="AH217" s="165"/>
      <c r="AI217" s="165"/>
      <c r="AJ217" s="165">
        <f>SUM(AJ215:AO216)</f>
        <v>3231</v>
      </c>
      <c r="AK217" s="165"/>
      <c r="AL217" s="165"/>
      <c r="AM217" s="165"/>
      <c r="AN217" s="165"/>
      <c r="AO217" s="165"/>
      <c r="AP217" s="165">
        <f>SUM(AP215:AU216)</f>
        <v>2608</v>
      </c>
      <c r="AQ217" s="165"/>
      <c r="AR217" s="165"/>
      <c r="AS217" s="165"/>
      <c r="AT217" s="165"/>
      <c r="AU217" s="165"/>
      <c r="AV217" s="165">
        <f>SUM(AV215:BA216)</f>
        <v>2131</v>
      </c>
      <c r="AW217" s="165"/>
      <c r="AX217" s="165"/>
      <c r="AY217" s="165"/>
      <c r="AZ217" s="165"/>
      <c r="BA217" s="165"/>
      <c r="BB217" s="165">
        <f>SUM(BB215:BG216)</f>
        <v>2972</v>
      </c>
      <c r="BC217" s="165"/>
      <c r="BD217" s="165"/>
      <c r="BE217" s="165"/>
      <c r="BF217" s="165"/>
      <c r="BG217" s="165"/>
      <c r="BH217" s="165">
        <f>SUM(BH215:BM216)</f>
        <v>6729</v>
      </c>
      <c r="BI217" s="165"/>
      <c r="BJ217" s="165"/>
      <c r="BK217" s="165"/>
      <c r="BL217" s="165"/>
      <c r="BM217" s="165"/>
      <c r="BN217" s="165">
        <f>SUM(BN215:BS216)</f>
        <v>27235</v>
      </c>
      <c r="BO217" s="165"/>
      <c r="BP217" s="165"/>
      <c r="BQ217" s="165"/>
      <c r="BR217" s="165"/>
      <c r="BS217" s="165"/>
      <c r="BT217" s="165">
        <f>SUM(BT215:BY216)</f>
        <v>14932</v>
      </c>
      <c r="BU217" s="165"/>
      <c r="BV217" s="165"/>
      <c r="BW217" s="165"/>
      <c r="BX217" s="165"/>
      <c r="BY217" s="165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  <c r="IT217"/>
      <c r="IU217"/>
      <c r="IV217"/>
    </row>
    <row r="218" spans="1:256" ht="12.75" customHeight="1">
      <c r="A218" s="152"/>
      <c r="B218" s="10" t="s">
        <v>256</v>
      </c>
      <c r="C218" s="10"/>
      <c r="D218" s="10"/>
      <c r="E218" s="10"/>
      <c r="F218" s="10"/>
      <c r="G218" s="10"/>
      <c r="H218" s="10"/>
      <c r="I218" s="157" t="s">
        <v>63</v>
      </c>
      <c r="J218" s="157"/>
      <c r="K218" s="157"/>
      <c r="L218" s="159">
        <v>473</v>
      </c>
      <c r="M218" s="159"/>
      <c r="N218" s="159"/>
      <c r="O218" s="159"/>
      <c r="P218" s="159"/>
      <c r="Q218" s="159"/>
      <c r="R218" s="159">
        <v>491</v>
      </c>
      <c r="S218" s="159"/>
      <c r="T218" s="159"/>
      <c r="U218" s="159"/>
      <c r="V218" s="159"/>
      <c r="W218" s="159"/>
      <c r="X218" s="159">
        <v>520</v>
      </c>
      <c r="Y218" s="159"/>
      <c r="Z218" s="159"/>
      <c r="AA218" s="159"/>
      <c r="AB218" s="159"/>
      <c r="AC218" s="159"/>
      <c r="AD218" s="159">
        <v>559</v>
      </c>
      <c r="AE218" s="159"/>
      <c r="AF218" s="159"/>
      <c r="AG218" s="159"/>
      <c r="AH218" s="159"/>
      <c r="AI218" s="159"/>
      <c r="AJ218" s="159">
        <v>462</v>
      </c>
      <c r="AK218" s="159"/>
      <c r="AL218" s="159"/>
      <c r="AM218" s="159"/>
      <c r="AN218" s="159"/>
      <c r="AO218" s="159"/>
      <c r="AP218" s="159">
        <v>313</v>
      </c>
      <c r="AQ218" s="159"/>
      <c r="AR218" s="159"/>
      <c r="AS218" s="159"/>
      <c r="AT218" s="159"/>
      <c r="AU218" s="159"/>
      <c r="AV218" s="159">
        <v>213</v>
      </c>
      <c r="AW218" s="159"/>
      <c r="AX218" s="159"/>
      <c r="AY218" s="159"/>
      <c r="AZ218" s="159"/>
      <c r="BA218" s="159"/>
      <c r="BB218" s="159">
        <f>142+62+11</f>
        <v>215</v>
      </c>
      <c r="BC218" s="159"/>
      <c r="BD218" s="159"/>
      <c r="BE218" s="159"/>
      <c r="BF218" s="159"/>
      <c r="BG218" s="159"/>
      <c r="BH218" s="158">
        <f aca="true" t="shared" si="45" ref="BH218:BH219">SUM(R186:AI186)</f>
        <v>1263</v>
      </c>
      <c r="BI218" s="158"/>
      <c r="BJ218" s="158"/>
      <c r="BK218" s="158"/>
      <c r="BL218" s="158"/>
      <c r="BM218" s="158"/>
      <c r="BN218" s="158">
        <f aca="true" t="shared" si="46" ref="BN218:BN219">AJ186+AP186+AV186+BB186+BH186+BN186+BT186+L218+R218+X218</f>
        <v>4902</v>
      </c>
      <c r="BO218" s="158"/>
      <c r="BP218" s="158"/>
      <c r="BQ218" s="158"/>
      <c r="BR218" s="158"/>
      <c r="BS218" s="158"/>
      <c r="BT218" s="158">
        <f aca="true" t="shared" si="47" ref="BT218:BT219">SUM(AD218:BG218)</f>
        <v>1762</v>
      </c>
      <c r="BU218" s="158"/>
      <c r="BV218" s="158"/>
      <c r="BW218" s="158"/>
      <c r="BX218" s="158"/>
      <c r="BY218" s="15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  <c r="IS218"/>
      <c r="IT218"/>
      <c r="IU218"/>
      <c r="IV218"/>
    </row>
    <row r="219" spans="1:256" ht="12.75" customHeight="1">
      <c r="A219" s="152"/>
      <c r="B219" s="10"/>
      <c r="C219" s="10"/>
      <c r="D219" s="10"/>
      <c r="E219" s="10"/>
      <c r="F219" s="10"/>
      <c r="G219" s="10"/>
      <c r="H219" s="10"/>
      <c r="I219" s="167" t="s">
        <v>64</v>
      </c>
      <c r="J219" s="167"/>
      <c r="K219" s="167"/>
      <c r="L219" s="163">
        <v>574</v>
      </c>
      <c r="M219" s="163"/>
      <c r="N219" s="163"/>
      <c r="O219" s="163"/>
      <c r="P219" s="163"/>
      <c r="Q219" s="163"/>
      <c r="R219" s="163">
        <v>545</v>
      </c>
      <c r="S219" s="163"/>
      <c r="T219" s="163"/>
      <c r="U219" s="163"/>
      <c r="V219" s="163"/>
      <c r="W219" s="163"/>
      <c r="X219" s="163">
        <v>554</v>
      </c>
      <c r="Y219" s="163"/>
      <c r="Z219" s="163"/>
      <c r="AA219" s="163"/>
      <c r="AB219" s="163"/>
      <c r="AC219" s="163"/>
      <c r="AD219" s="163">
        <v>613</v>
      </c>
      <c r="AE219" s="163"/>
      <c r="AF219" s="163"/>
      <c r="AG219" s="163"/>
      <c r="AH219" s="163"/>
      <c r="AI219" s="163"/>
      <c r="AJ219" s="163">
        <v>501</v>
      </c>
      <c r="AK219" s="163"/>
      <c r="AL219" s="163"/>
      <c r="AM219" s="163"/>
      <c r="AN219" s="163"/>
      <c r="AO219" s="163"/>
      <c r="AP219" s="163">
        <v>425</v>
      </c>
      <c r="AQ219" s="163"/>
      <c r="AR219" s="163"/>
      <c r="AS219" s="163"/>
      <c r="AT219" s="163"/>
      <c r="AU219" s="163"/>
      <c r="AV219" s="163">
        <v>369</v>
      </c>
      <c r="AW219" s="163"/>
      <c r="AX219" s="163"/>
      <c r="AY219" s="163"/>
      <c r="AZ219" s="163"/>
      <c r="BA219" s="163"/>
      <c r="BB219" s="163">
        <f>293+168+59+10+2</f>
        <v>532</v>
      </c>
      <c r="BC219" s="163"/>
      <c r="BD219" s="163"/>
      <c r="BE219" s="163"/>
      <c r="BF219" s="163"/>
      <c r="BG219" s="163"/>
      <c r="BH219" s="162">
        <f t="shared" si="45"/>
        <v>1198</v>
      </c>
      <c r="BI219" s="162"/>
      <c r="BJ219" s="162"/>
      <c r="BK219" s="162"/>
      <c r="BL219" s="162"/>
      <c r="BM219" s="162"/>
      <c r="BN219" s="162">
        <f t="shared" si="46"/>
        <v>5110</v>
      </c>
      <c r="BO219" s="162"/>
      <c r="BP219" s="162"/>
      <c r="BQ219" s="162"/>
      <c r="BR219" s="162"/>
      <c r="BS219" s="162"/>
      <c r="BT219" s="162">
        <f t="shared" si="47"/>
        <v>2440</v>
      </c>
      <c r="BU219" s="162"/>
      <c r="BV219" s="162"/>
      <c r="BW219" s="162"/>
      <c r="BX219" s="162"/>
      <c r="BY219" s="162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  <c r="IS219"/>
      <c r="IT219"/>
      <c r="IU219"/>
      <c r="IV219"/>
    </row>
    <row r="220" spans="1:256" ht="12.75" customHeight="1">
      <c r="A220" s="152"/>
      <c r="B220" s="10"/>
      <c r="C220" s="10"/>
      <c r="D220" s="10"/>
      <c r="E220" s="10"/>
      <c r="F220" s="10"/>
      <c r="G220" s="10"/>
      <c r="H220" s="10"/>
      <c r="I220" s="164" t="s">
        <v>131</v>
      </c>
      <c r="J220" s="164"/>
      <c r="K220" s="164"/>
      <c r="L220" s="165">
        <f>SUM(L218:Q219)</f>
        <v>1047</v>
      </c>
      <c r="M220" s="165"/>
      <c r="N220" s="165"/>
      <c r="O220" s="165"/>
      <c r="P220" s="165"/>
      <c r="Q220" s="165"/>
      <c r="R220" s="165">
        <f>SUM(R218:W219)</f>
        <v>1036</v>
      </c>
      <c r="S220" s="165"/>
      <c r="T220" s="165"/>
      <c r="U220" s="165"/>
      <c r="V220" s="165"/>
      <c r="W220" s="165"/>
      <c r="X220" s="165">
        <f>SUM(X218:AC219)</f>
        <v>1074</v>
      </c>
      <c r="Y220" s="165"/>
      <c r="Z220" s="165"/>
      <c r="AA220" s="165"/>
      <c r="AB220" s="165"/>
      <c r="AC220" s="165"/>
      <c r="AD220" s="165">
        <f>SUM(AD218:AI219)</f>
        <v>1172</v>
      </c>
      <c r="AE220" s="165"/>
      <c r="AF220" s="165"/>
      <c r="AG220" s="165"/>
      <c r="AH220" s="165"/>
      <c r="AI220" s="165"/>
      <c r="AJ220" s="165">
        <f>SUM(AJ218:AO219)</f>
        <v>963</v>
      </c>
      <c r="AK220" s="165"/>
      <c r="AL220" s="165"/>
      <c r="AM220" s="165"/>
      <c r="AN220" s="165"/>
      <c r="AO220" s="165"/>
      <c r="AP220" s="165">
        <f>SUM(AP218:AU219)</f>
        <v>738</v>
      </c>
      <c r="AQ220" s="165"/>
      <c r="AR220" s="165"/>
      <c r="AS220" s="165"/>
      <c r="AT220" s="165"/>
      <c r="AU220" s="165"/>
      <c r="AV220" s="165">
        <f>SUM(AV218:BA219)</f>
        <v>582</v>
      </c>
      <c r="AW220" s="165"/>
      <c r="AX220" s="165"/>
      <c r="AY220" s="165"/>
      <c r="AZ220" s="165"/>
      <c r="BA220" s="165"/>
      <c r="BB220" s="165">
        <f>SUM(BB218:BG219)</f>
        <v>747</v>
      </c>
      <c r="BC220" s="165"/>
      <c r="BD220" s="165"/>
      <c r="BE220" s="165"/>
      <c r="BF220" s="165"/>
      <c r="BG220" s="165"/>
      <c r="BH220" s="165">
        <f>SUM(BH218:BM219)</f>
        <v>2461</v>
      </c>
      <c r="BI220" s="165"/>
      <c r="BJ220" s="165"/>
      <c r="BK220" s="165"/>
      <c r="BL220" s="165"/>
      <c r="BM220" s="165"/>
      <c r="BN220" s="165">
        <f>SUM(BN218:BS219)</f>
        <v>10012</v>
      </c>
      <c r="BO220" s="165"/>
      <c r="BP220" s="165"/>
      <c r="BQ220" s="165"/>
      <c r="BR220" s="165"/>
      <c r="BS220" s="165"/>
      <c r="BT220" s="165">
        <f>SUM(BT218:BY219)</f>
        <v>4202</v>
      </c>
      <c r="BU220" s="165"/>
      <c r="BV220" s="165"/>
      <c r="BW220" s="165"/>
      <c r="BX220" s="165"/>
      <c r="BY220" s="165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  <c r="IR220"/>
      <c r="IS220"/>
      <c r="IT220"/>
      <c r="IU220"/>
      <c r="IV220"/>
    </row>
    <row r="221" spans="1:256" ht="12.75" customHeight="1">
      <c r="A221" s="152"/>
      <c r="B221" s="10" t="s">
        <v>257</v>
      </c>
      <c r="C221" s="10"/>
      <c r="D221" s="10"/>
      <c r="E221" s="10"/>
      <c r="F221" s="10"/>
      <c r="G221" s="10"/>
      <c r="H221" s="10"/>
      <c r="I221" s="157" t="s">
        <v>63</v>
      </c>
      <c r="J221" s="157"/>
      <c r="K221" s="157"/>
      <c r="L221" s="159">
        <v>41</v>
      </c>
      <c r="M221" s="159"/>
      <c r="N221" s="159"/>
      <c r="O221" s="159"/>
      <c r="P221" s="159"/>
      <c r="Q221" s="159"/>
      <c r="R221" s="159">
        <v>72</v>
      </c>
      <c r="S221" s="159"/>
      <c r="T221" s="159"/>
      <c r="U221" s="159"/>
      <c r="V221" s="159"/>
      <c r="W221" s="159"/>
      <c r="X221" s="159">
        <v>111</v>
      </c>
      <c r="Y221" s="159"/>
      <c r="Z221" s="159"/>
      <c r="AA221" s="159"/>
      <c r="AB221" s="159"/>
      <c r="AC221" s="159"/>
      <c r="AD221" s="159">
        <v>120</v>
      </c>
      <c r="AE221" s="159"/>
      <c r="AF221" s="159"/>
      <c r="AG221" s="159"/>
      <c r="AH221" s="159"/>
      <c r="AI221" s="159"/>
      <c r="AJ221" s="159">
        <v>105</v>
      </c>
      <c r="AK221" s="159"/>
      <c r="AL221" s="159"/>
      <c r="AM221" s="159"/>
      <c r="AN221" s="159"/>
      <c r="AO221" s="159"/>
      <c r="AP221" s="159">
        <v>72</v>
      </c>
      <c r="AQ221" s="159"/>
      <c r="AR221" s="159"/>
      <c r="AS221" s="159"/>
      <c r="AT221" s="159"/>
      <c r="AU221" s="159"/>
      <c r="AV221" s="159">
        <v>47</v>
      </c>
      <c r="AW221" s="159"/>
      <c r="AX221" s="159"/>
      <c r="AY221" s="159"/>
      <c r="AZ221" s="159"/>
      <c r="BA221" s="159"/>
      <c r="BB221" s="159">
        <f>38+16+1</f>
        <v>55</v>
      </c>
      <c r="BC221" s="159"/>
      <c r="BD221" s="159"/>
      <c r="BE221" s="159"/>
      <c r="BF221" s="159"/>
      <c r="BG221" s="159"/>
      <c r="BH221" s="158">
        <f aca="true" t="shared" si="48" ref="BH221:BH222">SUM(R189:AI189)</f>
        <v>176</v>
      </c>
      <c r="BI221" s="158"/>
      <c r="BJ221" s="158"/>
      <c r="BK221" s="158"/>
      <c r="BL221" s="158"/>
      <c r="BM221" s="158"/>
      <c r="BN221" s="158">
        <f aca="true" t="shared" si="49" ref="BN221:BN222">AJ189+AP189+AV189+BB189+BH189+BN189+BT189+L221+R221+X221</f>
        <v>620</v>
      </c>
      <c r="BO221" s="158"/>
      <c r="BP221" s="158"/>
      <c r="BQ221" s="158"/>
      <c r="BR221" s="158"/>
      <c r="BS221" s="158"/>
      <c r="BT221" s="158">
        <f aca="true" t="shared" si="50" ref="BT221:BT222">SUM(AD221:BG221)</f>
        <v>399</v>
      </c>
      <c r="BU221" s="158"/>
      <c r="BV221" s="158"/>
      <c r="BW221" s="158"/>
      <c r="BX221" s="158"/>
      <c r="BY221" s="158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  <c r="IS221"/>
      <c r="IT221"/>
      <c r="IU221"/>
      <c r="IV221"/>
    </row>
    <row r="222" spans="1:256" ht="12.75" customHeight="1">
      <c r="A222" s="152"/>
      <c r="B222" s="10"/>
      <c r="C222" s="10"/>
      <c r="D222" s="10"/>
      <c r="E222" s="10"/>
      <c r="F222" s="10"/>
      <c r="G222" s="10"/>
      <c r="H222" s="10"/>
      <c r="I222" s="161" t="s">
        <v>64</v>
      </c>
      <c r="J222" s="161"/>
      <c r="K222" s="161"/>
      <c r="L222" s="163">
        <v>56</v>
      </c>
      <c r="M222" s="163"/>
      <c r="N222" s="163"/>
      <c r="O222" s="163"/>
      <c r="P222" s="163"/>
      <c r="Q222" s="163"/>
      <c r="R222" s="163">
        <v>94</v>
      </c>
      <c r="S222" s="163"/>
      <c r="T222" s="163"/>
      <c r="U222" s="163"/>
      <c r="V222" s="163"/>
      <c r="W222" s="163"/>
      <c r="X222" s="163">
        <v>100</v>
      </c>
      <c r="Y222" s="163"/>
      <c r="Z222" s="163"/>
      <c r="AA222" s="163"/>
      <c r="AB222" s="163"/>
      <c r="AC222" s="163"/>
      <c r="AD222" s="163">
        <v>120</v>
      </c>
      <c r="AE222" s="163"/>
      <c r="AF222" s="163"/>
      <c r="AG222" s="163"/>
      <c r="AH222" s="163"/>
      <c r="AI222" s="163"/>
      <c r="AJ222" s="163">
        <v>104</v>
      </c>
      <c r="AK222" s="163"/>
      <c r="AL222" s="163"/>
      <c r="AM222" s="163"/>
      <c r="AN222" s="163"/>
      <c r="AO222" s="163"/>
      <c r="AP222" s="163">
        <v>87</v>
      </c>
      <c r="AQ222" s="163"/>
      <c r="AR222" s="163"/>
      <c r="AS222" s="163"/>
      <c r="AT222" s="163"/>
      <c r="AU222" s="163"/>
      <c r="AV222" s="163">
        <v>77</v>
      </c>
      <c r="AW222" s="163"/>
      <c r="AX222" s="163"/>
      <c r="AY222" s="163"/>
      <c r="AZ222" s="163"/>
      <c r="BA222" s="163"/>
      <c r="BB222" s="163">
        <f>81+48+18+3</f>
        <v>150</v>
      </c>
      <c r="BC222" s="163"/>
      <c r="BD222" s="163"/>
      <c r="BE222" s="163"/>
      <c r="BF222" s="163"/>
      <c r="BG222" s="163"/>
      <c r="BH222" s="162">
        <f t="shared" si="48"/>
        <v>158</v>
      </c>
      <c r="BI222" s="162"/>
      <c r="BJ222" s="162"/>
      <c r="BK222" s="162"/>
      <c r="BL222" s="162"/>
      <c r="BM222" s="162"/>
      <c r="BN222" s="162">
        <f t="shared" si="49"/>
        <v>664</v>
      </c>
      <c r="BO222" s="162"/>
      <c r="BP222" s="162"/>
      <c r="BQ222" s="162"/>
      <c r="BR222" s="162"/>
      <c r="BS222" s="162"/>
      <c r="BT222" s="162">
        <f t="shared" si="50"/>
        <v>538</v>
      </c>
      <c r="BU222" s="162"/>
      <c r="BV222" s="162"/>
      <c r="BW222" s="162"/>
      <c r="BX222" s="162"/>
      <c r="BY222" s="16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  <c r="IS222"/>
      <c r="IT222"/>
      <c r="IU222"/>
      <c r="IV222"/>
    </row>
    <row r="223" spans="1:256" ht="12.75" customHeight="1">
      <c r="A223" s="152"/>
      <c r="B223" s="10"/>
      <c r="C223" s="10"/>
      <c r="D223" s="10"/>
      <c r="E223" s="10"/>
      <c r="F223" s="10"/>
      <c r="G223" s="10"/>
      <c r="H223" s="10"/>
      <c r="I223" s="164" t="s">
        <v>131</v>
      </c>
      <c r="J223" s="164"/>
      <c r="K223" s="164"/>
      <c r="L223" s="165">
        <f>SUM(L221:Q222)</f>
        <v>97</v>
      </c>
      <c r="M223" s="165"/>
      <c r="N223" s="165"/>
      <c r="O223" s="165"/>
      <c r="P223" s="165"/>
      <c r="Q223" s="165"/>
      <c r="R223" s="165">
        <f>SUM(R221:W222)</f>
        <v>166</v>
      </c>
      <c r="S223" s="165"/>
      <c r="T223" s="165"/>
      <c r="U223" s="165"/>
      <c r="V223" s="165"/>
      <c r="W223" s="165"/>
      <c r="X223" s="165">
        <f>SUM(X221:AC222)</f>
        <v>211</v>
      </c>
      <c r="Y223" s="165"/>
      <c r="Z223" s="165"/>
      <c r="AA223" s="165"/>
      <c r="AB223" s="165"/>
      <c r="AC223" s="165"/>
      <c r="AD223" s="165">
        <f>SUM(AD221:AI222)</f>
        <v>240</v>
      </c>
      <c r="AE223" s="165"/>
      <c r="AF223" s="165"/>
      <c r="AG223" s="165"/>
      <c r="AH223" s="165"/>
      <c r="AI223" s="165"/>
      <c r="AJ223" s="165">
        <f>SUM(AJ221:AO222)</f>
        <v>209</v>
      </c>
      <c r="AK223" s="165"/>
      <c r="AL223" s="165"/>
      <c r="AM223" s="165"/>
      <c r="AN223" s="165"/>
      <c r="AO223" s="165"/>
      <c r="AP223" s="165">
        <f>SUM(AP221:AU222)</f>
        <v>159</v>
      </c>
      <c r="AQ223" s="165"/>
      <c r="AR223" s="165"/>
      <c r="AS223" s="165"/>
      <c r="AT223" s="165"/>
      <c r="AU223" s="165"/>
      <c r="AV223" s="165">
        <f>SUM(AV221:BA222)</f>
        <v>124</v>
      </c>
      <c r="AW223" s="165"/>
      <c r="AX223" s="165"/>
      <c r="AY223" s="165"/>
      <c r="AZ223" s="165"/>
      <c r="BA223" s="165"/>
      <c r="BB223" s="165">
        <f>SUM(BB221:BG222)</f>
        <v>205</v>
      </c>
      <c r="BC223" s="165"/>
      <c r="BD223" s="165"/>
      <c r="BE223" s="165"/>
      <c r="BF223" s="165"/>
      <c r="BG223" s="165"/>
      <c r="BH223" s="165">
        <f>SUM(BH221:BM222)</f>
        <v>334</v>
      </c>
      <c r="BI223" s="165"/>
      <c r="BJ223" s="165"/>
      <c r="BK223" s="165"/>
      <c r="BL223" s="165"/>
      <c r="BM223" s="165"/>
      <c r="BN223" s="165">
        <f>SUM(BN221:BS222)</f>
        <v>1284</v>
      </c>
      <c r="BO223" s="165"/>
      <c r="BP223" s="165"/>
      <c r="BQ223" s="165"/>
      <c r="BR223" s="165"/>
      <c r="BS223" s="165"/>
      <c r="BT223" s="165">
        <f>SUM(BT221:BY222)</f>
        <v>937</v>
      </c>
      <c r="BU223" s="165"/>
      <c r="BV223" s="165"/>
      <c r="BW223" s="165"/>
      <c r="BX223" s="165"/>
      <c r="BY223" s="165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  <c r="IR223"/>
      <c r="IS223"/>
      <c r="IT223"/>
      <c r="IU223"/>
      <c r="IV223"/>
    </row>
    <row r="224" spans="1:256" ht="12.75" customHeight="1">
      <c r="A224" s="152"/>
      <c r="B224" s="10" t="s">
        <v>258</v>
      </c>
      <c r="C224" s="10"/>
      <c r="D224" s="10"/>
      <c r="E224" s="10"/>
      <c r="F224" s="10"/>
      <c r="G224" s="10"/>
      <c r="H224" s="10"/>
      <c r="I224" s="157" t="s">
        <v>63</v>
      </c>
      <c r="J224" s="157"/>
      <c r="K224" s="157"/>
      <c r="L224" s="159">
        <v>185</v>
      </c>
      <c r="M224" s="159"/>
      <c r="N224" s="159"/>
      <c r="O224" s="159"/>
      <c r="P224" s="159"/>
      <c r="Q224" s="159"/>
      <c r="R224" s="159">
        <v>154</v>
      </c>
      <c r="S224" s="159"/>
      <c r="T224" s="159"/>
      <c r="U224" s="159"/>
      <c r="V224" s="159"/>
      <c r="W224" s="159"/>
      <c r="X224" s="159">
        <v>150</v>
      </c>
      <c r="Y224" s="159"/>
      <c r="Z224" s="159"/>
      <c r="AA224" s="159"/>
      <c r="AB224" s="159"/>
      <c r="AC224" s="159"/>
      <c r="AD224" s="159">
        <v>182</v>
      </c>
      <c r="AE224" s="159"/>
      <c r="AF224" s="159"/>
      <c r="AG224" s="159"/>
      <c r="AH224" s="159"/>
      <c r="AI224" s="159"/>
      <c r="AJ224" s="159">
        <v>166</v>
      </c>
      <c r="AK224" s="159"/>
      <c r="AL224" s="159"/>
      <c r="AM224" s="159"/>
      <c r="AN224" s="159"/>
      <c r="AO224" s="159"/>
      <c r="AP224" s="159">
        <v>129</v>
      </c>
      <c r="AQ224" s="159"/>
      <c r="AR224" s="159"/>
      <c r="AS224" s="159"/>
      <c r="AT224" s="159"/>
      <c r="AU224" s="159"/>
      <c r="AV224" s="159">
        <v>84</v>
      </c>
      <c r="AW224" s="159"/>
      <c r="AX224" s="159"/>
      <c r="AY224" s="159"/>
      <c r="AZ224" s="159"/>
      <c r="BA224" s="159"/>
      <c r="BB224" s="159">
        <f>55+19+2</f>
        <v>76</v>
      </c>
      <c r="BC224" s="159"/>
      <c r="BD224" s="159"/>
      <c r="BE224" s="159"/>
      <c r="BF224" s="159"/>
      <c r="BG224" s="159"/>
      <c r="BH224" s="158">
        <f aca="true" t="shared" si="51" ref="BH224:BH225">SUM(R192:AI192)</f>
        <v>562</v>
      </c>
      <c r="BI224" s="158"/>
      <c r="BJ224" s="158"/>
      <c r="BK224" s="158"/>
      <c r="BL224" s="158"/>
      <c r="BM224" s="158"/>
      <c r="BN224" s="158">
        <f aca="true" t="shared" si="52" ref="BN224:BN225">AJ192+AP192+AV192+BB192+BH192+BN192+BT192+L224+R224+X224</f>
        <v>1705</v>
      </c>
      <c r="BO224" s="158"/>
      <c r="BP224" s="158"/>
      <c r="BQ224" s="158"/>
      <c r="BR224" s="158"/>
      <c r="BS224" s="158"/>
      <c r="BT224" s="158">
        <f aca="true" t="shared" si="53" ref="BT224:BT225">SUM(AD224:BG224)</f>
        <v>637</v>
      </c>
      <c r="BU224" s="158"/>
      <c r="BV224" s="158"/>
      <c r="BW224" s="158"/>
      <c r="BX224" s="158"/>
      <c r="BY224" s="158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  <c r="IQ224"/>
      <c r="IR224"/>
      <c r="IS224"/>
      <c r="IT224"/>
      <c r="IU224"/>
      <c r="IV224"/>
    </row>
    <row r="225" spans="1:256" ht="12.75" customHeight="1">
      <c r="A225" s="152"/>
      <c r="B225" s="10"/>
      <c r="C225" s="10"/>
      <c r="D225" s="10"/>
      <c r="E225" s="10"/>
      <c r="F225" s="10"/>
      <c r="G225" s="10"/>
      <c r="H225" s="10"/>
      <c r="I225" s="161" t="s">
        <v>64</v>
      </c>
      <c r="J225" s="161"/>
      <c r="K225" s="161"/>
      <c r="L225" s="163">
        <v>186</v>
      </c>
      <c r="M225" s="163"/>
      <c r="N225" s="163"/>
      <c r="O225" s="163"/>
      <c r="P225" s="163"/>
      <c r="Q225" s="163"/>
      <c r="R225" s="163">
        <v>149</v>
      </c>
      <c r="S225" s="163"/>
      <c r="T225" s="163"/>
      <c r="U225" s="163"/>
      <c r="V225" s="163"/>
      <c r="W225" s="163"/>
      <c r="X225" s="163">
        <v>169</v>
      </c>
      <c r="Y225" s="163"/>
      <c r="Z225" s="163"/>
      <c r="AA225" s="163"/>
      <c r="AB225" s="163"/>
      <c r="AC225" s="163"/>
      <c r="AD225" s="163">
        <v>204</v>
      </c>
      <c r="AE225" s="163"/>
      <c r="AF225" s="163"/>
      <c r="AG225" s="163"/>
      <c r="AH225" s="163"/>
      <c r="AI225" s="163"/>
      <c r="AJ225" s="163">
        <v>185</v>
      </c>
      <c r="AK225" s="163"/>
      <c r="AL225" s="163"/>
      <c r="AM225" s="163"/>
      <c r="AN225" s="163"/>
      <c r="AO225" s="163"/>
      <c r="AP225" s="163">
        <v>154</v>
      </c>
      <c r="AQ225" s="163"/>
      <c r="AR225" s="163"/>
      <c r="AS225" s="163"/>
      <c r="AT225" s="163"/>
      <c r="AU225" s="163"/>
      <c r="AV225" s="163">
        <v>146</v>
      </c>
      <c r="AW225" s="163"/>
      <c r="AX225" s="163"/>
      <c r="AY225" s="163"/>
      <c r="AZ225" s="163"/>
      <c r="BA225" s="163"/>
      <c r="BB225" s="163">
        <f>103+61+29+3</f>
        <v>196</v>
      </c>
      <c r="BC225" s="163"/>
      <c r="BD225" s="163"/>
      <c r="BE225" s="163"/>
      <c r="BF225" s="163"/>
      <c r="BG225" s="163"/>
      <c r="BH225" s="162">
        <f t="shared" si="51"/>
        <v>533</v>
      </c>
      <c r="BI225" s="162"/>
      <c r="BJ225" s="162"/>
      <c r="BK225" s="162"/>
      <c r="BL225" s="162"/>
      <c r="BM225" s="162"/>
      <c r="BN225" s="162">
        <f t="shared" si="52"/>
        <v>1814</v>
      </c>
      <c r="BO225" s="162"/>
      <c r="BP225" s="162"/>
      <c r="BQ225" s="162"/>
      <c r="BR225" s="162"/>
      <c r="BS225" s="162"/>
      <c r="BT225" s="162">
        <f t="shared" si="53"/>
        <v>885</v>
      </c>
      <c r="BU225" s="162"/>
      <c r="BV225" s="162"/>
      <c r="BW225" s="162"/>
      <c r="BX225" s="162"/>
      <c r="BY225" s="162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  <c r="IS225"/>
      <c r="IT225"/>
      <c r="IU225"/>
      <c r="IV225"/>
    </row>
    <row r="226" spans="1:256" ht="12.75" customHeight="1">
      <c r="A226" s="152"/>
      <c r="B226" s="10"/>
      <c r="C226" s="10"/>
      <c r="D226" s="10"/>
      <c r="E226" s="10"/>
      <c r="F226" s="10"/>
      <c r="G226" s="10"/>
      <c r="H226" s="10"/>
      <c r="I226" s="164" t="s">
        <v>131</v>
      </c>
      <c r="J226" s="164"/>
      <c r="K226" s="164"/>
      <c r="L226" s="165">
        <f>SUM(L224:Q225)</f>
        <v>371</v>
      </c>
      <c r="M226" s="165"/>
      <c r="N226" s="165"/>
      <c r="O226" s="165"/>
      <c r="P226" s="165"/>
      <c r="Q226" s="165"/>
      <c r="R226" s="165">
        <f>SUM(R224:W225)</f>
        <v>303</v>
      </c>
      <c r="S226" s="165"/>
      <c r="T226" s="165"/>
      <c r="U226" s="165"/>
      <c r="V226" s="165"/>
      <c r="W226" s="165"/>
      <c r="X226" s="165">
        <f>SUM(X224:AC225)</f>
        <v>319</v>
      </c>
      <c r="Y226" s="165"/>
      <c r="Z226" s="165"/>
      <c r="AA226" s="165"/>
      <c r="AB226" s="165"/>
      <c r="AC226" s="165"/>
      <c r="AD226" s="165">
        <f>SUM(AD224:AI225)</f>
        <v>386</v>
      </c>
      <c r="AE226" s="165"/>
      <c r="AF226" s="165"/>
      <c r="AG226" s="165"/>
      <c r="AH226" s="165"/>
      <c r="AI226" s="165"/>
      <c r="AJ226" s="165">
        <f>SUM(AJ224:AO225)</f>
        <v>351</v>
      </c>
      <c r="AK226" s="165"/>
      <c r="AL226" s="165"/>
      <c r="AM226" s="165"/>
      <c r="AN226" s="165"/>
      <c r="AO226" s="165"/>
      <c r="AP226" s="165">
        <f>SUM(AP224:AU225)</f>
        <v>283</v>
      </c>
      <c r="AQ226" s="165"/>
      <c r="AR226" s="165"/>
      <c r="AS226" s="165"/>
      <c r="AT226" s="165"/>
      <c r="AU226" s="165"/>
      <c r="AV226" s="165">
        <f>SUM(AV224:BA225)</f>
        <v>230</v>
      </c>
      <c r="AW226" s="165"/>
      <c r="AX226" s="165"/>
      <c r="AY226" s="165"/>
      <c r="AZ226" s="165"/>
      <c r="BA226" s="165"/>
      <c r="BB226" s="165">
        <f>SUM(BB224:BG225)</f>
        <v>272</v>
      </c>
      <c r="BC226" s="165"/>
      <c r="BD226" s="165"/>
      <c r="BE226" s="165"/>
      <c r="BF226" s="165"/>
      <c r="BG226" s="165"/>
      <c r="BH226" s="165">
        <f>SUM(BH224:BM225)</f>
        <v>1095</v>
      </c>
      <c r="BI226" s="165"/>
      <c r="BJ226" s="165"/>
      <c r="BK226" s="165"/>
      <c r="BL226" s="165"/>
      <c r="BM226" s="165"/>
      <c r="BN226" s="165">
        <f>SUM(BN224:BS225)</f>
        <v>3519</v>
      </c>
      <c r="BO226" s="165"/>
      <c r="BP226" s="165"/>
      <c r="BQ226" s="165"/>
      <c r="BR226" s="165"/>
      <c r="BS226" s="165"/>
      <c r="BT226" s="165">
        <f>SUM(BT224:BY225)</f>
        <v>1522</v>
      </c>
      <c r="BU226" s="165"/>
      <c r="BV226" s="165"/>
      <c r="BW226" s="165"/>
      <c r="BX226" s="165"/>
      <c r="BY226" s="165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  <c r="IQ226"/>
      <c r="IR226"/>
      <c r="IS226"/>
      <c r="IT226"/>
      <c r="IU226"/>
      <c r="IV226"/>
    </row>
    <row r="227" spans="1:256" ht="12.75" customHeight="1">
      <c r="A227" s="152"/>
      <c r="B227" s="10" t="s">
        <v>259</v>
      </c>
      <c r="C227" s="10"/>
      <c r="D227" s="10"/>
      <c r="E227" s="10"/>
      <c r="F227" s="10"/>
      <c r="G227" s="10"/>
      <c r="H227" s="10"/>
      <c r="I227" s="157" t="s">
        <v>63</v>
      </c>
      <c r="J227" s="157"/>
      <c r="K227" s="157"/>
      <c r="L227" s="159">
        <v>37</v>
      </c>
      <c r="M227" s="159"/>
      <c r="N227" s="159"/>
      <c r="O227" s="159"/>
      <c r="P227" s="159"/>
      <c r="Q227" s="159"/>
      <c r="R227" s="159">
        <v>60</v>
      </c>
      <c r="S227" s="159"/>
      <c r="T227" s="159"/>
      <c r="U227" s="159"/>
      <c r="V227" s="159"/>
      <c r="W227" s="159"/>
      <c r="X227" s="159">
        <v>81</v>
      </c>
      <c r="Y227" s="159"/>
      <c r="Z227" s="159"/>
      <c r="AA227" s="159"/>
      <c r="AB227" s="159"/>
      <c r="AC227" s="159"/>
      <c r="AD227" s="159">
        <v>76</v>
      </c>
      <c r="AE227" s="159"/>
      <c r="AF227" s="159"/>
      <c r="AG227" s="159"/>
      <c r="AH227" s="159"/>
      <c r="AI227" s="159"/>
      <c r="AJ227" s="159">
        <v>60</v>
      </c>
      <c r="AK227" s="159"/>
      <c r="AL227" s="159"/>
      <c r="AM227" s="159"/>
      <c r="AN227" s="159"/>
      <c r="AO227" s="159"/>
      <c r="AP227" s="159">
        <v>37</v>
      </c>
      <c r="AQ227" s="159"/>
      <c r="AR227" s="159"/>
      <c r="AS227" s="159"/>
      <c r="AT227" s="159"/>
      <c r="AU227" s="159"/>
      <c r="AV227" s="159">
        <v>41</v>
      </c>
      <c r="AW227" s="159"/>
      <c r="AX227" s="159"/>
      <c r="AY227" s="159"/>
      <c r="AZ227" s="159"/>
      <c r="BA227" s="159"/>
      <c r="BB227" s="159">
        <f>24+15+2</f>
        <v>41</v>
      </c>
      <c r="BC227" s="159"/>
      <c r="BD227" s="159"/>
      <c r="BE227" s="159"/>
      <c r="BF227" s="159"/>
      <c r="BG227" s="159"/>
      <c r="BH227" s="158">
        <f aca="true" t="shared" si="54" ref="BH227:BH228">SUM(R195:AI195)</f>
        <v>95</v>
      </c>
      <c r="BI227" s="158"/>
      <c r="BJ227" s="158"/>
      <c r="BK227" s="158"/>
      <c r="BL227" s="158"/>
      <c r="BM227" s="158"/>
      <c r="BN227" s="158">
        <f aca="true" t="shared" si="55" ref="BN227:BN228">AJ195+AP195+AV195+BB195+BH195+BN195+BT195+L227+R227+X227</f>
        <v>437</v>
      </c>
      <c r="BO227" s="158"/>
      <c r="BP227" s="158"/>
      <c r="BQ227" s="158"/>
      <c r="BR227" s="158"/>
      <c r="BS227" s="158"/>
      <c r="BT227" s="158">
        <f aca="true" t="shared" si="56" ref="BT227:BT228">SUM(AD227:BG227)</f>
        <v>255</v>
      </c>
      <c r="BU227" s="158"/>
      <c r="BV227" s="158"/>
      <c r="BW227" s="158"/>
      <c r="BX227" s="158"/>
      <c r="BY227" s="158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  <c r="IQ227"/>
      <c r="IR227"/>
      <c r="IS227"/>
      <c r="IT227"/>
      <c r="IU227"/>
      <c r="IV227"/>
    </row>
    <row r="228" spans="1:256" ht="12.75" customHeight="1">
      <c r="A228" s="152"/>
      <c r="B228" s="10"/>
      <c r="C228" s="10"/>
      <c r="D228" s="10"/>
      <c r="E228" s="10"/>
      <c r="F228" s="10"/>
      <c r="G228" s="10"/>
      <c r="H228" s="10"/>
      <c r="I228" s="161" t="s">
        <v>64</v>
      </c>
      <c r="J228" s="161"/>
      <c r="K228" s="161"/>
      <c r="L228" s="163">
        <v>55</v>
      </c>
      <c r="M228" s="163"/>
      <c r="N228" s="163"/>
      <c r="O228" s="163"/>
      <c r="P228" s="163"/>
      <c r="Q228" s="163"/>
      <c r="R228" s="163">
        <v>55</v>
      </c>
      <c r="S228" s="163"/>
      <c r="T228" s="163"/>
      <c r="U228" s="163"/>
      <c r="V228" s="163"/>
      <c r="W228" s="163"/>
      <c r="X228" s="163">
        <v>48</v>
      </c>
      <c r="Y228" s="163"/>
      <c r="Z228" s="163"/>
      <c r="AA228" s="163"/>
      <c r="AB228" s="163"/>
      <c r="AC228" s="163"/>
      <c r="AD228" s="163">
        <v>65</v>
      </c>
      <c r="AE228" s="163"/>
      <c r="AF228" s="163"/>
      <c r="AG228" s="163"/>
      <c r="AH228" s="163"/>
      <c r="AI228" s="163"/>
      <c r="AJ228" s="163">
        <v>68</v>
      </c>
      <c r="AK228" s="163"/>
      <c r="AL228" s="163"/>
      <c r="AM228" s="163"/>
      <c r="AN228" s="163"/>
      <c r="AO228" s="163"/>
      <c r="AP228" s="163">
        <v>44</v>
      </c>
      <c r="AQ228" s="163"/>
      <c r="AR228" s="163"/>
      <c r="AS228" s="163"/>
      <c r="AT228" s="163"/>
      <c r="AU228" s="163"/>
      <c r="AV228" s="163">
        <v>52</v>
      </c>
      <c r="AW228" s="163"/>
      <c r="AX228" s="163"/>
      <c r="AY228" s="163"/>
      <c r="AZ228" s="163"/>
      <c r="BA228" s="163"/>
      <c r="BB228" s="163">
        <f>53+41+10+1</f>
        <v>105</v>
      </c>
      <c r="BC228" s="163"/>
      <c r="BD228" s="163"/>
      <c r="BE228" s="163"/>
      <c r="BF228" s="163"/>
      <c r="BG228" s="163"/>
      <c r="BH228" s="162">
        <f t="shared" si="54"/>
        <v>83</v>
      </c>
      <c r="BI228" s="162"/>
      <c r="BJ228" s="162"/>
      <c r="BK228" s="162"/>
      <c r="BL228" s="162"/>
      <c r="BM228" s="162"/>
      <c r="BN228" s="162">
        <f t="shared" si="55"/>
        <v>404</v>
      </c>
      <c r="BO228" s="162"/>
      <c r="BP228" s="162"/>
      <c r="BQ228" s="162"/>
      <c r="BR228" s="162"/>
      <c r="BS228" s="162"/>
      <c r="BT228" s="162">
        <f t="shared" si="56"/>
        <v>334</v>
      </c>
      <c r="BU228" s="162"/>
      <c r="BV228" s="162"/>
      <c r="BW228" s="162"/>
      <c r="BX228" s="162"/>
      <c r="BY228" s="162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  <c r="IQ228"/>
      <c r="IR228"/>
      <c r="IS228"/>
      <c r="IT228"/>
      <c r="IU228"/>
      <c r="IV228"/>
    </row>
    <row r="229" spans="1:256" ht="12.75" customHeight="1">
      <c r="A229" s="152"/>
      <c r="B229" s="10"/>
      <c r="C229" s="10"/>
      <c r="D229" s="10"/>
      <c r="E229" s="10"/>
      <c r="F229" s="10"/>
      <c r="G229" s="10"/>
      <c r="H229" s="10"/>
      <c r="I229" s="164" t="s">
        <v>131</v>
      </c>
      <c r="J229" s="164"/>
      <c r="K229" s="164"/>
      <c r="L229" s="165">
        <f>SUM(L227:Q228)</f>
        <v>92</v>
      </c>
      <c r="M229" s="165"/>
      <c r="N229" s="165"/>
      <c r="O229" s="165"/>
      <c r="P229" s="165"/>
      <c r="Q229" s="165"/>
      <c r="R229" s="165">
        <f>SUM(R227:W228)</f>
        <v>115</v>
      </c>
      <c r="S229" s="165"/>
      <c r="T229" s="165"/>
      <c r="U229" s="165"/>
      <c r="V229" s="165"/>
      <c r="W229" s="165"/>
      <c r="X229" s="165">
        <f>SUM(X227:AC228)</f>
        <v>129</v>
      </c>
      <c r="Y229" s="165"/>
      <c r="Z229" s="165"/>
      <c r="AA229" s="165"/>
      <c r="AB229" s="165"/>
      <c r="AC229" s="165"/>
      <c r="AD229" s="165">
        <f>SUM(AD227:AI228)</f>
        <v>141</v>
      </c>
      <c r="AE229" s="165"/>
      <c r="AF229" s="165"/>
      <c r="AG229" s="165"/>
      <c r="AH229" s="165"/>
      <c r="AI229" s="165"/>
      <c r="AJ229" s="165">
        <f>SUM(AJ227:AO228)</f>
        <v>128</v>
      </c>
      <c r="AK229" s="165"/>
      <c r="AL229" s="165"/>
      <c r="AM229" s="165"/>
      <c r="AN229" s="165"/>
      <c r="AO229" s="165"/>
      <c r="AP229" s="165">
        <f>SUM(AP227:AU228)</f>
        <v>81</v>
      </c>
      <c r="AQ229" s="165"/>
      <c r="AR229" s="165"/>
      <c r="AS229" s="165"/>
      <c r="AT229" s="165"/>
      <c r="AU229" s="165"/>
      <c r="AV229" s="165">
        <f>SUM(AV227:BA228)</f>
        <v>93</v>
      </c>
      <c r="AW229" s="165"/>
      <c r="AX229" s="165"/>
      <c r="AY229" s="165"/>
      <c r="AZ229" s="165"/>
      <c r="BA229" s="165"/>
      <c r="BB229" s="165">
        <f>SUM(BB227:BG228)</f>
        <v>146</v>
      </c>
      <c r="BC229" s="165"/>
      <c r="BD229" s="165"/>
      <c r="BE229" s="165"/>
      <c r="BF229" s="165"/>
      <c r="BG229" s="165"/>
      <c r="BH229" s="165">
        <f>SUM(BH227:BM228)</f>
        <v>178</v>
      </c>
      <c r="BI229" s="165"/>
      <c r="BJ229" s="165"/>
      <c r="BK229" s="165"/>
      <c r="BL229" s="165"/>
      <c r="BM229" s="165"/>
      <c r="BN229" s="165">
        <f>SUM(BN227:BS228)</f>
        <v>841</v>
      </c>
      <c r="BO229" s="165"/>
      <c r="BP229" s="165"/>
      <c r="BQ229" s="165"/>
      <c r="BR229" s="165"/>
      <c r="BS229" s="165"/>
      <c r="BT229" s="165">
        <f>SUM(BT227:BY228)</f>
        <v>589</v>
      </c>
      <c r="BU229" s="165"/>
      <c r="BV229" s="165"/>
      <c r="BW229" s="165"/>
      <c r="BX229" s="165"/>
      <c r="BY229" s="165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  <c r="IR229"/>
      <c r="IS229"/>
      <c r="IT229"/>
      <c r="IU229"/>
      <c r="IV229"/>
    </row>
    <row r="230" spans="1:256" ht="12.75" customHeight="1">
      <c r="A230" s="152"/>
      <c r="B230" s="10" t="s">
        <v>260</v>
      </c>
      <c r="C230" s="10"/>
      <c r="D230" s="10"/>
      <c r="E230" s="10"/>
      <c r="F230" s="10"/>
      <c r="G230" s="10"/>
      <c r="H230" s="10"/>
      <c r="I230" s="157" t="s">
        <v>63</v>
      </c>
      <c r="J230" s="157"/>
      <c r="K230" s="157"/>
      <c r="L230" s="159">
        <v>55</v>
      </c>
      <c r="M230" s="159"/>
      <c r="N230" s="159"/>
      <c r="O230" s="159"/>
      <c r="P230" s="159"/>
      <c r="Q230" s="159"/>
      <c r="R230" s="159">
        <v>99</v>
      </c>
      <c r="S230" s="159"/>
      <c r="T230" s="159"/>
      <c r="U230" s="159"/>
      <c r="V230" s="159"/>
      <c r="W230" s="159"/>
      <c r="X230" s="159">
        <v>91</v>
      </c>
      <c r="Y230" s="159"/>
      <c r="Z230" s="159"/>
      <c r="AA230" s="159"/>
      <c r="AB230" s="159"/>
      <c r="AC230" s="159"/>
      <c r="AD230" s="159">
        <v>107</v>
      </c>
      <c r="AE230" s="159"/>
      <c r="AF230" s="159"/>
      <c r="AG230" s="159"/>
      <c r="AH230" s="159"/>
      <c r="AI230" s="159"/>
      <c r="AJ230" s="159">
        <v>85</v>
      </c>
      <c r="AK230" s="159"/>
      <c r="AL230" s="159"/>
      <c r="AM230" s="159"/>
      <c r="AN230" s="159"/>
      <c r="AO230" s="159"/>
      <c r="AP230" s="159">
        <v>51</v>
      </c>
      <c r="AQ230" s="159"/>
      <c r="AR230" s="159"/>
      <c r="AS230" s="159"/>
      <c r="AT230" s="159"/>
      <c r="AU230" s="159"/>
      <c r="AV230" s="159">
        <v>67</v>
      </c>
      <c r="AW230" s="159"/>
      <c r="AX230" s="159"/>
      <c r="AY230" s="159"/>
      <c r="AZ230" s="159"/>
      <c r="BA230" s="159"/>
      <c r="BB230" s="159">
        <f>37+12+3+1</f>
        <v>53</v>
      </c>
      <c r="BC230" s="159"/>
      <c r="BD230" s="159"/>
      <c r="BE230" s="159"/>
      <c r="BF230" s="159"/>
      <c r="BG230" s="159"/>
      <c r="BH230" s="158">
        <f aca="true" t="shared" si="57" ref="BH230:BH231">SUM(R198:AI198)</f>
        <v>140</v>
      </c>
      <c r="BI230" s="158"/>
      <c r="BJ230" s="158"/>
      <c r="BK230" s="158"/>
      <c r="BL230" s="158"/>
      <c r="BM230" s="158"/>
      <c r="BN230" s="158">
        <f aca="true" t="shared" si="58" ref="BN230:BN231">AJ198+AP198+AV198+BB198+BH198+BN198+BT198+L230+R230+X230</f>
        <v>601</v>
      </c>
      <c r="BO230" s="158"/>
      <c r="BP230" s="158"/>
      <c r="BQ230" s="158"/>
      <c r="BR230" s="158"/>
      <c r="BS230" s="158"/>
      <c r="BT230" s="158">
        <f aca="true" t="shared" si="59" ref="BT230:BT231">SUM(AD230:BG230)</f>
        <v>363</v>
      </c>
      <c r="BU230" s="158"/>
      <c r="BV230" s="158"/>
      <c r="BW230" s="158"/>
      <c r="BX230" s="158"/>
      <c r="BY230" s="158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  <c r="IR230"/>
      <c r="IS230"/>
      <c r="IT230"/>
      <c r="IU230"/>
      <c r="IV230"/>
    </row>
    <row r="231" spans="1:256" ht="12.75" customHeight="1">
      <c r="A231" s="152"/>
      <c r="B231" s="10"/>
      <c r="C231" s="10"/>
      <c r="D231" s="10"/>
      <c r="E231" s="10"/>
      <c r="F231" s="10"/>
      <c r="G231" s="10"/>
      <c r="H231" s="10"/>
      <c r="I231" s="161" t="s">
        <v>64</v>
      </c>
      <c r="J231" s="161"/>
      <c r="K231" s="161"/>
      <c r="L231" s="163">
        <v>77</v>
      </c>
      <c r="M231" s="163"/>
      <c r="N231" s="163"/>
      <c r="O231" s="163"/>
      <c r="P231" s="163"/>
      <c r="Q231" s="163"/>
      <c r="R231" s="163">
        <v>69</v>
      </c>
      <c r="S231" s="163"/>
      <c r="T231" s="163"/>
      <c r="U231" s="163"/>
      <c r="V231" s="163"/>
      <c r="W231" s="163"/>
      <c r="X231" s="163">
        <v>89</v>
      </c>
      <c r="Y231" s="163"/>
      <c r="Z231" s="163"/>
      <c r="AA231" s="163"/>
      <c r="AB231" s="163"/>
      <c r="AC231" s="163"/>
      <c r="AD231" s="163">
        <v>116</v>
      </c>
      <c r="AE231" s="163"/>
      <c r="AF231" s="163"/>
      <c r="AG231" s="163"/>
      <c r="AH231" s="163"/>
      <c r="AI231" s="163"/>
      <c r="AJ231" s="163">
        <v>68</v>
      </c>
      <c r="AK231" s="163"/>
      <c r="AL231" s="163"/>
      <c r="AM231" s="163"/>
      <c r="AN231" s="163"/>
      <c r="AO231" s="163"/>
      <c r="AP231" s="163">
        <v>96</v>
      </c>
      <c r="AQ231" s="163"/>
      <c r="AR231" s="163"/>
      <c r="AS231" s="163"/>
      <c r="AT231" s="163"/>
      <c r="AU231" s="163"/>
      <c r="AV231" s="163">
        <v>79</v>
      </c>
      <c r="AW231" s="163"/>
      <c r="AX231" s="163"/>
      <c r="AY231" s="163"/>
      <c r="AZ231" s="163"/>
      <c r="BA231" s="163"/>
      <c r="BB231" s="163">
        <f>75+47+28+4</f>
        <v>154</v>
      </c>
      <c r="BC231" s="163"/>
      <c r="BD231" s="163"/>
      <c r="BE231" s="163"/>
      <c r="BF231" s="163"/>
      <c r="BG231" s="163"/>
      <c r="BH231" s="162">
        <f t="shared" si="57"/>
        <v>147</v>
      </c>
      <c r="BI231" s="162"/>
      <c r="BJ231" s="162"/>
      <c r="BK231" s="162"/>
      <c r="BL231" s="162"/>
      <c r="BM231" s="162"/>
      <c r="BN231" s="162">
        <f t="shared" si="58"/>
        <v>578</v>
      </c>
      <c r="BO231" s="162"/>
      <c r="BP231" s="162"/>
      <c r="BQ231" s="162"/>
      <c r="BR231" s="162"/>
      <c r="BS231" s="162"/>
      <c r="BT231" s="162">
        <f t="shared" si="59"/>
        <v>513</v>
      </c>
      <c r="BU231" s="162"/>
      <c r="BV231" s="162"/>
      <c r="BW231" s="162"/>
      <c r="BX231" s="162"/>
      <c r="BY231" s="162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  <c r="IP231"/>
      <c r="IQ231"/>
      <c r="IR231"/>
      <c r="IS231"/>
      <c r="IT231"/>
      <c r="IU231"/>
      <c r="IV231"/>
    </row>
    <row r="232" spans="1:256" ht="12.75" customHeight="1">
      <c r="A232" s="152"/>
      <c r="B232" s="10"/>
      <c r="C232" s="10"/>
      <c r="D232" s="10"/>
      <c r="E232" s="10"/>
      <c r="F232" s="10"/>
      <c r="G232" s="10"/>
      <c r="H232" s="10"/>
      <c r="I232" s="164" t="s">
        <v>131</v>
      </c>
      <c r="J232" s="164"/>
      <c r="K232" s="164"/>
      <c r="L232" s="165">
        <f>SUM(L230:Q231)</f>
        <v>132</v>
      </c>
      <c r="M232" s="165"/>
      <c r="N232" s="165"/>
      <c r="O232" s="165"/>
      <c r="P232" s="165"/>
      <c r="Q232" s="165"/>
      <c r="R232" s="165">
        <f>SUM(R230:W231)</f>
        <v>168</v>
      </c>
      <c r="S232" s="165"/>
      <c r="T232" s="165"/>
      <c r="U232" s="165"/>
      <c r="V232" s="165"/>
      <c r="W232" s="165"/>
      <c r="X232" s="165">
        <f>SUM(X230:AC231)</f>
        <v>180</v>
      </c>
      <c r="Y232" s="165"/>
      <c r="Z232" s="165"/>
      <c r="AA232" s="165"/>
      <c r="AB232" s="165"/>
      <c r="AC232" s="165"/>
      <c r="AD232" s="165">
        <f>SUM(AD230:AI231)</f>
        <v>223</v>
      </c>
      <c r="AE232" s="165"/>
      <c r="AF232" s="165"/>
      <c r="AG232" s="165"/>
      <c r="AH232" s="165"/>
      <c r="AI232" s="165"/>
      <c r="AJ232" s="165">
        <f>SUM(AJ230:AO231)</f>
        <v>153</v>
      </c>
      <c r="AK232" s="165"/>
      <c r="AL232" s="165"/>
      <c r="AM232" s="165"/>
      <c r="AN232" s="165"/>
      <c r="AO232" s="165"/>
      <c r="AP232" s="165">
        <f>SUM(AP230:AU231)</f>
        <v>147</v>
      </c>
      <c r="AQ232" s="165"/>
      <c r="AR232" s="165"/>
      <c r="AS232" s="165"/>
      <c r="AT232" s="165"/>
      <c r="AU232" s="165"/>
      <c r="AV232" s="165">
        <f>SUM(AV230:BA231)</f>
        <v>146</v>
      </c>
      <c r="AW232" s="165"/>
      <c r="AX232" s="165"/>
      <c r="AY232" s="165"/>
      <c r="AZ232" s="165"/>
      <c r="BA232" s="165"/>
      <c r="BB232" s="165">
        <f>SUM(BB230:BG231)</f>
        <v>207</v>
      </c>
      <c r="BC232" s="165"/>
      <c r="BD232" s="165"/>
      <c r="BE232" s="165"/>
      <c r="BF232" s="165"/>
      <c r="BG232" s="165"/>
      <c r="BH232" s="165">
        <f>SUM(BH230:BM231)</f>
        <v>287</v>
      </c>
      <c r="BI232" s="165"/>
      <c r="BJ232" s="165"/>
      <c r="BK232" s="165"/>
      <c r="BL232" s="165"/>
      <c r="BM232" s="165"/>
      <c r="BN232" s="165">
        <f>SUM(BN230:BS231)</f>
        <v>1179</v>
      </c>
      <c r="BO232" s="165"/>
      <c r="BP232" s="165"/>
      <c r="BQ232" s="165"/>
      <c r="BR232" s="165"/>
      <c r="BS232" s="165"/>
      <c r="BT232" s="165">
        <f>SUM(BT230:BY231)</f>
        <v>876</v>
      </c>
      <c r="BU232" s="165"/>
      <c r="BV232" s="165"/>
      <c r="BW232" s="165"/>
      <c r="BX232" s="165"/>
      <c r="BY232" s="165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  <c r="IO232"/>
      <c r="IP232"/>
      <c r="IQ232"/>
      <c r="IR232"/>
      <c r="IS232"/>
      <c r="IT232"/>
      <c r="IU232"/>
      <c r="IV232"/>
    </row>
    <row r="233" spans="1:256" ht="12.75" customHeight="1">
      <c r="A233" s="152"/>
      <c r="B233" s="10" t="s">
        <v>261</v>
      </c>
      <c r="C233" s="10"/>
      <c r="D233" s="10"/>
      <c r="E233" s="10"/>
      <c r="F233" s="10"/>
      <c r="G233" s="10"/>
      <c r="H233" s="10"/>
      <c r="I233" s="157" t="s">
        <v>63</v>
      </c>
      <c r="J233" s="157"/>
      <c r="K233" s="157"/>
      <c r="L233" s="159">
        <v>66</v>
      </c>
      <c r="M233" s="159"/>
      <c r="N233" s="159"/>
      <c r="O233" s="159"/>
      <c r="P233" s="159"/>
      <c r="Q233" s="159"/>
      <c r="R233" s="159">
        <v>91</v>
      </c>
      <c r="S233" s="159"/>
      <c r="T233" s="159"/>
      <c r="U233" s="159"/>
      <c r="V233" s="159"/>
      <c r="W233" s="159"/>
      <c r="X233" s="159">
        <v>96</v>
      </c>
      <c r="Y233" s="159"/>
      <c r="Z233" s="159"/>
      <c r="AA233" s="159"/>
      <c r="AB233" s="159"/>
      <c r="AC233" s="159"/>
      <c r="AD233" s="159">
        <v>101</v>
      </c>
      <c r="AE233" s="159"/>
      <c r="AF233" s="159"/>
      <c r="AG233" s="159"/>
      <c r="AH233" s="159"/>
      <c r="AI233" s="159"/>
      <c r="AJ233" s="159">
        <v>71</v>
      </c>
      <c r="AK233" s="159"/>
      <c r="AL233" s="159"/>
      <c r="AM233" s="159"/>
      <c r="AN233" s="159"/>
      <c r="AO233" s="159"/>
      <c r="AP233" s="159">
        <v>53</v>
      </c>
      <c r="AQ233" s="159"/>
      <c r="AR233" s="159"/>
      <c r="AS233" s="159"/>
      <c r="AT233" s="159"/>
      <c r="AU233" s="159"/>
      <c r="AV233" s="159">
        <v>49</v>
      </c>
      <c r="AW233" s="159"/>
      <c r="AX233" s="159"/>
      <c r="AY233" s="159"/>
      <c r="AZ233" s="159"/>
      <c r="BA233" s="159"/>
      <c r="BB233" s="159">
        <f>33+14+1</f>
        <v>48</v>
      </c>
      <c r="BC233" s="159"/>
      <c r="BD233" s="159"/>
      <c r="BE233" s="159"/>
      <c r="BF233" s="159"/>
      <c r="BG233" s="159"/>
      <c r="BH233" s="158">
        <f aca="true" t="shared" si="60" ref="BH233:BH234">SUM(R201:AI201)</f>
        <v>121</v>
      </c>
      <c r="BI233" s="158"/>
      <c r="BJ233" s="158"/>
      <c r="BK233" s="158"/>
      <c r="BL233" s="158"/>
      <c r="BM233" s="158"/>
      <c r="BN233" s="158">
        <f aca="true" t="shared" si="61" ref="BN233:BN234">AJ201+AP201+AV201+BB201+BH201+BN201+BT201+L233+R233+X233</f>
        <v>583</v>
      </c>
      <c r="BO233" s="158"/>
      <c r="BP233" s="158"/>
      <c r="BQ233" s="158"/>
      <c r="BR233" s="158"/>
      <c r="BS233" s="158"/>
      <c r="BT233" s="158">
        <f aca="true" t="shared" si="62" ref="BT233:BT234">SUM(AD233:BG233)</f>
        <v>322</v>
      </c>
      <c r="BU233" s="158"/>
      <c r="BV233" s="158"/>
      <c r="BW233" s="158"/>
      <c r="BX233" s="158"/>
      <c r="BY233" s="158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  <c r="IP233"/>
      <c r="IQ233"/>
      <c r="IR233"/>
      <c r="IS233"/>
      <c r="IT233"/>
      <c r="IU233"/>
      <c r="IV233"/>
    </row>
    <row r="234" spans="1:256" ht="12.75" customHeight="1">
      <c r="A234" s="152"/>
      <c r="B234" s="10"/>
      <c r="C234" s="10"/>
      <c r="D234" s="10"/>
      <c r="E234" s="10"/>
      <c r="F234" s="10"/>
      <c r="G234" s="10"/>
      <c r="H234" s="10"/>
      <c r="I234" s="161" t="s">
        <v>64</v>
      </c>
      <c r="J234" s="161"/>
      <c r="K234" s="161"/>
      <c r="L234" s="163">
        <v>63</v>
      </c>
      <c r="M234" s="163"/>
      <c r="N234" s="163"/>
      <c r="O234" s="163"/>
      <c r="P234" s="163"/>
      <c r="Q234" s="163"/>
      <c r="R234" s="163">
        <v>74</v>
      </c>
      <c r="S234" s="163"/>
      <c r="T234" s="163"/>
      <c r="U234" s="163"/>
      <c r="V234" s="163"/>
      <c r="W234" s="163"/>
      <c r="X234" s="163">
        <v>77</v>
      </c>
      <c r="Y234" s="163"/>
      <c r="Z234" s="163"/>
      <c r="AA234" s="163"/>
      <c r="AB234" s="163"/>
      <c r="AC234" s="163"/>
      <c r="AD234" s="163">
        <v>100</v>
      </c>
      <c r="AE234" s="163"/>
      <c r="AF234" s="163"/>
      <c r="AG234" s="163"/>
      <c r="AH234" s="163"/>
      <c r="AI234" s="163"/>
      <c r="AJ234" s="163">
        <v>67</v>
      </c>
      <c r="AK234" s="163"/>
      <c r="AL234" s="163"/>
      <c r="AM234" s="163"/>
      <c r="AN234" s="163"/>
      <c r="AO234" s="163"/>
      <c r="AP234" s="163">
        <v>89</v>
      </c>
      <c r="AQ234" s="163"/>
      <c r="AR234" s="163"/>
      <c r="AS234" s="163"/>
      <c r="AT234" s="163"/>
      <c r="AU234" s="163"/>
      <c r="AV234" s="163">
        <v>78</v>
      </c>
      <c r="AW234" s="163"/>
      <c r="AX234" s="163"/>
      <c r="AY234" s="163"/>
      <c r="AZ234" s="163"/>
      <c r="BA234" s="163"/>
      <c r="BB234" s="163">
        <f>64+61+15+4</f>
        <v>144</v>
      </c>
      <c r="BC234" s="163"/>
      <c r="BD234" s="163"/>
      <c r="BE234" s="163"/>
      <c r="BF234" s="163"/>
      <c r="BG234" s="163"/>
      <c r="BH234" s="162">
        <f t="shared" si="60"/>
        <v>101</v>
      </c>
      <c r="BI234" s="162"/>
      <c r="BJ234" s="162"/>
      <c r="BK234" s="162"/>
      <c r="BL234" s="162"/>
      <c r="BM234" s="162"/>
      <c r="BN234" s="162">
        <f t="shared" si="61"/>
        <v>543</v>
      </c>
      <c r="BO234" s="162"/>
      <c r="BP234" s="162"/>
      <c r="BQ234" s="162"/>
      <c r="BR234" s="162"/>
      <c r="BS234" s="162"/>
      <c r="BT234" s="162">
        <f t="shared" si="62"/>
        <v>478</v>
      </c>
      <c r="BU234" s="162"/>
      <c r="BV234" s="162"/>
      <c r="BW234" s="162"/>
      <c r="BX234" s="162"/>
      <c r="BY234" s="162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  <c r="IQ234"/>
      <c r="IR234"/>
      <c r="IS234"/>
      <c r="IT234"/>
      <c r="IU234"/>
      <c r="IV234"/>
    </row>
    <row r="235" spans="1:256" ht="12.75" customHeight="1">
      <c r="A235" s="152"/>
      <c r="B235" s="10"/>
      <c r="C235" s="10"/>
      <c r="D235" s="10"/>
      <c r="E235" s="10"/>
      <c r="F235" s="10"/>
      <c r="G235" s="10"/>
      <c r="H235" s="10"/>
      <c r="I235" s="164" t="s">
        <v>131</v>
      </c>
      <c r="J235" s="164"/>
      <c r="K235" s="164"/>
      <c r="L235" s="165">
        <f>SUM(L233:Q234)</f>
        <v>129</v>
      </c>
      <c r="M235" s="165"/>
      <c r="N235" s="165"/>
      <c r="O235" s="165"/>
      <c r="P235" s="165"/>
      <c r="Q235" s="165"/>
      <c r="R235" s="165">
        <f>SUM(R233:W234)</f>
        <v>165</v>
      </c>
      <c r="S235" s="165"/>
      <c r="T235" s="165"/>
      <c r="U235" s="165"/>
      <c r="V235" s="165"/>
      <c r="W235" s="165"/>
      <c r="X235" s="165">
        <f>SUM(X233:AC234)</f>
        <v>173</v>
      </c>
      <c r="Y235" s="165"/>
      <c r="Z235" s="165"/>
      <c r="AA235" s="165"/>
      <c r="AB235" s="165"/>
      <c r="AC235" s="165"/>
      <c r="AD235" s="165">
        <f>SUM(AD233:AI234)</f>
        <v>201</v>
      </c>
      <c r="AE235" s="165"/>
      <c r="AF235" s="165"/>
      <c r="AG235" s="165"/>
      <c r="AH235" s="165"/>
      <c r="AI235" s="165"/>
      <c r="AJ235" s="165">
        <f>SUM(AJ233:AO234)</f>
        <v>138</v>
      </c>
      <c r="AK235" s="165"/>
      <c r="AL235" s="165"/>
      <c r="AM235" s="165"/>
      <c r="AN235" s="165"/>
      <c r="AO235" s="165"/>
      <c r="AP235" s="165">
        <f>SUM(AP233:AU234)</f>
        <v>142</v>
      </c>
      <c r="AQ235" s="165"/>
      <c r="AR235" s="165"/>
      <c r="AS235" s="165"/>
      <c r="AT235" s="165"/>
      <c r="AU235" s="165"/>
      <c r="AV235" s="165">
        <f>SUM(AV233:BA234)</f>
        <v>127</v>
      </c>
      <c r="AW235" s="165"/>
      <c r="AX235" s="165"/>
      <c r="AY235" s="165"/>
      <c r="AZ235" s="165"/>
      <c r="BA235" s="165"/>
      <c r="BB235" s="165">
        <f>SUM(BB233:BG234)</f>
        <v>192</v>
      </c>
      <c r="BC235" s="165"/>
      <c r="BD235" s="165"/>
      <c r="BE235" s="165"/>
      <c r="BF235" s="165"/>
      <c r="BG235" s="165"/>
      <c r="BH235" s="165">
        <f>SUM(BH233:BM234)</f>
        <v>222</v>
      </c>
      <c r="BI235" s="165"/>
      <c r="BJ235" s="165"/>
      <c r="BK235" s="165"/>
      <c r="BL235" s="165"/>
      <c r="BM235" s="165"/>
      <c r="BN235" s="165">
        <f>SUM(BN233:BS234)</f>
        <v>1126</v>
      </c>
      <c r="BO235" s="165"/>
      <c r="BP235" s="165"/>
      <c r="BQ235" s="165"/>
      <c r="BR235" s="165"/>
      <c r="BS235" s="165"/>
      <c r="BT235" s="165">
        <f>SUM(BT233:BY234)</f>
        <v>800</v>
      </c>
      <c r="BU235" s="165"/>
      <c r="BV235" s="165"/>
      <c r="BW235" s="165"/>
      <c r="BX235" s="165"/>
      <c r="BY235" s="16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  <c r="IO235"/>
      <c r="IP235"/>
      <c r="IQ235"/>
      <c r="IR235"/>
      <c r="IS235"/>
      <c r="IT235"/>
      <c r="IU235"/>
      <c r="IV235"/>
    </row>
    <row r="236" spans="1:256" ht="12.75" customHeight="1">
      <c r="A236" s="152"/>
      <c r="B236" s="10" t="s">
        <v>262</v>
      </c>
      <c r="C236" s="10"/>
      <c r="D236" s="10"/>
      <c r="E236" s="10"/>
      <c r="F236" s="10"/>
      <c r="G236" s="10"/>
      <c r="H236" s="10"/>
      <c r="I236" s="157" t="s">
        <v>63</v>
      </c>
      <c r="J236" s="157"/>
      <c r="K236" s="157"/>
      <c r="L236" s="159">
        <v>56</v>
      </c>
      <c r="M236" s="159"/>
      <c r="N236" s="159"/>
      <c r="O236" s="159"/>
      <c r="P236" s="159"/>
      <c r="Q236" s="159"/>
      <c r="R236" s="159">
        <v>71</v>
      </c>
      <c r="S236" s="159"/>
      <c r="T236" s="159"/>
      <c r="U236" s="159"/>
      <c r="V236" s="159"/>
      <c r="W236" s="159"/>
      <c r="X236" s="159">
        <v>70</v>
      </c>
      <c r="Y236" s="159"/>
      <c r="Z236" s="159"/>
      <c r="AA236" s="159"/>
      <c r="AB236" s="159"/>
      <c r="AC236" s="159"/>
      <c r="AD236" s="159">
        <v>105</v>
      </c>
      <c r="AE236" s="159"/>
      <c r="AF236" s="159"/>
      <c r="AG236" s="159"/>
      <c r="AH236" s="159"/>
      <c r="AI236" s="159"/>
      <c r="AJ236" s="159">
        <v>57</v>
      </c>
      <c r="AK236" s="159"/>
      <c r="AL236" s="159"/>
      <c r="AM236" s="159"/>
      <c r="AN236" s="159"/>
      <c r="AO236" s="159"/>
      <c r="AP236" s="159">
        <v>65</v>
      </c>
      <c r="AQ236" s="159"/>
      <c r="AR236" s="159"/>
      <c r="AS236" s="159"/>
      <c r="AT236" s="159"/>
      <c r="AU236" s="159"/>
      <c r="AV236" s="159">
        <v>34</v>
      </c>
      <c r="AW236" s="159"/>
      <c r="AX236" s="159"/>
      <c r="AY236" s="159"/>
      <c r="AZ236" s="159"/>
      <c r="BA236" s="159"/>
      <c r="BB236" s="159">
        <f>35+8+3</f>
        <v>46</v>
      </c>
      <c r="BC236" s="159"/>
      <c r="BD236" s="159"/>
      <c r="BE236" s="159"/>
      <c r="BF236" s="159"/>
      <c r="BG236" s="159"/>
      <c r="BH236" s="158">
        <f aca="true" t="shared" si="63" ref="BH236:BH237">SUM(R204:AI204)</f>
        <v>101</v>
      </c>
      <c r="BI236" s="158"/>
      <c r="BJ236" s="158"/>
      <c r="BK236" s="158"/>
      <c r="BL236" s="158"/>
      <c r="BM236" s="158"/>
      <c r="BN236" s="158">
        <f aca="true" t="shared" si="64" ref="BN236:BN237">AJ204+AP204+AV204+BB204+BH204+BN204+BT204+L236+R236+X236</f>
        <v>451</v>
      </c>
      <c r="BO236" s="158"/>
      <c r="BP236" s="158"/>
      <c r="BQ236" s="158"/>
      <c r="BR236" s="158"/>
      <c r="BS236" s="158"/>
      <c r="BT236" s="158">
        <f aca="true" t="shared" si="65" ref="BT236:BT237">SUM(AD236:BG236)</f>
        <v>307</v>
      </c>
      <c r="BU236" s="158"/>
      <c r="BV236" s="158"/>
      <c r="BW236" s="158"/>
      <c r="BX236" s="158"/>
      <c r="BY236" s="158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  <c r="IK236"/>
      <c r="IL236"/>
      <c r="IM236"/>
      <c r="IN236"/>
      <c r="IO236"/>
      <c r="IP236"/>
      <c r="IQ236"/>
      <c r="IR236"/>
      <c r="IS236"/>
      <c r="IT236"/>
      <c r="IU236"/>
      <c r="IV236"/>
    </row>
    <row r="237" spans="1:256" ht="12.75" customHeight="1">
      <c r="A237" s="152"/>
      <c r="B237" s="10"/>
      <c r="C237" s="10"/>
      <c r="D237" s="10"/>
      <c r="E237" s="10"/>
      <c r="F237" s="10"/>
      <c r="G237" s="10"/>
      <c r="H237" s="10"/>
      <c r="I237" s="161" t="s">
        <v>64</v>
      </c>
      <c r="J237" s="161"/>
      <c r="K237" s="161"/>
      <c r="L237" s="163">
        <v>59</v>
      </c>
      <c r="M237" s="163"/>
      <c r="N237" s="163"/>
      <c r="O237" s="163"/>
      <c r="P237" s="163"/>
      <c r="Q237" s="163"/>
      <c r="R237" s="163">
        <v>62</v>
      </c>
      <c r="S237" s="163"/>
      <c r="T237" s="163"/>
      <c r="U237" s="163"/>
      <c r="V237" s="163"/>
      <c r="W237" s="163"/>
      <c r="X237" s="163">
        <v>86</v>
      </c>
      <c r="Y237" s="163"/>
      <c r="Z237" s="163"/>
      <c r="AA237" s="163"/>
      <c r="AB237" s="163"/>
      <c r="AC237" s="163"/>
      <c r="AD237" s="163">
        <v>79</v>
      </c>
      <c r="AE237" s="163"/>
      <c r="AF237" s="163"/>
      <c r="AG237" s="163"/>
      <c r="AH237" s="163"/>
      <c r="AI237" s="163"/>
      <c r="AJ237" s="163">
        <v>66</v>
      </c>
      <c r="AK237" s="163"/>
      <c r="AL237" s="163"/>
      <c r="AM237" s="163"/>
      <c r="AN237" s="163"/>
      <c r="AO237" s="163"/>
      <c r="AP237" s="163">
        <v>60</v>
      </c>
      <c r="AQ237" s="163"/>
      <c r="AR237" s="163"/>
      <c r="AS237" s="163"/>
      <c r="AT237" s="163"/>
      <c r="AU237" s="163"/>
      <c r="AV237" s="163">
        <v>64</v>
      </c>
      <c r="AW237" s="163"/>
      <c r="AX237" s="163"/>
      <c r="AY237" s="163"/>
      <c r="AZ237" s="163"/>
      <c r="BA237" s="163"/>
      <c r="BB237" s="163">
        <f>55+35+11+1</f>
        <v>102</v>
      </c>
      <c r="BC237" s="163"/>
      <c r="BD237" s="163"/>
      <c r="BE237" s="163"/>
      <c r="BF237" s="163"/>
      <c r="BG237" s="163"/>
      <c r="BH237" s="162">
        <f t="shared" si="63"/>
        <v>94</v>
      </c>
      <c r="BI237" s="162"/>
      <c r="BJ237" s="162"/>
      <c r="BK237" s="162"/>
      <c r="BL237" s="162"/>
      <c r="BM237" s="162"/>
      <c r="BN237" s="162">
        <f t="shared" si="64"/>
        <v>455</v>
      </c>
      <c r="BO237" s="162"/>
      <c r="BP237" s="162"/>
      <c r="BQ237" s="162"/>
      <c r="BR237" s="162"/>
      <c r="BS237" s="162"/>
      <c r="BT237" s="162">
        <f t="shared" si="65"/>
        <v>371</v>
      </c>
      <c r="BU237" s="162"/>
      <c r="BV237" s="162"/>
      <c r="BW237" s="162"/>
      <c r="BX237" s="162"/>
      <c r="BY237" s="162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  <c r="IP237"/>
      <c r="IQ237"/>
      <c r="IR237"/>
      <c r="IS237"/>
      <c r="IT237"/>
      <c r="IU237"/>
      <c r="IV237"/>
    </row>
    <row r="238" spans="1:256" ht="12.75" customHeight="1">
      <c r="A238" s="152"/>
      <c r="B238" s="10"/>
      <c r="C238" s="10"/>
      <c r="D238" s="10"/>
      <c r="E238" s="10"/>
      <c r="F238" s="10"/>
      <c r="G238" s="10"/>
      <c r="H238" s="10"/>
      <c r="I238" s="164" t="s">
        <v>131</v>
      </c>
      <c r="J238" s="164"/>
      <c r="K238" s="164"/>
      <c r="L238" s="165">
        <f>SUM(L236:Q237)</f>
        <v>115</v>
      </c>
      <c r="M238" s="165"/>
      <c r="N238" s="165"/>
      <c r="O238" s="165"/>
      <c r="P238" s="165"/>
      <c r="Q238" s="165"/>
      <c r="R238" s="165">
        <f>SUM(R236:W237)</f>
        <v>133</v>
      </c>
      <c r="S238" s="165"/>
      <c r="T238" s="165"/>
      <c r="U238" s="165"/>
      <c r="V238" s="165"/>
      <c r="W238" s="165"/>
      <c r="X238" s="165">
        <f>SUM(X236:AC237)</f>
        <v>156</v>
      </c>
      <c r="Y238" s="165"/>
      <c r="Z238" s="165"/>
      <c r="AA238" s="165"/>
      <c r="AB238" s="165"/>
      <c r="AC238" s="165"/>
      <c r="AD238" s="165">
        <f>SUM(AD236:AI237)</f>
        <v>184</v>
      </c>
      <c r="AE238" s="165"/>
      <c r="AF238" s="165"/>
      <c r="AG238" s="165"/>
      <c r="AH238" s="165"/>
      <c r="AI238" s="165"/>
      <c r="AJ238" s="165">
        <f>SUM(AJ236:AO237)</f>
        <v>123</v>
      </c>
      <c r="AK238" s="165"/>
      <c r="AL238" s="165"/>
      <c r="AM238" s="165"/>
      <c r="AN238" s="165"/>
      <c r="AO238" s="165"/>
      <c r="AP238" s="165">
        <f>SUM(AP236:AU237)</f>
        <v>125</v>
      </c>
      <c r="AQ238" s="165"/>
      <c r="AR238" s="165"/>
      <c r="AS238" s="165"/>
      <c r="AT238" s="165"/>
      <c r="AU238" s="165"/>
      <c r="AV238" s="165">
        <f>SUM(AV236:BA237)</f>
        <v>98</v>
      </c>
      <c r="AW238" s="165"/>
      <c r="AX238" s="165"/>
      <c r="AY238" s="165"/>
      <c r="AZ238" s="165"/>
      <c r="BA238" s="165"/>
      <c r="BB238" s="165">
        <f>SUM(BB236:BG237)</f>
        <v>148</v>
      </c>
      <c r="BC238" s="165"/>
      <c r="BD238" s="165"/>
      <c r="BE238" s="165"/>
      <c r="BF238" s="165"/>
      <c r="BG238" s="165"/>
      <c r="BH238" s="165">
        <f>SUM(BH236:BM237)</f>
        <v>195</v>
      </c>
      <c r="BI238" s="165"/>
      <c r="BJ238" s="165"/>
      <c r="BK238" s="165"/>
      <c r="BL238" s="165"/>
      <c r="BM238" s="165"/>
      <c r="BN238" s="165">
        <f>SUM(BN236:BS237)</f>
        <v>906</v>
      </c>
      <c r="BO238" s="165"/>
      <c r="BP238" s="165"/>
      <c r="BQ238" s="165"/>
      <c r="BR238" s="165"/>
      <c r="BS238" s="165"/>
      <c r="BT238" s="165">
        <f>SUM(BT236:BY237)</f>
        <v>678</v>
      </c>
      <c r="BU238" s="165"/>
      <c r="BV238" s="165"/>
      <c r="BW238" s="165"/>
      <c r="BX238" s="165"/>
      <c r="BY238" s="165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  <c r="IO238"/>
      <c r="IP238"/>
      <c r="IQ238"/>
      <c r="IR238"/>
      <c r="IS238"/>
      <c r="IT238"/>
      <c r="IU238"/>
      <c r="IV238"/>
    </row>
    <row r="239" spans="1:256" ht="12.75" customHeight="1">
      <c r="A239" s="152"/>
      <c r="B239" s="10" t="s">
        <v>263</v>
      </c>
      <c r="C239" s="10"/>
      <c r="D239" s="10"/>
      <c r="E239" s="10"/>
      <c r="F239" s="10"/>
      <c r="G239" s="10"/>
      <c r="H239" s="10"/>
      <c r="I239" s="157" t="s">
        <v>63</v>
      </c>
      <c r="J239" s="157"/>
      <c r="K239" s="157"/>
      <c r="L239" s="159">
        <v>233</v>
      </c>
      <c r="M239" s="159"/>
      <c r="N239" s="159"/>
      <c r="O239" s="159"/>
      <c r="P239" s="159"/>
      <c r="Q239" s="159"/>
      <c r="R239" s="159">
        <v>255</v>
      </c>
      <c r="S239" s="159"/>
      <c r="T239" s="159"/>
      <c r="U239" s="159"/>
      <c r="V239" s="159"/>
      <c r="W239" s="159"/>
      <c r="X239" s="159">
        <v>326</v>
      </c>
      <c r="Y239" s="159"/>
      <c r="Z239" s="159"/>
      <c r="AA239" s="159"/>
      <c r="AB239" s="159"/>
      <c r="AC239" s="159"/>
      <c r="AD239" s="159">
        <v>406</v>
      </c>
      <c r="AE239" s="159"/>
      <c r="AF239" s="159"/>
      <c r="AG239" s="159"/>
      <c r="AH239" s="159"/>
      <c r="AI239" s="159"/>
      <c r="AJ239" s="159">
        <v>284</v>
      </c>
      <c r="AK239" s="159"/>
      <c r="AL239" s="159"/>
      <c r="AM239" s="159"/>
      <c r="AN239" s="159"/>
      <c r="AO239" s="159"/>
      <c r="AP239" s="159">
        <v>229</v>
      </c>
      <c r="AQ239" s="159"/>
      <c r="AR239" s="159"/>
      <c r="AS239" s="159"/>
      <c r="AT239" s="159"/>
      <c r="AU239" s="159"/>
      <c r="AV239" s="159">
        <v>147</v>
      </c>
      <c r="AW239" s="159"/>
      <c r="AX239" s="159"/>
      <c r="AY239" s="159"/>
      <c r="AZ239" s="159"/>
      <c r="BA239" s="159"/>
      <c r="BB239" s="159">
        <f>113+35+11</f>
        <v>159</v>
      </c>
      <c r="BC239" s="159"/>
      <c r="BD239" s="159"/>
      <c r="BE239" s="159"/>
      <c r="BF239" s="159"/>
      <c r="BG239" s="159"/>
      <c r="BH239" s="158">
        <f aca="true" t="shared" si="66" ref="BH239:BH240">SUM(R207:AI207)</f>
        <v>582</v>
      </c>
      <c r="BI239" s="158"/>
      <c r="BJ239" s="158"/>
      <c r="BK239" s="158"/>
      <c r="BL239" s="158"/>
      <c r="BM239" s="158"/>
      <c r="BN239" s="158">
        <f aca="true" t="shared" si="67" ref="BN239:BN240">AJ207+AP207+AV207+BB207+BH207+BN207+BT207+L239+R239+X239</f>
        <v>2246</v>
      </c>
      <c r="BO239" s="158"/>
      <c r="BP239" s="158"/>
      <c r="BQ239" s="158"/>
      <c r="BR239" s="158"/>
      <c r="BS239" s="158"/>
      <c r="BT239" s="158">
        <f aca="true" t="shared" si="68" ref="BT239:BT240">SUM(AD239:BG239)</f>
        <v>1225</v>
      </c>
      <c r="BU239" s="158"/>
      <c r="BV239" s="158"/>
      <c r="BW239" s="158"/>
      <c r="BX239" s="158"/>
      <c r="BY239" s="158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  <c r="IQ239"/>
      <c r="IR239"/>
      <c r="IS239"/>
      <c r="IT239"/>
      <c r="IU239"/>
      <c r="IV239"/>
    </row>
    <row r="240" spans="1:256" ht="12.75" customHeight="1">
      <c r="A240" s="152"/>
      <c r="B240" s="10"/>
      <c r="C240" s="10"/>
      <c r="D240" s="10"/>
      <c r="E240" s="10"/>
      <c r="F240" s="10"/>
      <c r="G240" s="10"/>
      <c r="H240" s="10"/>
      <c r="I240" s="161" t="s">
        <v>64</v>
      </c>
      <c r="J240" s="161"/>
      <c r="K240" s="161"/>
      <c r="L240" s="163">
        <v>230</v>
      </c>
      <c r="M240" s="163"/>
      <c r="N240" s="163"/>
      <c r="O240" s="163"/>
      <c r="P240" s="163"/>
      <c r="Q240" s="163"/>
      <c r="R240" s="163">
        <v>247</v>
      </c>
      <c r="S240" s="163"/>
      <c r="T240" s="163"/>
      <c r="U240" s="163"/>
      <c r="V240" s="163"/>
      <c r="W240" s="163"/>
      <c r="X240" s="163">
        <v>322</v>
      </c>
      <c r="Y240" s="163"/>
      <c r="Z240" s="163"/>
      <c r="AA240" s="163"/>
      <c r="AB240" s="163"/>
      <c r="AC240" s="163"/>
      <c r="AD240" s="163">
        <v>369</v>
      </c>
      <c r="AE240" s="163"/>
      <c r="AF240" s="163"/>
      <c r="AG240" s="163"/>
      <c r="AH240" s="163"/>
      <c r="AI240" s="163"/>
      <c r="AJ240" s="163">
        <v>324</v>
      </c>
      <c r="AK240" s="163"/>
      <c r="AL240" s="163"/>
      <c r="AM240" s="163"/>
      <c r="AN240" s="163"/>
      <c r="AO240" s="163"/>
      <c r="AP240" s="163">
        <v>264</v>
      </c>
      <c r="AQ240" s="163"/>
      <c r="AR240" s="163"/>
      <c r="AS240" s="163"/>
      <c r="AT240" s="163"/>
      <c r="AU240" s="163"/>
      <c r="AV240" s="163">
        <v>251</v>
      </c>
      <c r="AW240" s="163"/>
      <c r="AX240" s="163"/>
      <c r="AY240" s="163"/>
      <c r="AZ240" s="163"/>
      <c r="BA240" s="163"/>
      <c r="BB240" s="163">
        <f>228+139+48+4</f>
        <v>419</v>
      </c>
      <c r="BC240" s="163"/>
      <c r="BD240" s="163"/>
      <c r="BE240" s="163"/>
      <c r="BF240" s="163"/>
      <c r="BG240" s="163"/>
      <c r="BH240" s="162">
        <f t="shared" si="66"/>
        <v>561</v>
      </c>
      <c r="BI240" s="162"/>
      <c r="BJ240" s="162"/>
      <c r="BK240" s="162"/>
      <c r="BL240" s="162"/>
      <c r="BM240" s="162"/>
      <c r="BN240" s="162">
        <f t="shared" si="67"/>
        <v>2229</v>
      </c>
      <c r="BO240" s="162"/>
      <c r="BP240" s="162"/>
      <c r="BQ240" s="162"/>
      <c r="BR240" s="162"/>
      <c r="BS240" s="162"/>
      <c r="BT240" s="162">
        <f t="shared" si="68"/>
        <v>1627</v>
      </c>
      <c r="BU240" s="162"/>
      <c r="BV240" s="162"/>
      <c r="BW240" s="162"/>
      <c r="BX240" s="162"/>
      <c r="BY240" s="162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  <c r="IJ240"/>
      <c r="IK240"/>
      <c r="IL240"/>
      <c r="IM240"/>
      <c r="IN240"/>
      <c r="IO240"/>
      <c r="IP240"/>
      <c r="IQ240"/>
      <c r="IR240"/>
      <c r="IS240"/>
      <c r="IT240"/>
      <c r="IU240"/>
      <c r="IV240"/>
    </row>
    <row r="241" spans="1:256" ht="12.75" customHeight="1">
      <c r="A241" s="152"/>
      <c r="B241" s="10"/>
      <c r="C241" s="10"/>
      <c r="D241" s="10"/>
      <c r="E241" s="10"/>
      <c r="F241" s="10"/>
      <c r="G241" s="10"/>
      <c r="H241" s="10"/>
      <c r="I241" s="164" t="s">
        <v>131</v>
      </c>
      <c r="J241" s="164"/>
      <c r="K241" s="164"/>
      <c r="L241" s="165">
        <f>SUM(L239:Q240)</f>
        <v>463</v>
      </c>
      <c r="M241" s="165"/>
      <c r="N241" s="165"/>
      <c r="O241" s="165"/>
      <c r="P241" s="165"/>
      <c r="Q241" s="165"/>
      <c r="R241" s="165">
        <f>SUM(R239:W240)</f>
        <v>502</v>
      </c>
      <c r="S241" s="165"/>
      <c r="T241" s="165"/>
      <c r="U241" s="165"/>
      <c r="V241" s="165"/>
      <c r="W241" s="165"/>
      <c r="X241" s="165">
        <f>SUM(X239:AC240)</f>
        <v>648</v>
      </c>
      <c r="Y241" s="165"/>
      <c r="Z241" s="165"/>
      <c r="AA241" s="165"/>
      <c r="AB241" s="165"/>
      <c r="AC241" s="165"/>
      <c r="AD241" s="165">
        <f>SUM(AD239:AI240)</f>
        <v>775</v>
      </c>
      <c r="AE241" s="165"/>
      <c r="AF241" s="165"/>
      <c r="AG241" s="165"/>
      <c r="AH241" s="165"/>
      <c r="AI241" s="165"/>
      <c r="AJ241" s="165">
        <f>SUM(AJ239:AO240)</f>
        <v>608</v>
      </c>
      <c r="AK241" s="165"/>
      <c r="AL241" s="165"/>
      <c r="AM241" s="165"/>
      <c r="AN241" s="165"/>
      <c r="AO241" s="165"/>
      <c r="AP241" s="165">
        <f>SUM(AP239:AU240)</f>
        <v>493</v>
      </c>
      <c r="AQ241" s="165"/>
      <c r="AR241" s="165"/>
      <c r="AS241" s="165"/>
      <c r="AT241" s="165"/>
      <c r="AU241" s="165"/>
      <c r="AV241" s="165">
        <f>SUM(AV239:BA240)</f>
        <v>398</v>
      </c>
      <c r="AW241" s="165"/>
      <c r="AX241" s="165"/>
      <c r="AY241" s="165"/>
      <c r="AZ241" s="165"/>
      <c r="BA241" s="165"/>
      <c r="BB241" s="165">
        <f>SUM(BB239:BG240)</f>
        <v>578</v>
      </c>
      <c r="BC241" s="165"/>
      <c r="BD241" s="165"/>
      <c r="BE241" s="165"/>
      <c r="BF241" s="165"/>
      <c r="BG241" s="165"/>
      <c r="BH241" s="165">
        <f>SUM(BH239:BM240)</f>
        <v>1143</v>
      </c>
      <c r="BI241" s="165"/>
      <c r="BJ241" s="165"/>
      <c r="BK241" s="165"/>
      <c r="BL241" s="165"/>
      <c r="BM241" s="165"/>
      <c r="BN241" s="165">
        <f>SUM(BN239:BS240)</f>
        <v>4475</v>
      </c>
      <c r="BO241" s="165"/>
      <c r="BP241" s="165"/>
      <c r="BQ241" s="165"/>
      <c r="BR241" s="165"/>
      <c r="BS241" s="165"/>
      <c r="BT241" s="165">
        <f>SUM(BT239:BY240)</f>
        <v>2852</v>
      </c>
      <c r="BU241" s="165"/>
      <c r="BV241" s="165"/>
      <c r="BW241" s="165"/>
      <c r="BX241" s="165"/>
      <c r="BY241" s="165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  <c r="IJ241"/>
      <c r="IK241"/>
      <c r="IL241"/>
      <c r="IM241"/>
      <c r="IN241"/>
      <c r="IO241"/>
      <c r="IP241"/>
      <c r="IQ241"/>
      <c r="IR241"/>
      <c r="IS241"/>
      <c r="IT241"/>
      <c r="IU241"/>
      <c r="IV241"/>
    </row>
    <row r="242" spans="1:256" ht="12.75" customHeight="1">
      <c r="A242" s="152"/>
      <c r="B242" s="10" t="s">
        <v>264</v>
      </c>
      <c r="C242" s="10"/>
      <c r="D242" s="10"/>
      <c r="E242" s="10"/>
      <c r="F242" s="10"/>
      <c r="G242" s="10"/>
      <c r="H242" s="10"/>
      <c r="I242" s="157" t="s">
        <v>63</v>
      </c>
      <c r="J242" s="157"/>
      <c r="K242" s="157"/>
      <c r="L242" s="159">
        <v>201</v>
      </c>
      <c r="M242" s="159"/>
      <c r="N242" s="159"/>
      <c r="O242" s="159"/>
      <c r="P242" s="159"/>
      <c r="Q242" s="159"/>
      <c r="R242" s="159">
        <v>216</v>
      </c>
      <c r="S242" s="159"/>
      <c r="T242" s="159"/>
      <c r="U242" s="159"/>
      <c r="V242" s="159"/>
      <c r="W242" s="159"/>
      <c r="X242" s="159">
        <v>267</v>
      </c>
      <c r="Y242" s="159"/>
      <c r="Z242" s="159"/>
      <c r="AA242" s="159"/>
      <c r="AB242" s="159"/>
      <c r="AC242" s="159"/>
      <c r="AD242" s="159">
        <v>315</v>
      </c>
      <c r="AE242" s="159"/>
      <c r="AF242" s="159"/>
      <c r="AG242" s="159"/>
      <c r="AH242" s="159"/>
      <c r="AI242" s="159"/>
      <c r="AJ242" s="159">
        <v>269</v>
      </c>
      <c r="AK242" s="159"/>
      <c r="AL242" s="159"/>
      <c r="AM242" s="159"/>
      <c r="AN242" s="159"/>
      <c r="AO242" s="159"/>
      <c r="AP242" s="159">
        <v>197</v>
      </c>
      <c r="AQ242" s="159"/>
      <c r="AR242" s="159"/>
      <c r="AS242" s="159"/>
      <c r="AT242" s="159"/>
      <c r="AU242" s="159"/>
      <c r="AV242" s="159">
        <v>124</v>
      </c>
      <c r="AW242" s="159"/>
      <c r="AX242" s="159"/>
      <c r="AY242" s="159"/>
      <c r="AZ242" s="159"/>
      <c r="BA242" s="159"/>
      <c r="BB242" s="159">
        <f>81+44+5+1</f>
        <v>131</v>
      </c>
      <c r="BC242" s="159"/>
      <c r="BD242" s="159"/>
      <c r="BE242" s="159"/>
      <c r="BF242" s="159"/>
      <c r="BG242" s="159"/>
      <c r="BH242" s="158">
        <f aca="true" t="shared" si="69" ref="BH242:BH243">SUM(R210:AI210)</f>
        <v>437</v>
      </c>
      <c r="BI242" s="158"/>
      <c r="BJ242" s="158"/>
      <c r="BK242" s="158"/>
      <c r="BL242" s="158"/>
      <c r="BM242" s="158"/>
      <c r="BN242" s="158">
        <f aca="true" t="shared" si="70" ref="BN242:BN243">AJ210+AP210+AV210+BB210+BH210+BN210+BT210+L242+R242+X242</f>
        <v>1921</v>
      </c>
      <c r="BO242" s="158"/>
      <c r="BP242" s="158"/>
      <c r="BQ242" s="158"/>
      <c r="BR242" s="158"/>
      <c r="BS242" s="158"/>
      <c r="BT242" s="158">
        <f aca="true" t="shared" si="71" ref="BT242:BT243">SUM(AD242:BG242)</f>
        <v>1036</v>
      </c>
      <c r="BU242" s="158"/>
      <c r="BV242" s="158"/>
      <c r="BW242" s="158"/>
      <c r="BX242" s="158"/>
      <c r="BY242" s="158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  <c r="IJ242"/>
      <c r="IK242"/>
      <c r="IL242"/>
      <c r="IM242"/>
      <c r="IN242"/>
      <c r="IO242"/>
      <c r="IP242"/>
      <c r="IQ242"/>
      <c r="IR242"/>
      <c r="IS242"/>
      <c r="IT242"/>
      <c r="IU242"/>
      <c r="IV242"/>
    </row>
    <row r="243" spans="1:256" ht="12.75" customHeight="1">
      <c r="A243" s="152"/>
      <c r="B243" s="10"/>
      <c r="C243" s="10"/>
      <c r="D243" s="10"/>
      <c r="E243" s="10"/>
      <c r="F243" s="10"/>
      <c r="G243" s="10"/>
      <c r="H243" s="10"/>
      <c r="I243" s="161" t="s">
        <v>64</v>
      </c>
      <c r="J243" s="161"/>
      <c r="K243" s="161"/>
      <c r="L243" s="163">
        <v>198</v>
      </c>
      <c r="M243" s="163"/>
      <c r="N243" s="163"/>
      <c r="O243" s="163"/>
      <c r="P243" s="163"/>
      <c r="Q243" s="163"/>
      <c r="R243" s="163">
        <v>234</v>
      </c>
      <c r="S243" s="163"/>
      <c r="T243" s="163"/>
      <c r="U243" s="163"/>
      <c r="V243" s="163"/>
      <c r="W243" s="163"/>
      <c r="X243" s="163">
        <v>287</v>
      </c>
      <c r="Y243" s="163"/>
      <c r="Z243" s="163"/>
      <c r="AA243" s="163"/>
      <c r="AB243" s="163"/>
      <c r="AC243" s="163"/>
      <c r="AD243" s="163">
        <v>353</v>
      </c>
      <c r="AE243" s="163"/>
      <c r="AF243" s="163"/>
      <c r="AG243" s="163"/>
      <c r="AH243" s="163"/>
      <c r="AI243" s="163"/>
      <c r="AJ243" s="163">
        <v>289</v>
      </c>
      <c r="AK243" s="163"/>
      <c r="AL243" s="163"/>
      <c r="AM243" s="163"/>
      <c r="AN243" s="163"/>
      <c r="AO243" s="163"/>
      <c r="AP243" s="163">
        <v>243</v>
      </c>
      <c r="AQ243" s="163"/>
      <c r="AR243" s="163"/>
      <c r="AS243" s="163"/>
      <c r="AT243" s="163"/>
      <c r="AU243" s="163"/>
      <c r="AV243" s="163">
        <v>209</v>
      </c>
      <c r="AW243" s="163"/>
      <c r="AX243" s="163"/>
      <c r="AY243" s="163"/>
      <c r="AZ243" s="163"/>
      <c r="BA243" s="163"/>
      <c r="BB243" s="163">
        <f>177+120+45+3+1</f>
        <v>346</v>
      </c>
      <c r="BC243" s="163"/>
      <c r="BD243" s="163"/>
      <c r="BE243" s="163"/>
      <c r="BF243" s="163"/>
      <c r="BG243" s="163"/>
      <c r="BH243" s="162">
        <f t="shared" si="69"/>
        <v>377</v>
      </c>
      <c r="BI243" s="162"/>
      <c r="BJ243" s="162"/>
      <c r="BK243" s="162"/>
      <c r="BL243" s="162"/>
      <c r="BM243" s="162"/>
      <c r="BN243" s="162">
        <f t="shared" si="70"/>
        <v>1972</v>
      </c>
      <c r="BO243" s="162"/>
      <c r="BP243" s="162"/>
      <c r="BQ243" s="162"/>
      <c r="BR243" s="162"/>
      <c r="BS243" s="162"/>
      <c r="BT243" s="162">
        <f t="shared" si="71"/>
        <v>1440</v>
      </c>
      <c r="BU243" s="162"/>
      <c r="BV243" s="162"/>
      <c r="BW243" s="162"/>
      <c r="BX243" s="162"/>
      <c r="BY243" s="162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  <c r="II243"/>
      <c r="IJ243"/>
      <c r="IK243"/>
      <c r="IL243"/>
      <c r="IM243"/>
      <c r="IN243"/>
      <c r="IO243"/>
      <c r="IP243"/>
      <c r="IQ243"/>
      <c r="IR243"/>
      <c r="IS243"/>
      <c r="IT243"/>
      <c r="IU243"/>
      <c r="IV243"/>
    </row>
    <row r="244" spans="1:256" ht="12.75" customHeight="1">
      <c r="A244" s="152"/>
      <c r="B244" s="10"/>
      <c r="C244" s="10"/>
      <c r="D244" s="10"/>
      <c r="E244" s="10"/>
      <c r="F244" s="10"/>
      <c r="G244" s="10"/>
      <c r="H244" s="10"/>
      <c r="I244" s="164" t="s">
        <v>131</v>
      </c>
      <c r="J244" s="164"/>
      <c r="K244" s="164"/>
      <c r="L244" s="165">
        <f>SUM(L242:Q243)</f>
        <v>399</v>
      </c>
      <c r="M244" s="165"/>
      <c r="N244" s="165"/>
      <c r="O244" s="165"/>
      <c r="P244" s="165"/>
      <c r="Q244" s="165"/>
      <c r="R244" s="165">
        <f>SUM(R242:W243)</f>
        <v>450</v>
      </c>
      <c r="S244" s="165"/>
      <c r="T244" s="165"/>
      <c r="U244" s="165"/>
      <c r="V244" s="165"/>
      <c r="W244" s="165"/>
      <c r="X244" s="165">
        <f>SUM(X242:AC243)</f>
        <v>554</v>
      </c>
      <c r="Y244" s="165"/>
      <c r="Z244" s="165"/>
      <c r="AA244" s="165"/>
      <c r="AB244" s="165"/>
      <c r="AC244" s="165"/>
      <c r="AD244" s="165">
        <f>SUM(AD242:AI243)</f>
        <v>668</v>
      </c>
      <c r="AE244" s="165"/>
      <c r="AF244" s="165"/>
      <c r="AG244" s="165"/>
      <c r="AH244" s="165"/>
      <c r="AI244" s="165"/>
      <c r="AJ244" s="165">
        <f>SUM(AJ242:AO243)</f>
        <v>558</v>
      </c>
      <c r="AK244" s="165"/>
      <c r="AL244" s="165"/>
      <c r="AM244" s="165"/>
      <c r="AN244" s="165"/>
      <c r="AO244" s="165"/>
      <c r="AP244" s="165">
        <f>SUM(AP242:AU243)</f>
        <v>440</v>
      </c>
      <c r="AQ244" s="165"/>
      <c r="AR244" s="165"/>
      <c r="AS244" s="165"/>
      <c r="AT244" s="165"/>
      <c r="AU244" s="165"/>
      <c r="AV244" s="165">
        <f>SUM(AV242:BA243)</f>
        <v>333</v>
      </c>
      <c r="AW244" s="165"/>
      <c r="AX244" s="165"/>
      <c r="AY244" s="165"/>
      <c r="AZ244" s="165"/>
      <c r="BA244" s="165"/>
      <c r="BB244" s="165">
        <f>SUM(BB242:BG243)</f>
        <v>477</v>
      </c>
      <c r="BC244" s="165"/>
      <c r="BD244" s="165"/>
      <c r="BE244" s="165"/>
      <c r="BF244" s="165"/>
      <c r="BG244" s="165"/>
      <c r="BH244" s="165">
        <f>SUM(BH242:BM243)</f>
        <v>814</v>
      </c>
      <c r="BI244" s="165"/>
      <c r="BJ244" s="165"/>
      <c r="BK244" s="165"/>
      <c r="BL244" s="165"/>
      <c r="BM244" s="165"/>
      <c r="BN244" s="165">
        <f>SUM(BN242:BS243)</f>
        <v>3893</v>
      </c>
      <c r="BO244" s="165"/>
      <c r="BP244" s="165"/>
      <c r="BQ244" s="165"/>
      <c r="BR244" s="165"/>
      <c r="BS244" s="165"/>
      <c r="BT244" s="165">
        <f>SUM(BT242:BY243)</f>
        <v>2476</v>
      </c>
      <c r="BU244" s="165"/>
      <c r="BV244" s="165"/>
      <c r="BW244" s="165"/>
      <c r="BX244" s="165"/>
      <c r="BY244" s="165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  <c r="IM244"/>
      <c r="IN244"/>
      <c r="IO244"/>
      <c r="IP244"/>
      <c r="IQ244"/>
      <c r="IR244"/>
      <c r="IS244"/>
      <c r="IT244"/>
      <c r="IU244"/>
      <c r="IV244"/>
    </row>
    <row r="245" spans="1:256" ht="1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  <c r="IM245"/>
      <c r="IN245"/>
      <c r="IO245"/>
      <c r="IP245"/>
      <c r="IQ245"/>
      <c r="IR245"/>
      <c r="IS245"/>
      <c r="IT245"/>
      <c r="IU245"/>
      <c r="IV245"/>
    </row>
    <row r="246" s="169" customFormat="1" ht="18.75" customHeight="1">
      <c r="A246" s="168" t="s">
        <v>276</v>
      </c>
    </row>
    <row r="247" s="31" customFormat="1" ht="15" customHeight="1"/>
    <row r="248" spans="1:256" ht="15" customHeight="1">
      <c r="A248" s="150" t="s">
        <v>277</v>
      </c>
      <c r="B248" s="58"/>
      <c r="C248" s="58"/>
      <c r="D248" s="58"/>
      <c r="E248" s="58"/>
      <c r="F248" s="58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8"/>
      <c r="Z248" s="58"/>
      <c r="AA248" s="58"/>
      <c r="AB248" s="58"/>
      <c r="AC248" s="58"/>
      <c r="AD248" s="58"/>
      <c r="AE248" s="58"/>
      <c r="AF248" s="58"/>
      <c r="AG248" s="58"/>
      <c r="AH248" s="58"/>
      <c r="AI248" s="58"/>
      <c r="AJ248" s="58"/>
      <c r="AK248" s="58"/>
      <c r="AL248" s="58"/>
      <c r="AM248" s="58"/>
      <c r="AN248"/>
      <c r="AO248" s="58"/>
      <c r="AP248" s="58"/>
      <c r="AQ248" s="58"/>
      <c r="AR248"/>
      <c r="AS248" s="58"/>
      <c r="AT248" s="58"/>
      <c r="AU248" s="170" t="s">
        <v>278</v>
      </c>
      <c r="AV248" s="170"/>
      <c r="AW248" s="170"/>
      <c r="AX248" s="170"/>
      <c r="AY248" s="170"/>
      <c r="AZ248" s="170"/>
      <c r="BA248" s="170"/>
      <c r="BB248" s="170"/>
      <c r="BC248" s="170"/>
      <c r="BD248" s="170"/>
      <c r="BE248" s="170"/>
      <c r="BF248" s="170"/>
      <c r="BG248" s="170"/>
      <c r="BH248" s="170"/>
      <c r="BI248" s="170"/>
      <c r="BJ248" s="170"/>
      <c r="BK248" s="170"/>
      <c r="BL248" s="170"/>
      <c r="BM248" s="170"/>
      <c r="BN248" s="170"/>
      <c r="BO248" s="170"/>
      <c r="BP248" s="170"/>
      <c r="BQ248" s="170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  <c r="IO248"/>
      <c r="IP248"/>
      <c r="IQ248"/>
      <c r="IR248"/>
      <c r="IS248"/>
      <c r="IT248"/>
      <c r="IU248"/>
      <c r="IV248"/>
    </row>
    <row r="249" spans="1:256" ht="3.75" customHeight="1">
      <c r="A249"/>
      <c r="B249" s="58"/>
      <c r="C249" s="58"/>
      <c r="D249" s="58"/>
      <c r="E249" s="58"/>
      <c r="F249" s="58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7"/>
      <c r="X249" s="57"/>
      <c r="Y249" s="57"/>
      <c r="Z249" s="57"/>
      <c r="AA249" s="57"/>
      <c r="AB249" s="57"/>
      <c r="AC249" s="57"/>
      <c r="AD249" s="171"/>
      <c r="AE249" s="171"/>
      <c r="AF249" s="171"/>
      <c r="AG249" s="171"/>
      <c r="AH249" s="171"/>
      <c r="AI249" s="171"/>
      <c r="AJ249" s="57"/>
      <c r="AK249" s="57"/>
      <c r="AL249" s="57"/>
      <c r="AM249" s="57"/>
      <c r="AN249" s="57"/>
      <c r="AO249" s="57"/>
      <c r="AP249" s="57"/>
      <c r="AQ249" s="57"/>
      <c r="AR249" s="57"/>
      <c r="AS249" s="57"/>
      <c r="AT249" s="57"/>
      <c r="AU249" s="171"/>
      <c r="AV249" s="171"/>
      <c r="AW249" s="171"/>
      <c r="AX249" s="171"/>
      <c r="AY249" s="171"/>
      <c r="AZ249" s="171"/>
      <c r="BA249" s="57"/>
      <c r="BB249" s="57"/>
      <c r="BC249" s="57"/>
      <c r="BD249" s="57"/>
      <c r="BE249" s="57"/>
      <c r="BF249" s="57"/>
      <c r="BG249" s="57"/>
      <c r="BH249" s="57"/>
      <c r="BI249" s="57"/>
      <c r="BJ249" s="57"/>
      <c r="BK249" s="57"/>
      <c r="BL249" s="171"/>
      <c r="BM249" s="171"/>
      <c r="BN249" s="171"/>
      <c r="BO249" s="171"/>
      <c r="BP249" s="171"/>
      <c r="BQ249" s="171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  <c r="IJ249"/>
      <c r="IK249"/>
      <c r="IL249"/>
      <c r="IM249"/>
      <c r="IN249"/>
      <c r="IO249"/>
      <c r="IP249"/>
      <c r="IQ249"/>
      <c r="IR249"/>
      <c r="IS249"/>
      <c r="IT249"/>
      <c r="IU249"/>
      <c r="IV249"/>
    </row>
    <row r="250" spans="1:256" ht="15" customHeight="1">
      <c r="A250"/>
      <c r="B250" s="5" t="s">
        <v>279</v>
      </c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34" t="s">
        <v>280</v>
      </c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5" t="s">
        <v>279</v>
      </c>
      <c r="AK250" s="35"/>
      <c r="AL250" s="35"/>
      <c r="AM250" s="35"/>
      <c r="AN250" s="35"/>
      <c r="AO250" s="35"/>
      <c r="AP250" s="35"/>
      <c r="AQ250" s="35"/>
      <c r="AR250" s="35"/>
      <c r="AS250" s="35"/>
      <c r="AT250" s="35"/>
      <c r="AU250" s="35"/>
      <c r="AV250" s="35"/>
      <c r="AW250" s="35"/>
      <c r="AX250" s="35"/>
      <c r="AY250" s="35"/>
      <c r="AZ250" s="35"/>
      <c r="BA250" s="35"/>
      <c r="BB250" s="35"/>
      <c r="BC250" s="5" t="s">
        <v>280</v>
      </c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  <c r="IH250"/>
      <c r="II250"/>
      <c r="IJ250"/>
      <c r="IK250"/>
      <c r="IL250"/>
      <c r="IM250"/>
      <c r="IN250"/>
      <c r="IO250"/>
      <c r="IP250"/>
      <c r="IQ250"/>
      <c r="IR250"/>
      <c r="IS250"/>
      <c r="IT250"/>
      <c r="IU250"/>
      <c r="IV250"/>
    </row>
    <row r="251" spans="1:256" ht="15" customHeight="1">
      <c r="A251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 t="s">
        <v>131</v>
      </c>
      <c r="V251" s="5"/>
      <c r="W251" s="5"/>
      <c r="X251" s="5"/>
      <c r="Y251" s="5"/>
      <c r="Z251" s="5" t="s">
        <v>63</v>
      </c>
      <c r="AA251" s="5"/>
      <c r="AB251" s="5"/>
      <c r="AC251" s="5"/>
      <c r="AD251" s="5"/>
      <c r="AE251" s="34" t="s">
        <v>64</v>
      </c>
      <c r="AF251" s="34"/>
      <c r="AG251" s="34"/>
      <c r="AH251" s="34"/>
      <c r="AI251" s="34"/>
      <c r="AJ251" s="35"/>
      <c r="AK251" s="35"/>
      <c r="AL251" s="35"/>
      <c r="AM251" s="35"/>
      <c r="AN251" s="35"/>
      <c r="AO251" s="35"/>
      <c r="AP251" s="35"/>
      <c r="AQ251" s="35"/>
      <c r="AR251" s="35"/>
      <c r="AS251" s="35"/>
      <c r="AT251" s="35"/>
      <c r="AU251" s="35"/>
      <c r="AV251" s="35"/>
      <c r="AW251" s="35"/>
      <c r="AX251" s="35"/>
      <c r="AY251" s="35"/>
      <c r="AZ251" s="35"/>
      <c r="BA251" s="35"/>
      <c r="BB251" s="35"/>
      <c r="BC251" s="35" t="s">
        <v>131</v>
      </c>
      <c r="BD251" s="35"/>
      <c r="BE251" s="35"/>
      <c r="BF251" s="35"/>
      <c r="BG251" s="35"/>
      <c r="BH251" s="35" t="s">
        <v>63</v>
      </c>
      <c r="BI251" s="35"/>
      <c r="BJ251" s="35"/>
      <c r="BK251" s="35"/>
      <c r="BL251" s="35"/>
      <c r="BM251" s="35" t="s">
        <v>64</v>
      </c>
      <c r="BN251" s="35"/>
      <c r="BO251" s="35"/>
      <c r="BP251" s="35"/>
      <c r="BQ251" s="35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  <c r="IE251"/>
      <c r="IF251"/>
      <c r="IG251"/>
      <c r="IH251"/>
      <c r="II251"/>
      <c r="IJ251"/>
      <c r="IK251"/>
      <c r="IL251"/>
      <c r="IM251"/>
      <c r="IN251"/>
      <c r="IO251"/>
      <c r="IP251"/>
      <c r="IQ251"/>
      <c r="IR251"/>
      <c r="IS251"/>
      <c r="IT251"/>
      <c r="IU251"/>
      <c r="IV251"/>
    </row>
    <row r="252" spans="1:256" ht="15" customHeight="1">
      <c r="A252"/>
      <c r="B252" s="172"/>
      <c r="C252" s="172"/>
      <c r="D252" s="172"/>
      <c r="E252" s="172"/>
      <c r="F252" s="172"/>
      <c r="G252" s="172"/>
      <c r="H252" s="172"/>
      <c r="I252" s="172"/>
      <c r="J252" s="172"/>
      <c r="K252" s="172"/>
      <c r="L252" s="172"/>
      <c r="M252" s="172"/>
      <c r="N252" s="172"/>
      <c r="O252" s="172"/>
      <c r="P252" s="172"/>
      <c r="Q252" s="172"/>
      <c r="R252" s="172"/>
      <c r="S252" s="172"/>
      <c r="T252" s="172"/>
      <c r="U252" s="173"/>
      <c r="V252" s="173"/>
      <c r="W252" s="173"/>
      <c r="X252" s="173"/>
      <c r="Y252" s="173"/>
      <c r="Z252" s="173"/>
      <c r="AA252" s="173"/>
      <c r="AB252" s="173"/>
      <c r="AC252" s="173"/>
      <c r="AD252" s="173"/>
      <c r="AE252" s="174"/>
      <c r="AF252" s="174"/>
      <c r="AG252" s="174"/>
      <c r="AH252" s="174"/>
      <c r="AI252" s="174"/>
      <c r="AJ252" s="175" t="s">
        <v>281</v>
      </c>
      <c r="AK252" s="175"/>
      <c r="AL252" s="175"/>
      <c r="AM252" s="175"/>
      <c r="AN252" s="175"/>
      <c r="AO252" s="175"/>
      <c r="AP252" s="175"/>
      <c r="AQ252" s="175"/>
      <c r="AR252" s="175"/>
      <c r="AS252" s="175"/>
      <c r="AT252" s="175"/>
      <c r="AU252" s="175"/>
      <c r="AV252" s="175"/>
      <c r="AW252" s="175"/>
      <c r="AX252" s="175"/>
      <c r="AY252" s="175"/>
      <c r="AZ252" s="175"/>
      <c r="BA252" s="175"/>
      <c r="BB252" s="175"/>
      <c r="BC252" s="176">
        <v>6</v>
      </c>
      <c r="BD252" s="176"/>
      <c r="BE252" s="176"/>
      <c r="BF252" s="176"/>
      <c r="BG252" s="176"/>
      <c r="BH252" s="176">
        <v>2</v>
      </c>
      <c r="BI252" s="176"/>
      <c r="BJ252" s="176"/>
      <c r="BK252" s="176"/>
      <c r="BL252" s="176"/>
      <c r="BM252" s="177">
        <v>4</v>
      </c>
      <c r="BN252" s="177"/>
      <c r="BO252" s="177"/>
      <c r="BP252" s="177"/>
      <c r="BQ252" s="177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  <c r="IH252"/>
      <c r="II252"/>
      <c r="IJ252"/>
      <c r="IK252"/>
      <c r="IL252"/>
      <c r="IM252"/>
      <c r="IN252"/>
      <c r="IO252"/>
      <c r="IP252"/>
      <c r="IQ252"/>
      <c r="IR252"/>
      <c r="IS252"/>
      <c r="IT252"/>
      <c r="IU252"/>
      <c r="IV252"/>
    </row>
    <row r="253" spans="1:256" ht="15" customHeight="1">
      <c r="A253"/>
      <c r="B253" s="178" t="s">
        <v>282</v>
      </c>
      <c r="C253" s="178"/>
      <c r="D253" s="178"/>
      <c r="E253" s="178"/>
      <c r="F253" s="178"/>
      <c r="G253" s="178"/>
      <c r="H253" s="178"/>
      <c r="I253" s="178"/>
      <c r="J253" s="178"/>
      <c r="K253" s="178"/>
      <c r="L253" s="178"/>
      <c r="M253" s="178"/>
      <c r="N253" s="178"/>
      <c r="O253" s="178"/>
      <c r="P253" s="178"/>
      <c r="Q253" s="178"/>
      <c r="R253" s="178"/>
      <c r="S253" s="178"/>
      <c r="T253" s="178"/>
      <c r="U253" s="179">
        <v>255</v>
      </c>
      <c r="V253" s="179"/>
      <c r="W253" s="179"/>
      <c r="X253" s="179"/>
      <c r="Y253" s="179"/>
      <c r="Z253" s="179">
        <v>163</v>
      </c>
      <c r="AA253" s="179"/>
      <c r="AB253" s="179"/>
      <c r="AC253" s="179"/>
      <c r="AD253" s="179"/>
      <c r="AE253" s="180">
        <v>92</v>
      </c>
      <c r="AF253" s="180"/>
      <c r="AG253" s="180"/>
      <c r="AH253" s="180"/>
      <c r="AI253" s="180"/>
      <c r="AJ253" s="181"/>
      <c r="AK253" s="181"/>
      <c r="AL253" s="181"/>
      <c r="AM253" s="181"/>
      <c r="AN253" s="181"/>
      <c r="AO253" s="181"/>
      <c r="AP253" s="181"/>
      <c r="AQ253" s="181"/>
      <c r="AR253" s="181"/>
      <c r="AS253" s="181"/>
      <c r="AT253" s="181"/>
      <c r="AU253" s="181"/>
      <c r="AV253" s="181"/>
      <c r="AW253" s="181"/>
      <c r="AX253" s="181"/>
      <c r="AY253" s="181"/>
      <c r="AZ253" s="181"/>
      <c r="BA253" s="181"/>
      <c r="BB253" s="181"/>
      <c r="BC253" s="182"/>
      <c r="BD253" s="182"/>
      <c r="BE253" s="182"/>
      <c r="BF253" s="182"/>
      <c r="BG253" s="182"/>
      <c r="BH253" s="182"/>
      <c r="BI253" s="182"/>
      <c r="BJ253" s="182"/>
      <c r="BK253" s="182"/>
      <c r="BL253" s="182"/>
      <c r="BM253" s="182"/>
      <c r="BN253" s="182"/>
      <c r="BO253" s="182"/>
      <c r="BP253" s="182"/>
      <c r="BQ253" s="182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  <c r="IH253"/>
      <c r="II253"/>
      <c r="IJ253"/>
      <c r="IK253"/>
      <c r="IL253"/>
      <c r="IM253"/>
      <c r="IN253"/>
      <c r="IO253"/>
      <c r="IP253"/>
      <c r="IQ253"/>
      <c r="IR253"/>
      <c r="IS253"/>
      <c r="IT253"/>
      <c r="IU253"/>
      <c r="IV253"/>
    </row>
    <row r="254" spans="1:256" ht="15" customHeight="1">
      <c r="A254"/>
      <c r="B254" s="183" t="s">
        <v>283</v>
      </c>
      <c r="C254" s="183"/>
      <c r="D254" s="183"/>
      <c r="E254" s="183"/>
      <c r="F254" s="183"/>
      <c r="G254" s="183"/>
      <c r="H254" s="183"/>
      <c r="I254" s="183"/>
      <c r="J254" s="183"/>
      <c r="K254" s="183"/>
      <c r="L254" s="183"/>
      <c r="M254" s="183"/>
      <c r="N254" s="183"/>
      <c r="O254" s="183"/>
      <c r="P254" s="183"/>
      <c r="Q254" s="183"/>
      <c r="R254" s="183"/>
      <c r="S254" s="183"/>
      <c r="T254" s="183"/>
      <c r="U254" s="184">
        <v>60</v>
      </c>
      <c r="V254" s="184"/>
      <c r="W254" s="184"/>
      <c r="X254" s="184"/>
      <c r="Y254" s="184"/>
      <c r="Z254" s="184">
        <v>43</v>
      </c>
      <c r="AA254" s="184"/>
      <c r="AB254" s="184"/>
      <c r="AC254" s="184"/>
      <c r="AD254" s="184"/>
      <c r="AE254" s="185">
        <v>17</v>
      </c>
      <c r="AF254" s="185"/>
      <c r="AG254" s="185"/>
      <c r="AH254" s="185"/>
      <c r="AI254" s="185"/>
      <c r="AJ254" s="186"/>
      <c r="AK254" s="186"/>
      <c r="AL254" s="186"/>
      <c r="AM254" s="186"/>
      <c r="AN254" s="186"/>
      <c r="AO254" s="186"/>
      <c r="AP254" s="186"/>
      <c r="AQ254" s="186"/>
      <c r="AR254" s="186"/>
      <c r="AS254" s="186"/>
      <c r="AT254" s="186"/>
      <c r="AU254" s="186"/>
      <c r="AV254" s="186"/>
      <c r="AW254" s="186"/>
      <c r="AX254" s="186"/>
      <c r="AY254" s="186"/>
      <c r="AZ254" s="186"/>
      <c r="BA254" s="186"/>
      <c r="BB254" s="186"/>
      <c r="BC254" s="187"/>
      <c r="BD254" s="187"/>
      <c r="BE254" s="187"/>
      <c r="BF254" s="187"/>
      <c r="BG254" s="187"/>
      <c r="BH254" s="187"/>
      <c r="BI254" s="187"/>
      <c r="BJ254" s="187"/>
      <c r="BK254" s="187"/>
      <c r="BL254" s="187"/>
      <c r="BM254" s="187"/>
      <c r="BN254" s="187"/>
      <c r="BO254" s="187"/>
      <c r="BP254" s="187"/>
      <c r="BQ254" s="187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  <c r="IH254"/>
      <c r="II254"/>
      <c r="IJ254"/>
      <c r="IK254"/>
      <c r="IL254"/>
      <c r="IM254"/>
      <c r="IN254"/>
      <c r="IO254"/>
      <c r="IP254"/>
      <c r="IQ254"/>
      <c r="IR254"/>
      <c r="IS254"/>
      <c r="IT254"/>
      <c r="IU254"/>
      <c r="IV254"/>
    </row>
    <row r="255" spans="1:256" ht="15" customHeight="1">
      <c r="A255"/>
      <c r="B255" s="113" t="s">
        <v>284</v>
      </c>
      <c r="C255" s="113"/>
      <c r="D255" s="113"/>
      <c r="E255" s="113"/>
      <c r="F255" s="113"/>
      <c r="G255" s="113"/>
      <c r="H255" s="113"/>
      <c r="I255" s="113"/>
      <c r="J255" s="113"/>
      <c r="K255" s="113"/>
      <c r="L255" s="113"/>
      <c r="M255" s="113"/>
      <c r="N255" s="113"/>
      <c r="O255" s="113"/>
      <c r="P255" s="113"/>
      <c r="Q255" s="113"/>
      <c r="R255" s="113"/>
      <c r="S255" s="113"/>
      <c r="T255" s="113"/>
      <c r="U255" s="114">
        <v>11</v>
      </c>
      <c r="V255" s="114"/>
      <c r="W255" s="114"/>
      <c r="X255" s="114"/>
      <c r="Y255" s="114"/>
      <c r="Z255" s="114">
        <v>8</v>
      </c>
      <c r="AA255" s="114"/>
      <c r="AB255" s="114"/>
      <c r="AC255" s="114"/>
      <c r="AD255" s="114"/>
      <c r="AE255" s="188">
        <v>3</v>
      </c>
      <c r="AF255" s="188"/>
      <c r="AG255" s="188"/>
      <c r="AH255" s="188"/>
      <c r="AI255" s="188"/>
      <c r="AJ255" s="189" t="s">
        <v>285</v>
      </c>
      <c r="AK255" s="189"/>
      <c r="AL255" s="189"/>
      <c r="AM255" s="189"/>
      <c r="AN255" s="189"/>
      <c r="AO255" s="189"/>
      <c r="AP255" s="189"/>
      <c r="AQ255" s="189"/>
      <c r="AR255" s="189"/>
      <c r="AS255" s="189"/>
      <c r="AT255" s="189"/>
      <c r="AU255" s="189"/>
      <c r="AV255" s="189"/>
      <c r="AW255" s="189"/>
      <c r="AX255" s="189"/>
      <c r="AY255" s="189"/>
      <c r="AZ255" s="189"/>
      <c r="BA255" s="189"/>
      <c r="BB255" s="189"/>
      <c r="BC255" s="190">
        <v>107</v>
      </c>
      <c r="BD255" s="190"/>
      <c r="BE255" s="190"/>
      <c r="BF255" s="190"/>
      <c r="BG255" s="190"/>
      <c r="BH255" s="190">
        <v>67</v>
      </c>
      <c r="BI255" s="190"/>
      <c r="BJ255" s="190"/>
      <c r="BK255" s="190"/>
      <c r="BL255" s="190"/>
      <c r="BM255" s="191">
        <v>40</v>
      </c>
      <c r="BN255" s="191"/>
      <c r="BO255" s="191"/>
      <c r="BP255" s="191"/>
      <c r="BQ255" s="191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  <c r="ID255"/>
      <c r="IE255"/>
      <c r="IF255"/>
      <c r="IG255"/>
      <c r="IH255"/>
      <c r="II255"/>
      <c r="IJ255"/>
      <c r="IK255"/>
      <c r="IL255"/>
      <c r="IM255"/>
      <c r="IN255"/>
      <c r="IO255"/>
      <c r="IP255"/>
      <c r="IQ255"/>
      <c r="IR255"/>
      <c r="IS255"/>
      <c r="IT255"/>
      <c r="IU255"/>
      <c r="IV255"/>
    </row>
    <row r="256" spans="1:256" ht="15" customHeight="1">
      <c r="A256"/>
      <c r="B256" s="97" t="s">
        <v>286</v>
      </c>
      <c r="C256" s="97"/>
      <c r="D256" s="97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72">
        <v>6</v>
      </c>
      <c r="V256" s="72"/>
      <c r="W256" s="72"/>
      <c r="X256" s="72"/>
      <c r="Y256" s="72"/>
      <c r="Z256" s="72">
        <v>5</v>
      </c>
      <c r="AA256" s="72"/>
      <c r="AB256" s="72"/>
      <c r="AC256" s="72"/>
      <c r="AD256" s="72"/>
      <c r="AE256" s="192">
        <v>1</v>
      </c>
      <c r="AF256" s="192"/>
      <c r="AG256" s="192"/>
      <c r="AH256" s="192"/>
      <c r="AI256" s="192"/>
      <c r="AJ256" s="175" t="s">
        <v>287</v>
      </c>
      <c r="AK256" s="175"/>
      <c r="AL256" s="175"/>
      <c r="AM256" s="175"/>
      <c r="AN256" s="175"/>
      <c r="AO256" s="175"/>
      <c r="AP256" s="175"/>
      <c r="AQ256" s="175"/>
      <c r="AR256" s="175"/>
      <c r="AS256" s="175"/>
      <c r="AT256" s="175"/>
      <c r="AU256" s="175"/>
      <c r="AV256" s="175"/>
      <c r="AW256" s="175"/>
      <c r="AX256" s="175"/>
      <c r="AY256" s="175"/>
      <c r="AZ256" s="175"/>
      <c r="BA256" s="175"/>
      <c r="BB256" s="175"/>
      <c r="BC256" s="176">
        <v>59</v>
      </c>
      <c r="BD256" s="176"/>
      <c r="BE256" s="176"/>
      <c r="BF256" s="176"/>
      <c r="BG256" s="176"/>
      <c r="BH256" s="176">
        <v>31</v>
      </c>
      <c r="BI256" s="176"/>
      <c r="BJ256" s="176"/>
      <c r="BK256" s="176"/>
      <c r="BL256" s="176"/>
      <c r="BM256" s="177">
        <v>28</v>
      </c>
      <c r="BN256" s="177"/>
      <c r="BO256" s="177"/>
      <c r="BP256" s="177"/>
      <c r="BQ256" s="177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  <c r="IE256"/>
      <c r="IF256"/>
      <c r="IG256"/>
      <c r="IH256"/>
      <c r="II256"/>
      <c r="IJ256"/>
      <c r="IK256"/>
      <c r="IL256"/>
      <c r="IM256"/>
      <c r="IN256"/>
      <c r="IO256"/>
      <c r="IP256"/>
      <c r="IQ256"/>
      <c r="IR256"/>
      <c r="IS256"/>
      <c r="IT256"/>
      <c r="IU256"/>
      <c r="IV256"/>
    </row>
    <row r="257" spans="1:256" ht="15" customHeight="1">
      <c r="A257"/>
      <c r="B257" s="97" t="s">
        <v>288</v>
      </c>
      <c r="C257" s="97"/>
      <c r="D257" s="97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72">
        <v>5</v>
      </c>
      <c r="V257" s="72"/>
      <c r="W257" s="72"/>
      <c r="X257" s="72"/>
      <c r="Y257" s="72"/>
      <c r="Z257" s="72">
        <v>3</v>
      </c>
      <c r="AA257" s="72"/>
      <c r="AB257" s="72"/>
      <c r="AC257" s="72"/>
      <c r="AD257" s="72"/>
      <c r="AE257" s="192">
        <v>2</v>
      </c>
      <c r="AF257" s="192"/>
      <c r="AG257" s="192"/>
      <c r="AH257" s="192"/>
      <c r="AI257" s="192"/>
      <c r="AJ257" s="193" t="s">
        <v>289</v>
      </c>
      <c r="AK257" s="193"/>
      <c r="AL257" s="193"/>
      <c r="AM257" s="193"/>
      <c r="AN257" s="193"/>
      <c r="AO257" s="193"/>
      <c r="AP257" s="193"/>
      <c r="AQ257" s="193"/>
      <c r="AR257" s="193"/>
      <c r="AS257" s="193"/>
      <c r="AT257" s="193"/>
      <c r="AU257" s="193"/>
      <c r="AV257" s="193"/>
      <c r="AW257" s="193"/>
      <c r="AX257" s="193"/>
      <c r="AY257" s="193"/>
      <c r="AZ257" s="193"/>
      <c r="BA257" s="193"/>
      <c r="BB257" s="193"/>
      <c r="BC257" s="182">
        <v>6</v>
      </c>
      <c r="BD257" s="182"/>
      <c r="BE257" s="182"/>
      <c r="BF257" s="182"/>
      <c r="BG257" s="182"/>
      <c r="BH257" s="182">
        <v>2</v>
      </c>
      <c r="BI257" s="182"/>
      <c r="BJ257" s="182"/>
      <c r="BK257" s="182"/>
      <c r="BL257" s="182"/>
      <c r="BM257" s="182">
        <v>4</v>
      </c>
      <c r="BN257" s="182"/>
      <c r="BO257" s="182"/>
      <c r="BP257" s="182"/>
      <c r="BQ257" s="182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  <c r="HW257"/>
      <c r="HX257"/>
      <c r="HY257"/>
      <c r="HZ257"/>
      <c r="IA257"/>
      <c r="IB257"/>
      <c r="IC257"/>
      <c r="ID257"/>
      <c r="IE257"/>
      <c r="IF257"/>
      <c r="IG257"/>
      <c r="IH257"/>
      <c r="II257"/>
      <c r="IJ257"/>
      <c r="IK257"/>
      <c r="IL257"/>
      <c r="IM257"/>
      <c r="IN257"/>
      <c r="IO257"/>
      <c r="IP257"/>
      <c r="IQ257"/>
      <c r="IR257"/>
      <c r="IS257"/>
      <c r="IT257"/>
      <c r="IU257"/>
      <c r="IV257"/>
    </row>
    <row r="258" spans="1:256" ht="15" customHeight="1">
      <c r="A258"/>
      <c r="B258" s="194" t="s">
        <v>290</v>
      </c>
      <c r="C258" s="194"/>
      <c r="D258" s="194"/>
      <c r="E258" s="194"/>
      <c r="F258" s="194"/>
      <c r="G258" s="194"/>
      <c r="H258" s="194"/>
      <c r="I258" s="194"/>
      <c r="J258" s="194"/>
      <c r="K258" s="194"/>
      <c r="L258" s="194"/>
      <c r="M258" s="194"/>
      <c r="N258" s="194"/>
      <c r="O258" s="194"/>
      <c r="P258" s="194"/>
      <c r="Q258" s="194"/>
      <c r="R258" s="194"/>
      <c r="S258" s="194"/>
      <c r="T258" s="194"/>
      <c r="U258" s="72">
        <v>2</v>
      </c>
      <c r="V258" s="72"/>
      <c r="W258" s="72"/>
      <c r="X258" s="72"/>
      <c r="Y258" s="72"/>
      <c r="Z258" s="72">
        <v>1</v>
      </c>
      <c r="AA258" s="72"/>
      <c r="AB258" s="72"/>
      <c r="AC258" s="72"/>
      <c r="AD258" s="72"/>
      <c r="AE258" s="192">
        <v>1</v>
      </c>
      <c r="AF258" s="192"/>
      <c r="AG258" s="192"/>
      <c r="AH258" s="192"/>
      <c r="AI258" s="192"/>
      <c r="AJ258" s="195" t="s">
        <v>291</v>
      </c>
      <c r="AK258" s="195"/>
      <c r="AL258" s="195"/>
      <c r="AM258" s="195"/>
      <c r="AN258" s="195"/>
      <c r="AO258" s="195"/>
      <c r="AP258" s="195"/>
      <c r="AQ258" s="195"/>
      <c r="AR258" s="195"/>
      <c r="AS258" s="195"/>
      <c r="AT258" s="195"/>
      <c r="AU258" s="195"/>
      <c r="AV258" s="195"/>
      <c r="AW258" s="195"/>
      <c r="AX258" s="195"/>
      <c r="AY258" s="195"/>
      <c r="AZ258" s="195"/>
      <c r="BA258" s="195"/>
      <c r="BB258" s="195"/>
      <c r="BC258" s="196" t="s">
        <v>292</v>
      </c>
      <c r="BD258" s="196"/>
      <c r="BE258" s="196"/>
      <c r="BF258" s="196"/>
      <c r="BG258" s="196"/>
      <c r="BH258" s="196" t="s">
        <v>293</v>
      </c>
      <c r="BI258" s="196"/>
      <c r="BJ258" s="196"/>
      <c r="BK258" s="196"/>
      <c r="BL258" s="196"/>
      <c r="BM258" s="196" t="s">
        <v>294</v>
      </c>
      <c r="BN258" s="196"/>
      <c r="BO258" s="196"/>
      <c r="BP258" s="196"/>
      <c r="BQ258" s="196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  <c r="IE258"/>
      <c r="IF258"/>
      <c r="IG258"/>
      <c r="IH258"/>
      <c r="II258"/>
      <c r="IJ258"/>
      <c r="IK258"/>
      <c r="IL258"/>
      <c r="IM258"/>
      <c r="IN258"/>
      <c r="IO258"/>
      <c r="IP258"/>
      <c r="IQ258"/>
      <c r="IR258"/>
      <c r="IS258"/>
      <c r="IT258"/>
      <c r="IU258"/>
      <c r="IV258"/>
    </row>
    <row r="259" spans="1:256" ht="15" customHeight="1">
      <c r="A259"/>
      <c r="B259" s="197" t="s">
        <v>295</v>
      </c>
      <c r="C259" s="197"/>
      <c r="D259" s="197"/>
      <c r="E259" s="197"/>
      <c r="F259" s="197"/>
      <c r="G259" s="197"/>
      <c r="H259" s="197"/>
      <c r="I259" s="197"/>
      <c r="J259" s="197"/>
      <c r="K259" s="197"/>
      <c r="L259" s="197"/>
      <c r="M259" s="197"/>
      <c r="N259" s="197"/>
      <c r="O259" s="197"/>
      <c r="P259" s="197"/>
      <c r="Q259" s="197"/>
      <c r="R259" s="197"/>
      <c r="S259" s="197"/>
      <c r="T259" s="197"/>
      <c r="U259" s="72" t="s">
        <v>296</v>
      </c>
      <c r="V259" s="72"/>
      <c r="W259" s="72"/>
      <c r="X259" s="72"/>
      <c r="Y259" s="72"/>
      <c r="Z259" s="72" t="s">
        <v>296</v>
      </c>
      <c r="AA259" s="72"/>
      <c r="AB259" s="72"/>
      <c r="AC259" s="72"/>
      <c r="AD259" s="72"/>
      <c r="AE259" s="198"/>
      <c r="AF259" s="198"/>
      <c r="AG259" s="198"/>
      <c r="AH259" s="198"/>
      <c r="AI259" s="198"/>
      <c r="AJ259" s="195" t="s">
        <v>297</v>
      </c>
      <c r="AK259" s="195"/>
      <c r="AL259" s="195"/>
      <c r="AM259" s="195"/>
      <c r="AN259" s="195"/>
      <c r="AO259" s="195"/>
      <c r="AP259" s="195"/>
      <c r="AQ259" s="195"/>
      <c r="AR259" s="195"/>
      <c r="AS259" s="195"/>
      <c r="AT259" s="195"/>
      <c r="AU259" s="195"/>
      <c r="AV259" s="195"/>
      <c r="AW259" s="195"/>
      <c r="AX259" s="195"/>
      <c r="AY259" s="195"/>
      <c r="AZ259" s="195"/>
      <c r="BA259" s="195"/>
      <c r="BB259" s="195"/>
      <c r="BC259" s="196">
        <v>2</v>
      </c>
      <c r="BD259" s="196"/>
      <c r="BE259" s="196"/>
      <c r="BF259" s="196"/>
      <c r="BG259" s="196"/>
      <c r="BH259" s="196">
        <v>1</v>
      </c>
      <c r="BI259" s="196"/>
      <c r="BJ259" s="196"/>
      <c r="BK259" s="196"/>
      <c r="BL259" s="196"/>
      <c r="BM259" s="196">
        <v>1</v>
      </c>
      <c r="BN259" s="196"/>
      <c r="BO259" s="196"/>
      <c r="BP259" s="196"/>
      <c r="BQ259" s="196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  <c r="IE259"/>
      <c r="IF259"/>
      <c r="IG259"/>
      <c r="IH259"/>
      <c r="II259"/>
      <c r="IJ259"/>
      <c r="IK259"/>
      <c r="IL259"/>
      <c r="IM259"/>
      <c r="IN259"/>
      <c r="IO259"/>
      <c r="IP259"/>
      <c r="IQ259"/>
      <c r="IR259"/>
      <c r="IS259"/>
      <c r="IT259"/>
      <c r="IU259"/>
      <c r="IV259"/>
    </row>
    <row r="260" spans="1:256" ht="15" customHeight="1">
      <c r="A260"/>
      <c r="B260" s="197" t="s">
        <v>298</v>
      </c>
      <c r="C260" s="197"/>
      <c r="D260" s="197"/>
      <c r="E260" s="197"/>
      <c r="F260" s="197"/>
      <c r="G260" s="197"/>
      <c r="H260" s="197"/>
      <c r="I260" s="197"/>
      <c r="J260" s="197"/>
      <c r="K260" s="197"/>
      <c r="L260" s="197"/>
      <c r="M260" s="197"/>
      <c r="N260" s="197"/>
      <c r="O260" s="197"/>
      <c r="P260" s="197"/>
      <c r="Q260" s="197"/>
      <c r="R260" s="197"/>
      <c r="S260" s="197"/>
      <c r="T260" s="197"/>
      <c r="U260" s="72">
        <v>27</v>
      </c>
      <c r="V260" s="72"/>
      <c r="W260" s="72"/>
      <c r="X260" s="72"/>
      <c r="Y260" s="72"/>
      <c r="Z260" s="199">
        <v>18</v>
      </c>
      <c r="AA260" s="199"/>
      <c r="AB260" s="199"/>
      <c r="AC260" s="199"/>
      <c r="AD260" s="199"/>
      <c r="AE260" s="198">
        <v>9</v>
      </c>
      <c r="AF260" s="198"/>
      <c r="AG260" s="198"/>
      <c r="AH260" s="198"/>
      <c r="AI260" s="198"/>
      <c r="AJ260" s="195" t="s">
        <v>299</v>
      </c>
      <c r="AK260" s="195"/>
      <c r="AL260" s="195"/>
      <c r="AM260" s="195"/>
      <c r="AN260" s="195"/>
      <c r="AO260" s="195"/>
      <c r="AP260" s="195"/>
      <c r="AQ260" s="195"/>
      <c r="AR260" s="195"/>
      <c r="AS260" s="195"/>
      <c r="AT260" s="195"/>
      <c r="AU260" s="195"/>
      <c r="AV260" s="195"/>
      <c r="AW260" s="195"/>
      <c r="AX260" s="195"/>
      <c r="AY260" s="195"/>
      <c r="AZ260" s="195"/>
      <c r="BA260" s="195"/>
      <c r="BB260" s="195"/>
      <c r="BC260" s="196" t="s">
        <v>300</v>
      </c>
      <c r="BD260" s="196"/>
      <c r="BE260" s="196"/>
      <c r="BF260" s="196"/>
      <c r="BG260" s="196"/>
      <c r="BH260" s="196">
        <v>1</v>
      </c>
      <c r="BI260" s="196"/>
      <c r="BJ260" s="196"/>
      <c r="BK260" s="196"/>
      <c r="BL260" s="196"/>
      <c r="BM260" s="200" t="s">
        <v>301</v>
      </c>
      <c r="BN260" s="200"/>
      <c r="BO260" s="200"/>
      <c r="BP260" s="200"/>
      <c r="BQ260" s="20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  <c r="IJ260"/>
      <c r="IK260"/>
      <c r="IL260"/>
      <c r="IM260"/>
      <c r="IN260"/>
      <c r="IO260"/>
      <c r="IP260"/>
      <c r="IQ260"/>
      <c r="IR260"/>
      <c r="IS260"/>
      <c r="IT260"/>
      <c r="IU260"/>
      <c r="IV260"/>
    </row>
    <row r="261" spans="1:256" ht="15" customHeight="1">
      <c r="A261"/>
      <c r="B261" s="197" t="s">
        <v>302</v>
      </c>
      <c r="C261" s="197"/>
      <c r="D261" s="197"/>
      <c r="E261" s="197"/>
      <c r="F261" s="197"/>
      <c r="G261" s="197"/>
      <c r="H261" s="197"/>
      <c r="I261" s="197"/>
      <c r="J261" s="197"/>
      <c r="K261" s="197"/>
      <c r="L261" s="197"/>
      <c r="M261" s="197"/>
      <c r="N261" s="197"/>
      <c r="O261" s="197"/>
      <c r="P261" s="197"/>
      <c r="Q261" s="197"/>
      <c r="R261" s="197"/>
      <c r="S261" s="197"/>
      <c r="T261" s="197"/>
      <c r="U261" s="72" t="s">
        <v>303</v>
      </c>
      <c r="V261" s="72"/>
      <c r="W261" s="72"/>
      <c r="X261" s="72"/>
      <c r="Y261" s="72"/>
      <c r="Z261" s="199" t="s">
        <v>304</v>
      </c>
      <c r="AA261" s="199"/>
      <c r="AB261" s="199"/>
      <c r="AC261" s="199"/>
      <c r="AD261" s="199"/>
      <c r="AE261" s="201" t="s">
        <v>305</v>
      </c>
      <c r="AF261" s="201"/>
      <c r="AG261" s="201"/>
      <c r="AH261" s="201"/>
      <c r="AI261" s="201"/>
      <c r="AJ261" s="195" t="s">
        <v>306</v>
      </c>
      <c r="AK261" s="195"/>
      <c r="AL261" s="195"/>
      <c r="AM261" s="195"/>
      <c r="AN261" s="195"/>
      <c r="AO261" s="195"/>
      <c r="AP261" s="195"/>
      <c r="AQ261" s="195"/>
      <c r="AR261" s="195"/>
      <c r="AS261" s="195"/>
      <c r="AT261" s="195"/>
      <c r="AU261" s="195"/>
      <c r="AV261" s="195"/>
      <c r="AW261" s="195"/>
      <c r="AX261" s="195"/>
      <c r="AY261" s="195"/>
      <c r="AZ261" s="195"/>
      <c r="BA261" s="195"/>
      <c r="BB261" s="195"/>
      <c r="BC261" s="196">
        <v>10</v>
      </c>
      <c r="BD261" s="196"/>
      <c r="BE261" s="196"/>
      <c r="BF261" s="196"/>
      <c r="BG261" s="196"/>
      <c r="BH261" s="196">
        <v>2</v>
      </c>
      <c r="BI261" s="196"/>
      <c r="BJ261" s="196"/>
      <c r="BK261" s="196"/>
      <c r="BL261" s="196"/>
      <c r="BM261" s="196">
        <v>8</v>
      </c>
      <c r="BN261" s="196"/>
      <c r="BO261" s="196"/>
      <c r="BP261" s="196"/>
      <c r="BQ261" s="196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  <c r="IQ261"/>
      <c r="IR261"/>
      <c r="IS261"/>
      <c r="IT261"/>
      <c r="IU261"/>
      <c r="IV261"/>
    </row>
    <row r="262" spans="1:256" ht="15" customHeight="1">
      <c r="A262"/>
      <c r="B262" s="202" t="s">
        <v>307</v>
      </c>
      <c r="C262" s="202"/>
      <c r="D262" s="202"/>
      <c r="E262" s="202"/>
      <c r="F262" s="202"/>
      <c r="G262" s="202"/>
      <c r="H262" s="202"/>
      <c r="I262" s="202"/>
      <c r="J262" s="202"/>
      <c r="K262" s="202"/>
      <c r="L262" s="202"/>
      <c r="M262" s="202"/>
      <c r="N262" s="202"/>
      <c r="O262" s="202"/>
      <c r="P262" s="202"/>
      <c r="Q262" s="202"/>
      <c r="R262" s="202"/>
      <c r="S262" s="202"/>
      <c r="T262" s="202"/>
      <c r="U262" s="173" t="s">
        <v>308</v>
      </c>
      <c r="V262" s="173"/>
      <c r="W262" s="173"/>
      <c r="X262" s="173"/>
      <c r="Y262" s="173"/>
      <c r="Z262" s="203" t="s">
        <v>309</v>
      </c>
      <c r="AA262" s="203"/>
      <c r="AB262" s="203"/>
      <c r="AC262" s="203"/>
      <c r="AD262" s="203"/>
      <c r="AE262" s="204" t="s">
        <v>293</v>
      </c>
      <c r="AF262" s="204"/>
      <c r="AG262" s="204"/>
      <c r="AH262" s="204"/>
      <c r="AI262" s="204"/>
      <c r="AJ262" s="205" t="s">
        <v>310</v>
      </c>
      <c r="AK262" s="205"/>
      <c r="AL262" s="205"/>
      <c r="AM262" s="205"/>
      <c r="AN262" s="205"/>
      <c r="AO262" s="205"/>
      <c r="AP262" s="205"/>
      <c r="AQ262" s="205"/>
      <c r="AR262" s="205"/>
      <c r="AS262" s="205"/>
      <c r="AT262" s="205"/>
      <c r="AU262" s="205"/>
      <c r="AV262" s="205"/>
      <c r="AW262" s="205"/>
      <c r="AX262" s="205"/>
      <c r="AY262" s="205"/>
      <c r="AZ262" s="205"/>
      <c r="BA262" s="205"/>
      <c r="BB262" s="205"/>
      <c r="BC262" s="196" t="s">
        <v>311</v>
      </c>
      <c r="BD262" s="196"/>
      <c r="BE262" s="196"/>
      <c r="BF262" s="196"/>
      <c r="BG262" s="196"/>
      <c r="BH262" s="196" t="s">
        <v>312</v>
      </c>
      <c r="BI262" s="196"/>
      <c r="BJ262" s="196"/>
      <c r="BK262" s="196"/>
      <c r="BL262" s="196"/>
      <c r="BM262" s="196" t="s">
        <v>293</v>
      </c>
      <c r="BN262" s="196"/>
      <c r="BO262" s="196"/>
      <c r="BP262" s="196"/>
      <c r="BQ262" s="196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  <c r="IS262"/>
      <c r="IT262"/>
      <c r="IU262"/>
      <c r="IV262"/>
    </row>
    <row r="263" spans="1:256" ht="15" customHeight="1">
      <c r="A263"/>
      <c r="B263" s="183" t="s">
        <v>313</v>
      </c>
      <c r="C263" s="183"/>
      <c r="D263" s="183"/>
      <c r="E263" s="183"/>
      <c r="F263" s="183"/>
      <c r="G263" s="183"/>
      <c r="H263" s="183"/>
      <c r="I263" s="183"/>
      <c r="J263" s="183"/>
      <c r="K263" s="183"/>
      <c r="L263" s="183"/>
      <c r="M263" s="183"/>
      <c r="N263" s="183"/>
      <c r="O263" s="183"/>
      <c r="P263" s="183"/>
      <c r="Q263" s="183"/>
      <c r="R263" s="183"/>
      <c r="S263" s="183"/>
      <c r="T263" s="183"/>
      <c r="U263" s="184">
        <v>29</v>
      </c>
      <c r="V263" s="184"/>
      <c r="W263" s="184"/>
      <c r="X263" s="184"/>
      <c r="Y263" s="184"/>
      <c r="Z263" s="184">
        <v>22</v>
      </c>
      <c r="AA263" s="184"/>
      <c r="AB263" s="184"/>
      <c r="AC263" s="184"/>
      <c r="AD263" s="184"/>
      <c r="AE263" s="185">
        <v>7</v>
      </c>
      <c r="AF263" s="185"/>
      <c r="AG263" s="185"/>
      <c r="AH263" s="185"/>
      <c r="AI263" s="185"/>
      <c r="AJ263" s="195" t="s">
        <v>314</v>
      </c>
      <c r="AK263" s="195"/>
      <c r="AL263" s="195"/>
      <c r="AM263" s="195"/>
      <c r="AN263" s="195"/>
      <c r="AO263" s="195"/>
      <c r="AP263" s="195"/>
      <c r="AQ263" s="195"/>
      <c r="AR263" s="195"/>
      <c r="AS263" s="195"/>
      <c r="AT263" s="195"/>
      <c r="AU263" s="195"/>
      <c r="AV263" s="195"/>
      <c r="AW263" s="195"/>
      <c r="AX263" s="195"/>
      <c r="AY263" s="195"/>
      <c r="AZ263" s="195"/>
      <c r="BA263" s="195"/>
      <c r="BB263" s="195"/>
      <c r="BC263" s="196">
        <v>18</v>
      </c>
      <c r="BD263" s="196"/>
      <c r="BE263" s="196"/>
      <c r="BF263" s="196"/>
      <c r="BG263" s="196"/>
      <c r="BH263" s="196">
        <v>16</v>
      </c>
      <c r="BI263" s="196"/>
      <c r="BJ263" s="196"/>
      <c r="BK263" s="196"/>
      <c r="BL263" s="196"/>
      <c r="BM263" s="196">
        <v>2</v>
      </c>
      <c r="BN263" s="196"/>
      <c r="BO263" s="196"/>
      <c r="BP263" s="196"/>
      <c r="BQ263" s="196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  <c r="IQ263"/>
      <c r="IR263"/>
      <c r="IS263"/>
      <c r="IT263"/>
      <c r="IU263"/>
      <c r="IV263"/>
    </row>
    <row r="264" spans="1:256" ht="15" customHeight="1">
      <c r="A264"/>
      <c r="B264" s="113" t="s">
        <v>315</v>
      </c>
      <c r="C264" s="113"/>
      <c r="D264" s="113"/>
      <c r="E264" s="113"/>
      <c r="F264" s="113"/>
      <c r="G264" s="113"/>
      <c r="H264" s="113"/>
      <c r="I264" s="113"/>
      <c r="J264" s="113"/>
      <c r="K264" s="113"/>
      <c r="L264" s="113"/>
      <c r="M264" s="113"/>
      <c r="N264" s="113"/>
      <c r="O264" s="113"/>
      <c r="P264" s="113"/>
      <c r="Q264" s="113"/>
      <c r="R264" s="113"/>
      <c r="S264" s="113"/>
      <c r="T264" s="113"/>
      <c r="U264" s="114" t="s">
        <v>316</v>
      </c>
      <c r="V264" s="114"/>
      <c r="W264" s="114"/>
      <c r="X264" s="114"/>
      <c r="Y264" s="114"/>
      <c r="Z264" s="114" t="s">
        <v>317</v>
      </c>
      <c r="AA264" s="114"/>
      <c r="AB264" s="114"/>
      <c r="AC264" s="114"/>
      <c r="AD264" s="114"/>
      <c r="AE264" s="188">
        <v>1</v>
      </c>
      <c r="AF264" s="188"/>
      <c r="AG264" s="188"/>
      <c r="AH264" s="188"/>
      <c r="AI264" s="188"/>
      <c r="AJ264" s="206" t="s">
        <v>318</v>
      </c>
      <c r="AK264" s="206"/>
      <c r="AL264" s="206"/>
      <c r="AM264" s="206"/>
      <c r="AN264" s="206"/>
      <c r="AO264" s="206"/>
      <c r="AP264" s="206"/>
      <c r="AQ264" s="206"/>
      <c r="AR264" s="206"/>
      <c r="AS264" s="206"/>
      <c r="AT264" s="206"/>
      <c r="AU264" s="206"/>
      <c r="AV264" s="206"/>
      <c r="AW264" s="206"/>
      <c r="AX264" s="206"/>
      <c r="AY264" s="206"/>
      <c r="AZ264" s="206"/>
      <c r="BA264" s="206"/>
      <c r="BB264" s="206"/>
      <c r="BC264" s="187">
        <v>9</v>
      </c>
      <c r="BD264" s="187"/>
      <c r="BE264" s="187"/>
      <c r="BF264" s="187"/>
      <c r="BG264" s="187"/>
      <c r="BH264" s="187">
        <v>4</v>
      </c>
      <c r="BI264" s="187"/>
      <c r="BJ264" s="187"/>
      <c r="BK264" s="187"/>
      <c r="BL264" s="187"/>
      <c r="BM264" s="187">
        <v>5</v>
      </c>
      <c r="BN264" s="187"/>
      <c r="BO264" s="187"/>
      <c r="BP264" s="187"/>
      <c r="BQ264" s="187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  <c r="IJ264"/>
      <c r="IK264"/>
      <c r="IL264"/>
      <c r="IM264"/>
      <c r="IN264"/>
      <c r="IO264"/>
      <c r="IP264"/>
      <c r="IQ264"/>
      <c r="IR264"/>
      <c r="IS264"/>
      <c r="IT264"/>
      <c r="IU264"/>
      <c r="IV264"/>
    </row>
    <row r="265" spans="1:256" ht="15" customHeight="1">
      <c r="A265"/>
      <c r="B265" s="97" t="s">
        <v>319</v>
      </c>
      <c r="C265" s="97"/>
      <c r="D265" s="97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72" t="s">
        <v>293</v>
      </c>
      <c r="V265" s="72"/>
      <c r="W265" s="72"/>
      <c r="X265" s="72"/>
      <c r="Y265" s="72"/>
      <c r="Z265" s="72" t="s">
        <v>293</v>
      </c>
      <c r="AA265" s="72"/>
      <c r="AB265" s="72"/>
      <c r="AC265" s="72"/>
      <c r="AD265" s="72"/>
      <c r="AE265" s="207"/>
      <c r="AF265" s="207"/>
      <c r="AG265" s="207"/>
      <c r="AH265" s="207"/>
      <c r="AI265" s="207"/>
      <c r="AJ265" s="206"/>
      <c r="AK265" s="206"/>
      <c r="AL265" s="206"/>
      <c r="AM265" s="206"/>
      <c r="AN265" s="206"/>
      <c r="AO265" s="206"/>
      <c r="AP265" s="206"/>
      <c r="AQ265" s="206"/>
      <c r="AR265" s="206"/>
      <c r="AS265" s="206"/>
      <c r="AT265" s="206"/>
      <c r="AU265" s="206"/>
      <c r="AV265" s="206"/>
      <c r="AW265" s="206"/>
      <c r="AX265" s="206"/>
      <c r="AY265" s="206"/>
      <c r="AZ265" s="206"/>
      <c r="BA265" s="206"/>
      <c r="BB265" s="206"/>
      <c r="BC265" s="187"/>
      <c r="BD265" s="187"/>
      <c r="BE265" s="187"/>
      <c r="BF265" s="187"/>
      <c r="BG265" s="187"/>
      <c r="BH265" s="187"/>
      <c r="BI265" s="187"/>
      <c r="BJ265" s="187"/>
      <c r="BK265" s="187"/>
      <c r="BL265" s="187"/>
      <c r="BM265" s="187"/>
      <c r="BN265" s="187"/>
      <c r="BO265" s="187"/>
      <c r="BP265" s="187"/>
      <c r="BQ265" s="187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  <c r="IK265"/>
      <c r="IL265"/>
      <c r="IM265"/>
      <c r="IN265"/>
      <c r="IO265"/>
      <c r="IP265"/>
      <c r="IQ265"/>
      <c r="IR265"/>
      <c r="IS265"/>
      <c r="IT265"/>
      <c r="IU265"/>
      <c r="IV265"/>
    </row>
    <row r="266" spans="1:256" ht="15" customHeight="1">
      <c r="A266"/>
      <c r="B266" s="97" t="s">
        <v>320</v>
      </c>
      <c r="C266" s="97"/>
      <c r="D266" s="97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72" t="s">
        <v>312</v>
      </c>
      <c r="V266" s="72"/>
      <c r="W266" s="72"/>
      <c r="X266" s="72"/>
      <c r="Y266" s="72"/>
      <c r="Z266" s="72" t="s">
        <v>321</v>
      </c>
      <c r="AA266" s="72"/>
      <c r="AB266" s="72"/>
      <c r="AC266" s="72"/>
      <c r="AD266" s="72"/>
      <c r="AE266" s="207">
        <v>1</v>
      </c>
      <c r="AF266" s="207"/>
      <c r="AG266" s="207"/>
      <c r="AH266" s="207"/>
      <c r="AI266" s="207"/>
      <c r="AJ266" s="175" t="s">
        <v>322</v>
      </c>
      <c r="AK266" s="175"/>
      <c r="AL266" s="175"/>
      <c r="AM266" s="175"/>
      <c r="AN266" s="175"/>
      <c r="AO266" s="175"/>
      <c r="AP266" s="175"/>
      <c r="AQ266" s="175"/>
      <c r="AR266" s="175"/>
      <c r="AS266" s="175"/>
      <c r="AT266" s="175"/>
      <c r="AU266" s="175"/>
      <c r="AV266" s="175"/>
      <c r="AW266" s="175"/>
      <c r="AX266" s="175"/>
      <c r="AY266" s="175"/>
      <c r="AZ266" s="175"/>
      <c r="BA266" s="175"/>
      <c r="BB266" s="175"/>
      <c r="BC266" s="176">
        <v>6</v>
      </c>
      <c r="BD266" s="176"/>
      <c r="BE266" s="176"/>
      <c r="BF266" s="176"/>
      <c r="BG266" s="176"/>
      <c r="BH266" s="176">
        <v>4</v>
      </c>
      <c r="BI266" s="176"/>
      <c r="BJ266" s="176"/>
      <c r="BK266" s="176"/>
      <c r="BL266" s="176"/>
      <c r="BM266" s="177">
        <v>2</v>
      </c>
      <c r="BN266" s="177"/>
      <c r="BO266" s="177"/>
      <c r="BP266" s="177"/>
      <c r="BQ266" s="177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  <c r="IQ266"/>
      <c r="IR266"/>
      <c r="IS266"/>
      <c r="IT266"/>
      <c r="IU266"/>
      <c r="IV266"/>
    </row>
    <row r="267" spans="1:256" ht="13.5" customHeight="1">
      <c r="A267"/>
      <c r="B267" s="97" t="s">
        <v>323</v>
      </c>
      <c r="C267" s="97"/>
      <c r="D267" s="97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72" t="s">
        <v>324</v>
      </c>
      <c r="V267" s="72"/>
      <c r="W267" s="72"/>
      <c r="X267" s="72"/>
      <c r="Y267" s="72"/>
      <c r="Z267" s="196" t="s">
        <v>294</v>
      </c>
      <c r="AA267" s="196"/>
      <c r="AB267" s="196"/>
      <c r="AC267" s="196"/>
      <c r="AD267" s="196"/>
      <c r="AE267" s="207">
        <v>2</v>
      </c>
      <c r="AF267" s="207"/>
      <c r="AG267" s="207"/>
      <c r="AH267" s="207"/>
      <c r="AI267" s="207"/>
      <c r="AJ267" s="175" t="s">
        <v>325</v>
      </c>
      <c r="AK267" s="175"/>
      <c r="AL267" s="175"/>
      <c r="AM267" s="175"/>
      <c r="AN267" s="175"/>
      <c r="AO267" s="175"/>
      <c r="AP267" s="175"/>
      <c r="AQ267" s="175"/>
      <c r="AR267" s="175"/>
      <c r="AS267" s="175"/>
      <c r="AT267" s="175"/>
      <c r="AU267" s="175"/>
      <c r="AV267" s="175"/>
      <c r="AW267" s="175"/>
      <c r="AX267" s="175"/>
      <c r="AY267" s="175"/>
      <c r="AZ267" s="175"/>
      <c r="BA267" s="175"/>
      <c r="BB267" s="175"/>
      <c r="BC267" s="176" t="s">
        <v>326</v>
      </c>
      <c r="BD267" s="176"/>
      <c r="BE267" s="176"/>
      <c r="BF267" s="176"/>
      <c r="BG267" s="176"/>
      <c r="BH267" s="176" t="s">
        <v>327</v>
      </c>
      <c r="BI267" s="176"/>
      <c r="BJ267" s="176"/>
      <c r="BK267" s="176"/>
      <c r="BL267" s="176"/>
      <c r="BM267" s="177">
        <v>1</v>
      </c>
      <c r="BN267" s="177"/>
      <c r="BO267" s="177"/>
      <c r="BP267" s="177"/>
      <c r="BQ267" s="17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  <c r="IJ267"/>
      <c r="IK267"/>
      <c r="IL267"/>
      <c r="IM267"/>
      <c r="IN267"/>
      <c r="IO267"/>
      <c r="IP267"/>
      <c r="IQ267"/>
      <c r="IR267"/>
      <c r="IS267"/>
      <c r="IT267"/>
      <c r="IU267"/>
      <c r="IV267"/>
    </row>
    <row r="268" spans="1:256" ht="13.5" customHeight="1">
      <c r="A268"/>
      <c r="B268" s="97" t="s">
        <v>328</v>
      </c>
      <c r="C268" s="97"/>
      <c r="D268" s="97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200" t="s">
        <v>329</v>
      </c>
      <c r="V268" s="200"/>
      <c r="W268" s="200"/>
      <c r="X268" s="200"/>
      <c r="Y268" s="200"/>
      <c r="Z268" s="208" t="s">
        <v>309</v>
      </c>
      <c r="AA268" s="208"/>
      <c r="AB268" s="208"/>
      <c r="AC268" s="208"/>
      <c r="AD268" s="208"/>
      <c r="AE268" s="209" t="s">
        <v>305</v>
      </c>
      <c r="AF268" s="209"/>
      <c r="AG268" s="209"/>
      <c r="AH268" s="209"/>
      <c r="AI268" s="209"/>
      <c r="AJ268" s="175" t="s">
        <v>330</v>
      </c>
      <c r="AK268" s="175"/>
      <c r="AL268" s="175"/>
      <c r="AM268" s="175"/>
      <c r="AN268" s="175"/>
      <c r="AO268" s="175"/>
      <c r="AP268" s="175"/>
      <c r="AQ268" s="175"/>
      <c r="AR268" s="175"/>
      <c r="AS268" s="175"/>
      <c r="AT268" s="175"/>
      <c r="AU268" s="175"/>
      <c r="AV268" s="175"/>
      <c r="AW268" s="175"/>
      <c r="AX268" s="175"/>
      <c r="AY268" s="175"/>
      <c r="AZ268" s="175"/>
      <c r="BA268" s="175"/>
      <c r="BB268" s="175"/>
      <c r="BC268" s="176">
        <v>3</v>
      </c>
      <c r="BD268" s="176"/>
      <c r="BE268" s="176"/>
      <c r="BF268" s="176"/>
      <c r="BG268" s="176"/>
      <c r="BH268" s="176">
        <v>1</v>
      </c>
      <c r="BI268" s="176"/>
      <c r="BJ268" s="176"/>
      <c r="BK268" s="176"/>
      <c r="BL268" s="176"/>
      <c r="BM268" s="177">
        <v>2</v>
      </c>
      <c r="BN268" s="177"/>
      <c r="BO268" s="177"/>
      <c r="BP268" s="177"/>
      <c r="BQ268" s="177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  <c r="IK268"/>
      <c r="IL268"/>
      <c r="IM268"/>
      <c r="IN268"/>
      <c r="IO268"/>
      <c r="IP268"/>
      <c r="IQ268"/>
      <c r="IR268"/>
      <c r="IS268"/>
      <c r="IT268"/>
      <c r="IU268"/>
      <c r="IV268"/>
    </row>
    <row r="269" spans="1:256" ht="15" customHeight="1">
      <c r="A269"/>
      <c r="B269" s="97" t="s">
        <v>331</v>
      </c>
      <c r="C269" s="97"/>
      <c r="D269" s="97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72">
        <v>5</v>
      </c>
      <c r="V269" s="72"/>
      <c r="W269" s="72"/>
      <c r="X269" s="72"/>
      <c r="Y269" s="72"/>
      <c r="Z269" s="196">
        <v>3</v>
      </c>
      <c r="AA269" s="196"/>
      <c r="AB269" s="196"/>
      <c r="AC269" s="196"/>
      <c r="AD269" s="196"/>
      <c r="AE269" s="210">
        <v>2</v>
      </c>
      <c r="AF269" s="210"/>
      <c r="AG269" s="210"/>
      <c r="AH269" s="210"/>
      <c r="AI269" s="210"/>
      <c r="AJ269" s="175" t="s">
        <v>332</v>
      </c>
      <c r="AK269" s="175"/>
      <c r="AL269" s="175"/>
      <c r="AM269" s="175"/>
      <c r="AN269" s="175"/>
      <c r="AO269" s="175"/>
      <c r="AP269" s="175"/>
      <c r="AQ269" s="175"/>
      <c r="AR269" s="175"/>
      <c r="AS269" s="175"/>
      <c r="AT269" s="175"/>
      <c r="AU269" s="175"/>
      <c r="AV269" s="175"/>
      <c r="AW269" s="175"/>
      <c r="AX269" s="175"/>
      <c r="AY269" s="175"/>
      <c r="AZ269" s="175"/>
      <c r="BA269" s="175"/>
      <c r="BB269" s="175"/>
      <c r="BC269" s="176">
        <v>4</v>
      </c>
      <c r="BD269" s="176"/>
      <c r="BE269" s="176"/>
      <c r="BF269" s="176"/>
      <c r="BG269" s="176"/>
      <c r="BH269" s="176">
        <v>2</v>
      </c>
      <c r="BI269" s="176"/>
      <c r="BJ269" s="176"/>
      <c r="BK269" s="176"/>
      <c r="BL269" s="176"/>
      <c r="BM269" s="177">
        <v>2</v>
      </c>
      <c r="BN269" s="177"/>
      <c r="BO269" s="177"/>
      <c r="BP269" s="177"/>
      <c r="BQ269" s="177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  <c r="IJ269"/>
      <c r="IK269"/>
      <c r="IL269"/>
      <c r="IM269"/>
      <c r="IN269"/>
      <c r="IO269"/>
      <c r="IP269"/>
      <c r="IQ269"/>
      <c r="IR269"/>
      <c r="IS269"/>
      <c r="IT269"/>
      <c r="IU269"/>
      <c r="IV269"/>
    </row>
    <row r="270" spans="1:256" ht="15" customHeight="1">
      <c r="A270" s="31"/>
      <c r="B270" s="194" t="s">
        <v>333</v>
      </c>
      <c r="C270" s="194"/>
      <c r="D270" s="194"/>
      <c r="E270" s="194"/>
      <c r="F270" s="194"/>
      <c r="G270" s="194"/>
      <c r="H270" s="194"/>
      <c r="I270" s="194"/>
      <c r="J270" s="194"/>
      <c r="K270" s="194"/>
      <c r="L270" s="194"/>
      <c r="M270" s="194"/>
      <c r="N270" s="194"/>
      <c r="O270" s="194"/>
      <c r="P270" s="194"/>
      <c r="Q270" s="194"/>
      <c r="R270" s="194"/>
      <c r="S270" s="194"/>
      <c r="T270" s="194"/>
      <c r="U270" s="200" t="s">
        <v>334</v>
      </c>
      <c r="V270" s="200"/>
      <c r="W270" s="200"/>
      <c r="X270" s="200"/>
      <c r="Y270" s="200"/>
      <c r="Z270" s="211" t="s">
        <v>334</v>
      </c>
      <c r="AA270" s="211"/>
      <c r="AB270" s="211"/>
      <c r="AC270" s="211"/>
      <c r="AD270" s="211"/>
      <c r="AE270" s="209"/>
      <c r="AF270" s="209"/>
      <c r="AG270" s="209"/>
      <c r="AH270" s="209"/>
      <c r="AI270" s="209"/>
      <c r="AJ270" s="212" t="s">
        <v>335</v>
      </c>
      <c r="AK270" s="212"/>
      <c r="AL270" s="212"/>
      <c r="AM270" s="212"/>
      <c r="AN270" s="212"/>
      <c r="AO270" s="212"/>
      <c r="AP270" s="212"/>
      <c r="AQ270" s="212"/>
      <c r="AR270" s="212"/>
      <c r="AS270" s="212"/>
      <c r="AT270" s="212"/>
      <c r="AU270" s="212"/>
      <c r="AV270" s="212"/>
      <c r="AW270" s="212"/>
      <c r="AX270" s="212"/>
      <c r="AY270" s="212"/>
      <c r="AZ270" s="212"/>
      <c r="BA270" s="212"/>
      <c r="BB270" s="212"/>
      <c r="BC270" s="213" t="s">
        <v>329</v>
      </c>
      <c r="BD270" s="213"/>
      <c r="BE270" s="213"/>
      <c r="BF270" s="213"/>
      <c r="BG270" s="213"/>
      <c r="BH270" s="213" t="s">
        <v>336</v>
      </c>
      <c r="BI270" s="213"/>
      <c r="BJ270" s="213"/>
      <c r="BK270" s="213"/>
      <c r="BL270" s="213"/>
      <c r="BM270" s="214" t="s">
        <v>337</v>
      </c>
      <c r="BN270" s="214"/>
      <c r="BO270" s="214"/>
      <c r="BP270" s="214"/>
      <c r="BQ270" s="214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  <c r="IP270"/>
      <c r="IQ270"/>
      <c r="IR270"/>
      <c r="IS270"/>
      <c r="IT270"/>
      <c r="IU270"/>
      <c r="IV270"/>
    </row>
    <row r="271" spans="1:256" ht="15" customHeight="1">
      <c r="A271" s="31"/>
      <c r="B271" s="215" t="s">
        <v>338</v>
      </c>
      <c r="C271" s="215"/>
      <c r="D271" s="215"/>
      <c r="E271" s="215"/>
      <c r="F271" s="215"/>
      <c r="G271" s="215"/>
      <c r="H271" s="215"/>
      <c r="I271" s="215"/>
      <c r="J271" s="215"/>
      <c r="K271" s="215"/>
      <c r="L271" s="215"/>
      <c r="M271" s="215"/>
      <c r="N271" s="215"/>
      <c r="O271" s="215"/>
      <c r="P271" s="215"/>
      <c r="Q271" s="215"/>
      <c r="R271" s="215"/>
      <c r="S271" s="215"/>
      <c r="T271" s="215"/>
      <c r="U271" s="216">
        <v>2</v>
      </c>
      <c r="V271" s="216"/>
      <c r="W271" s="216"/>
      <c r="X271" s="216"/>
      <c r="Y271" s="216"/>
      <c r="Z271" s="217">
        <v>1</v>
      </c>
      <c r="AA271" s="217"/>
      <c r="AB271" s="217"/>
      <c r="AC271" s="217"/>
      <c r="AD271" s="217"/>
      <c r="AE271" s="217">
        <v>1</v>
      </c>
      <c r="AF271" s="217"/>
      <c r="AG271" s="217"/>
      <c r="AH271" s="217"/>
      <c r="AI271" s="217"/>
      <c r="AJ271" s="218" t="s">
        <v>339</v>
      </c>
      <c r="AK271" s="218"/>
      <c r="AL271" s="218"/>
      <c r="AM271" s="218"/>
      <c r="AN271" s="218"/>
      <c r="AO271" s="218"/>
      <c r="AP271" s="218"/>
      <c r="AQ271" s="218"/>
      <c r="AR271" s="218"/>
      <c r="AS271" s="218"/>
      <c r="AT271" s="218"/>
      <c r="AU271" s="218"/>
      <c r="AV271" s="218"/>
      <c r="AW271" s="218"/>
      <c r="AX271" s="218"/>
      <c r="AY271" s="218"/>
      <c r="AZ271" s="218"/>
      <c r="BA271" s="218"/>
      <c r="BB271" s="218"/>
      <c r="BC271" s="176">
        <v>10</v>
      </c>
      <c r="BD271" s="176"/>
      <c r="BE271" s="176"/>
      <c r="BF271" s="176"/>
      <c r="BG271" s="176"/>
      <c r="BH271" s="176">
        <v>10</v>
      </c>
      <c r="BI271" s="176"/>
      <c r="BJ271" s="176"/>
      <c r="BK271" s="176"/>
      <c r="BL271" s="176"/>
      <c r="BM271" s="177"/>
      <c r="BN271" s="177"/>
      <c r="BO271" s="177"/>
      <c r="BP271" s="177"/>
      <c r="BQ271" s="177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  <c r="IS271"/>
      <c r="IT271"/>
      <c r="IU271"/>
      <c r="IV271"/>
    </row>
    <row r="272" spans="1:256" ht="15" customHeight="1">
      <c r="A272" s="31"/>
      <c r="B272" s="183" t="s">
        <v>340</v>
      </c>
      <c r="C272" s="183"/>
      <c r="D272" s="183"/>
      <c r="E272" s="183"/>
      <c r="F272" s="183"/>
      <c r="G272" s="183"/>
      <c r="H272" s="183"/>
      <c r="I272" s="183"/>
      <c r="J272" s="183"/>
      <c r="K272" s="183"/>
      <c r="L272" s="183"/>
      <c r="M272" s="183"/>
      <c r="N272" s="183"/>
      <c r="O272" s="183"/>
      <c r="P272" s="183"/>
      <c r="Q272" s="183"/>
      <c r="R272" s="183"/>
      <c r="S272" s="183"/>
      <c r="T272" s="183"/>
      <c r="U272" s="184">
        <v>46</v>
      </c>
      <c r="V272" s="184"/>
      <c r="W272" s="184"/>
      <c r="X272" s="184"/>
      <c r="Y272" s="184"/>
      <c r="Z272" s="184">
        <v>37</v>
      </c>
      <c r="AA272" s="184"/>
      <c r="AB272" s="184"/>
      <c r="AC272" s="184"/>
      <c r="AD272" s="184"/>
      <c r="AE272" s="184">
        <v>9</v>
      </c>
      <c r="AF272" s="184"/>
      <c r="AG272" s="184"/>
      <c r="AH272" s="184"/>
      <c r="AI272" s="184"/>
      <c r="AJ272" s="113" t="s">
        <v>341</v>
      </c>
      <c r="AK272" s="113"/>
      <c r="AL272" s="113"/>
      <c r="AM272" s="113"/>
      <c r="AN272" s="113"/>
      <c r="AO272" s="113"/>
      <c r="AP272" s="113"/>
      <c r="AQ272" s="113"/>
      <c r="AR272" s="113"/>
      <c r="AS272" s="113"/>
      <c r="AT272" s="113"/>
      <c r="AU272" s="113"/>
      <c r="AV272" s="113"/>
      <c r="AW272" s="113"/>
      <c r="AX272" s="113"/>
      <c r="AY272" s="113"/>
      <c r="AZ272" s="113"/>
      <c r="BA272" s="113"/>
      <c r="BB272" s="113"/>
      <c r="BC272" s="187">
        <v>10</v>
      </c>
      <c r="BD272" s="187"/>
      <c r="BE272" s="187"/>
      <c r="BF272" s="187"/>
      <c r="BG272" s="187"/>
      <c r="BH272" s="187">
        <v>10</v>
      </c>
      <c r="BI272" s="187"/>
      <c r="BJ272" s="187"/>
      <c r="BK272" s="187"/>
      <c r="BL272" s="187"/>
      <c r="BM272" s="187"/>
      <c r="BN272" s="187"/>
      <c r="BO272" s="187"/>
      <c r="BP272" s="187"/>
      <c r="BQ272" s="187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  <c r="IS272"/>
      <c r="IT272"/>
      <c r="IU272"/>
      <c r="IV272"/>
    </row>
    <row r="273" spans="1:256" ht="15" customHeight="1">
      <c r="A273" s="31"/>
      <c r="B273" s="219" t="s">
        <v>342</v>
      </c>
      <c r="C273" s="219"/>
      <c r="D273" s="219"/>
      <c r="E273" s="219"/>
      <c r="F273" s="219"/>
      <c r="G273" s="219"/>
      <c r="H273" s="219"/>
      <c r="I273" s="219"/>
      <c r="J273" s="219"/>
      <c r="K273" s="219"/>
      <c r="L273" s="219"/>
      <c r="M273" s="219"/>
      <c r="N273" s="219"/>
      <c r="O273" s="219"/>
      <c r="P273" s="219"/>
      <c r="Q273" s="219"/>
      <c r="R273" s="219"/>
      <c r="S273" s="219"/>
      <c r="T273" s="219"/>
      <c r="U273" s="220" t="s">
        <v>343</v>
      </c>
      <c r="V273" s="220"/>
      <c r="W273" s="220"/>
      <c r="X273" s="220"/>
      <c r="Y273" s="220"/>
      <c r="Z273" s="221" t="s">
        <v>344</v>
      </c>
      <c r="AA273" s="221"/>
      <c r="AB273" s="221"/>
      <c r="AC273" s="221"/>
      <c r="AD273" s="221"/>
      <c r="AE273" s="221" t="s">
        <v>345</v>
      </c>
      <c r="AF273" s="221"/>
      <c r="AG273" s="221"/>
      <c r="AH273" s="221"/>
      <c r="AI273" s="221"/>
      <c r="AJ273" s="222" t="s">
        <v>346</v>
      </c>
      <c r="AK273" s="222"/>
      <c r="AL273" s="222"/>
      <c r="AM273" s="222"/>
      <c r="AN273" s="222"/>
      <c r="AO273" s="222"/>
      <c r="AP273" s="222"/>
      <c r="AQ273" s="222"/>
      <c r="AR273" s="222"/>
      <c r="AS273" s="222"/>
      <c r="AT273" s="222"/>
      <c r="AU273" s="222"/>
      <c r="AV273" s="222"/>
      <c r="AW273" s="222"/>
      <c r="AX273" s="222"/>
      <c r="AY273" s="222"/>
      <c r="AZ273" s="222"/>
      <c r="BA273" s="222"/>
      <c r="BB273" s="222"/>
      <c r="BC273" s="176">
        <v>14</v>
      </c>
      <c r="BD273" s="176"/>
      <c r="BE273" s="176"/>
      <c r="BF273" s="176"/>
      <c r="BG273" s="176"/>
      <c r="BH273" s="176">
        <v>9</v>
      </c>
      <c r="BI273" s="176"/>
      <c r="BJ273" s="176"/>
      <c r="BK273" s="176"/>
      <c r="BL273" s="176"/>
      <c r="BM273" s="177">
        <v>5</v>
      </c>
      <c r="BN273" s="177"/>
      <c r="BO273" s="177"/>
      <c r="BP273" s="177"/>
      <c r="BQ273" s="177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  <c r="IS273"/>
      <c r="IT273"/>
      <c r="IU273"/>
      <c r="IV273"/>
    </row>
    <row r="274" spans="1:256" ht="15" customHeight="1">
      <c r="A274"/>
      <c r="B274" s="97" t="s">
        <v>347</v>
      </c>
      <c r="C274" s="97"/>
      <c r="D274" s="97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72" t="s">
        <v>348</v>
      </c>
      <c r="V274" s="72"/>
      <c r="W274" s="72"/>
      <c r="X274" s="72"/>
      <c r="Y274" s="72"/>
      <c r="Z274" s="196" t="s">
        <v>321</v>
      </c>
      <c r="AA274" s="196"/>
      <c r="AB274" s="196"/>
      <c r="AC274" s="196"/>
      <c r="AD274" s="196"/>
      <c r="AE274" s="196" t="s">
        <v>293</v>
      </c>
      <c r="AF274" s="196"/>
      <c r="AG274" s="196"/>
      <c r="AH274" s="196"/>
      <c r="AI274" s="196"/>
      <c r="AJ274" s="222" t="s">
        <v>349</v>
      </c>
      <c r="AK274" s="222"/>
      <c r="AL274" s="222"/>
      <c r="AM274" s="222"/>
      <c r="AN274" s="222"/>
      <c r="AO274" s="222"/>
      <c r="AP274" s="222"/>
      <c r="AQ274" s="222"/>
      <c r="AR274" s="222"/>
      <c r="AS274" s="222"/>
      <c r="AT274" s="222"/>
      <c r="AU274" s="222"/>
      <c r="AV274" s="222"/>
      <c r="AW274" s="222"/>
      <c r="AX274" s="222"/>
      <c r="AY274" s="222"/>
      <c r="AZ274" s="222"/>
      <c r="BA274" s="222"/>
      <c r="BB274" s="222"/>
      <c r="BC274" s="176">
        <v>8</v>
      </c>
      <c r="BD274" s="176"/>
      <c r="BE274" s="176"/>
      <c r="BF274" s="176"/>
      <c r="BG274" s="176"/>
      <c r="BH274" s="176">
        <v>8</v>
      </c>
      <c r="BI274" s="176"/>
      <c r="BJ274" s="176"/>
      <c r="BK274" s="176"/>
      <c r="BL274" s="176"/>
      <c r="BM274" s="177"/>
      <c r="BN274" s="177"/>
      <c r="BO274" s="177"/>
      <c r="BP274" s="177"/>
      <c r="BQ274" s="177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  <c r="IS274"/>
      <c r="IT274"/>
      <c r="IU274"/>
      <c r="IV274"/>
    </row>
    <row r="275" spans="1:256" ht="15" customHeight="1">
      <c r="A275"/>
      <c r="B275" s="97" t="s">
        <v>350</v>
      </c>
      <c r="C275" s="97"/>
      <c r="D275" s="97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72" t="s">
        <v>321</v>
      </c>
      <c r="V275" s="72"/>
      <c r="W275" s="72"/>
      <c r="X275" s="72"/>
      <c r="Y275" s="72"/>
      <c r="Z275" s="196" t="s">
        <v>321</v>
      </c>
      <c r="AA275" s="196"/>
      <c r="AB275" s="196"/>
      <c r="AC275" s="196"/>
      <c r="AD275" s="196"/>
      <c r="AE275" s="210"/>
      <c r="AF275" s="210"/>
      <c r="AG275" s="210"/>
      <c r="AH275" s="210"/>
      <c r="AI275" s="210"/>
      <c r="AJ275" s="223"/>
      <c r="AK275" s="223"/>
      <c r="AL275" s="223"/>
      <c r="AM275" s="223"/>
      <c r="AN275" s="223"/>
      <c r="AO275" s="223"/>
      <c r="AP275" s="223"/>
      <c r="AQ275" s="223"/>
      <c r="AR275" s="223"/>
      <c r="AS275" s="223"/>
      <c r="AT275" s="223"/>
      <c r="AU275" s="223"/>
      <c r="AV275" s="223"/>
      <c r="AW275" s="223"/>
      <c r="AX275" s="223"/>
      <c r="AY275" s="223"/>
      <c r="AZ275" s="223"/>
      <c r="BA275" s="223"/>
      <c r="BB275" s="223"/>
      <c r="BC275" s="224"/>
      <c r="BD275" s="224"/>
      <c r="BE275" s="224"/>
      <c r="BF275" s="224"/>
      <c r="BG275" s="224"/>
      <c r="BH275" s="224"/>
      <c r="BI275" s="224"/>
      <c r="BJ275" s="224"/>
      <c r="BK275" s="224"/>
      <c r="BL275" s="224"/>
      <c r="BM275" s="224"/>
      <c r="BN275" s="224"/>
      <c r="BO275" s="224"/>
      <c r="BP275" s="224"/>
      <c r="BQ275" s="224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  <c r="IQ275"/>
      <c r="IR275"/>
      <c r="IS275"/>
      <c r="IT275"/>
      <c r="IU275"/>
      <c r="IV275"/>
    </row>
    <row r="276" spans="1:256" ht="15" customHeight="1">
      <c r="A276"/>
      <c r="B276" s="97" t="s">
        <v>351</v>
      </c>
      <c r="C276" s="97"/>
      <c r="D276" s="97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72">
        <v>20</v>
      </c>
      <c r="V276" s="72"/>
      <c r="W276" s="72"/>
      <c r="X276" s="72"/>
      <c r="Y276" s="72"/>
      <c r="Z276" s="196">
        <v>15</v>
      </c>
      <c r="AA276" s="196"/>
      <c r="AB276" s="196"/>
      <c r="AC276" s="196"/>
      <c r="AD276" s="196"/>
      <c r="AE276" s="196">
        <v>5</v>
      </c>
      <c r="AF276" s="196"/>
      <c r="AG276" s="196"/>
      <c r="AH276" s="196"/>
      <c r="AI276" s="196"/>
      <c r="AJ276" s="189" t="s">
        <v>352</v>
      </c>
      <c r="AK276" s="189"/>
      <c r="AL276" s="189"/>
      <c r="AM276" s="189"/>
      <c r="AN276" s="189"/>
      <c r="AO276" s="189"/>
      <c r="AP276" s="189"/>
      <c r="AQ276" s="189"/>
      <c r="AR276" s="189"/>
      <c r="AS276" s="189"/>
      <c r="AT276" s="189"/>
      <c r="AU276" s="189"/>
      <c r="AV276" s="189"/>
      <c r="AW276" s="189"/>
      <c r="AX276" s="189"/>
      <c r="AY276" s="189"/>
      <c r="AZ276" s="189"/>
      <c r="BA276" s="189"/>
      <c r="BB276" s="189"/>
      <c r="BC276" s="190">
        <v>362</v>
      </c>
      <c r="BD276" s="190"/>
      <c r="BE276" s="190"/>
      <c r="BF276" s="190"/>
      <c r="BG276" s="190"/>
      <c r="BH276" s="190">
        <v>230</v>
      </c>
      <c r="BI276" s="190"/>
      <c r="BJ276" s="190"/>
      <c r="BK276" s="190"/>
      <c r="BL276" s="190"/>
      <c r="BM276" s="191">
        <v>132</v>
      </c>
      <c r="BN276" s="191"/>
      <c r="BO276" s="191"/>
      <c r="BP276" s="191"/>
      <c r="BQ276" s="191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 s="4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  <c r="IR276"/>
      <c r="IS276"/>
      <c r="IT276"/>
      <c r="IU276"/>
      <c r="IV276"/>
    </row>
    <row r="277" spans="1:256" ht="15" customHeight="1">
      <c r="A277"/>
      <c r="B277" s="97" t="s">
        <v>353</v>
      </c>
      <c r="C277" s="97"/>
      <c r="D277" s="97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200" t="s">
        <v>336</v>
      </c>
      <c r="V277" s="200"/>
      <c r="W277" s="200"/>
      <c r="X277" s="200"/>
      <c r="Y277" s="200"/>
      <c r="Z277" s="200" t="s">
        <v>309</v>
      </c>
      <c r="AA277" s="200"/>
      <c r="AB277" s="200"/>
      <c r="AC277" s="200"/>
      <c r="AD277" s="200"/>
      <c r="AE277" s="200" t="s">
        <v>337</v>
      </c>
      <c r="AF277" s="200"/>
      <c r="AG277" s="200"/>
      <c r="AH277" s="200"/>
      <c r="AI277" s="200"/>
      <c r="AJ277" s="48"/>
      <c r="AK277" s="31"/>
      <c r="AL277" s="31"/>
      <c r="AM277" s="31"/>
      <c r="AN277" s="31"/>
      <c r="AO277" s="31"/>
      <c r="AP277" s="31" t="s">
        <v>354</v>
      </c>
      <c r="AQ277" s="31"/>
      <c r="AR277" s="31"/>
      <c r="AS277" s="150" t="s">
        <v>355</v>
      </c>
      <c r="AT277" s="31"/>
      <c r="AU277" s="31"/>
      <c r="AV277" s="31"/>
      <c r="AW277" s="31"/>
      <c r="AX277" s="31"/>
      <c r="AY277" s="31"/>
      <c r="AZ277" s="31"/>
      <c r="BA277" s="31"/>
      <c r="BB277" s="31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 s="55" t="s">
        <v>356</v>
      </c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/>
      <c r="IH277"/>
      <c r="II277"/>
      <c r="IJ277"/>
      <c r="IK277"/>
      <c r="IL277"/>
      <c r="IM277"/>
      <c r="IN277"/>
      <c r="IO277"/>
      <c r="IP277"/>
      <c r="IQ277"/>
      <c r="IR277"/>
      <c r="IS277"/>
      <c r="IT277"/>
      <c r="IU277"/>
      <c r="IV277"/>
    </row>
    <row r="278" spans="1:256" ht="15" customHeight="1">
      <c r="A278"/>
      <c r="B278" s="215" t="s">
        <v>357</v>
      </c>
      <c r="C278" s="215"/>
      <c r="D278" s="215"/>
      <c r="E278" s="215"/>
      <c r="F278" s="215"/>
      <c r="G278" s="215"/>
      <c r="H278" s="215"/>
      <c r="I278" s="215"/>
      <c r="J278" s="215"/>
      <c r="K278" s="215"/>
      <c r="L278" s="215"/>
      <c r="M278" s="215"/>
      <c r="N278" s="215"/>
      <c r="O278" s="215"/>
      <c r="P278" s="215"/>
      <c r="Q278" s="215"/>
      <c r="R278" s="215"/>
      <c r="S278" s="215"/>
      <c r="T278" s="215"/>
      <c r="U278" s="216">
        <v>8</v>
      </c>
      <c r="V278" s="216"/>
      <c r="W278" s="216"/>
      <c r="X278" s="216"/>
      <c r="Y278" s="216"/>
      <c r="Z278" s="217">
        <v>8</v>
      </c>
      <c r="AA278" s="217"/>
      <c r="AB278" s="217"/>
      <c r="AC278" s="217"/>
      <c r="AD278" s="217"/>
      <c r="AE278" s="217"/>
      <c r="AF278" s="217"/>
      <c r="AG278" s="217"/>
      <c r="AH278" s="217"/>
      <c r="AI278" s="217"/>
      <c r="AJ278" s="48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  <c r="AU278" s="31"/>
      <c r="AV278" s="31"/>
      <c r="AW278" s="31"/>
      <c r="AX278" s="31"/>
      <c r="AY278" s="31"/>
      <c r="AZ278" s="31"/>
      <c r="BA278" s="31"/>
      <c r="BB278" s="31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  <c r="IJ278"/>
      <c r="IK278"/>
      <c r="IL278"/>
      <c r="IM278"/>
      <c r="IN278"/>
      <c r="IO278"/>
      <c r="IP278"/>
      <c r="IQ278"/>
      <c r="IR278"/>
      <c r="IS278"/>
      <c r="IT278"/>
      <c r="IU278"/>
      <c r="IV278"/>
    </row>
    <row r="279" spans="1:256" ht="15" customHeight="1">
      <c r="A279"/>
      <c r="B279" s="183" t="s">
        <v>358</v>
      </c>
      <c r="C279" s="183"/>
      <c r="D279" s="183"/>
      <c r="E279" s="183"/>
      <c r="F279" s="183"/>
      <c r="G279" s="183"/>
      <c r="H279" s="183"/>
      <c r="I279" s="183"/>
      <c r="J279" s="183"/>
      <c r="K279" s="183"/>
      <c r="L279" s="183"/>
      <c r="M279" s="183"/>
      <c r="N279" s="183"/>
      <c r="O279" s="183"/>
      <c r="P279" s="183"/>
      <c r="Q279" s="183"/>
      <c r="R279" s="183"/>
      <c r="S279" s="183"/>
      <c r="T279" s="183"/>
      <c r="U279" s="184">
        <v>70</v>
      </c>
      <c r="V279" s="184"/>
      <c r="W279" s="184"/>
      <c r="X279" s="184"/>
      <c r="Y279" s="184"/>
      <c r="Z279" s="184">
        <v>24</v>
      </c>
      <c r="AA279" s="184"/>
      <c r="AB279" s="184"/>
      <c r="AC279" s="184"/>
      <c r="AD279" s="184"/>
      <c r="AE279" s="184">
        <v>46</v>
      </c>
      <c r="AF279" s="184"/>
      <c r="AG279" s="184"/>
      <c r="AH279" s="184"/>
      <c r="AI279" s="184"/>
      <c r="AJ279" s="48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  <c r="AU279" s="31"/>
      <c r="AV279" s="31"/>
      <c r="AW279" s="31"/>
      <c r="AX279" s="31"/>
      <c r="AY279" s="31"/>
      <c r="AZ279" s="31"/>
      <c r="BA279" s="31"/>
      <c r="BB279" s="31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/>
      <c r="HY279"/>
      <c r="HZ279"/>
      <c r="IA279"/>
      <c r="IB279"/>
      <c r="IC279"/>
      <c r="ID279"/>
      <c r="IE279"/>
      <c r="IF279"/>
      <c r="IG279"/>
      <c r="IH279"/>
      <c r="II279"/>
      <c r="IJ279"/>
      <c r="IK279"/>
      <c r="IL279"/>
      <c r="IM279"/>
      <c r="IN279"/>
      <c r="IO279"/>
      <c r="IP279"/>
      <c r="IQ279"/>
      <c r="IR279"/>
      <c r="IS279"/>
      <c r="IT279"/>
      <c r="IU279"/>
      <c r="IV279"/>
    </row>
    <row r="280" spans="1:256" ht="15" customHeight="1">
      <c r="A280"/>
      <c r="B280" s="219" t="s">
        <v>359</v>
      </c>
      <c r="C280" s="219"/>
      <c r="D280" s="219"/>
      <c r="E280" s="219"/>
      <c r="F280" s="219"/>
      <c r="G280" s="219"/>
      <c r="H280" s="219"/>
      <c r="I280" s="219"/>
      <c r="J280" s="219"/>
      <c r="K280" s="219"/>
      <c r="L280" s="219"/>
      <c r="M280" s="219"/>
      <c r="N280" s="219"/>
      <c r="O280" s="219"/>
      <c r="P280" s="219"/>
      <c r="Q280" s="219"/>
      <c r="R280" s="219"/>
      <c r="S280" s="219"/>
      <c r="T280" s="219"/>
      <c r="U280" s="220">
        <v>19</v>
      </c>
      <c r="V280" s="220"/>
      <c r="W280" s="220"/>
      <c r="X280" s="220"/>
      <c r="Y280" s="220"/>
      <c r="Z280" s="221">
        <v>11</v>
      </c>
      <c r="AA280" s="221"/>
      <c r="AB280" s="221"/>
      <c r="AC280" s="221"/>
      <c r="AD280" s="221"/>
      <c r="AE280" s="221">
        <v>8</v>
      </c>
      <c r="AF280" s="221"/>
      <c r="AG280" s="221"/>
      <c r="AH280" s="221"/>
      <c r="AI280" s="221"/>
      <c r="AJ280" s="48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  <c r="AU280" s="31"/>
      <c r="AV280" s="31"/>
      <c r="AW280" s="31"/>
      <c r="AX280" s="31"/>
      <c r="AY280" s="31"/>
      <c r="AZ280" s="31"/>
      <c r="BA280" s="31"/>
      <c r="BB280" s="31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  <c r="IG280"/>
      <c r="IH280"/>
      <c r="II280"/>
      <c r="IJ280"/>
      <c r="IK280"/>
      <c r="IL280"/>
      <c r="IM280"/>
      <c r="IN280"/>
      <c r="IO280"/>
      <c r="IP280"/>
      <c r="IQ280"/>
      <c r="IR280"/>
      <c r="IS280"/>
      <c r="IT280"/>
      <c r="IU280"/>
      <c r="IV280"/>
    </row>
    <row r="281" spans="1:256" ht="15" customHeight="1">
      <c r="A281"/>
      <c r="B281" s="97" t="s">
        <v>360</v>
      </c>
      <c r="C281" s="97"/>
      <c r="D281" s="97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72">
        <v>2</v>
      </c>
      <c r="V281" s="72"/>
      <c r="W281" s="72"/>
      <c r="X281" s="72"/>
      <c r="Y281" s="72"/>
      <c r="Z281" s="196"/>
      <c r="AA281" s="196"/>
      <c r="AB281" s="196"/>
      <c r="AC281" s="196"/>
      <c r="AD281" s="196"/>
      <c r="AE281" s="196">
        <v>2</v>
      </c>
      <c r="AF281" s="196"/>
      <c r="AG281" s="196"/>
      <c r="AH281" s="196"/>
      <c r="AI281" s="196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  <c r="IJ281"/>
      <c r="IK281"/>
      <c r="IL281"/>
      <c r="IM281"/>
      <c r="IN281"/>
      <c r="IO281"/>
      <c r="IP281"/>
      <c r="IQ281"/>
      <c r="IR281"/>
      <c r="IS281"/>
      <c r="IT281"/>
      <c r="IU281"/>
      <c r="IV281"/>
    </row>
    <row r="282" spans="1:256" ht="15" customHeight="1">
      <c r="A282"/>
      <c r="B282" s="97" t="s">
        <v>361</v>
      </c>
      <c r="C282" s="97"/>
      <c r="D282" s="97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72" t="s">
        <v>362</v>
      </c>
      <c r="V282" s="72"/>
      <c r="W282" s="72"/>
      <c r="X282" s="72"/>
      <c r="Y282" s="72"/>
      <c r="Z282" s="196">
        <v>8</v>
      </c>
      <c r="AA282" s="196"/>
      <c r="AB282" s="196"/>
      <c r="AC282" s="196"/>
      <c r="AD282" s="196"/>
      <c r="AE282" s="196" t="s">
        <v>363</v>
      </c>
      <c r="AF282" s="196"/>
      <c r="AG282" s="196"/>
      <c r="AH282" s="196"/>
      <c r="AI282" s="196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  <c r="ID282"/>
      <c r="IE282"/>
      <c r="IF282"/>
      <c r="IG282"/>
      <c r="IH282"/>
      <c r="II282"/>
      <c r="IJ282"/>
      <c r="IK282"/>
      <c r="IL282"/>
      <c r="IM282"/>
      <c r="IN282"/>
      <c r="IO282"/>
      <c r="IP282"/>
      <c r="IQ282"/>
      <c r="IR282"/>
      <c r="IS282"/>
      <c r="IT282"/>
      <c r="IU282"/>
      <c r="IV282"/>
    </row>
    <row r="283" spans="1:256" ht="15" customHeight="1">
      <c r="A283"/>
      <c r="B283" s="215" t="s">
        <v>364</v>
      </c>
      <c r="C283" s="215"/>
      <c r="D283" s="215"/>
      <c r="E283" s="215"/>
      <c r="F283" s="215"/>
      <c r="G283" s="215"/>
      <c r="H283" s="215"/>
      <c r="I283" s="215"/>
      <c r="J283" s="215"/>
      <c r="K283" s="215"/>
      <c r="L283" s="215"/>
      <c r="M283" s="215"/>
      <c r="N283" s="215"/>
      <c r="O283" s="215"/>
      <c r="P283" s="215"/>
      <c r="Q283" s="215"/>
      <c r="R283" s="215"/>
      <c r="S283" s="215"/>
      <c r="T283" s="215"/>
      <c r="U283" s="216">
        <v>18</v>
      </c>
      <c r="V283" s="216"/>
      <c r="W283" s="216"/>
      <c r="X283" s="216"/>
      <c r="Y283" s="216"/>
      <c r="Z283" s="217">
        <v>5</v>
      </c>
      <c r="AA283" s="217"/>
      <c r="AB283" s="217"/>
      <c r="AC283" s="217"/>
      <c r="AD283" s="217"/>
      <c r="AE283" s="217">
        <v>13</v>
      </c>
      <c r="AF283" s="217"/>
      <c r="AG283" s="217"/>
      <c r="AH283" s="217"/>
      <c r="AI283" s="217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/>
      <c r="HX283"/>
      <c r="HY283"/>
      <c r="HZ283"/>
      <c r="IA283"/>
      <c r="IB283"/>
      <c r="IC283"/>
      <c r="ID283"/>
      <c r="IE283"/>
      <c r="IF283"/>
      <c r="IG283"/>
      <c r="IH283"/>
      <c r="II283"/>
      <c r="IJ283"/>
      <c r="IK283"/>
      <c r="IL283"/>
      <c r="IM283"/>
      <c r="IN283"/>
      <c r="IO283"/>
      <c r="IP283"/>
      <c r="IQ283"/>
      <c r="IR283"/>
      <c r="IS283"/>
      <c r="IT283"/>
      <c r="IU283"/>
      <c r="IV283"/>
    </row>
    <row r="284" spans="1:256" ht="15" customHeight="1">
      <c r="A284"/>
      <c r="B284" s="183" t="s">
        <v>365</v>
      </c>
      <c r="C284" s="183"/>
      <c r="D284" s="183"/>
      <c r="E284" s="183"/>
      <c r="F284" s="183"/>
      <c r="G284" s="183"/>
      <c r="H284" s="183"/>
      <c r="I284" s="183"/>
      <c r="J284" s="183"/>
      <c r="K284" s="183"/>
      <c r="L284" s="183"/>
      <c r="M284" s="183"/>
      <c r="N284" s="183"/>
      <c r="O284" s="183"/>
      <c r="P284" s="183"/>
      <c r="Q284" s="183"/>
      <c r="R284" s="183"/>
      <c r="S284" s="183"/>
      <c r="T284" s="183"/>
      <c r="U284" s="184">
        <v>33</v>
      </c>
      <c r="V284" s="184"/>
      <c r="W284" s="184"/>
      <c r="X284" s="184"/>
      <c r="Y284" s="184"/>
      <c r="Z284" s="184">
        <v>26</v>
      </c>
      <c r="AA284" s="184"/>
      <c r="AB284" s="184"/>
      <c r="AC284" s="184"/>
      <c r="AD284" s="184"/>
      <c r="AE284" s="185">
        <v>7</v>
      </c>
      <c r="AF284" s="185"/>
      <c r="AG284" s="185"/>
      <c r="AH284" s="185"/>
      <c r="AI284" s="185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/>
      <c r="HY284"/>
      <c r="HZ284"/>
      <c r="IA284"/>
      <c r="IB284"/>
      <c r="IC284"/>
      <c r="ID284"/>
      <c r="IE284"/>
      <c r="IF284"/>
      <c r="IG284"/>
      <c r="IH284"/>
      <c r="II284"/>
      <c r="IJ284"/>
      <c r="IK284"/>
      <c r="IL284"/>
      <c r="IM284"/>
      <c r="IN284"/>
      <c r="IO284"/>
      <c r="IP284"/>
      <c r="IQ284"/>
      <c r="IR284"/>
      <c r="IS284"/>
      <c r="IT284"/>
      <c r="IU284"/>
      <c r="IV284"/>
    </row>
    <row r="285" spans="1:256" ht="15" customHeight="1">
      <c r="A285"/>
      <c r="B285" s="219" t="s">
        <v>366</v>
      </c>
      <c r="C285" s="219"/>
      <c r="D285" s="219"/>
      <c r="E285" s="219"/>
      <c r="F285" s="219"/>
      <c r="G285" s="219"/>
      <c r="H285" s="219"/>
      <c r="I285" s="219"/>
      <c r="J285" s="219"/>
      <c r="K285" s="219"/>
      <c r="L285" s="219"/>
      <c r="M285" s="219"/>
      <c r="N285" s="219"/>
      <c r="O285" s="219"/>
      <c r="P285" s="219"/>
      <c r="Q285" s="219"/>
      <c r="R285" s="219"/>
      <c r="S285" s="219"/>
      <c r="T285" s="219"/>
      <c r="U285" s="220">
        <v>16</v>
      </c>
      <c r="V285" s="220"/>
      <c r="W285" s="220"/>
      <c r="X285" s="220"/>
      <c r="Y285" s="220"/>
      <c r="Z285" s="221">
        <v>15</v>
      </c>
      <c r="AA285" s="221"/>
      <c r="AB285" s="221"/>
      <c r="AC285" s="221"/>
      <c r="AD285" s="221"/>
      <c r="AE285" s="221">
        <v>1</v>
      </c>
      <c r="AF285" s="221"/>
      <c r="AG285" s="221"/>
      <c r="AH285" s="221"/>
      <c r="AI285" s="221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  <c r="HW285"/>
      <c r="HX285"/>
      <c r="HY285"/>
      <c r="HZ285"/>
      <c r="IA285"/>
      <c r="IB285"/>
      <c r="IC285"/>
      <c r="ID285"/>
      <c r="IE285"/>
      <c r="IF285"/>
      <c r="IG285"/>
      <c r="IH285"/>
      <c r="II285"/>
      <c r="IJ285"/>
      <c r="IK285"/>
      <c r="IL285"/>
      <c r="IM285"/>
      <c r="IN285"/>
      <c r="IO285"/>
      <c r="IP285"/>
      <c r="IQ285"/>
      <c r="IR285"/>
      <c r="IS285"/>
      <c r="IT285"/>
      <c r="IU285"/>
      <c r="IV285"/>
    </row>
    <row r="286" spans="1:256" ht="15" customHeight="1">
      <c r="A286"/>
      <c r="B286" s="194" t="s">
        <v>367</v>
      </c>
      <c r="C286" s="194"/>
      <c r="D286" s="194"/>
      <c r="E286" s="194"/>
      <c r="F286" s="194"/>
      <c r="G286" s="194"/>
      <c r="H286" s="194"/>
      <c r="I286" s="194"/>
      <c r="J286" s="194"/>
      <c r="K286" s="194"/>
      <c r="L286" s="194"/>
      <c r="M286" s="194"/>
      <c r="N286" s="194"/>
      <c r="O286" s="194"/>
      <c r="P286" s="194"/>
      <c r="Q286" s="194"/>
      <c r="R286" s="194"/>
      <c r="S286" s="194"/>
      <c r="T286" s="194"/>
      <c r="U286" s="208" t="s">
        <v>305</v>
      </c>
      <c r="V286" s="208"/>
      <c r="W286" s="208"/>
      <c r="X286" s="208"/>
      <c r="Y286" s="208"/>
      <c r="Z286" s="208" t="s">
        <v>305</v>
      </c>
      <c r="AA286" s="208"/>
      <c r="AB286" s="208"/>
      <c r="AC286" s="208"/>
      <c r="AD286" s="208"/>
      <c r="AE286" s="196"/>
      <c r="AF286" s="196"/>
      <c r="AG286" s="196"/>
      <c r="AH286" s="196"/>
      <c r="AI286" s="19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 s="31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  <c r="HW286"/>
      <c r="HX286"/>
      <c r="HY286"/>
      <c r="HZ286"/>
      <c r="IA286"/>
      <c r="IB286"/>
      <c r="IC286"/>
      <c r="ID286"/>
      <c r="IE286"/>
      <c r="IF286"/>
      <c r="IG286"/>
      <c r="IH286"/>
      <c r="II286"/>
      <c r="IJ286"/>
      <c r="IK286"/>
      <c r="IL286"/>
      <c r="IM286"/>
      <c r="IN286"/>
      <c r="IO286"/>
      <c r="IP286"/>
      <c r="IQ286"/>
      <c r="IR286"/>
      <c r="IS286"/>
      <c r="IT286"/>
      <c r="IU286"/>
      <c r="IV286"/>
    </row>
    <row r="287" spans="1:256" ht="15" customHeight="1">
      <c r="A287"/>
      <c r="B287" s="97" t="s">
        <v>368</v>
      </c>
      <c r="C287" s="97"/>
      <c r="D287" s="97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72">
        <v>8</v>
      </c>
      <c r="V287" s="72"/>
      <c r="W287" s="72"/>
      <c r="X287" s="72"/>
      <c r="Y287" s="72"/>
      <c r="Z287" s="196">
        <v>6</v>
      </c>
      <c r="AA287" s="196"/>
      <c r="AB287" s="196"/>
      <c r="AC287" s="196"/>
      <c r="AD287" s="196"/>
      <c r="AE287" s="196">
        <v>2</v>
      </c>
      <c r="AF287" s="196"/>
      <c r="AG287" s="196"/>
      <c r="AH287" s="196"/>
      <c r="AI287" s="196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  <c r="ID287"/>
      <c r="IE287"/>
      <c r="IF287"/>
      <c r="IG287"/>
      <c r="IH287"/>
      <c r="II287"/>
      <c r="IJ287"/>
      <c r="IK287"/>
      <c r="IL287"/>
      <c r="IM287"/>
      <c r="IN287"/>
      <c r="IO287"/>
      <c r="IP287"/>
      <c r="IQ287"/>
      <c r="IR287"/>
      <c r="IS287"/>
      <c r="IT287"/>
      <c r="IU287"/>
      <c r="IV287"/>
    </row>
    <row r="288" spans="1:256" ht="15" customHeight="1">
      <c r="A288"/>
      <c r="B288" s="97" t="s">
        <v>369</v>
      </c>
      <c r="C288" s="97"/>
      <c r="D288" s="97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208" t="s">
        <v>305</v>
      </c>
      <c r="V288" s="208"/>
      <c r="W288" s="208"/>
      <c r="X288" s="208"/>
      <c r="Y288" s="208"/>
      <c r="Z288" s="208" t="s">
        <v>305</v>
      </c>
      <c r="AA288" s="208"/>
      <c r="AB288" s="208"/>
      <c r="AC288" s="208"/>
      <c r="AD288" s="208"/>
      <c r="AE288" s="196"/>
      <c r="AF288" s="196"/>
      <c r="AG288" s="196"/>
      <c r="AH288" s="196"/>
      <c r="AI288" s="196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  <c r="IF288"/>
      <c r="IG288"/>
      <c r="IH288"/>
      <c r="II288"/>
      <c r="IJ288"/>
      <c r="IK288"/>
      <c r="IL288"/>
      <c r="IM288"/>
      <c r="IN288"/>
      <c r="IO288"/>
      <c r="IP288"/>
      <c r="IQ288"/>
      <c r="IR288"/>
      <c r="IS288"/>
      <c r="IT288"/>
      <c r="IU288"/>
      <c r="IV288"/>
    </row>
    <row r="289" spans="1:256" ht="15" customHeight="1">
      <c r="A289"/>
      <c r="B289" s="97" t="s">
        <v>370</v>
      </c>
      <c r="C289" s="97"/>
      <c r="D289" s="97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208" t="s">
        <v>309</v>
      </c>
      <c r="V289" s="208"/>
      <c r="W289" s="208"/>
      <c r="X289" s="208"/>
      <c r="Y289" s="208"/>
      <c r="Z289" s="208" t="s">
        <v>309</v>
      </c>
      <c r="AA289" s="208"/>
      <c r="AB289" s="208"/>
      <c r="AC289" s="208"/>
      <c r="AD289" s="208"/>
      <c r="AE289" s="196"/>
      <c r="AF289" s="196"/>
      <c r="AG289" s="196"/>
      <c r="AH289" s="196"/>
      <c r="AI289" s="196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  <c r="IA289"/>
      <c r="IB289"/>
      <c r="IC289"/>
      <c r="ID289"/>
      <c r="IE289"/>
      <c r="IF289"/>
      <c r="IG289"/>
      <c r="IH289"/>
      <c r="II289"/>
      <c r="IJ289"/>
      <c r="IK289"/>
      <c r="IL289"/>
      <c r="IM289"/>
      <c r="IN289"/>
      <c r="IO289"/>
      <c r="IP289"/>
      <c r="IQ289"/>
      <c r="IR289"/>
      <c r="IS289"/>
      <c r="IT289"/>
      <c r="IU289"/>
      <c r="IV289"/>
    </row>
    <row r="290" spans="1:256" ht="15" customHeight="1">
      <c r="A290"/>
      <c r="B290" s="97" t="s">
        <v>371</v>
      </c>
      <c r="C290" s="97"/>
      <c r="D290" s="97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72">
        <v>9</v>
      </c>
      <c r="V290" s="72"/>
      <c r="W290" s="72"/>
      <c r="X290" s="72"/>
      <c r="Y290" s="72"/>
      <c r="Z290" s="196">
        <v>5</v>
      </c>
      <c r="AA290" s="196"/>
      <c r="AB290" s="196"/>
      <c r="AC290" s="196"/>
      <c r="AD290" s="196"/>
      <c r="AE290" s="196">
        <v>4</v>
      </c>
      <c r="AF290" s="196"/>
      <c r="AG290" s="196"/>
      <c r="AH290" s="196"/>
      <c r="AI290" s="196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  <c r="HN290"/>
      <c r="HO290"/>
      <c r="HP290"/>
      <c r="HQ290"/>
      <c r="HR290"/>
      <c r="HS290"/>
      <c r="HT290"/>
      <c r="HU290"/>
      <c r="HV290"/>
      <c r="HW290"/>
      <c r="HX290"/>
      <c r="HY290"/>
      <c r="HZ290"/>
      <c r="IA290"/>
      <c r="IB290"/>
      <c r="IC290"/>
      <c r="ID290"/>
      <c r="IE290"/>
      <c r="IF290"/>
      <c r="IG290"/>
      <c r="IH290"/>
      <c r="II290"/>
      <c r="IJ290"/>
      <c r="IK290"/>
      <c r="IL290"/>
      <c r="IM290"/>
      <c r="IN290"/>
      <c r="IO290"/>
      <c r="IP290"/>
      <c r="IQ290"/>
      <c r="IR290"/>
      <c r="IS290"/>
      <c r="IT290"/>
      <c r="IU290"/>
      <c r="IV290"/>
    </row>
    <row r="291" spans="1:256" ht="15" customHeight="1">
      <c r="A291"/>
      <c r="B291" s="183" t="s">
        <v>339</v>
      </c>
      <c r="C291" s="183"/>
      <c r="D291" s="183"/>
      <c r="E291" s="183"/>
      <c r="F291" s="183"/>
      <c r="G291" s="183"/>
      <c r="H291" s="183"/>
      <c r="I291" s="183"/>
      <c r="J291" s="183"/>
      <c r="K291" s="183"/>
      <c r="L291" s="183"/>
      <c r="M291" s="183"/>
      <c r="N291" s="183"/>
      <c r="O291" s="183"/>
      <c r="P291" s="183"/>
      <c r="Q291" s="183"/>
      <c r="R291" s="183"/>
      <c r="S291" s="183"/>
      <c r="T291" s="183"/>
      <c r="U291" s="184">
        <v>11</v>
      </c>
      <c r="V291" s="184"/>
      <c r="W291" s="184"/>
      <c r="X291" s="184"/>
      <c r="Y291" s="184"/>
      <c r="Z291" s="184">
        <v>9</v>
      </c>
      <c r="AA291" s="184"/>
      <c r="AB291" s="184"/>
      <c r="AC291" s="184"/>
      <c r="AD291" s="184"/>
      <c r="AE291" s="185">
        <v>2</v>
      </c>
      <c r="AF291" s="185"/>
      <c r="AG291" s="185"/>
      <c r="AH291" s="185"/>
      <c r="AI291" s="185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  <c r="HN291"/>
      <c r="HO291"/>
      <c r="HP291"/>
      <c r="HQ291"/>
      <c r="HR291"/>
      <c r="HS291"/>
      <c r="HT291"/>
      <c r="HU291"/>
      <c r="HV291"/>
      <c r="HW291"/>
      <c r="HX291"/>
      <c r="HY291"/>
      <c r="HZ291"/>
      <c r="IA291"/>
      <c r="IB291"/>
      <c r="IC291"/>
      <c r="ID291"/>
      <c r="IE291"/>
      <c r="IF291"/>
      <c r="IG291"/>
      <c r="IH291"/>
      <c r="II291"/>
      <c r="IJ291"/>
      <c r="IK291"/>
      <c r="IL291"/>
      <c r="IM291"/>
      <c r="IN291"/>
      <c r="IO291"/>
      <c r="IP291"/>
      <c r="IQ291"/>
      <c r="IR291"/>
      <c r="IS291"/>
      <c r="IT291"/>
      <c r="IU291"/>
      <c r="IV291"/>
    </row>
    <row r="292" spans="1:256" ht="15" customHeight="1">
      <c r="A292"/>
      <c r="B292" s="97" t="s">
        <v>372</v>
      </c>
      <c r="C292" s="97"/>
      <c r="D292" s="97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208" t="s">
        <v>373</v>
      </c>
      <c r="V292" s="208"/>
      <c r="W292" s="208"/>
      <c r="X292" s="208"/>
      <c r="Y292" s="208"/>
      <c r="Z292" s="208" t="s">
        <v>374</v>
      </c>
      <c r="AA292" s="208"/>
      <c r="AB292" s="208"/>
      <c r="AC292" s="208"/>
      <c r="AD292" s="208"/>
      <c r="AE292" s="196">
        <v>2</v>
      </c>
      <c r="AF292" s="196"/>
      <c r="AG292" s="196"/>
      <c r="AH292" s="196"/>
      <c r="AI292" s="196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  <c r="HN292"/>
      <c r="HO292"/>
      <c r="HP292"/>
      <c r="HQ292"/>
      <c r="HR292"/>
      <c r="HS292"/>
      <c r="HT292"/>
      <c r="HU292"/>
      <c r="HV292"/>
      <c r="HW292"/>
      <c r="HX292"/>
      <c r="HY292"/>
      <c r="HZ292"/>
      <c r="IA292"/>
      <c r="IB292"/>
      <c r="IC292"/>
      <c r="ID292"/>
      <c r="IE292"/>
      <c r="IF292"/>
      <c r="IG292"/>
      <c r="IH292"/>
      <c r="II292"/>
      <c r="IJ292"/>
      <c r="IK292"/>
      <c r="IL292"/>
      <c r="IM292"/>
      <c r="IN292"/>
      <c r="IO292"/>
      <c r="IP292"/>
      <c r="IQ292"/>
      <c r="IR292"/>
      <c r="IS292"/>
      <c r="IT292"/>
      <c r="IU292"/>
      <c r="IV292"/>
    </row>
    <row r="293" spans="1:256" ht="15" customHeight="1">
      <c r="A293"/>
      <c r="B293" s="97" t="s">
        <v>375</v>
      </c>
      <c r="C293" s="97"/>
      <c r="D293" s="97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72">
        <v>2</v>
      </c>
      <c r="V293" s="72"/>
      <c r="W293" s="72"/>
      <c r="X293" s="72"/>
      <c r="Y293" s="72"/>
      <c r="Z293" s="196">
        <v>2</v>
      </c>
      <c r="AA293" s="196"/>
      <c r="AB293" s="196"/>
      <c r="AC293" s="196"/>
      <c r="AD293" s="196"/>
      <c r="AE293" s="196"/>
      <c r="AF293" s="196"/>
      <c r="AG293" s="196"/>
      <c r="AH293" s="196"/>
      <c r="AI293" s="196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  <c r="HN293"/>
      <c r="HO293"/>
      <c r="HP293"/>
      <c r="HQ293"/>
      <c r="HR293"/>
      <c r="HS293"/>
      <c r="HT293"/>
      <c r="HU293"/>
      <c r="HV293"/>
      <c r="HW293"/>
      <c r="HX293"/>
      <c r="HY293"/>
      <c r="HZ293"/>
      <c r="IA293"/>
      <c r="IB293"/>
      <c r="IC293"/>
      <c r="ID293"/>
      <c r="IE293"/>
      <c r="IF293"/>
      <c r="IG293"/>
      <c r="IH293"/>
      <c r="II293"/>
      <c r="IJ293"/>
      <c r="IK293"/>
      <c r="IL293"/>
      <c r="IM293"/>
      <c r="IN293"/>
      <c r="IO293"/>
      <c r="IP293"/>
      <c r="IQ293"/>
      <c r="IR293"/>
      <c r="IS293"/>
      <c r="IT293"/>
      <c r="IU293"/>
      <c r="IV293"/>
    </row>
    <row r="294" spans="1:256" ht="15" customHeight="1">
      <c r="A294"/>
      <c r="B294" s="58"/>
      <c r="C294" s="58"/>
      <c r="D294" s="58"/>
      <c r="E294" s="58"/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 s="55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  <c r="GB294"/>
      <c r="GC294"/>
      <c r="GD294"/>
      <c r="GE294"/>
      <c r="GF294"/>
      <c r="GG294"/>
      <c r="GH294"/>
      <c r="GI294"/>
      <c r="GJ294"/>
      <c r="GK294"/>
      <c r="GL294"/>
      <c r="GM294"/>
      <c r="GN294"/>
      <c r="GO294"/>
      <c r="GP294"/>
      <c r="GQ294"/>
      <c r="GR294"/>
      <c r="GS294"/>
      <c r="GT294"/>
      <c r="GU294"/>
      <c r="GV294"/>
      <c r="GW294"/>
      <c r="GX294"/>
      <c r="GY294"/>
      <c r="GZ294"/>
      <c r="HA294"/>
      <c r="HB294"/>
      <c r="HC294"/>
      <c r="HD294"/>
      <c r="HE294"/>
      <c r="HF294"/>
      <c r="HG294"/>
      <c r="HH294"/>
      <c r="HI294"/>
      <c r="HJ294"/>
      <c r="HK294"/>
      <c r="HL294"/>
      <c r="HM294"/>
      <c r="HN294"/>
      <c r="HO294"/>
      <c r="HP294"/>
      <c r="HQ294"/>
      <c r="HR294"/>
      <c r="HS294"/>
      <c r="HT294"/>
      <c r="HU294"/>
      <c r="HV294"/>
      <c r="HW294"/>
      <c r="HX294"/>
      <c r="HY294"/>
      <c r="HZ294"/>
      <c r="IA294"/>
      <c r="IB294"/>
      <c r="IC294"/>
      <c r="ID294"/>
      <c r="IE294"/>
      <c r="IF294"/>
      <c r="IG294"/>
      <c r="IH294"/>
      <c r="II294"/>
      <c r="IJ294"/>
      <c r="IK294"/>
      <c r="IL294"/>
      <c r="IM294"/>
      <c r="IN294"/>
      <c r="IO294"/>
      <c r="IP294"/>
      <c r="IQ294"/>
      <c r="IR294"/>
      <c r="IS294"/>
      <c r="IT294"/>
      <c r="IU294"/>
      <c r="IV294"/>
    </row>
    <row r="295" spans="1:256" ht="1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 s="5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  <c r="FO295"/>
      <c r="FP295"/>
      <c r="FQ295"/>
      <c r="FR295"/>
      <c r="FS295"/>
      <c r="FT295"/>
      <c r="FU295"/>
      <c r="FV295"/>
      <c r="FW295"/>
      <c r="FX295"/>
      <c r="FY295"/>
      <c r="FZ295"/>
      <c r="GA295"/>
      <c r="GB295"/>
      <c r="GC295"/>
      <c r="GD295"/>
      <c r="GE295"/>
      <c r="GF295"/>
      <c r="GG295"/>
      <c r="GH295"/>
      <c r="GI295"/>
      <c r="GJ295"/>
      <c r="GK295"/>
      <c r="GL295"/>
      <c r="GM295"/>
      <c r="GN295"/>
      <c r="GO295"/>
      <c r="GP295"/>
      <c r="GQ295"/>
      <c r="GR295"/>
      <c r="GS295"/>
      <c r="GT295"/>
      <c r="GU295"/>
      <c r="GV295"/>
      <c r="GW295"/>
      <c r="GX295"/>
      <c r="GY295"/>
      <c r="GZ295"/>
      <c r="HA295"/>
      <c r="HB295"/>
      <c r="HC295"/>
      <c r="HD295"/>
      <c r="HE295"/>
      <c r="HF295"/>
      <c r="HG295"/>
      <c r="HH295"/>
      <c r="HI295"/>
      <c r="HJ295"/>
      <c r="HK295"/>
      <c r="HL295"/>
      <c r="HM295"/>
      <c r="HN295"/>
      <c r="HO295"/>
      <c r="HP295"/>
      <c r="HQ295"/>
      <c r="HR295"/>
      <c r="HS295"/>
      <c r="HT295"/>
      <c r="HU295"/>
      <c r="HV295"/>
      <c r="HW295"/>
      <c r="HX295"/>
      <c r="HY295"/>
      <c r="HZ295"/>
      <c r="IA295"/>
      <c r="IB295"/>
      <c r="IC295"/>
      <c r="ID295"/>
      <c r="IE295"/>
      <c r="IF295"/>
      <c r="IG295"/>
      <c r="IH295"/>
      <c r="II295"/>
      <c r="IJ295"/>
      <c r="IK295"/>
      <c r="IL295"/>
      <c r="IM295"/>
      <c r="IN295"/>
      <c r="IO295"/>
      <c r="IP295"/>
      <c r="IQ295"/>
      <c r="IR295"/>
      <c r="IS295"/>
      <c r="IT295"/>
      <c r="IU295"/>
      <c r="IV295"/>
    </row>
    <row r="296" spans="1:256" ht="15" customHeight="1">
      <c r="A296" s="8" t="s">
        <v>376</v>
      </c>
      <c r="B296"/>
      <c r="C296"/>
      <c r="D296"/>
      <c r="E296"/>
      <c r="F296"/>
      <c r="G296"/>
      <c r="H296"/>
      <c r="I296"/>
      <c r="J296"/>
      <c r="K296"/>
      <c r="L296"/>
      <c r="M296"/>
      <c r="N296" s="8" t="s">
        <v>377</v>
      </c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 s="55" t="s">
        <v>378</v>
      </c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  <c r="GM296"/>
      <c r="GN296"/>
      <c r="GO296"/>
      <c r="GP296"/>
      <c r="GQ296"/>
      <c r="GR296"/>
      <c r="GS296"/>
      <c r="GT296"/>
      <c r="GU296"/>
      <c r="GV296"/>
      <c r="GW296"/>
      <c r="GX296"/>
      <c r="GY296"/>
      <c r="GZ296"/>
      <c r="HA296"/>
      <c r="HB296"/>
      <c r="HC296"/>
      <c r="HD296"/>
      <c r="HE296"/>
      <c r="HF296"/>
      <c r="HG296"/>
      <c r="HH296"/>
      <c r="HI296"/>
      <c r="HJ296"/>
      <c r="HK296"/>
      <c r="HL296"/>
      <c r="HM296"/>
      <c r="HN296"/>
      <c r="HO296"/>
      <c r="HP296"/>
      <c r="HQ296"/>
      <c r="HR296"/>
      <c r="HS296"/>
      <c r="HT296"/>
      <c r="HU296"/>
      <c r="HV296"/>
      <c r="HW296"/>
      <c r="HX296"/>
      <c r="HY296"/>
      <c r="HZ296"/>
      <c r="IA296"/>
      <c r="IB296"/>
      <c r="IC296"/>
      <c r="ID296"/>
      <c r="IE296"/>
      <c r="IF296"/>
      <c r="IG296"/>
      <c r="IH296"/>
      <c r="II296"/>
      <c r="IJ296"/>
      <c r="IK296"/>
      <c r="IL296"/>
      <c r="IM296"/>
      <c r="IN296"/>
      <c r="IO296"/>
      <c r="IP296"/>
      <c r="IQ296"/>
      <c r="IR296"/>
      <c r="IS296"/>
      <c r="IT296"/>
      <c r="IU296"/>
      <c r="IV296"/>
    </row>
    <row r="297" spans="1:256" ht="15" customHeight="1">
      <c r="A297"/>
      <c r="B297" s="5" t="s">
        <v>12</v>
      </c>
      <c r="C297" s="5"/>
      <c r="D297" s="5"/>
      <c r="E297" s="5"/>
      <c r="F297" s="5"/>
      <c r="G297" s="5"/>
      <c r="H297" s="5"/>
      <c r="I297" s="5"/>
      <c r="J297" s="5" t="s">
        <v>379</v>
      </c>
      <c r="K297" s="5"/>
      <c r="L297" s="5"/>
      <c r="M297" s="5"/>
      <c r="N297" s="5"/>
      <c r="O297" s="5"/>
      <c r="P297" s="5"/>
      <c r="Q297" s="5"/>
      <c r="R297" s="5"/>
      <c r="S297" s="5"/>
      <c r="T297" s="5" t="s">
        <v>380</v>
      </c>
      <c r="U297" s="5"/>
      <c r="V297" s="5"/>
      <c r="W297" s="5"/>
      <c r="X297" s="5"/>
      <c r="Y297" s="5"/>
      <c r="Z297" s="5"/>
      <c r="AA297" s="5"/>
      <c r="AB297" s="5"/>
      <c r="AC297" s="5"/>
      <c r="AD297" s="5" t="s">
        <v>381</v>
      </c>
      <c r="AE297" s="5"/>
      <c r="AF297" s="5"/>
      <c r="AG297" s="5"/>
      <c r="AH297" s="5"/>
      <c r="AI297" s="5"/>
      <c r="AJ297" s="5"/>
      <c r="AK297" s="5"/>
      <c r="AL297" s="5"/>
      <c r="AM297" s="5"/>
      <c r="AN297" s="5" t="s">
        <v>382</v>
      </c>
      <c r="AO297" s="5"/>
      <c r="AP297" s="5"/>
      <c r="AQ297" s="5"/>
      <c r="AR297" s="5"/>
      <c r="AS297" s="5"/>
      <c r="AT297" s="5"/>
      <c r="AU297" s="5"/>
      <c r="AV297" s="5"/>
      <c r="AW297" s="5"/>
      <c r="AX297" s="5" t="s">
        <v>383</v>
      </c>
      <c r="AY297" s="5"/>
      <c r="AZ297" s="5"/>
      <c r="BA297" s="5"/>
      <c r="BB297" s="5"/>
      <c r="BC297" s="5"/>
      <c r="BD297" s="5"/>
      <c r="BE297" s="5"/>
      <c r="BF297" s="5"/>
      <c r="BG297" s="5"/>
      <c r="BH297" s="5" t="s">
        <v>384</v>
      </c>
      <c r="BI297" s="5"/>
      <c r="BJ297" s="5"/>
      <c r="BK297" s="5"/>
      <c r="BL297" s="5"/>
      <c r="BM297" s="5"/>
      <c r="BN297" s="5"/>
      <c r="BO297" s="5"/>
      <c r="BP297" s="5"/>
      <c r="BQ297" s="5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  <c r="FO297"/>
      <c r="FP297"/>
      <c r="FQ297"/>
      <c r="FR297"/>
      <c r="FS297"/>
      <c r="FT297"/>
      <c r="FU297"/>
      <c r="FV297"/>
      <c r="FW297"/>
      <c r="FX297"/>
      <c r="FY297"/>
      <c r="FZ297"/>
      <c r="GA297"/>
      <c r="GB297"/>
      <c r="GC297"/>
      <c r="GD297"/>
      <c r="GE297"/>
      <c r="GF297"/>
      <c r="GG297"/>
      <c r="GH297"/>
      <c r="GI297"/>
      <c r="GJ297"/>
      <c r="GK297"/>
      <c r="GL297"/>
      <c r="GM297"/>
      <c r="GN297"/>
      <c r="GO297"/>
      <c r="GP297"/>
      <c r="GQ297"/>
      <c r="GR297"/>
      <c r="GS297"/>
      <c r="GT297"/>
      <c r="GU297"/>
      <c r="GV297"/>
      <c r="GW297"/>
      <c r="GX297"/>
      <c r="GY297"/>
      <c r="GZ297"/>
      <c r="HA297"/>
      <c r="HB297"/>
      <c r="HC297"/>
      <c r="HD297"/>
      <c r="HE297"/>
      <c r="HF297"/>
      <c r="HG297"/>
      <c r="HH297"/>
      <c r="HI297"/>
      <c r="HJ297"/>
      <c r="HK297"/>
      <c r="HL297"/>
      <c r="HM297"/>
      <c r="HN297"/>
      <c r="HO297"/>
      <c r="HP297"/>
      <c r="HQ297"/>
      <c r="HR297"/>
      <c r="HS297"/>
      <c r="HT297"/>
      <c r="HU297"/>
      <c r="HV297"/>
      <c r="HW297"/>
      <c r="HX297"/>
      <c r="HY297"/>
      <c r="HZ297"/>
      <c r="IA297"/>
      <c r="IB297"/>
      <c r="IC297"/>
      <c r="ID297"/>
      <c r="IE297"/>
      <c r="IF297"/>
      <c r="IG297"/>
      <c r="IH297"/>
      <c r="II297"/>
      <c r="IJ297"/>
      <c r="IK297"/>
      <c r="IL297"/>
      <c r="IM297"/>
      <c r="IN297"/>
      <c r="IO297"/>
      <c r="IP297"/>
      <c r="IQ297"/>
      <c r="IR297"/>
      <c r="IS297"/>
      <c r="IT297"/>
      <c r="IU297"/>
      <c r="IV297"/>
    </row>
    <row r="298" spans="1:256" ht="15" customHeight="1">
      <c r="A298"/>
      <c r="B298" s="5" t="s">
        <v>385</v>
      </c>
      <c r="C298" s="5"/>
      <c r="D298" s="5"/>
      <c r="E298" s="5"/>
      <c r="F298" s="5"/>
      <c r="G298" s="5"/>
      <c r="H298" s="5"/>
      <c r="I298" s="5"/>
      <c r="J298" s="73">
        <v>1923210</v>
      </c>
      <c r="K298" s="73"/>
      <c r="L298" s="73"/>
      <c r="M298" s="73"/>
      <c r="N298" s="73"/>
      <c r="O298" s="73"/>
      <c r="P298" s="73"/>
      <c r="Q298" s="73"/>
      <c r="R298" s="73"/>
      <c r="S298" s="73"/>
      <c r="T298" s="73">
        <v>480894</v>
      </c>
      <c r="U298" s="73"/>
      <c r="V298" s="73"/>
      <c r="W298" s="73"/>
      <c r="X298" s="73"/>
      <c r="Y298" s="73"/>
      <c r="Z298" s="73"/>
      <c r="AA298" s="73"/>
      <c r="AB298" s="73"/>
      <c r="AC298" s="73"/>
      <c r="AD298" s="73">
        <v>2601494</v>
      </c>
      <c r="AE298" s="73"/>
      <c r="AF298" s="73"/>
      <c r="AG298" s="73"/>
      <c r="AH298" s="73"/>
      <c r="AI298" s="73"/>
      <c r="AJ298" s="73"/>
      <c r="AK298" s="73"/>
      <c r="AL298" s="73"/>
      <c r="AM298" s="73"/>
      <c r="AN298" s="73">
        <v>185941</v>
      </c>
      <c r="AO298" s="73"/>
      <c r="AP298" s="73"/>
      <c r="AQ298" s="73"/>
      <c r="AR298" s="73"/>
      <c r="AS298" s="73"/>
      <c r="AT298" s="73"/>
      <c r="AU298" s="73"/>
      <c r="AV298" s="73"/>
      <c r="AW298" s="73"/>
      <c r="AX298" s="73">
        <v>26198</v>
      </c>
      <c r="AY298" s="73"/>
      <c r="AZ298" s="73"/>
      <c r="BA298" s="73"/>
      <c r="BB298" s="73"/>
      <c r="BC298" s="73"/>
      <c r="BD298" s="73"/>
      <c r="BE298" s="73"/>
      <c r="BF298" s="73"/>
      <c r="BG298" s="73"/>
      <c r="BH298" s="73">
        <v>394359</v>
      </c>
      <c r="BI298" s="73"/>
      <c r="BJ298" s="73"/>
      <c r="BK298" s="73"/>
      <c r="BL298" s="73"/>
      <c r="BM298" s="73"/>
      <c r="BN298" s="73"/>
      <c r="BO298" s="73"/>
      <c r="BP298" s="73"/>
      <c r="BQ298" s="73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  <c r="GM298"/>
      <c r="GN298"/>
      <c r="GO298"/>
      <c r="GP298"/>
      <c r="GQ298"/>
      <c r="GR298"/>
      <c r="GS298"/>
      <c r="GT298"/>
      <c r="GU298"/>
      <c r="GV298"/>
      <c r="GW298"/>
      <c r="GX298"/>
      <c r="GY298"/>
      <c r="GZ298"/>
      <c r="HA298"/>
      <c r="HB298"/>
      <c r="HC298"/>
      <c r="HD298"/>
      <c r="HE298"/>
      <c r="HF298"/>
      <c r="HG298"/>
      <c r="HH298"/>
      <c r="HI298"/>
      <c r="HJ298"/>
      <c r="HK298"/>
      <c r="HL298"/>
      <c r="HM298"/>
      <c r="HN298"/>
      <c r="HO298"/>
      <c r="HP298"/>
      <c r="HQ298"/>
      <c r="HR298"/>
      <c r="HS298"/>
      <c r="HT298"/>
      <c r="HU298"/>
      <c r="HV298"/>
      <c r="HW298"/>
      <c r="HX298"/>
      <c r="HY298"/>
      <c r="HZ298"/>
      <c r="IA298"/>
      <c r="IB298"/>
      <c r="IC298"/>
      <c r="ID298"/>
      <c r="IE298"/>
      <c r="IF298"/>
      <c r="IG298"/>
      <c r="IH298"/>
      <c r="II298"/>
      <c r="IJ298"/>
      <c r="IK298"/>
      <c r="IL298"/>
      <c r="IM298"/>
      <c r="IN298"/>
      <c r="IO298"/>
      <c r="IP298"/>
      <c r="IQ298"/>
      <c r="IR298"/>
      <c r="IS298"/>
      <c r="IT298"/>
      <c r="IU298"/>
      <c r="IV298"/>
    </row>
    <row r="299" spans="1:256" ht="15" customHeight="1">
      <c r="A299"/>
      <c r="B299" s="5" t="s">
        <v>23</v>
      </c>
      <c r="C299" s="5"/>
      <c r="D299" s="5"/>
      <c r="E299" s="5"/>
      <c r="F299" s="5"/>
      <c r="G299" s="5"/>
      <c r="H299" s="5"/>
      <c r="I299" s="5"/>
      <c r="J299" s="225">
        <v>34.3</v>
      </c>
      <c r="K299" s="225"/>
      <c r="L299" s="225"/>
      <c r="M299" s="225"/>
      <c r="N299" s="225"/>
      <c r="O299" s="225"/>
      <c r="P299" s="225"/>
      <c r="Q299" s="225"/>
      <c r="R299" s="225"/>
      <c r="S299" s="225"/>
      <c r="T299" s="225">
        <v>8.5</v>
      </c>
      <c r="U299" s="225"/>
      <c r="V299" s="225"/>
      <c r="W299" s="225"/>
      <c r="X299" s="225"/>
      <c r="Y299" s="225"/>
      <c r="Z299" s="225"/>
      <c r="AA299" s="225"/>
      <c r="AB299" s="225"/>
      <c r="AC299" s="225"/>
      <c r="AD299" s="225">
        <v>46.4</v>
      </c>
      <c r="AE299" s="225"/>
      <c r="AF299" s="225"/>
      <c r="AG299" s="225"/>
      <c r="AH299" s="225"/>
      <c r="AI299" s="225"/>
      <c r="AJ299" s="225"/>
      <c r="AK299" s="225"/>
      <c r="AL299" s="225"/>
      <c r="AM299" s="225"/>
      <c r="AN299" s="225">
        <v>3.3</v>
      </c>
      <c r="AO299" s="225"/>
      <c r="AP299" s="225"/>
      <c r="AQ299" s="225"/>
      <c r="AR299" s="225"/>
      <c r="AS299" s="225"/>
      <c r="AT299" s="225"/>
      <c r="AU299" s="225"/>
      <c r="AV299" s="225"/>
      <c r="AW299" s="225"/>
      <c r="AX299" s="225">
        <v>0.5</v>
      </c>
      <c r="AY299" s="225"/>
      <c r="AZ299" s="225"/>
      <c r="BA299" s="225"/>
      <c r="BB299" s="225"/>
      <c r="BC299" s="225"/>
      <c r="BD299" s="225"/>
      <c r="BE299" s="225"/>
      <c r="BF299" s="225"/>
      <c r="BG299" s="225"/>
      <c r="BH299" s="225">
        <v>7</v>
      </c>
      <c r="BI299" s="225"/>
      <c r="BJ299" s="225"/>
      <c r="BK299" s="225"/>
      <c r="BL299" s="225"/>
      <c r="BM299" s="225"/>
      <c r="BN299" s="225"/>
      <c r="BO299" s="225"/>
      <c r="BP299" s="225"/>
      <c r="BQ299" s="225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  <c r="EM299"/>
      <c r="EN299"/>
      <c r="EO299"/>
      <c r="EP299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/>
      <c r="FG299"/>
      <c r="FH299"/>
      <c r="FI299"/>
      <c r="FJ299"/>
      <c r="FK299"/>
      <c r="FL299"/>
      <c r="FM299"/>
      <c r="FN299"/>
      <c r="FO299"/>
      <c r="FP299"/>
      <c r="FQ299"/>
      <c r="FR299"/>
      <c r="FS299"/>
      <c r="FT299"/>
      <c r="FU299"/>
      <c r="FV299"/>
      <c r="FW299"/>
      <c r="FX299"/>
      <c r="FY299"/>
      <c r="FZ299"/>
      <c r="GA299"/>
      <c r="GB299"/>
      <c r="GC299"/>
      <c r="GD299"/>
      <c r="GE299"/>
      <c r="GF299"/>
      <c r="GG299"/>
      <c r="GH299"/>
      <c r="GI299"/>
      <c r="GJ299"/>
      <c r="GK299"/>
      <c r="GL299"/>
      <c r="GM299"/>
      <c r="GN299"/>
      <c r="GO299"/>
      <c r="GP299"/>
      <c r="GQ299"/>
      <c r="GR299"/>
      <c r="GS299"/>
      <c r="GT299"/>
      <c r="GU299"/>
      <c r="GV299"/>
      <c r="GW299"/>
      <c r="GX299"/>
      <c r="GY299"/>
      <c r="GZ299"/>
      <c r="HA299"/>
      <c r="HB299"/>
      <c r="HC299"/>
      <c r="HD299"/>
      <c r="HE299"/>
      <c r="HF299"/>
      <c r="HG299"/>
      <c r="HH299"/>
      <c r="HI299"/>
      <c r="HJ299"/>
      <c r="HK299"/>
      <c r="HL299"/>
      <c r="HM299"/>
      <c r="HN299"/>
      <c r="HO299"/>
      <c r="HP299"/>
      <c r="HQ299"/>
      <c r="HR299"/>
      <c r="HS299"/>
      <c r="HT299"/>
      <c r="HU299"/>
      <c r="HV299"/>
      <c r="HW299"/>
      <c r="HX299"/>
      <c r="HY299"/>
      <c r="HZ299"/>
      <c r="IA299"/>
      <c r="IB299"/>
      <c r="IC299"/>
      <c r="ID299"/>
      <c r="IE299"/>
      <c r="IF299"/>
      <c r="IG299"/>
      <c r="IH299"/>
      <c r="II299"/>
      <c r="IJ299"/>
      <c r="IK299"/>
      <c r="IL299"/>
      <c r="IM299"/>
      <c r="IN299"/>
      <c r="IO299"/>
      <c r="IP299"/>
      <c r="IQ299"/>
      <c r="IR299"/>
      <c r="IS299"/>
      <c r="IT299"/>
      <c r="IU299"/>
      <c r="IV299"/>
    </row>
    <row r="300" spans="1:256" ht="1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 s="55" t="s">
        <v>386</v>
      </c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  <c r="GB300"/>
      <c r="GC300"/>
      <c r="GD300"/>
      <c r="GE300"/>
      <c r="GF300"/>
      <c r="GG300"/>
      <c r="GH300"/>
      <c r="GI300"/>
      <c r="GJ300"/>
      <c r="GK300"/>
      <c r="GL300"/>
      <c r="GM300"/>
      <c r="GN300"/>
      <c r="GO300"/>
      <c r="GP300"/>
      <c r="GQ300"/>
      <c r="GR300"/>
      <c r="GS300"/>
      <c r="GT300"/>
      <c r="GU300"/>
      <c r="GV300"/>
      <c r="GW300"/>
      <c r="GX300"/>
      <c r="GY300"/>
      <c r="GZ300"/>
      <c r="HA300"/>
      <c r="HB300"/>
      <c r="HC300"/>
      <c r="HD300"/>
      <c r="HE300"/>
      <c r="HF300"/>
      <c r="HG300"/>
      <c r="HH300"/>
      <c r="HI300"/>
      <c r="HJ300"/>
      <c r="HK300"/>
      <c r="HL300"/>
      <c r="HM300"/>
      <c r="HN300"/>
      <c r="HO300"/>
      <c r="HP300"/>
      <c r="HQ300"/>
      <c r="HR300"/>
      <c r="HS300"/>
      <c r="HT300"/>
      <c r="HU300"/>
      <c r="HV300"/>
      <c r="HW300"/>
      <c r="HX300"/>
      <c r="HY300"/>
      <c r="HZ300"/>
      <c r="IA300"/>
      <c r="IB300"/>
      <c r="IC300"/>
      <c r="ID300"/>
      <c r="IE300"/>
      <c r="IF300"/>
      <c r="IG300"/>
      <c r="IH300"/>
      <c r="II300"/>
      <c r="IJ300"/>
      <c r="IK300"/>
      <c r="IL300"/>
      <c r="IM300"/>
      <c r="IN300"/>
      <c r="IO300"/>
      <c r="IP300"/>
      <c r="IQ300"/>
      <c r="IR300"/>
      <c r="IS300"/>
      <c r="IT300"/>
      <c r="IU300"/>
      <c r="IV300"/>
    </row>
    <row r="302" spans="1:256" ht="15" customHeight="1">
      <c r="A302" s="8" t="s">
        <v>387</v>
      </c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 s="226" t="s">
        <v>388</v>
      </c>
      <c r="AZ302" s="226"/>
      <c r="BA302" s="226"/>
      <c r="BB302" s="226"/>
      <c r="BC302" s="226"/>
      <c r="BD302" s="226"/>
      <c r="BE302" s="226"/>
      <c r="BF302" s="226"/>
      <c r="BG302" s="226"/>
      <c r="BH302" s="226"/>
      <c r="BI302" s="226"/>
      <c r="BJ302" s="226"/>
      <c r="BK302" s="226"/>
      <c r="BL302" s="226"/>
      <c r="BM302" s="226"/>
      <c r="BN302" s="226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  <c r="FM302"/>
      <c r="FN302"/>
      <c r="FO302"/>
      <c r="FP302"/>
      <c r="FQ302"/>
      <c r="FR302"/>
      <c r="FS302"/>
      <c r="FT302"/>
      <c r="FU302"/>
      <c r="FV302"/>
      <c r="FW302"/>
      <c r="FX302"/>
      <c r="FY302"/>
      <c r="FZ302"/>
      <c r="GA302"/>
      <c r="GB302"/>
      <c r="GC302"/>
      <c r="GD302"/>
      <c r="GE302"/>
      <c r="GF302"/>
      <c r="GG302"/>
      <c r="GH302"/>
      <c r="GI302"/>
      <c r="GJ302"/>
      <c r="GK302"/>
      <c r="GL302"/>
      <c r="GM302"/>
      <c r="GN302"/>
      <c r="GO302"/>
      <c r="GP302"/>
      <c r="GQ302"/>
      <c r="GR302"/>
      <c r="GS302"/>
      <c r="GT302"/>
      <c r="GU302"/>
      <c r="GV302"/>
      <c r="GW302"/>
      <c r="GX302"/>
      <c r="GY302"/>
      <c r="GZ302"/>
      <c r="HA302"/>
      <c r="HB302"/>
      <c r="HC302"/>
      <c r="HD302"/>
      <c r="HE302"/>
      <c r="HF302"/>
      <c r="HG302"/>
      <c r="HH302"/>
      <c r="HI302"/>
      <c r="HJ302"/>
      <c r="HK302"/>
      <c r="HL302"/>
      <c r="HM302"/>
      <c r="HN302"/>
      <c r="HO302"/>
      <c r="HP302"/>
      <c r="HQ302"/>
      <c r="HR302"/>
      <c r="HS302"/>
      <c r="HT302"/>
      <c r="HU302"/>
      <c r="HV302"/>
      <c r="HW302"/>
      <c r="HX302"/>
      <c r="HY302"/>
      <c r="HZ302"/>
      <c r="IA302"/>
      <c r="IB302"/>
      <c r="IC302"/>
      <c r="ID302"/>
      <c r="IE302"/>
      <c r="IF302"/>
      <c r="IG302"/>
      <c r="IH302"/>
      <c r="II302"/>
      <c r="IJ302"/>
      <c r="IK302"/>
      <c r="IL302"/>
      <c r="IM302"/>
      <c r="IN302"/>
      <c r="IO302"/>
      <c r="IP302"/>
      <c r="IQ302"/>
      <c r="IR302"/>
      <c r="IS302"/>
      <c r="IT302"/>
      <c r="IU302"/>
      <c r="IV302"/>
    </row>
    <row r="303" spans="1:256" ht="15" customHeight="1">
      <c r="A303"/>
      <c r="B303" s="227" t="s">
        <v>389</v>
      </c>
      <c r="C303" s="227"/>
      <c r="D303" s="227"/>
      <c r="E303" s="227"/>
      <c r="F303" s="227"/>
      <c r="G303" s="227"/>
      <c r="H303" s="227"/>
      <c r="I303" s="227"/>
      <c r="J303" s="227"/>
      <c r="K303" s="227"/>
      <c r="L303" s="227"/>
      <c r="M303" s="227"/>
      <c r="N303" s="227"/>
      <c r="O303" s="227" t="s">
        <v>390</v>
      </c>
      <c r="P303" s="227"/>
      <c r="Q303" s="227"/>
      <c r="R303" s="227"/>
      <c r="S303" s="227"/>
      <c r="T303" s="227"/>
      <c r="U303" s="227"/>
      <c r="V303" s="227"/>
      <c r="W303" s="227"/>
      <c r="X303" s="227"/>
      <c r="Y303" s="227"/>
      <c r="Z303" s="227"/>
      <c r="AA303" s="227"/>
      <c r="AB303" s="227" t="s">
        <v>391</v>
      </c>
      <c r="AC303" s="227"/>
      <c r="AD303" s="227"/>
      <c r="AE303" s="227"/>
      <c r="AF303" s="227"/>
      <c r="AG303" s="227"/>
      <c r="AH303" s="227"/>
      <c r="AI303" s="227"/>
      <c r="AJ303" s="227"/>
      <c r="AK303" s="227"/>
      <c r="AL303" s="227"/>
      <c r="AM303" s="227"/>
      <c r="AN303" s="227"/>
      <c r="AO303" s="227" t="s">
        <v>392</v>
      </c>
      <c r="AP303" s="227"/>
      <c r="AQ303" s="227"/>
      <c r="AR303" s="227"/>
      <c r="AS303" s="227"/>
      <c r="AT303" s="227"/>
      <c r="AU303" s="227"/>
      <c r="AV303" s="227"/>
      <c r="AW303" s="227"/>
      <c r="AX303" s="227"/>
      <c r="AY303" s="227"/>
      <c r="AZ303" s="227"/>
      <c r="BA303" s="227"/>
      <c r="BB303" s="227" t="s">
        <v>393</v>
      </c>
      <c r="BC303" s="227"/>
      <c r="BD303" s="227"/>
      <c r="BE303" s="227"/>
      <c r="BF303" s="227"/>
      <c r="BG303" s="227"/>
      <c r="BH303" s="227"/>
      <c r="BI303" s="227"/>
      <c r="BJ303" s="227"/>
      <c r="BK303" s="227"/>
      <c r="BL303" s="227"/>
      <c r="BM303" s="227"/>
      <c r="BN303" s="227"/>
      <c r="BO303" s="228"/>
      <c r="BP303" s="58"/>
      <c r="BQ303" s="58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  <c r="EM303"/>
      <c r="EN303"/>
      <c r="EO303"/>
      <c r="EP303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  <c r="FE303"/>
      <c r="FF303"/>
      <c r="FG303"/>
      <c r="FH303"/>
      <c r="FI303"/>
      <c r="FJ303"/>
      <c r="FK303"/>
      <c r="FL303"/>
      <c r="FM303"/>
      <c r="FN303"/>
      <c r="FO303"/>
      <c r="FP303"/>
      <c r="FQ303"/>
      <c r="FR303"/>
      <c r="FS303"/>
      <c r="FT303"/>
      <c r="FU303"/>
      <c r="FV303"/>
      <c r="FW303"/>
      <c r="FX303"/>
      <c r="FY303"/>
      <c r="FZ303"/>
      <c r="GA303"/>
      <c r="GB303"/>
      <c r="GC303"/>
      <c r="GD303"/>
      <c r="GE303"/>
      <c r="GF303"/>
      <c r="GG303"/>
      <c r="GH303"/>
      <c r="GI303"/>
      <c r="GJ303"/>
      <c r="GK303"/>
      <c r="GL303"/>
      <c r="GM303"/>
      <c r="GN303"/>
      <c r="GO303"/>
      <c r="GP303"/>
      <c r="GQ303"/>
      <c r="GR303"/>
      <c r="GS303"/>
      <c r="GT303"/>
      <c r="GU303"/>
      <c r="GV303"/>
      <c r="GW303"/>
      <c r="GX303"/>
      <c r="GY303"/>
      <c r="GZ303"/>
      <c r="HA303"/>
      <c r="HB303"/>
      <c r="HC303"/>
      <c r="HD303"/>
      <c r="HE303"/>
      <c r="HF303"/>
      <c r="HG303"/>
      <c r="HH303"/>
      <c r="HI303"/>
      <c r="HJ303"/>
      <c r="HK303"/>
      <c r="HL303"/>
      <c r="HM303"/>
      <c r="HN303"/>
      <c r="HO303"/>
      <c r="HP303"/>
      <c r="HQ303"/>
      <c r="HR303"/>
      <c r="HS303"/>
      <c r="HT303"/>
      <c r="HU303"/>
      <c r="HV303"/>
      <c r="HW303"/>
      <c r="HX303"/>
      <c r="HY303"/>
      <c r="HZ303"/>
      <c r="IA303"/>
      <c r="IB303"/>
      <c r="IC303"/>
      <c r="ID303"/>
      <c r="IE303"/>
      <c r="IF303"/>
      <c r="IG303"/>
      <c r="IH303"/>
      <c r="II303"/>
      <c r="IJ303"/>
      <c r="IK303"/>
      <c r="IL303"/>
      <c r="IM303"/>
      <c r="IN303"/>
      <c r="IO303"/>
      <c r="IP303"/>
      <c r="IQ303"/>
      <c r="IR303"/>
      <c r="IS303"/>
      <c r="IT303"/>
      <c r="IU303"/>
      <c r="IV303"/>
    </row>
    <row r="304" spans="1:256" ht="15" customHeight="1">
      <c r="A304"/>
      <c r="B304" s="73">
        <v>761417556</v>
      </c>
      <c r="C304" s="73"/>
      <c r="D304" s="73"/>
      <c r="E304" s="73"/>
      <c r="F304" s="73"/>
      <c r="G304" s="73"/>
      <c r="H304" s="73"/>
      <c r="I304" s="73"/>
      <c r="J304" s="73"/>
      <c r="K304" s="73"/>
      <c r="L304" s="73"/>
      <c r="M304" s="73"/>
      <c r="N304" s="73"/>
      <c r="O304" s="73"/>
      <c r="P304" s="73"/>
      <c r="Q304" s="73"/>
      <c r="R304" s="73"/>
      <c r="S304" s="73"/>
      <c r="T304" s="73"/>
      <c r="U304" s="73"/>
      <c r="V304" s="73"/>
      <c r="W304" s="73"/>
      <c r="X304" s="73"/>
      <c r="Y304" s="73"/>
      <c r="Z304" s="73"/>
      <c r="AA304" s="73"/>
      <c r="AB304" s="229">
        <f>5641765.57-AO304</f>
        <v>3227327.61</v>
      </c>
      <c r="AC304" s="229"/>
      <c r="AD304" s="229"/>
      <c r="AE304" s="229"/>
      <c r="AF304" s="229"/>
      <c r="AG304" s="229"/>
      <c r="AH304" s="229"/>
      <c r="AI304" s="229"/>
      <c r="AJ304" s="229"/>
      <c r="AK304" s="229"/>
      <c r="AL304" s="229"/>
      <c r="AM304" s="229"/>
      <c r="AN304" s="229"/>
      <c r="AO304" s="229">
        <v>2414437.96</v>
      </c>
      <c r="AP304" s="229"/>
      <c r="AQ304" s="229"/>
      <c r="AR304" s="229"/>
      <c r="AS304" s="229"/>
      <c r="AT304" s="229"/>
      <c r="AU304" s="229"/>
      <c r="AV304" s="229"/>
      <c r="AW304" s="229"/>
      <c r="AX304" s="229"/>
      <c r="AY304" s="229"/>
      <c r="AZ304" s="229"/>
      <c r="BA304" s="229"/>
      <c r="BB304" s="229">
        <v>222478.16</v>
      </c>
      <c r="BC304" s="229"/>
      <c r="BD304" s="229"/>
      <c r="BE304" s="229"/>
      <c r="BF304" s="229"/>
      <c r="BG304" s="229"/>
      <c r="BH304" s="229"/>
      <c r="BI304" s="229"/>
      <c r="BJ304" s="229"/>
      <c r="BK304" s="229"/>
      <c r="BL304" s="229"/>
      <c r="BM304" s="229"/>
      <c r="BN304" s="229"/>
      <c r="BO304" s="228"/>
      <c r="BP304" s="58"/>
      <c r="BQ304" s="58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  <c r="GB304"/>
      <c r="GC304"/>
      <c r="GD304"/>
      <c r="GE304"/>
      <c r="GF304"/>
      <c r="GG304"/>
      <c r="GH304"/>
      <c r="GI304"/>
      <c r="GJ304"/>
      <c r="GK304"/>
      <c r="GL304"/>
      <c r="GM304"/>
      <c r="GN304"/>
      <c r="GO304"/>
      <c r="GP304"/>
      <c r="GQ304"/>
      <c r="GR304"/>
      <c r="GS304"/>
      <c r="GT304"/>
      <c r="GU304"/>
      <c r="GV304"/>
      <c r="GW304"/>
      <c r="GX304"/>
      <c r="GY304"/>
      <c r="GZ304"/>
      <c r="HA304"/>
      <c r="HB304"/>
      <c r="HC304"/>
      <c r="HD304"/>
      <c r="HE304"/>
      <c r="HF304"/>
      <c r="HG304"/>
      <c r="HH304"/>
      <c r="HI304"/>
      <c r="HJ304"/>
      <c r="HK304"/>
      <c r="HL304"/>
      <c r="HM304"/>
      <c r="HN304"/>
      <c r="HO304"/>
      <c r="HP304"/>
      <c r="HQ304"/>
      <c r="HR304"/>
      <c r="HS304"/>
      <c r="HT304"/>
      <c r="HU304"/>
      <c r="HV304"/>
      <c r="HW304"/>
      <c r="HX304"/>
      <c r="HY304"/>
      <c r="HZ304"/>
      <c r="IA304"/>
      <c r="IB304"/>
      <c r="IC304"/>
      <c r="ID304"/>
      <c r="IE304"/>
      <c r="IF304"/>
      <c r="IG304"/>
      <c r="IH304"/>
      <c r="II304"/>
      <c r="IJ304"/>
      <c r="IK304"/>
      <c r="IL304"/>
      <c r="IM304"/>
      <c r="IN304"/>
      <c r="IO304"/>
      <c r="IP304"/>
      <c r="IQ304"/>
      <c r="IR304"/>
      <c r="IS304"/>
      <c r="IT304"/>
      <c r="IU304"/>
      <c r="IV304"/>
    </row>
    <row r="305" spans="1:256" ht="1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 s="55" t="s">
        <v>394</v>
      </c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K305"/>
      <c r="EL305"/>
      <c r="EM305"/>
      <c r="EN305"/>
      <c r="EO305"/>
      <c r="EP305"/>
      <c r="EQ305"/>
      <c r="ER305"/>
      <c r="ES305"/>
      <c r="ET305"/>
      <c r="EU305"/>
      <c r="EV305"/>
      <c r="EW305"/>
      <c r="EX305"/>
      <c r="EY305"/>
      <c r="EZ305"/>
      <c r="FA305"/>
      <c r="FB305"/>
      <c r="FC305"/>
      <c r="FD305"/>
      <c r="FE305"/>
      <c r="FF305"/>
      <c r="FG305"/>
      <c r="FH305"/>
      <c r="FI305"/>
      <c r="FJ305"/>
      <c r="FK305"/>
      <c r="FL305"/>
      <c r="FM305"/>
      <c r="FN305"/>
      <c r="FO305"/>
      <c r="FP305"/>
      <c r="FQ305"/>
      <c r="FR305"/>
      <c r="FS305"/>
      <c r="FT305"/>
      <c r="FU305"/>
      <c r="FV305"/>
      <c r="FW305"/>
      <c r="FX305"/>
      <c r="FY305"/>
      <c r="FZ305"/>
      <c r="GA305"/>
      <c r="GB305"/>
      <c r="GC305"/>
      <c r="GD305"/>
      <c r="GE305"/>
      <c r="GF305"/>
      <c r="GG305"/>
      <c r="GH305"/>
      <c r="GI305"/>
      <c r="GJ305"/>
      <c r="GK305"/>
      <c r="GL305"/>
      <c r="GM305"/>
      <c r="GN305"/>
      <c r="GO305"/>
      <c r="GP305"/>
      <c r="GQ305"/>
      <c r="GR305"/>
      <c r="GS305"/>
      <c r="GT305"/>
      <c r="GU305"/>
      <c r="GV305"/>
      <c r="GW305"/>
      <c r="GX305"/>
      <c r="GY305"/>
      <c r="GZ305"/>
      <c r="HA305"/>
      <c r="HB305"/>
      <c r="HC305"/>
      <c r="HD305"/>
      <c r="HE305"/>
      <c r="HF305"/>
      <c r="HG305"/>
      <c r="HH305"/>
      <c r="HI305"/>
      <c r="HJ305"/>
      <c r="HK305"/>
      <c r="HL305"/>
      <c r="HM305"/>
      <c r="HN305"/>
      <c r="HO305"/>
      <c r="HP305"/>
      <c r="HQ305"/>
      <c r="HR305"/>
      <c r="HS305"/>
      <c r="HT305"/>
      <c r="HU305"/>
      <c r="HV305"/>
      <c r="HW305"/>
      <c r="HX305"/>
      <c r="HY305"/>
      <c r="HZ305"/>
      <c r="IA305"/>
      <c r="IB305"/>
      <c r="IC305"/>
      <c r="ID305"/>
      <c r="IE305"/>
      <c r="IF305"/>
      <c r="IG305"/>
      <c r="IH305"/>
      <c r="II305"/>
      <c r="IJ305"/>
      <c r="IK305"/>
      <c r="IL305"/>
      <c r="IM305"/>
      <c r="IN305"/>
      <c r="IO305"/>
      <c r="IP305"/>
      <c r="IQ305"/>
      <c r="IR305"/>
      <c r="IS305"/>
      <c r="IT305"/>
      <c r="IU305"/>
      <c r="IV305"/>
    </row>
    <row r="307" spans="1:256" ht="13.5" customHeight="1">
      <c r="A307" s="8" t="s">
        <v>395</v>
      </c>
      <c r="B307" s="230"/>
      <c r="C307" s="230"/>
      <c r="D307" s="230"/>
      <c r="E307" s="230"/>
      <c r="F307" s="230"/>
      <c r="G307" s="230"/>
      <c r="H307" s="230"/>
      <c r="I307" s="230"/>
      <c r="J307" s="230"/>
      <c r="K307" s="230"/>
      <c r="L307" s="230"/>
      <c r="M307" s="230"/>
      <c r="N307" s="230"/>
      <c r="O307" s="230"/>
      <c r="P307" s="230"/>
      <c r="Q307" s="230"/>
      <c r="R307" s="230"/>
      <c r="S307" s="230"/>
      <c r="T307" s="230"/>
      <c r="U307" s="230"/>
      <c r="V307" s="230"/>
      <c r="W307" s="230"/>
      <c r="X307" s="230"/>
      <c r="Y307" s="230"/>
      <c r="Z307" s="230"/>
      <c r="AA307" s="230"/>
      <c r="AB307" s="230"/>
      <c r="AC307" s="230"/>
      <c r="AD307" s="230"/>
      <c r="AE307" s="230"/>
      <c r="AF307" s="230"/>
      <c r="AG307" s="230"/>
      <c r="AH307" s="230"/>
      <c r="AI307" s="230"/>
      <c r="AJ307" s="230"/>
      <c r="AK307" s="230"/>
      <c r="AL307" s="230"/>
      <c r="AM307" s="230"/>
      <c r="AN307" s="230"/>
      <c r="AO307" s="230"/>
      <c r="AP307" s="230"/>
      <c r="AQ307" s="230"/>
      <c r="AR307" s="230"/>
      <c r="AS307" s="230"/>
      <c r="AT307" s="230"/>
      <c r="AU307" s="230"/>
      <c r="AV307" s="230"/>
      <c r="AW307" s="230"/>
      <c r="AX307" s="230"/>
      <c r="AY307" s="230"/>
      <c r="AZ307" s="230"/>
      <c r="BA307" s="230"/>
      <c r="BB307" s="230"/>
      <c r="BC307" s="230"/>
      <c r="BD307" s="230"/>
      <c r="BE307" s="230"/>
      <c r="BF307" s="230"/>
      <c r="BG307" s="230"/>
      <c r="BH307" s="230"/>
      <c r="BI307" s="230"/>
      <c r="BJ307" s="230"/>
      <c r="BK307" s="230"/>
      <c r="BL307" s="230"/>
      <c r="BM307" s="230"/>
      <c r="BN307" s="230"/>
      <c r="BO307" s="230"/>
      <c r="BP307" s="230"/>
      <c r="BQ307" s="231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  <c r="EN307"/>
      <c r="EO307"/>
      <c r="EP307"/>
      <c r="EQ307"/>
      <c r="ER307"/>
      <c r="ES307"/>
      <c r="ET307"/>
      <c r="EU307"/>
      <c r="EV307"/>
      <c r="EW307"/>
      <c r="EX307"/>
      <c r="EY307"/>
      <c r="EZ307"/>
      <c r="FA307"/>
      <c r="FB307"/>
      <c r="FC307"/>
      <c r="FD307"/>
      <c r="FE307"/>
      <c r="FF307"/>
      <c r="FG307"/>
      <c r="FH307"/>
      <c r="FI307"/>
      <c r="FJ307"/>
      <c r="FK307"/>
      <c r="FL307"/>
      <c r="FM307"/>
      <c r="FN307"/>
      <c r="FO307"/>
      <c r="FP307"/>
      <c r="FQ307"/>
      <c r="FR307"/>
      <c r="FS307"/>
      <c r="FT307"/>
      <c r="FU307"/>
      <c r="FV307"/>
      <c r="FW307"/>
      <c r="FX307"/>
      <c r="FY307"/>
      <c r="FZ307"/>
      <c r="GA307"/>
      <c r="GB307"/>
      <c r="GC307"/>
      <c r="GD307"/>
      <c r="GE307"/>
      <c r="GF307"/>
      <c r="GG307"/>
      <c r="GH307"/>
      <c r="GI307"/>
      <c r="GJ307"/>
      <c r="GK307"/>
      <c r="GL307"/>
      <c r="GM307"/>
      <c r="GN307"/>
      <c r="GO307"/>
      <c r="GP307"/>
      <c r="GQ307"/>
      <c r="GR307"/>
      <c r="GS307"/>
      <c r="GT307"/>
      <c r="GU307"/>
      <c r="GV307"/>
      <c r="GW307"/>
      <c r="GX307"/>
      <c r="GY307"/>
      <c r="GZ307"/>
      <c r="HA307"/>
      <c r="HB307"/>
      <c r="HC307"/>
      <c r="HD307"/>
      <c r="HE307"/>
      <c r="HF307"/>
      <c r="HG307"/>
      <c r="HH307"/>
      <c r="HI307"/>
      <c r="HJ307"/>
      <c r="HK307"/>
      <c r="HL307"/>
      <c r="HM307"/>
      <c r="HN307"/>
      <c r="HO307"/>
      <c r="HP307"/>
      <c r="HQ307"/>
      <c r="HR307"/>
      <c r="HS307"/>
      <c r="HT307"/>
      <c r="HU307"/>
      <c r="HV307"/>
      <c r="HW307"/>
      <c r="HX307"/>
      <c r="HY307"/>
      <c r="HZ307"/>
      <c r="IA307"/>
      <c r="IB307"/>
      <c r="IC307"/>
      <c r="ID307"/>
      <c r="IE307"/>
      <c r="IF307"/>
      <c r="IG307"/>
      <c r="IH307"/>
      <c r="II307"/>
      <c r="IJ307"/>
      <c r="IK307"/>
      <c r="IL307"/>
      <c r="IM307"/>
      <c r="IN307"/>
      <c r="IO307"/>
      <c r="IP307"/>
      <c r="IQ307"/>
      <c r="IR307"/>
      <c r="IS307"/>
      <c r="IT307"/>
      <c r="IU307"/>
      <c r="IV307"/>
    </row>
    <row r="308" spans="1:256" ht="13.5" customHeight="1">
      <c r="A308"/>
      <c r="B308" s="8" t="s">
        <v>396</v>
      </c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 s="55" t="s">
        <v>378</v>
      </c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  <c r="EN308"/>
      <c r="EO308"/>
      <c r="EP308"/>
      <c r="EQ308"/>
      <c r="ER308"/>
      <c r="ES308"/>
      <c r="ET308"/>
      <c r="EU308"/>
      <c r="EV308"/>
      <c r="EW308"/>
      <c r="EX308"/>
      <c r="EY308"/>
      <c r="EZ308"/>
      <c r="FA308"/>
      <c r="FB308"/>
      <c r="FC308"/>
      <c r="FD308"/>
      <c r="FE308"/>
      <c r="FF308"/>
      <c r="FG308"/>
      <c r="FH308"/>
      <c r="FI308"/>
      <c r="FJ308"/>
      <c r="FK308"/>
      <c r="FL308"/>
      <c r="FM308"/>
      <c r="FN308"/>
      <c r="FO308"/>
      <c r="FP308"/>
      <c r="FQ308"/>
      <c r="FR308"/>
      <c r="FS308"/>
      <c r="FT308"/>
      <c r="FU308"/>
      <c r="FV308"/>
      <c r="FW308"/>
      <c r="FX308"/>
      <c r="FY308"/>
      <c r="FZ308"/>
      <c r="GA308"/>
      <c r="GB308"/>
      <c r="GC308"/>
      <c r="GD308"/>
      <c r="GE308"/>
      <c r="GF308"/>
      <c r="GG308"/>
      <c r="GH308"/>
      <c r="GI308"/>
      <c r="GJ308"/>
      <c r="GK308"/>
      <c r="GL308"/>
      <c r="GM308"/>
      <c r="GN308"/>
      <c r="GO308"/>
      <c r="GP308"/>
      <c r="GQ308"/>
      <c r="GR308"/>
      <c r="GS308"/>
      <c r="GT308"/>
      <c r="GU308"/>
      <c r="GV308"/>
      <c r="GW308"/>
      <c r="GX308"/>
      <c r="GY308"/>
      <c r="GZ308"/>
      <c r="HA308"/>
      <c r="HB308"/>
      <c r="HC308"/>
      <c r="HD308"/>
      <c r="HE308"/>
      <c r="HF308"/>
      <c r="HG308"/>
      <c r="HH308"/>
      <c r="HI308"/>
      <c r="HJ308"/>
      <c r="HK308"/>
      <c r="HL308"/>
      <c r="HM308"/>
      <c r="HN308"/>
      <c r="HO308"/>
      <c r="HP308"/>
      <c r="HQ308"/>
      <c r="HR308"/>
      <c r="HS308"/>
      <c r="HT308"/>
      <c r="HU308"/>
      <c r="HV308"/>
      <c r="HW308"/>
      <c r="HX308"/>
      <c r="HY308"/>
      <c r="HZ308"/>
      <c r="IA308"/>
      <c r="IB308"/>
      <c r="IC308"/>
      <c r="ID308"/>
      <c r="IE308"/>
      <c r="IF308"/>
      <c r="IG308"/>
      <c r="IH308"/>
      <c r="II308"/>
      <c r="IJ308"/>
      <c r="IK308"/>
      <c r="IL308"/>
      <c r="IM308"/>
      <c r="IN308"/>
      <c r="IO308"/>
      <c r="IP308"/>
      <c r="IQ308"/>
      <c r="IR308"/>
      <c r="IS308"/>
      <c r="IT308"/>
      <c r="IU308"/>
      <c r="IV308"/>
    </row>
    <row r="309" spans="1:256" ht="13.5" customHeight="1">
      <c r="A309"/>
      <c r="B309" s="5" t="s">
        <v>12</v>
      </c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 t="s">
        <v>397</v>
      </c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 t="s">
        <v>377</v>
      </c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  <c r="FL309"/>
      <c r="FM309"/>
      <c r="FN309"/>
      <c r="FO309"/>
      <c r="FP309"/>
      <c r="FQ309"/>
      <c r="FR309"/>
      <c r="FS309"/>
      <c r="FT309"/>
      <c r="FU309"/>
      <c r="FV309"/>
      <c r="FW309"/>
      <c r="FX309"/>
      <c r="FY309"/>
      <c r="FZ309"/>
      <c r="GA309"/>
      <c r="GB309"/>
      <c r="GC309"/>
      <c r="GD309"/>
      <c r="GE309"/>
      <c r="GF309"/>
      <c r="GG309"/>
      <c r="GH309"/>
      <c r="GI309"/>
      <c r="GJ309"/>
      <c r="GK309"/>
      <c r="GL309"/>
      <c r="GM309"/>
      <c r="GN309"/>
      <c r="GO309"/>
      <c r="GP309"/>
      <c r="GQ309"/>
      <c r="GR309"/>
      <c r="GS309"/>
      <c r="GT309"/>
      <c r="GU309"/>
      <c r="GV309"/>
      <c r="GW309"/>
      <c r="GX309"/>
      <c r="GY309"/>
      <c r="GZ309"/>
      <c r="HA309"/>
      <c r="HB309"/>
      <c r="HC309"/>
      <c r="HD309"/>
      <c r="HE309"/>
      <c r="HF309"/>
      <c r="HG309"/>
      <c r="HH309"/>
      <c r="HI309"/>
      <c r="HJ309"/>
      <c r="HK309"/>
      <c r="HL309"/>
      <c r="HM309"/>
      <c r="HN309"/>
      <c r="HO309"/>
      <c r="HP309"/>
      <c r="HQ309"/>
      <c r="HR309"/>
      <c r="HS309"/>
      <c r="HT309"/>
      <c r="HU309"/>
      <c r="HV309"/>
      <c r="HW309"/>
      <c r="HX309"/>
      <c r="HY309"/>
      <c r="HZ309"/>
      <c r="IA309"/>
      <c r="IB309"/>
      <c r="IC309"/>
      <c r="ID309"/>
      <c r="IE309"/>
      <c r="IF309"/>
      <c r="IG309"/>
      <c r="IH309"/>
      <c r="II309"/>
      <c r="IJ309"/>
      <c r="IK309"/>
      <c r="IL309"/>
      <c r="IM309"/>
      <c r="IN309"/>
      <c r="IO309"/>
      <c r="IP309"/>
      <c r="IQ309"/>
      <c r="IR309"/>
      <c r="IS309"/>
      <c r="IT309"/>
      <c r="IU309"/>
      <c r="IV309"/>
    </row>
    <row r="310" spans="1:256" ht="13.5" customHeight="1">
      <c r="A310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 t="s">
        <v>398</v>
      </c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 t="s">
        <v>23</v>
      </c>
      <c r="AN310" s="5"/>
      <c r="AO310" s="5"/>
      <c r="AP310" s="5"/>
      <c r="AQ310" s="5"/>
      <c r="AR310" s="5"/>
      <c r="AS310" s="5"/>
      <c r="AT310" s="5"/>
      <c r="AU310" s="5" t="s">
        <v>398</v>
      </c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 t="s">
        <v>23</v>
      </c>
      <c r="BK310" s="5"/>
      <c r="BL310" s="5"/>
      <c r="BM310" s="5"/>
      <c r="BN310" s="5"/>
      <c r="BO310" s="5"/>
      <c r="BP310" s="5"/>
      <c r="BQ310" s="5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  <c r="EI310"/>
      <c r="EJ310"/>
      <c r="EK310"/>
      <c r="EL310"/>
      <c r="EM310"/>
      <c r="EN310"/>
      <c r="EO310"/>
      <c r="EP310"/>
      <c r="EQ310"/>
      <c r="ER310"/>
      <c r="ES310"/>
      <c r="ET310"/>
      <c r="EU310"/>
      <c r="EV310"/>
      <c r="EW310"/>
      <c r="EX310"/>
      <c r="EY310"/>
      <c r="EZ310"/>
      <c r="FA310"/>
      <c r="FB310"/>
      <c r="FC310"/>
      <c r="FD310"/>
      <c r="FE310"/>
      <c r="FF310"/>
      <c r="FG310"/>
      <c r="FH310"/>
      <c r="FI310"/>
      <c r="FJ310"/>
      <c r="FK310"/>
      <c r="FL310"/>
      <c r="FM310"/>
      <c r="FN310"/>
      <c r="FO310"/>
      <c r="FP310"/>
      <c r="FQ310"/>
      <c r="FR310"/>
      <c r="FS310"/>
      <c r="FT310"/>
      <c r="FU310"/>
      <c r="FV310"/>
      <c r="FW310"/>
      <c r="FX310"/>
      <c r="FY310"/>
      <c r="FZ310"/>
      <c r="GA310"/>
      <c r="GB310"/>
      <c r="GC310"/>
      <c r="GD310"/>
      <c r="GE310"/>
      <c r="GF310"/>
      <c r="GG310"/>
      <c r="GH310"/>
      <c r="GI310"/>
      <c r="GJ310"/>
      <c r="GK310"/>
      <c r="GL310"/>
      <c r="GM310"/>
      <c r="GN310"/>
      <c r="GO310"/>
      <c r="GP310"/>
      <c r="GQ310"/>
      <c r="GR310"/>
      <c r="GS310"/>
      <c r="GT310"/>
      <c r="GU310"/>
      <c r="GV310"/>
      <c r="GW310"/>
      <c r="GX310"/>
      <c r="GY310"/>
      <c r="GZ310"/>
      <c r="HA310"/>
      <c r="HB310"/>
      <c r="HC310"/>
      <c r="HD310"/>
      <c r="HE310"/>
      <c r="HF310"/>
      <c r="HG310"/>
      <c r="HH310"/>
      <c r="HI310"/>
      <c r="HJ310"/>
      <c r="HK310"/>
      <c r="HL310"/>
      <c r="HM310"/>
      <c r="HN310"/>
      <c r="HO310"/>
      <c r="HP310"/>
      <c r="HQ310"/>
      <c r="HR310"/>
      <c r="HS310"/>
      <c r="HT310"/>
      <c r="HU310"/>
      <c r="HV310"/>
      <c r="HW310"/>
      <c r="HX310"/>
      <c r="HY310"/>
      <c r="HZ310"/>
      <c r="IA310"/>
      <c r="IB310"/>
      <c r="IC310"/>
      <c r="ID310"/>
      <c r="IE310"/>
      <c r="IF310"/>
      <c r="IG310"/>
      <c r="IH310"/>
      <c r="II310"/>
      <c r="IJ310"/>
      <c r="IK310"/>
      <c r="IL310"/>
      <c r="IM310"/>
      <c r="IN310"/>
      <c r="IO310"/>
      <c r="IP310"/>
      <c r="IQ310"/>
      <c r="IR310"/>
      <c r="IS310"/>
      <c r="IT310"/>
      <c r="IU310"/>
      <c r="IV310"/>
    </row>
    <row r="311" spans="1:256" ht="13.5" customHeight="1">
      <c r="A311"/>
      <c r="B311" s="232" t="s">
        <v>399</v>
      </c>
      <c r="C311" s="232"/>
      <c r="D311" s="232"/>
      <c r="E311" s="232"/>
      <c r="F311" s="232"/>
      <c r="G311" s="232"/>
      <c r="H311" s="232"/>
      <c r="I311" s="232"/>
      <c r="J311" s="232"/>
      <c r="K311" s="232"/>
      <c r="L311" s="232"/>
      <c r="M311" s="232"/>
      <c r="N311" s="232"/>
      <c r="O311" s="232"/>
      <c r="P311" s="232"/>
      <c r="Q311" s="232"/>
      <c r="R311" s="232"/>
      <c r="S311" s="232"/>
      <c r="T311" s="232"/>
      <c r="U311" s="232"/>
      <c r="V311" s="232"/>
      <c r="W311" s="232"/>
      <c r="X311" s="233">
        <v>5524572</v>
      </c>
      <c r="Y311" s="233"/>
      <c r="Z311" s="233"/>
      <c r="AA311" s="233"/>
      <c r="AB311" s="233"/>
      <c r="AC311" s="233"/>
      <c r="AD311" s="233"/>
      <c r="AE311" s="233"/>
      <c r="AF311" s="233"/>
      <c r="AG311" s="233"/>
      <c r="AH311" s="233"/>
      <c r="AI311" s="233"/>
      <c r="AJ311" s="233"/>
      <c r="AK311" s="233"/>
      <c r="AL311" s="233"/>
      <c r="AM311" s="39">
        <v>19.2</v>
      </c>
      <c r="AN311" s="39"/>
      <c r="AO311" s="39"/>
      <c r="AP311" s="39"/>
      <c r="AQ311" s="39"/>
      <c r="AR311" s="39"/>
      <c r="AS311" s="39"/>
      <c r="AT311" s="39"/>
      <c r="AU311" s="233">
        <v>5612096</v>
      </c>
      <c r="AV311" s="233"/>
      <c r="AW311" s="233"/>
      <c r="AX311" s="233"/>
      <c r="AY311" s="233"/>
      <c r="AZ311" s="233"/>
      <c r="BA311" s="233"/>
      <c r="BB311" s="233"/>
      <c r="BC311" s="233"/>
      <c r="BD311" s="233"/>
      <c r="BE311" s="233"/>
      <c r="BF311" s="233"/>
      <c r="BG311" s="233"/>
      <c r="BH311" s="233"/>
      <c r="BI311" s="233"/>
      <c r="BJ311" s="39">
        <v>20.7</v>
      </c>
      <c r="BK311" s="39"/>
      <c r="BL311" s="39"/>
      <c r="BM311" s="39"/>
      <c r="BN311" s="39"/>
      <c r="BO311" s="39"/>
      <c r="BP311" s="39"/>
      <c r="BQ311" s="39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  <c r="EH311"/>
      <c r="EI311"/>
      <c r="EJ311"/>
      <c r="EK311"/>
      <c r="EL311"/>
      <c r="EM311"/>
      <c r="EN311"/>
      <c r="EO311"/>
      <c r="EP311"/>
      <c r="EQ311"/>
      <c r="ER311"/>
      <c r="ES311"/>
      <c r="ET311"/>
      <c r="EU311"/>
      <c r="EV311"/>
      <c r="EW311"/>
      <c r="EX311"/>
      <c r="EY311"/>
      <c r="EZ311"/>
      <c r="FA311"/>
      <c r="FB311"/>
      <c r="FC311"/>
      <c r="FD311"/>
      <c r="FE311"/>
      <c r="FF311"/>
      <c r="FG311"/>
      <c r="FH311"/>
      <c r="FI311"/>
      <c r="FJ311"/>
      <c r="FK311"/>
      <c r="FL311"/>
      <c r="FM311"/>
      <c r="FN311"/>
      <c r="FO311"/>
      <c r="FP311"/>
      <c r="FQ311"/>
      <c r="FR311"/>
      <c r="FS311"/>
      <c r="FT311"/>
      <c r="FU311"/>
      <c r="FV311"/>
      <c r="FW311"/>
      <c r="FX311"/>
      <c r="FY311"/>
      <c r="FZ311"/>
      <c r="GA311"/>
      <c r="GB311"/>
      <c r="GC311"/>
      <c r="GD311"/>
      <c r="GE311"/>
      <c r="GF311"/>
      <c r="GG311"/>
      <c r="GH311"/>
      <c r="GI311"/>
      <c r="GJ311"/>
      <c r="GK311"/>
      <c r="GL311"/>
      <c r="GM311"/>
      <c r="GN311"/>
      <c r="GO311"/>
      <c r="GP311"/>
      <c r="GQ311"/>
      <c r="GR311"/>
      <c r="GS311"/>
      <c r="GT311"/>
      <c r="GU311"/>
      <c r="GV311"/>
      <c r="GW311"/>
      <c r="GX311"/>
      <c r="GY311"/>
      <c r="GZ311"/>
      <c r="HA311"/>
      <c r="HB311"/>
      <c r="HC311"/>
      <c r="HD311"/>
      <c r="HE311"/>
      <c r="HF311"/>
      <c r="HG311"/>
      <c r="HH311"/>
      <c r="HI311"/>
      <c r="HJ311"/>
      <c r="HK311"/>
      <c r="HL311"/>
      <c r="HM311"/>
      <c r="HN311"/>
      <c r="HO311"/>
      <c r="HP311"/>
      <c r="HQ311"/>
      <c r="HR311"/>
      <c r="HS311"/>
      <c r="HT311"/>
      <c r="HU311"/>
      <c r="HV311"/>
      <c r="HW311"/>
      <c r="HX311"/>
      <c r="HY311"/>
      <c r="HZ311"/>
      <c r="IA311"/>
      <c r="IB311"/>
      <c r="IC311"/>
      <c r="ID311"/>
      <c r="IE311"/>
      <c r="IF311"/>
      <c r="IG311"/>
      <c r="IH311"/>
      <c r="II311"/>
      <c r="IJ311"/>
      <c r="IK311"/>
      <c r="IL311"/>
      <c r="IM311"/>
      <c r="IN311"/>
      <c r="IO311"/>
      <c r="IP311"/>
      <c r="IQ311"/>
      <c r="IR311"/>
      <c r="IS311"/>
      <c r="IT311"/>
      <c r="IU311"/>
      <c r="IV311"/>
    </row>
    <row r="312" spans="1:256" ht="13.5" customHeight="1">
      <c r="A312"/>
      <c r="B312" s="234" t="s">
        <v>400</v>
      </c>
      <c r="C312" s="234"/>
      <c r="D312" s="234"/>
      <c r="E312" s="234"/>
      <c r="F312" s="234"/>
      <c r="G312" s="234"/>
      <c r="H312" s="234"/>
      <c r="I312" s="234"/>
      <c r="J312" s="234"/>
      <c r="K312" s="234"/>
      <c r="L312" s="234"/>
      <c r="M312" s="234"/>
      <c r="N312" s="234"/>
      <c r="O312" s="234"/>
      <c r="P312" s="234"/>
      <c r="Q312" s="234"/>
      <c r="R312" s="234"/>
      <c r="S312" s="234"/>
      <c r="T312" s="234"/>
      <c r="U312" s="234"/>
      <c r="V312" s="234"/>
      <c r="W312" s="234"/>
      <c r="X312" s="235">
        <v>209670</v>
      </c>
      <c r="Y312" s="235"/>
      <c r="Z312" s="235"/>
      <c r="AA312" s="235"/>
      <c r="AB312" s="235"/>
      <c r="AC312" s="235"/>
      <c r="AD312" s="235"/>
      <c r="AE312" s="235"/>
      <c r="AF312" s="235"/>
      <c r="AG312" s="235"/>
      <c r="AH312" s="235"/>
      <c r="AI312" s="235"/>
      <c r="AJ312" s="235"/>
      <c r="AK312" s="235"/>
      <c r="AL312" s="235"/>
      <c r="AM312" s="43">
        <v>0.7</v>
      </c>
      <c r="AN312" s="43"/>
      <c r="AO312" s="43"/>
      <c r="AP312" s="43"/>
      <c r="AQ312" s="43"/>
      <c r="AR312" s="43"/>
      <c r="AS312" s="43"/>
      <c r="AT312" s="43"/>
      <c r="AU312" s="235">
        <v>210616</v>
      </c>
      <c r="AV312" s="235"/>
      <c r="AW312" s="235"/>
      <c r="AX312" s="235"/>
      <c r="AY312" s="235"/>
      <c r="AZ312" s="235"/>
      <c r="BA312" s="235"/>
      <c r="BB312" s="235"/>
      <c r="BC312" s="235"/>
      <c r="BD312" s="235"/>
      <c r="BE312" s="235"/>
      <c r="BF312" s="235"/>
      <c r="BG312" s="235"/>
      <c r="BH312" s="235"/>
      <c r="BI312" s="235"/>
      <c r="BJ312" s="43">
        <v>0.8</v>
      </c>
      <c r="BK312" s="43"/>
      <c r="BL312" s="43"/>
      <c r="BM312" s="43"/>
      <c r="BN312" s="43"/>
      <c r="BO312" s="43"/>
      <c r="BP312" s="43"/>
      <c r="BQ312" s="43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  <c r="EH312"/>
      <c r="EI312"/>
      <c r="EJ312"/>
      <c r="EK312"/>
      <c r="EL312"/>
      <c r="EM312"/>
      <c r="EN312"/>
      <c r="EO312"/>
      <c r="EP312"/>
      <c r="EQ312"/>
      <c r="ER312"/>
      <c r="ES312"/>
      <c r="ET312"/>
      <c r="EU312"/>
      <c r="EV312"/>
      <c r="EW312"/>
      <c r="EX312"/>
      <c r="EY312"/>
      <c r="EZ312"/>
      <c r="FA312"/>
      <c r="FB312"/>
      <c r="FC312"/>
      <c r="FD312"/>
      <c r="FE312"/>
      <c r="FF312"/>
      <c r="FG312"/>
      <c r="FH312"/>
      <c r="FI312"/>
      <c r="FJ312"/>
      <c r="FK312"/>
      <c r="FL312"/>
      <c r="FM312"/>
      <c r="FN312"/>
      <c r="FO312"/>
      <c r="FP312"/>
      <c r="FQ312"/>
      <c r="FR312"/>
      <c r="FS312"/>
      <c r="FT312"/>
      <c r="FU312"/>
      <c r="FV312"/>
      <c r="FW312"/>
      <c r="FX312"/>
      <c r="FY312"/>
      <c r="FZ312"/>
      <c r="GA312"/>
      <c r="GB312"/>
      <c r="GC312"/>
      <c r="GD312"/>
      <c r="GE312"/>
      <c r="GF312"/>
      <c r="GG312"/>
      <c r="GH312"/>
      <c r="GI312"/>
      <c r="GJ312"/>
      <c r="GK312"/>
      <c r="GL312"/>
      <c r="GM312"/>
      <c r="GN312"/>
      <c r="GO312"/>
      <c r="GP312"/>
      <c r="GQ312"/>
      <c r="GR312"/>
      <c r="GS312"/>
      <c r="GT312"/>
      <c r="GU312"/>
      <c r="GV312"/>
      <c r="GW312"/>
      <c r="GX312"/>
      <c r="GY312"/>
      <c r="GZ312"/>
      <c r="HA312"/>
      <c r="HB312"/>
      <c r="HC312"/>
      <c r="HD312"/>
      <c r="HE312"/>
      <c r="HF312"/>
      <c r="HG312"/>
      <c r="HH312"/>
      <c r="HI312"/>
      <c r="HJ312"/>
      <c r="HK312"/>
      <c r="HL312"/>
      <c r="HM312"/>
      <c r="HN312"/>
      <c r="HO312"/>
      <c r="HP312"/>
      <c r="HQ312"/>
      <c r="HR312"/>
      <c r="HS312"/>
      <c r="HT312"/>
      <c r="HU312"/>
      <c r="HV312"/>
      <c r="HW312"/>
      <c r="HX312"/>
      <c r="HY312"/>
      <c r="HZ312"/>
      <c r="IA312"/>
      <c r="IB312"/>
      <c r="IC312"/>
      <c r="ID312"/>
      <c r="IE312"/>
      <c r="IF312"/>
      <c r="IG312"/>
      <c r="IH312"/>
      <c r="II312"/>
      <c r="IJ312"/>
      <c r="IK312"/>
      <c r="IL312"/>
      <c r="IM312"/>
      <c r="IN312"/>
      <c r="IO312"/>
      <c r="IP312"/>
      <c r="IQ312"/>
      <c r="IR312"/>
      <c r="IS312"/>
      <c r="IT312"/>
      <c r="IU312"/>
      <c r="IV312"/>
    </row>
    <row r="313" spans="1:256" ht="13.5" customHeight="1">
      <c r="A313"/>
      <c r="B313" s="234" t="s">
        <v>401</v>
      </c>
      <c r="C313" s="234"/>
      <c r="D313" s="234"/>
      <c r="E313" s="234"/>
      <c r="F313" s="234"/>
      <c r="G313" s="234"/>
      <c r="H313" s="234"/>
      <c r="I313" s="234"/>
      <c r="J313" s="234"/>
      <c r="K313" s="234"/>
      <c r="L313" s="234"/>
      <c r="M313" s="234"/>
      <c r="N313" s="234"/>
      <c r="O313" s="234"/>
      <c r="P313" s="234"/>
      <c r="Q313" s="234"/>
      <c r="R313" s="234"/>
      <c r="S313" s="234"/>
      <c r="T313" s="234"/>
      <c r="U313" s="234"/>
      <c r="V313" s="234"/>
      <c r="W313" s="234"/>
      <c r="X313" s="235">
        <v>10271</v>
      </c>
      <c r="Y313" s="235"/>
      <c r="Z313" s="235"/>
      <c r="AA313" s="235"/>
      <c r="AB313" s="235"/>
      <c r="AC313" s="235"/>
      <c r="AD313" s="235"/>
      <c r="AE313" s="235"/>
      <c r="AF313" s="235"/>
      <c r="AG313" s="235"/>
      <c r="AH313" s="235"/>
      <c r="AI313" s="235"/>
      <c r="AJ313" s="235"/>
      <c r="AK313" s="235"/>
      <c r="AL313" s="235"/>
      <c r="AM313" s="43">
        <v>0</v>
      </c>
      <c r="AN313" s="43"/>
      <c r="AO313" s="43"/>
      <c r="AP313" s="43"/>
      <c r="AQ313" s="43"/>
      <c r="AR313" s="43"/>
      <c r="AS313" s="43"/>
      <c r="AT313" s="43"/>
      <c r="AU313" s="235">
        <v>9309</v>
      </c>
      <c r="AV313" s="235"/>
      <c r="AW313" s="235"/>
      <c r="AX313" s="235"/>
      <c r="AY313" s="235"/>
      <c r="AZ313" s="235"/>
      <c r="BA313" s="235"/>
      <c r="BB313" s="235"/>
      <c r="BC313" s="235"/>
      <c r="BD313" s="235"/>
      <c r="BE313" s="235"/>
      <c r="BF313" s="235"/>
      <c r="BG313" s="235"/>
      <c r="BH313" s="235"/>
      <c r="BI313" s="235"/>
      <c r="BJ313" s="43">
        <v>0</v>
      </c>
      <c r="BK313" s="43"/>
      <c r="BL313" s="43"/>
      <c r="BM313" s="43"/>
      <c r="BN313" s="43"/>
      <c r="BO313" s="43"/>
      <c r="BP313" s="43"/>
      <c r="BQ313" s="4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  <c r="EF313"/>
      <c r="EG313"/>
      <c r="EH313"/>
      <c r="EI313"/>
      <c r="EJ313"/>
      <c r="EK313"/>
      <c r="EL313"/>
      <c r="EM313"/>
      <c r="EN313"/>
      <c r="EO313"/>
      <c r="EP313"/>
      <c r="EQ313"/>
      <c r="ER313"/>
      <c r="ES313"/>
      <c r="ET313"/>
      <c r="EU313"/>
      <c r="EV313"/>
      <c r="EW313"/>
      <c r="EX313"/>
      <c r="EY313"/>
      <c r="EZ313"/>
      <c r="FA313"/>
      <c r="FB313"/>
      <c r="FC313"/>
      <c r="FD313"/>
      <c r="FE313"/>
      <c r="FF313"/>
      <c r="FG313"/>
      <c r="FH313"/>
      <c r="FI313"/>
      <c r="FJ313"/>
      <c r="FK313"/>
      <c r="FL313"/>
      <c r="FM313"/>
      <c r="FN313"/>
      <c r="FO313"/>
      <c r="FP313"/>
      <c r="FQ313"/>
      <c r="FR313"/>
      <c r="FS313"/>
      <c r="FT313"/>
      <c r="FU313"/>
      <c r="FV313"/>
      <c r="FW313"/>
      <c r="FX313"/>
      <c r="FY313"/>
      <c r="FZ313"/>
      <c r="GA313"/>
      <c r="GB313"/>
      <c r="GC313"/>
      <c r="GD313"/>
      <c r="GE313"/>
      <c r="GF313"/>
      <c r="GG313"/>
      <c r="GH313"/>
      <c r="GI313"/>
      <c r="GJ313"/>
      <c r="GK313"/>
      <c r="GL313"/>
      <c r="GM313"/>
      <c r="GN313"/>
      <c r="GO313"/>
      <c r="GP313"/>
      <c r="GQ313"/>
      <c r="GR313"/>
      <c r="GS313"/>
      <c r="GT313"/>
      <c r="GU313"/>
      <c r="GV313"/>
      <c r="GW313"/>
      <c r="GX313"/>
      <c r="GY313"/>
      <c r="GZ313"/>
      <c r="HA313"/>
      <c r="HB313"/>
      <c r="HC313"/>
      <c r="HD313"/>
      <c r="HE313"/>
      <c r="HF313"/>
      <c r="HG313"/>
      <c r="HH313"/>
      <c r="HI313"/>
      <c r="HJ313"/>
      <c r="HK313"/>
      <c r="HL313"/>
      <c r="HM313"/>
      <c r="HN313"/>
      <c r="HO313"/>
      <c r="HP313"/>
      <c r="HQ313"/>
      <c r="HR313"/>
      <c r="HS313"/>
      <c r="HT313"/>
      <c r="HU313"/>
      <c r="HV313"/>
      <c r="HW313"/>
      <c r="HX313"/>
      <c r="HY313"/>
      <c r="HZ313"/>
      <c r="IA313"/>
      <c r="IB313"/>
      <c r="IC313"/>
      <c r="ID313"/>
      <c r="IE313"/>
      <c r="IF313"/>
      <c r="IG313"/>
      <c r="IH313"/>
      <c r="II313"/>
      <c r="IJ313"/>
      <c r="IK313"/>
      <c r="IL313"/>
      <c r="IM313"/>
      <c r="IN313"/>
      <c r="IO313"/>
      <c r="IP313"/>
      <c r="IQ313"/>
      <c r="IR313"/>
      <c r="IS313"/>
      <c r="IT313"/>
      <c r="IU313"/>
      <c r="IV313"/>
    </row>
    <row r="314" spans="1:256" ht="13.5" customHeight="1">
      <c r="A314"/>
      <c r="B314" s="234" t="s">
        <v>402</v>
      </c>
      <c r="C314" s="234"/>
      <c r="D314" s="234"/>
      <c r="E314" s="234"/>
      <c r="F314" s="234"/>
      <c r="G314" s="234"/>
      <c r="H314" s="234"/>
      <c r="I314" s="234"/>
      <c r="J314" s="234"/>
      <c r="K314" s="234"/>
      <c r="L314" s="234"/>
      <c r="M314" s="234"/>
      <c r="N314" s="234"/>
      <c r="O314" s="234"/>
      <c r="P314" s="234"/>
      <c r="Q314" s="234"/>
      <c r="R314" s="234"/>
      <c r="S314" s="234"/>
      <c r="T314" s="234"/>
      <c r="U314" s="234"/>
      <c r="V314" s="234"/>
      <c r="W314" s="234"/>
      <c r="X314" s="235">
        <v>15917</v>
      </c>
      <c r="Y314" s="235"/>
      <c r="Z314" s="235"/>
      <c r="AA314" s="235"/>
      <c r="AB314" s="235"/>
      <c r="AC314" s="235"/>
      <c r="AD314" s="235"/>
      <c r="AE314" s="235"/>
      <c r="AF314" s="235"/>
      <c r="AG314" s="235"/>
      <c r="AH314" s="235"/>
      <c r="AI314" s="235"/>
      <c r="AJ314" s="235"/>
      <c r="AK314" s="235"/>
      <c r="AL314" s="235"/>
      <c r="AM314" s="43">
        <v>0.1</v>
      </c>
      <c r="AN314" s="43"/>
      <c r="AO314" s="43"/>
      <c r="AP314" s="43"/>
      <c r="AQ314" s="43"/>
      <c r="AR314" s="43"/>
      <c r="AS314" s="43"/>
      <c r="AT314" s="43"/>
      <c r="AU314" s="235">
        <v>11273</v>
      </c>
      <c r="AV314" s="235"/>
      <c r="AW314" s="235"/>
      <c r="AX314" s="235"/>
      <c r="AY314" s="235"/>
      <c r="AZ314" s="235"/>
      <c r="BA314" s="235"/>
      <c r="BB314" s="235"/>
      <c r="BC314" s="235"/>
      <c r="BD314" s="235"/>
      <c r="BE314" s="235"/>
      <c r="BF314" s="235"/>
      <c r="BG314" s="235"/>
      <c r="BH314" s="235"/>
      <c r="BI314" s="235"/>
      <c r="BJ314" s="43">
        <v>0</v>
      </c>
      <c r="BK314" s="43"/>
      <c r="BL314" s="43"/>
      <c r="BM314" s="43"/>
      <c r="BN314" s="43"/>
      <c r="BO314" s="43"/>
      <c r="BP314" s="43"/>
      <c r="BQ314" s="43"/>
      <c r="BR314" s="171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  <c r="EF314"/>
      <c r="EG314"/>
      <c r="EH314"/>
      <c r="EI314"/>
      <c r="EJ314"/>
      <c r="EK314"/>
      <c r="EL314"/>
      <c r="EM314"/>
      <c r="EN314"/>
      <c r="EO314"/>
      <c r="EP314"/>
      <c r="EQ314"/>
      <c r="ER314"/>
      <c r="ES314"/>
      <c r="ET314"/>
      <c r="EU314"/>
      <c r="EV314"/>
      <c r="EW314"/>
      <c r="EX314"/>
      <c r="EY314"/>
      <c r="EZ314"/>
      <c r="FA314"/>
      <c r="FB314"/>
      <c r="FC314"/>
      <c r="FD314"/>
      <c r="FE314"/>
      <c r="FF314"/>
      <c r="FG314"/>
      <c r="FH314"/>
      <c r="FI314"/>
      <c r="FJ314"/>
      <c r="FK314"/>
      <c r="FL314"/>
      <c r="FM314"/>
      <c r="FN314"/>
      <c r="FO314"/>
      <c r="FP314"/>
      <c r="FQ314"/>
      <c r="FR314"/>
      <c r="FS314"/>
      <c r="FT314"/>
      <c r="FU314"/>
      <c r="FV314"/>
      <c r="FW314"/>
      <c r="FX314"/>
      <c r="FY314"/>
      <c r="FZ314"/>
      <c r="GA314"/>
      <c r="GB314"/>
      <c r="GC314"/>
      <c r="GD314"/>
      <c r="GE314"/>
      <c r="GF314"/>
      <c r="GG314"/>
      <c r="GH314"/>
      <c r="GI314"/>
      <c r="GJ314"/>
      <c r="GK314"/>
      <c r="GL314"/>
      <c r="GM314"/>
      <c r="GN314"/>
      <c r="GO314"/>
      <c r="GP314"/>
      <c r="GQ314"/>
      <c r="GR314"/>
      <c r="GS314"/>
      <c r="GT314"/>
      <c r="GU314"/>
      <c r="GV314"/>
      <c r="GW314"/>
      <c r="GX314"/>
      <c r="GY314"/>
      <c r="GZ314"/>
      <c r="HA314"/>
      <c r="HB314"/>
      <c r="HC314"/>
      <c r="HD314"/>
      <c r="HE314"/>
      <c r="HF314"/>
      <c r="HG314"/>
      <c r="HH314"/>
      <c r="HI314"/>
      <c r="HJ314"/>
      <c r="HK314"/>
      <c r="HL314"/>
      <c r="HM314"/>
      <c r="HN314"/>
      <c r="HO314"/>
      <c r="HP314"/>
      <c r="HQ314"/>
      <c r="HR314"/>
      <c r="HS314"/>
      <c r="HT314"/>
      <c r="HU314"/>
      <c r="HV314"/>
      <c r="HW314"/>
      <c r="HX314"/>
      <c r="HY314"/>
      <c r="HZ314"/>
      <c r="IA314"/>
      <c r="IB314"/>
      <c r="IC314"/>
      <c r="ID314"/>
      <c r="IE314"/>
      <c r="IF314"/>
      <c r="IG314"/>
      <c r="IH314"/>
      <c r="II314"/>
      <c r="IJ314"/>
      <c r="IK314"/>
      <c r="IL314"/>
      <c r="IM314"/>
      <c r="IN314"/>
      <c r="IO314"/>
      <c r="IP314"/>
      <c r="IQ314"/>
      <c r="IR314"/>
      <c r="IS314"/>
      <c r="IT314"/>
      <c r="IU314"/>
      <c r="IV314"/>
    </row>
    <row r="315" spans="1:256" ht="13.5" customHeight="1">
      <c r="A315"/>
      <c r="B315" s="234" t="s">
        <v>403</v>
      </c>
      <c r="C315" s="234"/>
      <c r="D315" s="234"/>
      <c r="E315" s="234"/>
      <c r="F315" s="234"/>
      <c r="G315" s="234"/>
      <c r="H315" s="234"/>
      <c r="I315" s="234"/>
      <c r="J315" s="234"/>
      <c r="K315" s="234"/>
      <c r="L315" s="234"/>
      <c r="M315" s="234"/>
      <c r="N315" s="234"/>
      <c r="O315" s="234"/>
      <c r="P315" s="234"/>
      <c r="Q315" s="234"/>
      <c r="R315" s="234"/>
      <c r="S315" s="234"/>
      <c r="T315" s="234"/>
      <c r="U315" s="234"/>
      <c r="V315" s="234"/>
      <c r="W315" s="234"/>
      <c r="X315" s="235">
        <v>16148</v>
      </c>
      <c r="Y315" s="235"/>
      <c r="Z315" s="235"/>
      <c r="AA315" s="235"/>
      <c r="AB315" s="235"/>
      <c r="AC315" s="235"/>
      <c r="AD315" s="235"/>
      <c r="AE315" s="235"/>
      <c r="AF315" s="235"/>
      <c r="AG315" s="235"/>
      <c r="AH315" s="235"/>
      <c r="AI315" s="235"/>
      <c r="AJ315" s="235"/>
      <c r="AK315" s="235"/>
      <c r="AL315" s="235"/>
      <c r="AM315" s="43">
        <v>0.1</v>
      </c>
      <c r="AN315" s="43"/>
      <c r="AO315" s="43"/>
      <c r="AP315" s="43"/>
      <c r="AQ315" s="43"/>
      <c r="AR315" s="43"/>
      <c r="AS315" s="43"/>
      <c r="AT315" s="43"/>
      <c r="AU315" s="235">
        <v>10528</v>
      </c>
      <c r="AV315" s="235"/>
      <c r="AW315" s="235"/>
      <c r="AX315" s="235"/>
      <c r="AY315" s="235"/>
      <c r="AZ315" s="235"/>
      <c r="BA315" s="235"/>
      <c r="BB315" s="235"/>
      <c r="BC315" s="235"/>
      <c r="BD315" s="235"/>
      <c r="BE315" s="235"/>
      <c r="BF315" s="235"/>
      <c r="BG315" s="235"/>
      <c r="BH315" s="235"/>
      <c r="BI315" s="235"/>
      <c r="BJ315" s="43">
        <v>0</v>
      </c>
      <c r="BK315" s="43"/>
      <c r="BL315" s="43"/>
      <c r="BM315" s="43"/>
      <c r="BN315" s="43"/>
      <c r="BO315" s="43"/>
      <c r="BP315" s="43"/>
      <c r="BQ315" s="43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  <c r="EF315"/>
      <c r="EG315"/>
      <c r="EH315"/>
      <c r="EI315"/>
      <c r="EJ315"/>
      <c r="EK315"/>
      <c r="EL315"/>
      <c r="EM315"/>
      <c r="EN315"/>
      <c r="EO315"/>
      <c r="EP315"/>
      <c r="EQ315"/>
      <c r="ER315"/>
      <c r="ES315"/>
      <c r="ET315"/>
      <c r="EU315"/>
      <c r="EV315"/>
      <c r="EW315"/>
      <c r="EX315"/>
      <c r="EY315"/>
      <c r="EZ315"/>
      <c r="FA315"/>
      <c r="FB315"/>
      <c r="FC315"/>
      <c r="FD315"/>
      <c r="FE315"/>
      <c r="FF315"/>
      <c r="FG315"/>
      <c r="FH315"/>
      <c r="FI315"/>
      <c r="FJ315"/>
      <c r="FK315"/>
      <c r="FL315"/>
      <c r="FM315"/>
      <c r="FN315"/>
      <c r="FO315"/>
      <c r="FP315"/>
      <c r="FQ315"/>
      <c r="FR315"/>
      <c r="FS315"/>
      <c r="FT315"/>
      <c r="FU315"/>
      <c r="FV315"/>
      <c r="FW315"/>
      <c r="FX315"/>
      <c r="FY315"/>
      <c r="FZ315"/>
      <c r="GA315"/>
      <c r="GB315"/>
      <c r="GC315"/>
      <c r="GD315"/>
      <c r="GE315"/>
      <c r="GF315"/>
      <c r="GG315"/>
      <c r="GH315"/>
      <c r="GI315"/>
      <c r="GJ315"/>
      <c r="GK315"/>
      <c r="GL315"/>
      <c r="GM315"/>
      <c r="GN315"/>
      <c r="GO315"/>
      <c r="GP315"/>
      <c r="GQ315"/>
      <c r="GR315"/>
      <c r="GS315"/>
      <c r="GT315"/>
      <c r="GU315"/>
      <c r="GV315"/>
      <c r="GW315"/>
      <c r="GX315"/>
      <c r="GY315"/>
      <c r="GZ315"/>
      <c r="HA315"/>
      <c r="HB315"/>
      <c r="HC315"/>
      <c r="HD315"/>
      <c r="HE315"/>
      <c r="HF315"/>
      <c r="HG315"/>
      <c r="HH315"/>
      <c r="HI315"/>
      <c r="HJ315"/>
      <c r="HK315"/>
      <c r="HL315"/>
      <c r="HM315"/>
      <c r="HN315"/>
      <c r="HO315"/>
      <c r="HP315"/>
      <c r="HQ315"/>
      <c r="HR315"/>
      <c r="HS315"/>
      <c r="HT315"/>
      <c r="HU315"/>
      <c r="HV315"/>
      <c r="HW315"/>
      <c r="HX315"/>
      <c r="HY315"/>
      <c r="HZ315"/>
      <c r="IA315"/>
      <c r="IB315"/>
      <c r="IC315"/>
      <c r="ID315"/>
      <c r="IE315"/>
      <c r="IF315"/>
      <c r="IG315"/>
      <c r="IH315"/>
      <c r="II315"/>
      <c r="IJ315"/>
      <c r="IK315"/>
      <c r="IL315"/>
      <c r="IM315"/>
      <c r="IN315"/>
      <c r="IO315"/>
      <c r="IP315"/>
      <c r="IQ315"/>
      <c r="IR315"/>
      <c r="IS315"/>
      <c r="IT315"/>
      <c r="IU315"/>
      <c r="IV315"/>
    </row>
    <row r="316" spans="1:256" ht="13.5" customHeight="1">
      <c r="A316"/>
      <c r="B316" s="234" t="s">
        <v>404</v>
      </c>
      <c r="C316" s="234"/>
      <c r="D316" s="234"/>
      <c r="E316" s="234"/>
      <c r="F316" s="234"/>
      <c r="G316" s="234"/>
      <c r="H316" s="234"/>
      <c r="I316" s="234"/>
      <c r="J316" s="234"/>
      <c r="K316" s="234"/>
      <c r="L316" s="234"/>
      <c r="M316" s="234"/>
      <c r="N316" s="234"/>
      <c r="O316" s="234"/>
      <c r="P316" s="234"/>
      <c r="Q316" s="234"/>
      <c r="R316" s="234"/>
      <c r="S316" s="234"/>
      <c r="T316" s="234"/>
      <c r="U316" s="234"/>
      <c r="V316" s="234"/>
      <c r="W316" s="234"/>
      <c r="X316" s="235">
        <v>876063</v>
      </c>
      <c r="Y316" s="235"/>
      <c r="Z316" s="235"/>
      <c r="AA316" s="235"/>
      <c r="AB316" s="235"/>
      <c r="AC316" s="235"/>
      <c r="AD316" s="235"/>
      <c r="AE316" s="235"/>
      <c r="AF316" s="235"/>
      <c r="AG316" s="235"/>
      <c r="AH316" s="235"/>
      <c r="AI316" s="235"/>
      <c r="AJ316" s="235"/>
      <c r="AK316" s="235"/>
      <c r="AL316" s="235"/>
      <c r="AM316" s="43">
        <v>3</v>
      </c>
      <c r="AN316" s="43"/>
      <c r="AO316" s="43"/>
      <c r="AP316" s="43"/>
      <c r="AQ316" s="43"/>
      <c r="AR316" s="43"/>
      <c r="AS316" s="43"/>
      <c r="AT316" s="43"/>
      <c r="AU316" s="235">
        <v>904842</v>
      </c>
      <c r="AV316" s="235"/>
      <c r="AW316" s="235"/>
      <c r="AX316" s="235"/>
      <c r="AY316" s="235"/>
      <c r="AZ316" s="235"/>
      <c r="BA316" s="235"/>
      <c r="BB316" s="235"/>
      <c r="BC316" s="235"/>
      <c r="BD316" s="235"/>
      <c r="BE316" s="235"/>
      <c r="BF316" s="235"/>
      <c r="BG316" s="235"/>
      <c r="BH316" s="235"/>
      <c r="BI316" s="235"/>
      <c r="BJ316" s="43">
        <v>3.3</v>
      </c>
      <c r="BK316" s="43"/>
      <c r="BL316" s="43"/>
      <c r="BM316" s="43"/>
      <c r="BN316" s="43"/>
      <c r="BO316" s="43"/>
      <c r="BP316" s="43"/>
      <c r="BQ316" s="43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  <c r="EF316"/>
      <c r="EG316"/>
      <c r="EH316"/>
      <c r="EI316"/>
      <c r="EJ316"/>
      <c r="EK316"/>
      <c r="EL316"/>
      <c r="EM316"/>
      <c r="EN316"/>
      <c r="EO316"/>
      <c r="EP316"/>
      <c r="EQ316"/>
      <c r="ER316"/>
      <c r="ES316"/>
      <c r="ET316"/>
      <c r="EU316"/>
      <c r="EV316"/>
      <c r="EW316"/>
      <c r="EX316"/>
      <c r="EY316"/>
      <c r="EZ316"/>
      <c r="FA316"/>
      <c r="FB316"/>
      <c r="FC316"/>
      <c r="FD316"/>
      <c r="FE316"/>
      <c r="FF316"/>
      <c r="FG316"/>
      <c r="FH316"/>
      <c r="FI316"/>
      <c r="FJ316"/>
      <c r="FK316"/>
      <c r="FL316"/>
      <c r="FM316"/>
      <c r="FN316"/>
      <c r="FO316"/>
      <c r="FP316"/>
      <c r="FQ316"/>
      <c r="FR316"/>
      <c r="FS316"/>
      <c r="FT316"/>
      <c r="FU316"/>
      <c r="FV316"/>
      <c r="FW316"/>
      <c r="FX316"/>
      <c r="FY316"/>
      <c r="FZ316"/>
      <c r="GA316"/>
      <c r="GB316"/>
      <c r="GC316"/>
      <c r="GD316"/>
      <c r="GE316"/>
      <c r="GF316"/>
      <c r="GG316"/>
      <c r="GH316"/>
      <c r="GI316"/>
      <c r="GJ316"/>
      <c r="GK316"/>
      <c r="GL316"/>
      <c r="GM316"/>
      <c r="GN316"/>
      <c r="GO316"/>
      <c r="GP316"/>
      <c r="GQ316"/>
      <c r="GR316"/>
      <c r="GS316"/>
      <c r="GT316"/>
      <c r="GU316"/>
      <c r="GV316"/>
      <c r="GW316"/>
      <c r="GX316"/>
      <c r="GY316"/>
      <c r="GZ316"/>
      <c r="HA316"/>
      <c r="HB316"/>
      <c r="HC316"/>
      <c r="HD316"/>
      <c r="HE316"/>
      <c r="HF316"/>
      <c r="HG316"/>
      <c r="HH316"/>
      <c r="HI316"/>
      <c r="HJ316"/>
      <c r="HK316"/>
      <c r="HL316"/>
      <c r="HM316"/>
      <c r="HN316"/>
      <c r="HO316"/>
      <c r="HP316"/>
      <c r="HQ316"/>
      <c r="HR316"/>
      <c r="HS316"/>
      <c r="HT316"/>
      <c r="HU316"/>
      <c r="HV316"/>
      <c r="HW316"/>
      <c r="HX316"/>
      <c r="HY316"/>
      <c r="HZ316"/>
      <c r="IA316"/>
      <c r="IB316"/>
      <c r="IC316"/>
      <c r="ID316"/>
      <c r="IE316"/>
      <c r="IF316"/>
      <c r="IG316"/>
      <c r="IH316"/>
      <c r="II316"/>
      <c r="IJ316"/>
      <c r="IK316"/>
      <c r="IL316"/>
      <c r="IM316"/>
      <c r="IN316"/>
      <c r="IO316"/>
      <c r="IP316"/>
      <c r="IQ316"/>
      <c r="IR316"/>
      <c r="IS316"/>
      <c r="IT316"/>
      <c r="IU316"/>
      <c r="IV316"/>
    </row>
    <row r="317" spans="1:256" ht="13.5" customHeight="1">
      <c r="A317"/>
      <c r="B317" s="234" t="s">
        <v>405</v>
      </c>
      <c r="C317" s="234"/>
      <c r="D317" s="234"/>
      <c r="E317" s="234"/>
      <c r="F317" s="234"/>
      <c r="G317" s="234"/>
      <c r="H317" s="234"/>
      <c r="I317" s="234"/>
      <c r="J317" s="234"/>
      <c r="K317" s="234"/>
      <c r="L317" s="234"/>
      <c r="M317" s="234"/>
      <c r="N317" s="234"/>
      <c r="O317" s="234"/>
      <c r="P317" s="234"/>
      <c r="Q317" s="234"/>
      <c r="R317" s="234"/>
      <c r="S317" s="234"/>
      <c r="T317" s="234"/>
      <c r="U317" s="234"/>
      <c r="V317" s="234"/>
      <c r="W317" s="234"/>
      <c r="X317" s="235">
        <v>33466</v>
      </c>
      <c r="Y317" s="235"/>
      <c r="Z317" s="235"/>
      <c r="AA317" s="235"/>
      <c r="AB317" s="235"/>
      <c r="AC317" s="235"/>
      <c r="AD317" s="235"/>
      <c r="AE317" s="235"/>
      <c r="AF317" s="235"/>
      <c r="AG317" s="235"/>
      <c r="AH317" s="235"/>
      <c r="AI317" s="235"/>
      <c r="AJ317" s="235"/>
      <c r="AK317" s="235"/>
      <c r="AL317" s="235"/>
      <c r="AM317" s="43">
        <v>0.1</v>
      </c>
      <c r="AN317" s="43"/>
      <c r="AO317" s="43"/>
      <c r="AP317" s="43"/>
      <c r="AQ317" s="43"/>
      <c r="AR317" s="43"/>
      <c r="AS317" s="43"/>
      <c r="AT317" s="43"/>
      <c r="AU317" s="235">
        <v>33391</v>
      </c>
      <c r="AV317" s="235"/>
      <c r="AW317" s="235"/>
      <c r="AX317" s="235"/>
      <c r="AY317" s="235"/>
      <c r="AZ317" s="235"/>
      <c r="BA317" s="235"/>
      <c r="BB317" s="235"/>
      <c r="BC317" s="235"/>
      <c r="BD317" s="235"/>
      <c r="BE317" s="235"/>
      <c r="BF317" s="235"/>
      <c r="BG317" s="235"/>
      <c r="BH317" s="235"/>
      <c r="BI317" s="235"/>
      <c r="BJ317" s="43">
        <v>0.1</v>
      </c>
      <c r="BK317" s="43"/>
      <c r="BL317" s="43"/>
      <c r="BM317" s="43"/>
      <c r="BN317" s="43"/>
      <c r="BO317" s="43"/>
      <c r="BP317" s="43"/>
      <c r="BQ317" s="43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  <c r="EF317"/>
      <c r="EG317"/>
      <c r="EH317"/>
      <c r="EI317"/>
      <c r="EJ317"/>
      <c r="EK317"/>
      <c r="EL317"/>
      <c r="EM317"/>
      <c r="EN317"/>
      <c r="EO317"/>
      <c r="EP317"/>
      <c r="EQ317"/>
      <c r="ER317"/>
      <c r="ES317"/>
      <c r="ET317"/>
      <c r="EU317"/>
      <c r="EV317"/>
      <c r="EW317"/>
      <c r="EX317"/>
      <c r="EY317"/>
      <c r="EZ317"/>
      <c r="FA317"/>
      <c r="FB317"/>
      <c r="FC317"/>
      <c r="FD317"/>
      <c r="FE317"/>
      <c r="FF317"/>
      <c r="FG317"/>
      <c r="FH317"/>
      <c r="FI317"/>
      <c r="FJ317"/>
      <c r="FK317"/>
      <c r="FL317"/>
      <c r="FM317"/>
      <c r="FN317"/>
      <c r="FO317"/>
      <c r="FP317"/>
      <c r="FQ317"/>
      <c r="FR317"/>
      <c r="FS317"/>
      <c r="FT317"/>
      <c r="FU317"/>
      <c r="FV317"/>
      <c r="FW317"/>
      <c r="FX317"/>
      <c r="FY317"/>
      <c r="FZ317"/>
      <c r="GA317"/>
      <c r="GB317"/>
      <c r="GC317"/>
      <c r="GD317"/>
      <c r="GE317"/>
      <c r="GF317"/>
      <c r="GG317"/>
      <c r="GH317"/>
      <c r="GI317"/>
      <c r="GJ317"/>
      <c r="GK317"/>
      <c r="GL317"/>
      <c r="GM317"/>
      <c r="GN317"/>
      <c r="GO317"/>
      <c r="GP317"/>
      <c r="GQ317"/>
      <c r="GR317"/>
      <c r="GS317"/>
      <c r="GT317"/>
      <c r="GU317"/>
      <c r="GV317"/>
      <c r="GW317"/>
      <c r="GX317"/>
      <c r="GY317"/>
      <c r="GZ317"/>
      <c r="HA317"/>
      <c r="HB317"/>
      <c r="HC317"/>
      <c r="HD317"/>
      <c r="HE317"/>
      <c r="HF317"/>
      <c r="HG317"/>
      <c r="HH317"/>
      <c r="HI317"/>
      <c r="HJ317"/>
      <c r="HK317"/>
      <c r="HL317"/>
      <c r="HM317"/>
      <c r="HN317"/>
      <c r="HO317"/>
      <c r="HP317"/>
      <c r="HQ317"/>
      <c r="HR317"/>
      <c r="HS317"/>
      <c r="HT317"/>
      <c r="HU317"/>
      <c r="HV317"/>
      <c r="HW317"/>
      <c r="HX317"/>
      <c r="HY317"/>
      <c r="HZ317"/>
      <c r="IA317"/>
      <c r="IB317"/>
      <c r="IC317"/>
      <c r="ID317"/>
      <c r="IE317"/>
      <c r="IF317"/>
      <c r="IG317"/>
      <c r="IH317"/>
      <c r="II317"/>
      <c r="IJ317"/>
      <c r="IK317"/>
      <c r="IL317"/>
      <c r="IM317"/>
      <c r="IN317"/>
      <c r="IO317"/>
      <c r="IP317"/>
      <c r="IQ317"/>
      <c r="IR317"/>
      <c r="IS317"/>
      <c r="IT317"/>
      <c r="IU317"/>
      <c r="IV317"/>
    </row>
    <row r="318" spans="1:256" ht="13.5" customHeight="1">
      <c r="A318"/>
      <c r="B318" s="234" t="s">
        <v>406</v>
      </c>
      <c r="C318" s="234"/>
      <c r="D318" s="234"/>
      <c r="E318" s="234"/>
      <c r="F318" s="234"/>
      <c r="G318" s="234"/>
      <c r="H318" s="234"/>
      <c r="I318" s="234"/>
      <c r="J318" s="234"/>
      <c r="K318" s="234"/>
      <c r="L318" s="234"/>
      <c r="M318" s="234"/>
      <c r="N318" s="234"/>
      <c r="O318" s="234"/>
      <c r="P318" s="234"/>
      <c r="Q318" s="234"/>
      <c r="R318" s="234"/>
      <c r="S318" s="234"/>
      <c r="T318" s="234"/>
      <c r="U318" s="234"/>
      <c r="V318" s="234"/>
      <c r="W318" s="234"/>
      <c r="X318" s="235">
        <v>0</v>
      </c>
      <c r="Y318" s="235"/>
      <c r="Z318" s="235"/>
      <c r="AA318" s="235"/>
      <c r="AB318" s="235"/>
      <c r="AC318" s="235"/>
      <c r="AD318" s="235"/>
      <c r="AE318" s="235"/>
      <c r="AF318" s="235"/>
      <c r="AG318" s="235"/>
      <c r="AH318" s="235"/>
      <c r="AI318" s="235"/>
      <c r="AJ318" s="235"/>
      <c r="AK318" s="235"/>
      <c r="AL318" s="235"/>
      <c r="AM318" s="43">
        <v>0</v>
      </c>
      <c r="AN318" s="43"/>
      <c r="AO318" s="43"/>
      <c r="AP318" s="43"/>
      <c r="AQ318" s="43"/>
      <c r="AR318" s="43"/>
      <c r="AS318" s="43"/>
      <c r="AT318" s="43"/>
      <c r="AU318" s="235">
        <v>0</v>
      </c>
      <c r="AV318" s="235"/>
      <c r="AW318" s="235"/>
      <c r="AX318" s="235"/>
      <c r="AY318" s="235"/>
      <c r="AZ318" s="235"/>
      <c r="BA318" s="235"/>
      <c r="BB318" s="235"/>
      <c r="BC318" s="235"/>
      <c r="BD318" s="235"/>
      <c r="BE318" s="235"/>
      <c r="BF318" s="235"/>
      <c r="BG318" s="235"/>
      <c r="BH318" s="235"/>
      <c r="BI318" s="235"/>
      <c r="BJ318" s="43">
        <v>0</v>
      </c>
      <c r="BK318" s="43"/>
      <c r="BL318" s="43"/>
      <c r="BM318" s="43"/>
      <c r="BN318" s="43"/>
      <c r="BO318" s="43"/>
      <c r="BP318" s="43"/>
      <c r="BQ318" s="43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  <c r="EF318"/>
      <c r="EG318"/>
      <c r="EH318"/>
      <c r="EI318"/>
      <c r="EJ318"/>
      <c r="EK318"/>
      <c r="EL318"/>
      <c r="EM318"/>
      <c r="EN318"/>
      <c r="EO318"/>
      <c r="EP318"/>
      <c r="EQ318"/>
      <c r="ER318"/>
      <c r="ES318"/>
      <c r="ET318"/>
      <c r="EU318"/>
      <c r="EV318"/>
      <c r="EW318"/>
      <c r="EX318"/>
      <c r="EY318"/>
      <c r="EZ318"/>
      <c r="FA318"/>
      <c r="FB318"/>
      <c r="FC318"/>
      <c r="FD318"/>
      <c r="FE318"/>
      <c r="FF318"/>
      <c r="FG318"/>
      <c r="FH318"/>
      <c r="FI318"/>
      <c r="FJ318"/>
      <c r="FK318"/>
      <c r="FL318"/>
      <c r="FM318"/>
      <c r="FN318"/>
      <c r="FO318"/>
      <c r="FP318"/>
      <c r="FQ318"/>
      <c r="FR318"/>
      <c r="FS318"/>
      <c r="FT318"/>
      <c r="FU318"/>
      <c r="FV318"/>
      <c r="FW318"/>
      <c r="FX318"/>
      <c r="FY318"/>
      <c r="FZ318"/>
      <c r="GA318"/>
      <c r="GB318"/>
      <c r="GC318"/>
      <c r="GD318"/>
      <c r="GE318"/>
      <c r="GF318"/>
      <c r="GG318"/>
      <c r="GH318"/>
      <c r="GI318"/>
      <c r="GJ318"/>
      <c r="GK318"/>
      <c r="GL318"/>
      <c r="GM318"/>
      <c r="GN318"/>
      <c r="GO318"/>
      <c r="GP318"/>
      <c r="GQ318"/>
      <c r="GR318"/>
      <c r="GS318"/>
      <c r="GT318"/>
      <c r="GU318"/>
      <c r="GV318"/>
      <c r="GW318"/>
      <c r="GX318"/>
      <c r="GY318"/>
      <c r="GZ318"/>
      <c r="HA318"/>
      <c r="HB318"/>
      <c r="HC318"/>
      <c r="HD318"/>
      <c r="HE318"/>
      <c r="HF318"/>
      <c r="HG318"/>
      <c r="HH318"/>
      <c r="HI318"/>
      <c r="HJ318"/>
      <c r="HK318"/>
      <c r="HL318"/>
      <c r="HM318"/>
      <c r="HN318"/>
      <c r="HO318"/>
      <c r="HP318"/>
      <c r="HQ318"/>
      <c r="HR318"/>
      <c r="HS318"/>
      <c r="HT318"/>
      <c r="HU318"/>
      <c r="HV318"/>
      <c r="HW318"/>
      <c r="HX318"/>
      <c r="HY318"/>
      <c r="HZ318"/>
      <c r="IA318"/>
      <c r="IB318"/>
      <c r="IC318"/>
      <c r="ID318"/>
      <c r="IE318"/>
      <c r="IF318"/>
      <c r="IG318"/>
      <c r="IH318"/>
      <c r="II318"/>
      <c r="IJ318"/>
      <c r="IK318"/>
      <c r="IL318"/>
      <c r="IM318"/>
      <c r="IN318"/>
      <c r="IO318"/>
      <c r="IP318"/>
      <c r="IQ318"/>
      <c r="IR318"/>
      <c r="IS318"/>
      <c r="IT318"/>
      <c r="IU318"/>
      <c r="IV318"/>
    </row>
    <row r="319" spans="1:256" ht="13.5" customHeight="1">
      <c r="A319"/>
      <c r="B319" s="234" t="s">
        <v>407</v>
      </c>
      <c r="C319" s="234"/>
      <c r="D319" s="234"/>
      <c r="E319" s="234"/>
      <c r="F319" s="234"/>
      <c r="G319" s="234"/>
      <c r="H319" s="234"/>
      <c r="I319" s="234"/>
      <c r="J319" s="234"/>
      <c r="K319" s="234"/>
      <c r="L319" s="234"/>
      <c r="M319" s="234"/>
      <c r="N319" s="234"/>
      <c r="O319" s="234"/>
      <c r="P319" s="234"/>
      <c r="Q319" s="234"/>
      <c r="R319" s="234"/>
      <c r="S319" s="234"/>
      <c r="T319" s="234"/>
      <c r="U319" s="234"/>
      <c r="V319" s="234"/>
      <c r="W319" s="234"/>
      <c r="X319" s="235">
        <v>47847</v>
      </c>
      <c r="Y319" s="235"/>
      <c r="Z319" s="235"/>
      <c r="AA319" s="235"/>
      <c r="AB319" s="235"/>
      <c r="AC319" s="235"/>
      <c r="AD319" s="235"/>
      <c r="AE319" s="235"/>
      <c r="AF319" s="235"/>
      <c r="AG319" s="235"/>
      <c r="AH319" s="235"/>
      <c r="AI319" s="235"/>
      <c r="AJ319" s="235"/>
      <c r="AK319" s="235"/>
      <c r="AL319" s="235"/>
      <c r="AM319" s="43">
        <v>0.2</v>
      </c>
      <c r="AN319" s="43"/>
      <c r="AO319" s="43"/>
      <c r="AP319" s="43"/>
      <c r="AQ319" s="43"/>
      <c r="AR319" s="43"/>
      <c r="AS319" s="43"/>
      <c r="AT319" s="43"/>
      <c r="AU319" s="235">
        <v>47376</v>
      </c>
      <c r="AV319" s="235"/>
      <c r="AW319" s="235"/>
      <c r="AX319" s="235"/>
      <c r="AY319" s="235"/>
      <c r="AZ319" s="235"/>
      <c r="BA319" s="235"/>
      <c r="BB319" s="235"/>
      <c r="BC319" s="235"/>
      <c r="BD319" s="235"/>
      <c r="BE319" s="235"/>
      <c r="BF319" s="235"/>
      <c r="BG319" s="235"/>
      <c r="BH319" s="235"/>
      <c r="BI319" s="235"/>
      <c r="BJ319" s="43">
        <v>0.2</v>
      </c>
      <c r="BK319" s="43"/>
      <c r="BL319" s="43"/>
      <c r="BM319" s="43"/>
      <c r="BN319" s="43"/>
      <c r="BO319" s="43"/>
      <c r="BP319" s="43"/>
      <c r="BQ319" s="43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  <c r="EE319"/>
      <c r="EF319"/>
      <c r="EG319"/>
      <c r="EH319"/>
      <c r="EI319"/>
      <c r="EJ319"/>
      <c r="EK319"/>
      <c r="EL319"/>
      <c r="EM319"/>
      <c r="EN319"/>
      <c r="EO319"/>
      <c r="EP319"/>
      <c r="EQ319"/>
      <c r="ER319"/>
      <c r="ES319"/>
      <c r="ET319"/>
      <c r="EU319"/>
      <c r="EV319"/>
      <c r="EW319"/>
      <c r="EX319"/>
      <c r="EY319"/>
      <c r="EZ319"/>
      <c r="FA319"/>
      <c r="FB319"/>
      <c r="FC319"/>
      <c r="FD319"/>
      <c r="FE319"/>
      <c r="FF319"/>
      <c r="FG319"/>
      <c r="FH319"/>
      <c r="FI319"/>
      <c r="FJ319"/>
      <c r="FK319"/>
      <c r="FL319"/>
      <c r="FM319"/>
      <c r="FN319"/>
      <c r="FO319"/>
      <c r="FP319"/>
      <c r="FQ319"/>
      <c r="FR319"/>
      <c r="FS319"/>
      <c r="FT319"/>
      <c r="FU319"/>
      <c r="FV319"/>
      <c r="FW319"/>
      <c r="FX319"/>
      <c r="FY319"/>
      <c r="FZ319"/>
      <c r="GA319"/>
      <c r="GB319"/>
      <c r="GC319"/>
      <c r="GD319"/>
      <c r="GE319"/>
      <c r="GF319"/>
      <c r="GG319"/>
      <c r="GH319"/>
      <c r="GI319"/>
      <c r="GJ319"/>
      <c r="GK319"/>
      <c r="GL319"/>
      <c r="GM319"/>
      <c r="GN319"/>
      <c r="GO319"/>
      <c r="GP319"/>
      <c r="GQ319"/>
      <c r="GR319"/>
      <c r="GS319"/>
      <c r="GT319"/>
      <c r="GU319"/>
      <c r="GV319"/>
      <c r="GW319"/>
      <c r="GX319"/>
      <c r="GY319"/>
      <c r="GZ319"/>
      <c r="HA319"/>
      <c r="HB319"/>
      <c r="HC319"/>
      <c r="HD319"/>
      <c r="HE319"/>
      <c r="HF319"/>
      <c r="HG319"/>
      <c r="HH319"/>
      <c r="HI319"/>
      <c r="HJ319"/>
      <c r="HK319"/>
      <c r="HL319"/>
      <c r="HM319"/>
      <c r="HN319"/>
      <c r="HO319"/>
      <c r="HP319"/>
      <c r="HQ319"/>
      <c r="HR319"/>
      <c r="HS319"/>
      <c r="HT319"/>
      <c r="HU319"/>
      <c r="HV319"/>
      <c r="HW319"/>
      <c r="HX319"/>
      <c r="HY319"/>
      <c r="HZ319"/>
      <c r="IA319"/>
      <c r="IB319"/>
      <c r="IC319"/>
      <c r="ID319"/>
      <c r="IE319"/>
      <c r="IF319"/>
      <c r="IG319"/>
      <c r="IH319"/>
      <c r="II319"/>
      <c r="IJ319"/>
      <c r="IK319"/>
      <c r="IL319"/>
      <c r="IM319"/>
      <c r="IN319"/>
      <c r="IO319"/>
      <c r="IP319"/>
      <c r="IQ319"/>
      <c r="IR319"/>
      <c r="IS319"/>
      <c r="IT319"/>
      <c r="IU319"/>
      <c r="IV319"/>
    </row>
    <row r="320" spans="1:256" ht="13.5" customHeight="1">
      <c r="A320"/>
      <c r="B320" s="234" t="s">
        <v>408</v>
      </c>
      <c r="C320" s="234"/>
      <c r="D320" s="234"/>
      <c r="E320" s="234"/>
      <c r="F320" s="234"/>
      <c r="G320" s="234"/>
      <c r="H320" s="234"/>
      <c r="I320" s="234"/>
      <c r="J320" s="234"/>
      <c r="K320" s="234"/>
      <c r="L320" s="234"/>
      <c r="M320" s="234"/>
      <c r="N320" s="234"/>
      <c r="O320" s="234"/>
      <c r="P320" s="234"/>
      <c r="Q320" s="234"/>
      <c r="R320" s="234"/>
      <c r="S320" s="234"/>
      <c r="T320" s="234"/>
      <c r="U320" s="234"/>
      <c r="V320" s="234"/>
      <c r="W320" s="234"/>
      <c r="X320" s="235">
        <v>23866</v>
      </c>
      <c r="Y320" s="235"/>
      <c r="Z320" s="235"/>
      <c r="AA320" s="235"/>
      <c r="AB320" s="235"/>
      <c r="AC320" s="235"/>
      <c r="AD320" s="235"/>
      <c r="AE320" s="235"/>
      <c r="AF320" s="235"/>
      <c r="AG320" s="235"/>
      <c r="AH320" s="235"/>
      <c r="AI320" s="235"/>
      <c r="AJ320" s="235"/>
      <c r="AK320" s="235"/>
      <c r="AL320" s="235"/>
      <c r="AM320" s="43">
        <v>0.1</v>
      </c>
      <c r="AN320" s="43"/>
      <c r="AO320" s="43"/>
      <c r="AP320" s="43"/>
      <c r="AQ320" s="43"/>
      <c r="AR320" s="43"/>
      <c r="AS320" s="43"/>
      <c r="AT320" s="43"/>
      <c r="AU320" s="235">
        <v>27825</v>
      </c>
      <c r="AV320" s="235"/>
      <c r="AW320" s="235"/>
      <c r="AX320" s="235"/>
      <c r="AY320" s="235"/>
      <c r="AZ320" s="235"/>
      <c r="BA320" s="235"/>
      <c r="BB320" s="235"/>
      <c r="BC320" s="235"/>
      <c r="BD320" s="235"/>
      <c r="BE320" s="235"/>
      <c r="BF320" s="235"/>
      <c r="BG320" s="235"/>
      <c r="BH320" s="235"/>
      <c r="BI320" s="235"/>
      <c r="BJ320" s="43">
        <v>0.1</v>
      </c>
      <c r="BK320" s="43"/>
      <c r="BL320" s="43"/>
      <c r="BM320" s="43"/>
      <c r="BN320" s="43"/>
      <c r="BO320" s="43"/>
      <c r="BP320" s="43"/>
      <c r="BQ320" s="43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  <c r="EB320"/>
      <c r="EC320"/>
      <c r="ED320"/>
      <c r="EE320"/>
      <c r="EF320"/>
      <c r="EG320"/>
      <c r="EH320"/>
      <c r="EI320"/>
      <c r="EJ320"/>
      <c r="EK320"/>
      <c r="EL320"/>
      <c r="EM320"/>
      <c r="EN320"/>
      <c r="EO320"/>
      <c r="EP320"/>
      <c r="EQ320"/>
      <c r="ER320"/>
      <c r="ES320"/>
      <c r="ET320"/>
      <c r="EU320"/>
      <c r="EV320"/>
      <c r="EW320"/>
      <c r="EX320"/>
      <c r="EY320"/>
      <c r="EZ320"/>
      <c r="FA320"/>
      <c r="FB320"/>
      <c r="FC320"/>
      <c r="FD320"/>
      <c r="FE320"/>
      <c r="FF320"/>
      <c r="FG320"/>
      <c r="FH320"/>
      <c r="FI320"/>
      <c r="FJ320"/>
      <c r="FK320"/>
      <c r="FL320"/>
      <c r="FM320"/>
      <c r="FN320"/>
      <c r="FO320"/>
      <c r="FP320"/>
      <c r="FQ320"/>
      <c r="FR320"/>
      <c r="FS320"/>
      <c r="FT320"/>
      <c r="FU320"/>
      <c r="FV320"/>
      <c r="FW320"/>
      <c r="FX320"/>
      <c r="FY320"/>
      <c r="FZ320"/>
      <c r="GA320"/>
      <c r="GB320"/>
      <c r="GC320"/>
      <c r="GD320"/>
      <c r="GE320"/>
      <c r="GF320"/>
      <c r="GG320"/>
      <c r="GH320"/>
      <c r="GI320"/>
      <c r="GJ320"/>
      <c r="GK320"/>
      <c r="GL320"/>
      <c r="GM320"/>
      <c r="GN320"/>
      <c r="GO320"/>
      <c r="GP320"/>
      <c r="GQ320"/>
      <c r="GR320"/>
      <c r="GS320"/>
      <c r="GT320"/>
      <c r="GU320"/>
      <c r="GV320"/>
      <c r="GW320"/>
      <c r="GX320"/>
      <c r="GY320"/>
      <c r="GZ320"/>
      <c r="HA320"/>
      <c r="HB320"/>
      <c r="HC320"/>
      <c r="HD320"/>
      <c r="HE320"/>
      <c r="HF320"/>
      <c r="HG320"/>
      <c r="HH320"/>
      <c r="HI320"/>
      <c r="HJ320"/>
      <c r="HK320"/>
      <c r="HL320"/>
      <c r="HM320"/>
      <c r="HN320"/>
      <c r="HO320"/>
      <c r="HP320"/>
      <c r="HQ320"/>
      <c r="HR320"/>
      <c r="HS320"/>
      <c r="HT320"/>
      <c r="HU320"/>
      <c r="HV320"/>
      <c r="HW320"/>
      <c r="HX320"/>
      <c r="HY320"/>
      <c r="HZ320"/>
      <c r="IA320"/>
      <c r="IB320"/>
      <c r="IC320"/>
      <c r="ID320"/>
      <c r="IE320"/>
      <c r="IF320"/>
      <c r="IG320"/>
      <c r="IH320"/>
      <c r="II320"/>
      <c r="IJ320"/>
      <c r="IK320"/>
      <c r="IL320"/>
      <c r="IM320"/>
      <c r="IN320"/>
      <c r="IO320"/>
      <c r="IP320"/>
      <c r="IQ320"/>
      <c r="IR320"/>
      <c r="IS320"/>
      <c r="IT320"/>
      <c r="IU320"/>
      <c r="IV320"/>
    </row>
    <row r="321" spans="1:256" ht="13.5" customHeight="1">
      <c r="A321"/>
      <c r="B321" s="234" t="s">
        <v>409</v>
      </c>
      <c r="C321" s="234"/>
      <c r="D321" s="234"/>
      <c r="E321" s="234"/>
      <c r="F321" s="234"/>
      <c r="G321" s="234"/>
      <c r="H321" s="234"/>
      <c r="I321" s="234"/>
      <c r="J321" s="234"/>
      <c r="K321" s="234"/>
      <c r="L321" s="234"/>
      <c r="M321" s="234"/>
      <c r="N321" s="234"/>
      <c r="O321" s="234"/>
      <c r="P321" s="234"/>
      <c r="Q321" s="234"/>
      <c r="R321" s="234"/>
      <c r="S321" s="234"/>
      <c r="T321" s="234"/>
      <c r="U321" s="234"/>
      <c r="V321" s="234"/>
      <c r="W321" s="234"/>
      <c r="X321" s="235">
        <v>6524928</v>
      </c>
      <c r="Y321" s="235"/>
      <c r="Z321" s="235"/>
      <c r="AA321" s="235"/>
      <c r="AB321" s="235"/>
      <c r="AC321" s="235"/>
      <c r="AD321" s="235"/>
      <c r="AE321" s="235"/>
      <c r="AF321" s="235"/>
      <c r="AG321" s="235"/>
      <c r="AH321" s="235"/>
      <c r="AI321" s="235"/>
      <c r="AJ321" s="235"/>
      <c r="AK321" s="235"/>
      <c r="AL321" s="235"/>
      <c r="AM321" s="43">
        <v>22.7</v>
      </c>
      <c r="AN321" s="43"/>
      <c r="AO321" s="43"/>
      <c r="AP321" s="43"/>
      <c r="AQ321" s="43"/>
      <c r="AR321" s="43"/>
      <c r="AS321" s="43"/>
      <c r="AT321" s="43"/>
      <c r="AU321" s="235">
        <v>6570040</v>
      </c>
      <c r="AV321" s="235"/>
      <c r="AW321" s="235"/>
      <c r="AX321" s="235"/>
      <c r="AY321" s="235"/>
      <c r="AZ321" s="235"/>
      <c r="BA321" s="235"/>
      <c r="BB321" s="235"/>
      <c r="BC321" s="235"/>
      <c r="BD321" s="235"/>
      <c r="BE321" s="235"/>
      <c r="BF321" s="235"/>
      <c r="BG321" s="235"/>
      <c r="BH321" s="235"/>
      <c r="BI321" s="235"/>
      <c r="BJ321" s="43">
        <v>24.2</v>
      </c>
      <c r="BK321" s="43"/>
      <c r="BL321" s="43"/>
      <c r="BM321" s="43"/>
      <c r="BN321" s="43"/>
      <c r="BO321" s="43"/>
      <c r="BP321" s="43"/>
      <c r="BQ321" s="43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  <c r="EE321"/>
      <c r="EF321"/>
      <c r="EG321"/>
      <c r="EH321"/>
      <c r="EI321"/>
      <c r="EJ321"/>
      <c r="EK321"/>
      <c r="EL321"/>
      <c r="EM321"/>
      <c r="EN321"/>
      <c r="EO321"/>
      <c r="EP321"/>
      <c r="EQ321"/>
      <c r="ER321"/>
      <c r="ES321"/>
      <c r="ET321"/>
      <c r="EU321"/>
      <c r="EV321"/>
      <c r="EW321"/>
      <c r="EX321"/>
      <c r="EY321"/>
      <c r="EZ321"/>
      <c r="FA321"/>
      <c r="FB321"/>
      <c r="FC321"/>
      <c r="FD321"/>
      <c r="FE321"/>
      <c r="FF321"/>
      <c r="FG321"/>
      <c r="FH321"/>
      <c r="FI321"/>
      <c r="FJ321"/>
      <c r="FK321"/>
      <c r="FL321"/>
      <c r="FM321"/>
      <c r="FN321"/>
      <c r="FO321"/>
      <c r="FP321"/>
      <c r="FQ321"/>
      <c r="FR321"/>
      <c r="FS321"/>
      <c r="FT321"/>
      <c r="FU321"/>
      <c r="FV321"/>
      <c r="FW321"/>
      <c r="FX321"/>
      <c r="FY321"/>
      <c r="FZ321"/>
      <c r="GA321"/>
      <c r="GB321"/>
      <c r="GC321"/>
      <c r="GD321"/>
      <c r="GE321"/>
      <c r="GF321"/>
      <c r="GG321"/>
      <c r="GH321"/>
      <c r="GI321"/>
      <c r="GJ321"/>
      <c r="GK321"/>
      <c r="GL321"/>
      <c r="GM321"/>
      <c r="GN321"/>
      <c r="GO321"/>
      <c r="GP321"/>
      <c r="GQ321"/>
      <c r="GR321"/>
      <c r="GS321"/>
      <c r="GT321"/>
      <c r="GU321"/>
      <c r="GV321"/>
      <c r="GW321"/>
      <c r="GX321"/>
      <c r="GY321"/>
      <c r="GZ321"/>
      <c r="HA321"/>
      <c r="HB321"/>
      <c r="HC321"/>
      <c r="HD321"/>
      <c r="HE321"/>
      <c r="HF321"/>
      <c r="HG321"/>
      <c r="HH321"/>
      <c r="HI321"/>
      <c r="HJ321"/>
      <c r="HK321"/>
      <c r="HL321"/>
      <c r="HM321"/>
      <c r="HN321"/>
      <c r="HO321"/>
      <c r="HP321"/>
      <c r="HQ321"/>
      <c r="HR321"/>
      <c r="HS321"/>
      <c r="HT321"/>
      <c r="HU321"/>
      <c r="HV321"/>
      <c r="HW321"/>
      <c r="HX321"/>
      <c r="HY321"/>
      <c r="HZ321"/>
      <c r="IA321"/>
      <c r="IB321"/>
      <c r="IC321"/>
      <c r="ID321"/>
      <c r="IE321"/>
      <c r="IF321"/>
      <c r="IG321"/>
      <c r="IH321"/>
      <c r="II321"/>
      <c r="IJ321"/>
      <c r="IK321"/>
      <c r="IL321"/>
      <c r="IM321"/>
      <c r="IN321"/>
      <c r="IO321"/>
      <c r="IP321"/>
      <c r="IQ321"/>
      <c r="IR321"/>
      <c r="IS321"/>
      <c r="IT321"/>
      <c r="IU321"/>
      <c r="IV321"/>
    </row>
    <row r="322" spans="1:256" ht="13.5" customHeight="1">
      <c r="A322"/>
      <c r="B322" s="234" t="s">
        <v>410</v>
      </c>
      <c r="C322" s="234"/>
      <c r="D322" s="234"/>
      <c r="E322" s="234"/>
      <c r="F322" s="234"/>
      <c r="G322" s="234"/>
      <c r="H322" s="234"/>
      <c r="I322" s="234"/>
      <c r="J322" s="234"/>
      <c r="K322" s="234"/>
      <c r="L322" s="234"/>
      <c r="M322" s="234"/>
      <c r="N322" s="234"/>
      <c r="O322" s="234"/>
      <c r="P322" s="234"/>
      <c r="Q322" s="234"/>
      <c r="R322" s="234"/>
      <c r="S322" s="234"/>
      <c r="T322" s="234"/>
      <c r="U322" s="234"/>
      <c r="V322" s="234"/>
      <c r="W322" s="234"/>
      <c r="X322" s="235">
        <v>10926</v>
      </c>
      <c r="Y322" s="235"/>
      <c r="Z322" s="235"/>
      <c r="AA322" s="235"/>
      <c r="AB322" s="235"/>
      <c r="AC322" s="235"/>
      <c r="AD322" s="235"/>
      <c r="AE322" s="235"/>
      <c r="AF322" s="235"/>
      <c r="AG322" s="235"/>
      <c r="AH322" s="235"/>
      <c r="AI322" s="235"/>
      <c r="AJ322" s="235"/>
      <c r="AK322" s="235"/>
      <c r="AL322" s="235"/>
      <c r="AM322" s="43">
        <v>0</v>
      </c>
      <c r="AN322" s="43"/>
      <c r="AO322" s="43"/>
      <c r="AP322" s="43"/>
      <c r="AQ322" s="43"/>
      <c r="AR322" s="43"/>
      <c r="AS322" s="43"/>
      <c r="AT322" s="43"/>
      <c r="AU322" s="235">
        <v>9577</v>
      </c>
      <c r="AV322" s="235"/>
      <c r="AW322" s="235"/>
      <c r="AX322" s="235"/>
      <c r="AY322" s="235"/>
      <c r="AZ322" s="235"/>
      <c r="BA322" s="235"/>
      <c r="BB322" s="235"/>
      <c r="BC322" s="235"/>
      <c r="BD322" s="235"/>
      <c r="BE322" s="235"/>
      <c r="BF322" s="235"/>
      <c r="BG322" s="235"/>
      <c r="BH322" s="235"/>
      <c r="BI322" s="235"/>
      <c r="BJ322" s="43">
        <v>0</v>
      </c>
      <c r="BK322" s="43"/>
      <c r="BL322" s="43"/>
      <c r="BM322" s="43"/>
      <c r="BN322" s="43"/>
      <c r="BO322" s="43"/>
      <c r="BP322" s="43"/>
      <c r="BQ322" s="43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  <c r="EF322"/>
      <c r="EG322"/>
      <c r="EH322"/>
      <c r="EI322"/>
      <c r="EJ322"/>
      <c r="EK322"/>
      <c r="EL322"/>
      <c r="EM322"/>
      <c r="EN322"/>
      <c r="EO322"/>
      <c r="EP322"/>
      <c r="EQ322"/>
      <c r="ER322"/>
      <c r="ES322"/>
      <c r="ET322"/>
      <c r="EU322"/>
      <c r="EV322"/>
      <c r="EW322"/>
      <c r="EX322"/>
      <c r="EY322"/>
      <c r="EZ322"/>
      <c r="FA322"/>
      <c r="FB322"/>
      <c r="FC322"/>
      <c r="FD322"/>
      <c r="FE322"/>
      <c r="FF322"/>
      <c r="FG322"/>
      <c r="FH322"/>
      <c r="FI322"/>
      <c r="FJ322"/>
      <c r="FK322"/>
      <c r="FL322"/>
      <c r="FM322"/>
      <c r="FN322"/>
      <c r="FO322"/>
      <c r="FP322"/>
      <c r="FQ322"/>
      <c r="FR322"/>
      <c r="FS322"/>
      <c r="FT322"/>
      <c r="FU322"/>
      <c r="FV322"/>
      <c r="FW322"/>
      <c r="FX322"/>
      <c r="FY322"/>
      <c r="FZ322"/>
      <c r="GA322"/>
      <c r="GB322"/>
      <c r="GC322"/>
      <c r="GD322"/>
      <c r="GE322"/>
      <c r="GF322"/>
      <c r="GG322"/>
      <c r="GH322"/>
      <c r="GI322"/>
      <c r="GJ322"/>
      <c r="GK322"/>
      <c r="GL322"/>
      <c r="GM322"/>
      <c r="GN322"/>
      <c r="GO322"/>
      <c r="GP322"/>
      <c r="GQ322"/>
      <c r="GR322"/>
      <c r="GS322"/>
      <c r="GT322"/>
      <c r="GU322"/>
      <c r="GV322"/>
      <c r="GW322"/>
      <c r="GX322"/>
      <c r="GY322"/>
      <c r="GZ322"/>
      <c r="HA322"/>
      <c r="HB322"/>
      <c r="HC322"/>
      <c r="HD322"/>
      <c r="HE322"/>
      <c r="HF322"/>
      <c r="HG322"/>
      <c r="HH322"/>
      <c r="HI322"/>
      <c r="HJ322"/>
      <c r="HK322"/>
      <c r="HL322"/>
      <c r="HM322"/>
      <c r="HN322"/>
      <c r="HO322"/>
      <c r="HP322"/>
      <c r="HQ322"/>
      <c r="HR322"/>
      <c r="HS322"/>
      <c r="HT322"/>
      <c r="HU322"/>
      <c r="HV322"/>
      <c r="HW322"/>
      <c r="HX322"/>
      <c r="HY322"/>
      <c r="HZ322"/>
      <c r="IA322"/>
      <c r="IB322"/>
      <c r="IC322"/>
      <c r="ID322"/>
      <c r="IE322"/>
      <c r="IF322"/>
      <c r="IG322"/>
      <c r="IH322"/>
      <c r="II322"/>
      <c r="IJ322"/>
      <c r="IK322"/>
      <c r="IL322"/>
      <c r="IM322"/>
      <c r="IN322"/>
      <c r="IO322"/>
      <c r="IP322"/>
      <c r="IQ322"/>
      <c r="IR322"/>
      <c r="IS322"/>
      <c r="IT322"/>
      <c r="IU322"/>
      <c r="IV322"/>
    </row>
    <row r="323" spans="1:256" ht="13.5" customHeight="1">
      <c r="A323"/>
      <c r="B323" s="234" t="s">
        <v>411</v>
      </c>
      <c r="C323" s="234"/>
      <c r="D323" s="234"/>
      <c r="E323" s="234"/>
      <c r="F323" s="234"/>
      <c r="G323" s="234"/>
      <c r="H323" s="234"/>
      <c r="I323" s="234"/>
      <c r="J323" s="234"/>
      <c r="K323" s="234"/>
      <c r="L323" s="234"/>
      <c r="M323" s="234"/>
      <c r="N323" s="234"/>
      <c r="O323" s="234"/>
      <c r="P323" s="234"/>
      <c r="Q323" s="234"/>
      <c r="R323" s="234"/>
      <c r="S323" s="234"/>
      <c r="T323" s="234"/>
      <c r="U323" s="234"/>
      <c r="V323" s="234"/>
      <c r="W323" s="234"/>
      <c r="X323" s="235">
        <v>417612</v>
      </c>
      <c r="Y323" s="235"/>
      <c r="Z323" s="235"/>
      <c r="AA323" s="235"/>
      <c r="AB323" s="235"/>
      <c r="AC323" s="235"/>
      <c r="AD323" s="235"/>
      <c r="AE323" s="235"/>
      <c r="AF323" s="235"/>
      <c r="AG323" s="235"/>
      <c r="AH323" s="235"/>
      <c r="AI323" s="235"/>
      <c r="AJ323" s="235"/>
      <c r="AK323" s="235"/>
      <c r="AL323" s="235"/>
      <c r="AM323" s="43">
        <v>1.5</v>
      </c>
      <c r="AN323" s="43"/>
      <c r="AO323" s="43"/>
      <c r="AP323" s="43"/>
      <c r="AQ323" s="43"/>
      <c r="AR323" s="43"/>
      <c r="AS323" s="43"/>
      <c r="AT323" s="43"/>
      <c r="AU323" s="235">
        <v>365828</v>
      </c>
      <c r="AV323" s="235"/>
      <c r="AW323" s="235"/>
      <c r="AX323" s="235"/>
      <c r="AY323" s="235"/>
      <c r="AZ323" s="235"/>
      <c r="BA323" s="235"/>
      <c r="BB323" s="235"/>
      <c r="BC323" s="235"/>
      <c r="BD323" s="235"/>
      <c r="BE323" s="235"/>
      <c r="BF323" s="235"/>
      <c r="BG323" s="235"/>
      <c r="BH323" s="235"/>
      <c r="BI323" s="235"/>
      <c r="BJ323" s="43">
        <v>1.4</v>
      </c>
      <c r="BK323" s="43"/>
      <c r="BL323" s="43"/>
      <c r="BM323" s="43"/>
      <c r="BN323" s="43"/>
      <c r="BO323" s="43"/>
      <c r="BP323" s="43"/>
      <c r="BQ323" s="4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  <c r="EB323"/>
      <c r="EC323"/>
      <c r="ED323"/>
      <c r="EE323"/>
      <c r="EF323"/>
      <c r="EG323"/>
      <c r="EH323"/>
      <c r="EI323"/>
      <c r="EJ323"/>
      <c r="EK323"/>
      <c r="EL323"/>
      <c r="EM323"/>
      <c r="EN323"/>
      <c r="EO323"/>
      <c r="EP323"/>
      <c r="EQ323"/>
      <c r="ER323"/>
      <c r="ES323"/>
      <c r="ET323"/>
      <c r="EU323"/>
      <c r="EV323"/>
      <c r="EW323"/>
      <c r="EX323"/>
      <c r="EY323"/>
      <c r="EZ323"/>
      <c r="FA323"/>
      <c r="FB323"/>
      <c r="FC323"/>
      <c r="FD323"/>
      <c r="FE323"/>
      <c r="FF323"/>
      <c r="FG323"/>
      <c r="FH323"/>
      <c r="FI323"/>
      <c r="FJ323"/>
      <c r="FK323"/>
      <c r="FL323"/>
      <c r="FM323"/>
      <c r="FN323"/>
      <c r="FO323"/>
      <c r="FP323"/>
      <c r="FQ323"/>
      <c r="FR323"/>
      <c r="FS323"/>
      <c r="FT323"/>
      <c r="FU323"/>
      <c r="FV323"/>
      <c r="FW323"/>
      <c r="FX323"/>
      <c r="FY323"/>
      <c r="FZ323"/>
      <c r="GA323"/>
      <c r="GB323"/>
      <c r="GC323"/>
      <c r="GD323"/>
      <c r="GE323"/>
      <c r="GF323"/>
      <c r="GG323"/>
      <c r="GH323"/>
      <c r="GI323"/>
      <c r="GJ323"/>
      <c r="GK323"/>
      <c r="GL323"/>
      <c r="GM323"/>
      <c r="GN323"/>
      <c r="GO323"/>
      <c r="GP323"/>
      <c r="GQ323"/>
      <c r="GR323"/>
      <c r="GS323"/>
      <c r="GT323"/>
      <c r="GU323"/>
      <c r="GV323"/>
      <c r="GW323"/>
      <c r="GX323"/>
      <c r="GY323"/>
      <c r="GZ323"/>
      <c r="HA323"/>
      <c r="HB323"/>
      <c r="HC323"/>
      <c r="HD323"/>
      <c r="HE323"/>
      <c r="HF323"/>
      <c r="HG323"/>
      <c r="HH323"/>
      <c r="HI323"/>
      <c r="HJ323"/>
      <c r="HK323"/>
      <c r="HL323"/>
      <c r="HM323"/>
      <c r="HN323"/>
      <c r="HO323"/>
      <c r="HP323"/>
      <c r="HQ323"/>
      <c r="HR323"/>
      <c r="HS323"/>
      <c r="HT323"/>
      <c r="HU323"/>
      <c r="HV323"/>
      <c r="HW323"/>
      <c r="HX323"/>
      <c r="HY323"/>
      <c r="HZ323"/>
      <c r="IA323"/>
      <c r="IB323"/>
      <c r="IC323"/>
      <c r="ID323"/>
      <c r="IE323"/>
      <c r="IF323"/>
      <c r="IG323"/>
      <c r="IH323"/>
      <c r="II323"/>
      <c r="IJ323"/>
      <c r="IK323"/>
      <c r="IL323"/>
      <c r="IM323"/>
      <c r="IN323"/>
      <c r="IO323"/>
      <c r="IP323"/>
      <c r="IQ323"/>
      <c r="IR323"/>
      <c r="IS323"/>
      <c r="IT323"/>
      <c r="IU323"/>
      <c r="IV323"/>
    </row>
    <row r="324" spans="1:256" ht="13.5" customHeight="1">
      <c r="A324"/>
      <c r="B324" s="234" t="s">
        <v>412</v>
      </c>
      <c r="C324" s="234"/>
      <c r="D324" s="234"/>
      <c r="E324" s="234"/>
      <c r="F324" s="234"/>
      <c r="G324" s="234"/>
      <c r="H324" s="234"/>
      <c r="I324" s="234"/>
      <c r="J324" s="234"/>
      <c r="K324" s="234"/>
      <c r="L324" s="234"/>
      <c r="M324" s="234"/>
      <c r="N324" s="234"/>
      <c r="O324" s="234"/>
      <c r="P324" s="234"/>
      <c r="Q324" s="234"/>
      <c r="R324" s="234"/>
      <c r="S324" s="234"/>
      <c r="T324" s="234"/>
      <c r="U324" s="234"/>
      <c r="V324" s="234"/>
      <c r="W324" s="234"/>
      <c r="X324" s="235">
        <v>231008</v>
      </c>
      <c r="Y324" s="235"/>
      <c r="Z324" s="235"/>
      <c r="AA324" s="235"/>
      <c r="AB324" s="235"/>
      <c r="AC324" s="235"/>
      <c r="AD324" s="235"/>
      <c r="AE324" s="235"/>
      <c r="AF324" s="235"/>
      <c r="AG324" s="235"/>
      <c r="AH324" s="235"/>
      <c r="AI324" s="235"/>
      <c r="AJ324" s="235"/>
      <c r="AK324" s="235"/>
      <c r="AL324" s="235"/>
      <c r="AM324" s="43">
        <v>0.8</v>
      </c>
      <c r="AN324" s="43"/>
      <c r="AO324" s="43"/>
      <c r="AP324" s="43"/>
      <c r="AQ324" s="43"/>
      <c r="AR324" s="43"/>
      <c r="AS324" s="43"/>
      <c r="AT324" s="43"/>
      <c r="AU324" s="235">
        <v>233085</v>
      </c>
      <c r="AV324" s="235"/>
      <c r="AW324" s="235"/>
      <c r="AX324" s="235"/>
      <c r="AY324" s="235"/>
      <c r="AZ324" s="235"/>
      <c r="BA324" s="235"/>
      <c r="BB324" s="235"/>
      <c r="BC324" s="235"/>
      <c r="BD324" s="235"/>
      <c r="BE324" s="235"/>
      <c r="BF324" s="235"/>
      <c r="BG324" s="235"/>
      <c r="BH324" s="235"/>
      <c r="BI324" s="235"/>
      <c r="BJ324" s="43">
        <v>0.9</v>
      </c>
      <c r="BK324" s="43"/>
      <c r="BL324" s="43"/>
      <c r="BM324" s="43"/>
      <c r="BN324" s="43"/>
      <c r="BO324" s="43"/>
      <c r="BP324" s="43"/>
      <c r="BQ324" s="43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  <c r="EB324"/>
      <c r="EC324"/>
      <c r="ED324"/>
      <c r="EE324"/>
      <c r="EF324"/>
      <c r="EG324"/>
      <c r="EH324"/>
      <c r="EI324"/>
      <c r="EJ324"/>
      <c r="EK324"/>
      <c r="EL324"/>
      <c r="EM324"/>
      <c r="EN324"/>
      <c r="EO324"/>
      <c r="EP324"/>
      <c r="EQ324"/>
      <c r="ER324"/>
      <c r="ES324"/>
      <c r="ET324"/>
      <c r="EU324"/>
      <c r="EV324"/>
      <c r="EW324"/>
      <c r="EX324"/>
      <c r="EY324"/>
      <c r="EZ324"/>
      <c r="FA324"/>
      <c r="FB324"/>
      <c r="FC324"/>
      <c r="FD324"/>
      <c r="FE324"/>
      <c r="FF324"/>
      <c r="FG324"/>
      <c r="FH324"/>
      <c r="FI324"/>
      <c r="FJ324"/>
      <c r="FK324"/>
      <c r="FL324"/>
      <c r="FM324"/>
      <c r="FN324"/>
      <c r="FO324"/>
      <c r="FP324"/>
      <c r="FQ324"/>
      <c r="FR324"/>
      <c r="FS324"/>
      <c r="FT324"/>
      <c r="FU324"/>
      <c r="FV324"/>
      <c r="FW324"/>
      <c r="FX324"/>
      <c r="FY324"/>
      <c r="FZ324"/>
      <c r="GA324"/>
      <c r="GB324"/>
      <c r="GC324"/>
      <c r="GD324"/>
      <c r="GE324"/>
      <c r="GF324"/>
      <c r="GG324"/>
      <c r="GH324"/>
      <c r="GI324"/>
      <c r="GJ324"/>
      <c r="GK324"/>
      <c r="GL324"/>
      <c r="GM324"/>
      <c r="GN324"/>
      <c r="GO324"/>
      <c r="GP324"/>
      <c r="GQ324"/>
      <c r="GR324"/>
      <c r="GS324"/>
      <c r="GT324"/>
      <c r="GU324"/>
      <c r="GV324"/>
      <c r="GW324"/>
      <c r="GX324"/>
      <c r="GY324"/>
      <c r="GZ324"/>
      <c r="HA324"/>
      <c r="HB324"/>
      <c r="HC324"/>
      <c r="HD324"/>
      <c r="HE324"/>
      <c r="HF324"/>
      <c r="HG324"/>
      <c r="HH324"/>
      <c r="HI324"/>
      <c r="HJ324"/>
      <c r="HK324"/>
      <c r="HL324"/>
      <c r="HM324"/>
      <c r="HN324"/>
      <c r="HO324"/>
      <c r="HP324"/>
      <c r="HQ324"/>
      <c r="HR324"/>
      <c r="HS324"/>
      <c r="HT324"/>
      <c r="HU324"/>
      <c r="HV324"/>
      <c r="HW324"/>
      <c r="HX324"/>
      <c r="HY324"/>
      <c r="HZ324"/>
      <c r="IA324"/>
      <c r="IB324"/>
      <c r="IC324"/>
      <c r="ID324"/>
      <c r="IE324"/>
      <c r="IF324"/>
      <c r="IG324"/>
      <c r="IH324"/>
      <c r="II324"/>
      <c r="IJ324"/>
      <c r="IK324"/>
      <c r="IL324"/>
      <c r="IM324"/>
      <c r="IN324"/>
      <c r="IO324"/>
      <c r="IP324"/>
      <c r="IQ324"/>
      <c r="IR324"/>
      <c r="IS324"/>
      <c r="IT324"/>
      <c r="IU324"/>
      <c r="IV324"/>
    </row>
    <row r="325" spans="1:256" ht="13.5" customHeight="1">
      <c r="A325"/>
      <c r="B325" s="234" t="s">
        <v>413</v>
      </c>
      <c r="C325" s="234"/>
      <c r="D325" s="234"/>
      <c r="E325" s="234"/>
      <c r="F325" s="234"/>
      <c r="G325" s="234"/>
      <c r="H325" s="234"/>
      <c r="I325" s="234"/>
      <c r="J325" s="234"/>
      <c r="K325" s="234"/>
      <c r="L325" s="234"/>
      <c r="M325" s="234"/>
      <c r="N325" s="234"/>
      <c r="O325" s="234"/>
      <c r="P325" s="234"/>
      <c r="Q325" s="234"/>
      <c r="R325" s="234"/>
      <c r="S325" s="234"/>
      <c r="T325" s="234"/>
      <c r="U325" s="234"/>
      <c r="V325" s="234"/>
      <c r="W325" s="234"/>
      <c r="X325" s="235">
        <v>181635</v>
      </c>
      <c r="Y325" s="235"/>
      <c r="Z325" s="235"/>
      <c r="AA325" s="235"/>
      <c r="AB325" s="235"/>
      <c r="AC325" s="235"/>
      <c r="AD325" s="235"/>
      <c r="AE325" s="235"/>
      <c r="AF325" s="235"/>
      <c r="AG325" s="235"/>
      <c r="AH325" s="235"/>
      <c r="AI325" s="235"/>
      <c r="AJ325" s="235"/>
      <c r="AK325" s="235"/>
      <c r="AL325" s="235"/>
      <c r="AM325" s="43">
        <v>0.6000000000000001</v>
      </c>
      <c r="AN325" s="43"/>
      <c r="AO325" s="43"/>
      <c r="AP325" s="43"/>
      <c r="AQ325" s="43"/>
      <c r="AR325" s="43"/>
      <c r="AS325" s="43"/>
      <c r="AT325" s="43"/>
      <c r="AU325" s="235">
        <v>182719</v>
      </c>
      <c r="AV325" s="235"/>
      <c r="AW325" s="235"/>
      <c r="AX325" s="235"/>
      <c r="AY325" s="235"/>
      <c r="AZ325" s="235"/>
      <c r="BA325" s="235"/>
      <c r="BB325" s="235"/>
      <c r="BC325" s="235"/>
      <c r="BD325" s="235"/>
      <c r="BE325" s="235"/>
      <c r="BF325" s="235"/>
      <c r="BG325" s="235"/>
      <c r="BH325" s="235"/>
      <c r="BI325" s="235"/>
      <c r="BJ325" s="43">
        <v>0.7</v>
      </c>
      <c r="BK325" s="43"/>
      <c r="BL325" s="43"/>
      <c r="BM325" s="43"/>
      <c r="BN325" s="43"/>
      <c r="BO325" s="43"/>
      <c r="BP325" s="43"/>
      <c r="BQ325" s="43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B325"/>
      <c r="EC325"/>
      <c r="ED325"/>
      <c r="EE325"/>
      <c r="EF325"/>
      <c r="EG325"/>
      <c r="EH325"/>
      <c r="EI325"/>
      <c r="EJ325"/>
      <c r="EK325"/>
      <c r="EL325"/>
      <c r="EM325"/>
      <c r="EN325"/>
      <c r="EO325"/>
      <c r="EP325"/>
      <c r="EQ325"/>
      <c r="ER325"/>
      <c r="ES325"/>
      <c r="ET325"/>
      <c r="EU325"/>
      <c r="EV325"/>
      <c r="EW325"/>
      <c r="EX325"/>
      <c r="EY325"/>
      <c r="EZ325"/>
      <c r="FA325"/>
      <c r="FB325"/>
      <c r="FC325"/>
      <c r="FD325"/>
      <c r="FE325"/>
      <c r="FF325"/>
      <c r="FG325"/>
      <c r="FH325"/>
      <c r="FI325"/>
      <c r="FJ325"/>
      <c r="FK325"/>
      <c r="FL325"/>
      <c r="FM325"/>
      <c r="FN325"/>
      <c r="FO325"/>
      <c r="FP325"/>
      <c r="FQ325"/>
      <c r="FR325"/>
      <c r="FS325"/>
      <c r="FT325"/>
      <c r="FU325"/>
      <c r="FV325"/>
      <c r="FW325"/>
      <c r="FX325"/>
      <c r="FY325"/>
      <c r="FZ325"/>
      <c r="GA325"/>
      <c r="GB325"/>
      <c r="GC325"/>
      <c r="GD325"/>
      <c r="GE325"/>
      <c r="GF325"/>
      <c r="GG325"/>
      <c r="GH325"/>
      <c r="GI325"/>
      <c r="GJ325"/>
      <c r="GK325"/>
      <c r="GL325"/>
      <c r="GM325"/>
      <c r="GN325"/>
      <c r="GO325"/>
      <c r="GP325"/>
      <c r="GQ325"/>
      <c r="GR325"/>
      <c r="GS325"/>
      <c r="GT325"/>
      <c r="GU325"/>
      <c r="GV325"/>
      <c r="GW325"/>
      <c r="GX325"/>
      <c r="GY325"/>
      <c r="GZ325"/>
      <c r="HA325"/>
      <c r="HB325"/>
      <c r="HC325"/>
      <c r="HD325"/>
      <c r="HE325"/>
      <c r="HF325"/>
      <c r="HG325"/>
      <c r="HH325"/>
      <c r="HI325"/>
      <c r="HJ325"/>
      <c r="HK325"/>
      <c r="HL325"/>
      <c r="HM325"/>
      <c r="HN325"/>
      <c r="HO325"/>
      <c r="HP325"/>
      <c r="HQ325"/>
      <c r="HR325"/>
      <c r="HS325"/>
      <c r="HT325"/>
      <c r="HU325"/>
      <c r="HV325"/>
      <c r="HW325"/>
      <c r="HX325"/>
      <c r="HY325"/>
      <c r="HZ325"/>
      <c r="IA325"/>
      <c r="IB325"/>
      <c r="IC325"/>
      <c r="ID325"/>
      <c r="IE325"/>
      <c r="IF325"/>
      <c r="IG325"/>
      <c r="IH325"/>
      <c r="II325"/>
      <c r="IJ325"/>
      <c r="IK325"/>
      <c r="IL325"/>
      <c r="IM325"/>
      <c r="IN325"/>
      <c r="IO325"/>
      <c r="IP325"/>
      <c r="IQ325"/>
      <c r="IR325"/>
      <c r="IS325"/>
      <c r="IT325"/>
      <c r="IU325"/>
      <c r="IV325"/>
    </row>
    <row r="326" spans="1:256" ht="13.5" customHeight="1">
      <c r="A326"/>
      <c r="B326" s="234" t="s">
        <v>414</v>
      </c>
      <c r="C326" s="234"/>
      <c r="D326" s="234"/>
      <c r="E326" s="234"/>
      <c r="F326" s="234"/>
      <c r="G326" s="234"/>
      <c r="H326" s="234"/>
      <c r="I326" s="234"/>
      <c r="J326" s="234"/>
      <c r="K326" s="234"/>
      <c r="L326" s="234"/>
      <c r="M326" s="234"/>
      <c r="N326" s="234"/>
      <c r="O326" s="234"/>
      <c r="P326" s="234"/>
      <c r="Q326" s="234"/>
      <c r="R326" s="234"/>
      <c r="S326" s="234"/>
      <c r="T326" s="234"/>
      <c r="U326" s="234"/>
      <c r="V326" s="234"/>
      <c r="W326" s="234"/>
      <c r="X326" s="235">
        <v>3649319</v>
      </c>
      <c r="Y326" s="235"/>
      <c r="Z326" s="235"/>
      <c r="AA326" s="235"/>
      <c r="AB326" s="235"/>
      <c r="AC326" s="235"/>
      <c r="AD326" s="235"/>
      <c r="AE326" s="235"/>
      <c r="AF326" s="235"/>
      <c r="AG326" s="235"/>
      <c r="AH326" s="235"/>
      <c r="AI326" s="235"/>
      <c r="AJ326" s="235"/>
      <c r="AK326" s="235"/>
      <c r="AL326" s="235"/>
      <c r="AM326" s="43">
        <v>12.7</v>
      </c>
      <c r="AN326" s="43"/>
      <c r="AO326" s="43"/>
      <c r="AP326" s="43"/>
      <c r="AQ326" s="43"/>
      <c r="AR326" s="43"/>
      <c r="AS326" s="43"/>
      <c r="AT326" s="43"/>
      <c r="AU326" s="235">
        <v>3521057</v>
      </c>
      <c r="AV326" s="235"/>
      <c r="AW326" s="235"/>
      <c r="AX326" s="235"/>
      <c r="AY326" s="235"/>
      <c r="AZ326" s="235"/>
      <c r="BA326" s="235"/>
      <c r="BB326" s="235"/>
      <c r="BC326" s="235"/>
      <c r="BD326" s="235"/>
      <c r="BE326" s="235"/>
      <c r="BF326" s="235"/>
      <c r="BG326" s="235"/>
      <c r="BH326" s="235"/>
      <c r="BI326" s="235"/>
      <c r="BJ326" s="43">
        <v>13</v>
      </c>
      <c r="BK326" s="43"/>
      <c r="BL326" s="43"/>
      <c r="BM326" s="43"/>
      <c r="BN326" s="43"/>
      <c r="BO326" s="43"/>
      <c r="BP326" s="43"/>
      <c r="BQ326" s="43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  <c r="EB326"/>
      <c r="EC326"/>
      <c r="ED326"/>
      <c r="EE326"/>
      <c r="EF326"/>
      <c r="EG326"/>
      <c r="EH326"/>
      <c r="EI326"/>
      <c r="EJ326"/>
      <c r="EK326"/>
      <c r="EL326"/>
      <c r="EM326"/>
      <c r="EN326"/>
      <c r="EO326"/>
      <c r="EP326"/>
      <c r="EQ326"/>
      <c r="ER326"/>
      <c r="ES326"/>
      <c r="ET326"/>
      <c r="EU326"/>
      <c r="EV326"/>
      <c r="EW326"/>
      <c r="EX326"/>
      <c r="EY326"/>
      <c r="EZ326"/>
      <c r="FA326"/>
      <c r="FB326"/>
      <c r="FC326"/>
      <c r="FD326"/>
      <c r="FE326"/>
      <c r="FF326"/>
      <c r="FG326"/>
      <c r="FH326"/>
      <c r="FI326"/>
      <c r="FJ326"/>
      <c r="FK326"/>
      <c r="FL326"/>
      <c r="FM326"/>
      <c r="FN326"/>
      <c r="FO326"/>
      <c r="FP326"/>
      <c r="FQ326"/>
      <c r="FR326"/>
      <c r="FS326"/>
      <c r="FT326"/>
      <c r="FU326"/>
      <c r="FV326"/>
      <c r="FW326"/>
      <c r="FX326"/>
      <c r="FY326"/>
      <c r="FZ326"/>
      <c r="GA326"/>
      <c r="GB326"/>
      <c r="GC326"/>
      <c r="GD326"/>
      <c r="GE326"/>
      <c r="GF326"/>
      <c r="GG326"/>
      <c r="GH326"/>
      <c r="GI326"/>
      <c r="GJ326"/>
      <c r="GK326"/>
      <c r="GL326"/>
      <c r="GM326"/>
      <c r="GN326"/>
      <c r="GO326"/>
      <c r="GP326"/>
      <c r="GQ326"/>
      <c r="GR326"/>
      <c r="GS326"/>
      <c r="GT326"/>
      <c r="GU326"/>
      <c r="GV326"/>
      <c r="GW326"/>
      <c r="GX326"/>
      <c r="GY326"/>
      <c r="GZ326"/>
      <c r="HA326"/>
      <c r="HB326"/>
      <c r="HC326"/>
      <c r="HD326"/>
      <c r="HE326"/>
      <c r="HF326"/>
      <c r="HG326"/>
      <c r="HH326"/>
      <c r="HI326"/>
      <c r="HJ326"/>
      <c r="HK326"/>
      <c r="HL326"/>
      <c r="HM326"/>
      <c r="HN326"/>
      <c r="HO326"/>
      <c r="HP326"/>
      <c r="HQ326"/>
      <c r="HR326"/>
      <c r="HS326"/>
      <c r="HT326"/>
      <c r="HU326"/>
      <c r="HV326"/>
      <c r="HW326"/>
      <c r="HX326"/>
      <c r="HY326"/>
      <c r="HZ326"/>
      <c r="IA326"/>
      <c r="IB326"/>
      <c r="IC326"/>
      <c r="ID326"/>
      <c r="IE326"/>
      <c r="IF326"/>
      <c r="IG326"/>
      <c r="IH326"/>
      <c r="II326"/>
      <c r="IJ326"/>
      <c r="IK326"/>
      <c r="IL326"/>
      <c r="IM326"/>
      <c r="IN326"/>
      <c r="IO326"/>
      <c r="IP326"/>
      <c r="IQ326"/>
      <c r="IR326"/>
      <c r="IS326"/>
      <c r="IT326"/>
      <c r="IU326"/>
      <c r="IV326"/>
    </row>
    <row r="327" spans="1:256" ht="13.5" customHeight="1">
      <c r="A327"/>
      <c r="B327" s="236" t="s">
        <v>415</v>
      </c>
      <c r="C327" s="236"/>
      <c r="D327" s="236"/>
      <c r="E327" s="236"/>
      <c r="F327" s="236"/>
      <c r="G327" s="236"/>
      <c r="H327" s="236"/>
      <c r="I327" s="236"/>
      <c r="J327" s="236"/>
      <c r="K327" s="236"/>
      <c r="L327" s="236"/>
      <c r="M327" s="236"/>
      <c r="N327" s="236"/>
      <c r="O327" s="236"/>
      <c r="P327" s="236"/>
      <c r="Q327" s="236"/>
      <c r="R327" s="236"/>
      <c r="S327" s="236"/>
      <c r="T327" s="236"/>
      <c r="U327" s="236"/>
      <c r="V327" s="236"/>
      <c r="W327" s="236"/>
      <c r="X327" s="235">
        <v>2123200</v>
      </c>
      <c r="Y327" s="235"/>
      <c r="Z327" s="235"/>
      <c r="AA327" s="235"/>
      <c r="AB327" s="235"/>
      <c r="AC327" s="235"/>
      <c r="AD327" s="235"/>
      <c r="AE327" s="235"/>
      <c r="AF327" s="235"/>
      <c r="AG327" s="235"/>
      <c r="AH327" s="235"/>
      <c r="AI327" s="235"/>
      <c r="AJ327" s="235"/>
      <c r="AK327" s="235"/>
      <c r="AL327" s="235"/>
      <c r="AM327" s="43">
        <v>7.4</v>
      </c>
      <c r="AN327" s="43"/>
      <c r="AO327" s="43"/>
      <c r="AP327" s="43"/>
      <c r="AQ327" s="43"/>
      <c r="AR327" s="43"/>
      <c r="AS327" s="43"/>
      <c r="AT327" s="43"/>
      <c r="AU327" s="235">
        <v>2195151</v>
      </c>
      <c r="AV327" s="235"/>
      <c r="AW327" s="235"/>
      <c r="AX327" s="235"/>
      <c r="AY327" s="235"/>
      <c r="AZ327" s="235"/>
      <c r="BA327" s="235"/>
      <c r="BB327" s="235"/>
      <c r="BC327" s="235"/>
      <c r="BD327" s="235"/>
      <c r="BE327" s="235"/>
      <c r="BF327" s="235"/>
      <c r="BG327" s="235"/>
      <c r="BH327" s="235"/>
      <c r="BI327" s="235"/>
      <c r="BJ327" s="43">
        <v>8.1</v>
      </c>
      <c r="BK327" s="43"/>
      <c r="BL327" s="43"/>
      <c r="BM327" s="43"/>
      <c r="BN327" s="43"/>
      <c r="BO327" s="43"/>
      <c r="BP327" s="43"/>
      <c r="BQ327" s="43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  <c r="EF327"/>
      <c r="EG327"/>
      <c r="EH327"/>
      <c r="EI327"/>
      <c r="EJ327"/>
      <c r="EK327"/>
      <c r="EL327"/>
      <c r="EM327"/>
      <c r="EN327"/>
      <c r="EO327"/>
      <c r="EP327"/>
      <c r="EQ327"/>
      <c r="ER327"/>
      <c r="ES327"/>
      <c r="ET327"/>
      <c r="EU327"/>
      <c r="EV327"/>
      <c r="EW327"/>
      <c r="EX327"/>
      <c r="EY327"/>
      <c r="EZ327"/>
      <c r="FA327"/>
      <c r="FB327"/>
      <c r="FC327"/>
      <c r="FD327"/>
      <c r="FE327"/>
      <c r="FF327"/>
      <c r="FG327"/>
      <c r="FH327"/>
      <c r="FI327"/>
      <c r="FJ327"/>
      <c r="FK327"/>
      <c r="FL327"/>
      <c r="FM327"/>
      <c r="FN327"/>
      <c r="FO327"/>
      <c r="FP327"/>
      <c r="FQ327"/>
      <c r="FR327"/>
      <c r="FS327"/>
      <c r="FT327"/>
      <c r="FU327"/>
      <c r="FV327"/>
      <c r="FW327"/>
      <c r="FX327"/>
      <c r="FY327"/>
      <c r="FZ327"/>
      <c r="GA327"/>
      <c r="GB327"/>
      <c r="GC327"/>
      <c r="GD327"/>
      <c r="GE327"/>
      <c r="GF327"/>
      <c r="GG327"/>
      <c r="GH327"/>
      <c r="GI327"/>
      <c r="GJ327"/>
      <c r="GK327"/>
      <c r="GL327"/>
      <c r="GM327"/>
      <c r="GN327"/>
      <c r="GO327"/>
      <c r="GP327"/>
      <c r="GQ327"/>
      <c r="GR327"/>
      <c r="GS327"/>
      <c r="GT327"/>
      <c r="GU327"/>
      <c r="GV327"/>
      <c r="GW327"/>
      <c r="GX327"/>
      <c r="GY327"/>
      <c r="GZ327"/>
      <c r="HA327"/>
      <c r="HB327"/>
      <c r="HC327"/>
      <c r="HD327"/>
      <c r="HE327"/>
      <c r="HF327"/>
      <c r="HG327"/>
      <c r="HH327"/>
      <c r="HI327"/>
      <c r="HJ327"/>
      <c r="HK327"/>
      <c r="HL327"/>
      <c r="HM327"/>
      <c r="HN327"/>
      <c r="HO327"/>
      <c r="HP327"/>
      <c r="HQ327"/>
      <c r="HR327"/>
      <c r="HS327"/>
      <c r="HT327"/>
      <c r="HU327"/>
      <c r="HV327"/>
      <c r="HW327"/>
      <c r="HX327"/>
      <c r="HY327"/>
      <c r="HZ327"/>
      <c r="IA327"/>
      <c r="IB327"/>
      <c r="IC327"/>
      <c r="ID327"/>
      <c r="IE327"/>
      <c r="IF327"/>
      <c r="IG327"/>
      <c r="IH327"/>
      <c r="II327"/>
      <c r="IJ327"/>
      <c r="IK327"/>
      <c r="IL327"/>
      <c r="IM327"/>
      <c r="IN327"/>
      <c r="IO327"/>
      <c r="IP327"/>
      <c r="IQ327"/>
      <c r="IR327"/>
      <c r="IS327"/>
      <c r="IT327"/>
      <c r="IU327"/>
      <c r="IV327"/>
    </row>
    <row r="328" spans="1:256" ht="13.5" customHeight="1">
      <c r="A328"/>
      <c r="B328" s="236" t="s">
        <v>416</v>
      </c>
      <c r="C328" s="236"/>
      <c r="D328" s="236"/>
      <c r="E328" s="236"/>
      <c r="F328" s="236"/>
      <c r="G328" s="236"/>
      <c r="H328" s="236"/>
      <c r="I328" s="236"/>
      <c r="J328" s="236"/>
      <c r="K328" s="236"/>
      <c r="L328" s="236"/>
      <c r="M328" s="236"/>
      <c r="N328" s="236"/>
      <c r="O328" s="236"/>
      <c r="P328" s="236"/>
      <c r="Q328" s="236"/>
      <c r="R328" s="236"/>
      <c r="S328" s="236"/>
      <c r="T328" s="236"/>
      <c r="U328" s="236"/>
      <c r="V328" s="236"/>
      <c r="W328" s="236"/>
      <c r="X328" s="235">
        <v>49462</v>
      </c>
      <c r="Y328" s="235"/>
      <c r="Z328" s="235"/>
      <c r="AA328" s="235"/>
      <c r="AB328" s="235"/>
      <c r="AC328" s="235"/>
      <c r="AD328" s="235"/>
      <c r="AE328" s="235"/>
      <c r="AF328" s="235"/>
      <c r="AG328" s="235"/>
      <c r="AH328" s="235"/>
      <c r="AI328" s="235"/>
      <c r="AJ328" s="235"/>
      <c r="AK328" s="235"/>
      <c r="AL328" s="235"/>
      <c r="AM328" s="43">
        <v>0.2</v>
      </c>
      <c r="AN328" s="43"/>
      <c r="AO328" s="43"/>
      <c r="AP328" s="43"/>
      <c r="AQ328" s="43"/>
      <c r="AR328" s="43"/>
      <c r="AS328" s="43"/>
      <c r="AT328" s="43"/>
      <c r="AU328" s="235">
        <v>48689</v>
      </c>
      <c r="AV328" s="235"/>
      <c r="AW328" s="235"/>
      <c r="AX328" s="235"/>
      <c r="AY328" s="235"/>
      <c r="AZ328" s="235"/>
      <c r="BA328" s="235"/>
      <c r="BB328" s="235"/>
      <c r="BC328" s="235"/>
      <c r="BD328" s="235"/>
      <c r="BE328" s="235"/>
      <c r="BF328" s="235"/>
      <c r="BG328" s="235"/>
      <c r="BH328" s="235"/>
      <c r="BI328" s="235"/>
      <c r="BJ328" s="43">
        <v>0.2</v>
      </c>
      <c r="BK328" s="43"/>
      <c r="BL328" s="43"/>
      <c r="BM328" s="43"/>
      <c r="BN328" s="43"/>
      <c r="BO328" s="43"/>
      <c r="BP328" s="43"/>
      <c r="BQ328" s="43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  <c r="EF328"/>
      <c r="EG328"/>
      <c r="EH328"/>
      <c r="EI328"/>
      <c r="EJ328"/>
      <c r="EK328"/>
      <c r="EL328"/>
      <c r="EM328"/>
      <c r="EN328"/>
      <c r="EO328"/>
      <c r="EP328"/>
      <c r="EQ328"/>
      <c r="ER328"/>
      <c r="ES328"/>
      <c r="ET328"/>
      <c r="EU328"/>
      <c r="EV328"/>
      <c r="EW328"/>
      <c r="EX328"/>
      <c r="EY328"/>
      <c r="EZ328"/>
      <c r="FA328"/>
      <c r="FB328"/>
      <c r="FC328"/>
      <c r="FD328"/>
      <c r="FE328"/>
      <c r="FF328"/>
      <c r="FG328"/>
      <c r="FH328"/>
      <c r="FI328"/>
      <c r="FJ328"/>
      <c r="FK328"/>
      <c r="FL328"/>
      <c r="FM328"/>
      <c r="FN328"/>
      <c r="FO328"/>
      <c r="FP328"/>
      <c r="FQ328"/>
      <c r="FR328"/>
      <c r="FS328"/>
      <c r="FT328"/>
      <c r="FU328"/>
      <c r="FV328"/>
      <c r="FW328"/>
      <c r="FX328"/>
      <c r="FY328"/>
      <c r="FZ328"/>
      <c r="GA328"/>
      <c r="GB328"/>
      <c r="GC328"/>
      <c r="GD328"/>
      <c r="GE328"/>
      <c r="GF328"/>
      <c r="GG328"/>
      <c r="GH328"/>
      <c r="GI328"/>
      <c r="GJ328"/>
      <c r="GK328"/>
      <c r="GL328"/>
      <c r="GM328"/>
      <c r="GN328"/>
      <c r="GO328"/>
      <c r="GP328"/>
      <c r="GQ328"/>
      <c r="GR328"/>
      <c r="GS328"/>
      <c r="GT328"/>
      <c r="GU328"/>
      <c r="GV328"/>
      <c r="GW328"/>
      <c r="GX328"/>
      <c r="GY328"/>
      <c r="GZ328"/>
      <c r="HA328"/>
      <c r="HB328"/>
      <c r="HC328"/>
      <c r="HD328"/>
      <c r="HE328"/>
      <c r="HF328"/>
      <c r="HG328"/>
      <c r="HH328"/>
      <c r="HI328"/>
      <c r="HJ328"/>
      <c r="HK328"/>
      <c r="HL328"/>
      <c r="HM328"/>
      <c r="HN328"/>
      <c r="HO328"/>
      <c r="HP328"/>
      <c r="HQ328"/>
      <c r="HR328"/>
      <c r="HS328"/>
      <c r="HT328"/>
      <c r="HU328"/>
      <c r="HV328"/>
      <c r="HW328"/>
      <c r="HX328"/>
      <c r="HY328"/>
      <c r="HZ328"/>
      <c r="IA328"/>
      <c r="IB328"/>
      <c r="IC328"/>
      <c r="ID328"/>
      <c r="IE328"/>
      <c r="IF328"/>
      <c r="IG328"/>
      <c r="IH328"/>
      <c r="II328"/>
      <c r="IJ328"/>
      <c r="IK328"/>
      <c r="IL328"/>
      <c r="IM328"/>
      <c r="IN328"/>
      <c r="IO328"/>
      <c r="IP328"/>
      <c r="IQ328"/>
      <c r="IR328"/>
      <c r="IS328"/>
      <c r="IT328"/>
      <c r="IU328"/>
      <c r="IV328"/>
    </row>
    <row r="329" spans="1:256" ht="13.5" customHeight="1">
      <c r="A329"/>
      <c r="B329" s="236" t="s">
        <v>417</v>
      </c>
      <c r="C329" s="236"/>
      <c r="D329" s="236"/>
      <c r="E329" s="236"/>
      <c r="F329" s="236"/>
      <c r="G329" s="236"/>
      <c r="H329" s="236"/>
      <c r="I329" s="236"/>
      <c r="J329" s="236"/>
      <c r="K329" s="236"/>
      <c r="L329" s="236"/>
      <c r="M329" s="236"/>
      <c r="N329" s="236"/>
      <c r="O329" s="236"/>
      <c r="P329" s="236"/>
      <c r="Q329" s="236"/>
      <c r="R329" s="236"/>
      <c r="S329" s="236"/>
      <c r="T329" s="236"/>
      <c r="U329" s="236"/>
      <c r="V329" s="236"/>
      <c r="W329" s="236"/>
      <c r="X329" s="235">
        <v>662820</v>
      </c>
      <c r="Y329" s="235"/>
      <c r="Z329" s="235"/>
      <c r="AA329" s="235"/>
      <c r="AB329" s="235"/>
      <c r="AC329" s="235"/>
      <c r="AD329" s="235"/>
      <c r="AE329" s="235"/>
      <c r="AF329" s="235"/>
      <c r="AG329" s="235"/>
      <c r="AH329" s="235"/>
      <c r="AI329" s="235"/>
      <c r="AJ329" s="235"/>
      <c r="AK329" s="235"/>
      <c r="AL329" s="235"/>
      <c r="AM329" s="43">
        <v>2.3</v>
      </c>
      <c r="AN329" s="43"/>
      <c r="AO329" s="43"/>
      <c r="AP329" s="43"/>
      <c r="AQ329" s="43"/>
      <c r="AR329" s="43"/>
      <c r="AS329" s="43"/>
      <c r="AT329" s="43"/>
      <c r="AU329" s="235">
        <v>1979321</v>
      </c>
      <c r="AV329" s="235"/>
      <c r="AW329" s="235"/>
      <c r="AX329" s="235"/>
      <c r="AY329" s="235"/>
      <c r="AZ329" s="235"/>
      <c r="BA329" s="235"/>
      <c r="BB329" s="235"/>
      <c r="BC329" s="235"/>
      <c r="BD329" s="235"/>
      <c r="BE329" s="235"/>
      <c r="BF329" s="235"/>
      <c r="BG329" s="235"/>
      <c r="BH329" s="235"/>
      <c r="BI329" s="235"/>
      <c r="BJ329" s="43">
        <v>7.3</v>
      </c>
      <c r="BK329" s="43"/>
      <c r="BL329" s="43"/>
      <c r="BM329" s="43"/>
      <c r="BN329" s="43"/>
      <c r="BO329" s="43"/>
      <c r="BP329" s="43"/>
      <c r="BQ329" s="43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  <c r="EC329"/>
      <c r="ED329"/>
      <c r="EE329"/>
      <c r="EF329"/>
      <c r="EG329"/>
      <c r="EH329"/>
      <c r="EI329"/>
      <c r="EJ329"/>
      <c r="EK329"/>
      <c r="EL329"/>
      <c r="EM329"/>
      <c r="EN329"/>
      <c r="EO329"/>
      <c r="EP329"/>
      <c r="EQ329"/>
      <c r="ER329"/>
      <c r="ES329"/>
      <c r="ET329"/>
      <c r="EU329"/>
      <c r="EV329"/>
      <c r="EW329"/>
      <c r="EX329"/>
      <c r="EY329"/>
      <c r="EZ329"/>
      <c r="FA329"/>
      <c r="FB329"/>
      <c r="FC329"/>
      <c r="FD329"/>
      <c r="FE329"/>
      <c r="FF329"/>
      <c r="FG329"/>
      <c r="FH329"/>
      <c r="FI329"/>
      <c r="FJ329"/>
      <c r="FK329"/>
      <c r="FL329"/>
      <c r="FM329"/>
      <c r="FN329"/>
      <c r="FO329"/>
      <c r="FP329"/>
      <c r="FQ329"/>
      <c r="FR329"/>
      <c r="FS329"/>
      <c r="FT329"/>
      <c r="FU329"/>
      <c r="FV329"/>
      <c r="FW329"/>
      <c r="FX329"/>
      <c r="FY329"/>
      <c r="FZ329"/>
      <c r="GA329"/>
      <c r="GB329"/>
      <c r="GC329"/>
      <c r="GD329"/>
      <c r="GE329"/>
      <c r="GF329"/>
      <c r="GG329"/>
      <c r="GH329"/>
      <c r="GI329"/>
      <c r="GJ329"/>
      <c r="GK329"/>
      <c r="GL329"/>
      <c r="GM329"/>
      <c r="GN329"/>
      <c r="GO329"/>
      <c r="GP329"/>
      <c r="GQ329"/>
      <c r="GR329"/>
      <c r="GS329"/>
      <c r="GT329"/>
      <c r="GU329"/>
      <c r="GV329"/>
      <c r="GW329"/>
      <c r="GX329"/>
      <c r="GY329"/>
      <c r="GZ329"/>
      <c r="HA329"/>
      <c r="HB329"/>
      <c r="HC329"/>
      <c r="HD329"/>
      <c r="HE329"/>
      <c r="HF329"/>
      <c r="HG329"/>
      <c r="HH329"/>
      <c r="HI329"/>
      <c r="HJ329"/>
      <c r="HK329"/>
      <c r="HL329"/>
      <c r="HM329"/>
      <c r="HN329"/>
      <c r="HO329"/>
      <c r="HP329"/>
      <c r="HQ329"/>
      <c r="HR329"/>
      <c r="HS329"/>
      <c r="HT329"/>
      <c r="HU329"/>
      <c r="HV329"/>
      <c r="HW329"/>
      <c r="HX329"/>
      <c r="HY329"/>
      <c r="HZ329"/>
      <c r="IA329"/>
      <c r="IB329"/>
      <c r="IC329"/>
      <c r="ID329"/>
      <c r="IE329"/>
      <c r="IF329"/>
      <c r="IG329"/>
      <c r="IH329"/>
      <c r="II329"/>
      <c r="IJ329"/>
      <c r="IK329"/>
      <c r="IL329"/>
      <c r="IM329"/>
      <c r="IN329"/>
      <c r="IO329"/>
      <c r="IP329"/>
      <c r="IQ329"/>
      <c r="IR329"/>
      <c r="IS329"/>
      <c r="IT329"/>
      <c r="IU329"/>
      <c r="IV329"/>
    </row>
    <row r="330" spans="1:256" ht="13.5" customHeight="1">
      <c r="A330"/>
      <c r="B330" s="236" t="s">
        <v>418</v>
      </c>
      <c r="C330" s="236"/>
      <c r="D330" s="236"/>
      <c r="E330" s="236"/>
      <c r="F330" s="236"/>
      <c r="G330" s="236"/>
      <c r="H330" s="236"/>
      <c r="I330" s="236"/>
      <c r="J330" s="236"/>
      <c r="K330" s="236"/>
      <c r="L330" s="236"/>
      <c r="M330" s="236"/>
      <c r="N330" s="236"/>
      <c r="O330" s="236"/>
      <c r="P330" s="236"/>
      <c r="Q330" s="236"/>
      <c r="R330" s="236"/>
      <c r="S330" s="236"/>
      <c r="T330" s="236"/>
      <c r="U330" s="236"/>
      <c r="V330" s="236"/>
      <c r="W330" s="236"/>
      <c r="X330" s="235">
        <v>1987235</v>
      </c>
      <c r="Y330" s="235"/>
      <c r="Z330" s="235"/>
      <c r="AA330" s="235"/>
      <c r="AB330" s="235"/>
      <c r="AC330" s="235"/>
      <c r="AD330" s="235"/>
      <c r="AE330" s="235"/>
      <c r="AF330" s="235"/>
      <c r="AG330" s="235"/>
      <c r="AH330" s="235"/>
      <c r="AI330" s="235"/>
      <c r="AJ330" s="235"/>
      <c r="AK330" s="235"/>
      <c r="AL330" s="235"/>
      <c r="AM330" s="43">
        <v>6.9</v>
      </c>
      <c r="AN330" s="43"/>
      <c r="AO330" s="43"/>
      <c r="AP330" s="43"/>
      <c r="AQ330" s="43"/>
      <c r="AR330" s="43"/>
      <c r="AS330" s="43"/>
      <c r="AT330" s="43"/>
      <c r="AU330" s="235">
        <v>1091854</v>
      </c>
      <c r="AV330" s="235"/>
      <c r="AW330" s="235"/>
      <c r="AX330" s="235"/>
      <c r="AY330" s="235"/>
      <c r="AZ330" s="235"/>
      <c r="BA330" s="235"/>
      <c r="BB330" s="235"/>
      <c r="BC330" s="235"/>
      <c r="BD330" s="235"/>
      <c r="BE330" s="235"/>
      <c r="BF330" s="235"/>
      <c r="BG330" s="235"/>
      <c r="BH330" s="235"/>
      <c r="BI330" s="235"/>
      <c r="BJ330" s="43">
        <v>4</v>
      </c>
      <c r="BK330" s="43"/>
      <c r="BL330" s="43"/>
      <c r="BM330" s="43"/>
      <c r="BN330" s="43"/>
      <c r="BO330" s="43"/>
      <c r="BP330" s="43"/>
      <c r="BQ330" s="43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  <c r="EE330"/>
      <c r="EF330"/>
      <c r="EG330"/>
      <c r="EH330"/>
      <c r="EI330"/>
      <c r="EJ330"/>
      <c r="EK330"/>
      <c r="EL330"/>
      <c r="EM330"/>
      <c r="EN330"/>
      <c r="EO330"/>
      <c r="EP330"/>
      <c r="EQ330"/>
      <c r="ER330"/>
      <c r="ES330"/>
      <c r="ET330"/>
      <c r="EU330"/>
      <c r="EV330"/>
      <c r="EW330"/>
      <c r="EX330"/>
      <c r="EY330"/>
      <c r="EZ330"/>
      <c r="FA330"/>
      <c r="FB330"/>
      <c r="FC330"/>
      <c r="FD330"/>
      <c r="FE330"/>
      <c r="FF330"/>
      <c r="FG330"/>
      <c r="FH330"/>
      <c r="FI330"/>
      <c r="FJ330"/>
      <c r="FK330"/>
      <c r="FL330"/>
      <c r="FM330"/>
      <c r="FN330"/>
      <c r="FO330"/>
      <c r="FP330"/>
      <c r="FQ330"/>
      <c r="FR330"/>
      <c r="FS330"/>
      <c r="FT330"/>
      <c r="FU330"/>
      <c r="FV330"/>
      <c r="FW330"/>
      <c r="FX330"/>
      <c r="FY330"/>
      <c r="FZ330"/>
      <c r="GA330"/>
      <c r="GB330"/>
      <c r="GC330"/>
      <c r="GD330"/>
      <c r="GE330"/>
      <c r="GF330"/>
      <c r="GG330"/>
      <c r="GH330"/>
      <c r="GI330"/>
      <c r="GJ330"/>
      <c r="GK330"/>
      <c r="GL330"/>
      <c r="GM330"/>
      <c r="GN330"/>
      <c r="GO330"/>
      <c r="GP330"/>
      <c r="GQ330"/>
      <c r="GR330"/>
      <c r="GS330"/>
      <c r="GT330"/>
      <c r="GU330"/>
      <c r="GV330"/>
      <c r="GW330"/>
      <c r="GX330"/>
      <c r="GY330"/>
      <c r="GZ330"/>
      <c r="HA330"/>
      <c r="HB330"/>
      <c r="HC330"/>
      <c r="HD330"/>
      <c r="HE330"/>
      <c r="HF330"/>
      <c r="HG330"/>
      <c r="HH330"/>
      <c r="HI330"/>
      <c r="HJ330"/>
      <c r="HK330"/>
      <c r="HL330"/>
      <c r="HM330"/>
      <c r="HN330"/>
      <c r="HO330"/>
      <c r="HP330"/>
      <c r="HQ330"/>
      <c r="HR330"/>
      <c r="HS330"/>
      <c r="HT330"/>
      <c r="HU330"/>
      <c r="HV330"/>
      <c r="HW330"/>
      <c r="HX330"/>
      <c r="HY330"/>
      <c r="HZ330"/>
      <c r="IA330"/>
      <c r="IB330"/>
      <c r="IC330"/>
      <c r="ID330"/>
      <c r="IE330"/>
      <c r="IF330"/>
      <c r="IG330"/>
      <c r="IH330"/>
      <c r="II330"/>
      <c r="IJ330"/>
      <c r="IK330"/>
      <c r="IL330"/>
      <c r="IM330"/>
      <c r="IN330"/>
      <c r="IO330"/>
      <c r="IP330"/>
      <c r="IQ330"/>
      <c r="IR330"/>
      <c r="IS330"/>
      <c r="IT330"/>
      <c r="IU330"/>
      <c r="IV330"/>
    </row>
    <row r="331" spans="1:256" ht="13.5" customHeight="1">
      <c r="A331"/>
      <c r="B331" s="236" t="s">
        <v>419</v>
      </c>
      <c r="C331" s="236"/>
      <c r="D331" s="236"/>
      <c r="E331" s="236"/>
      <c r="F331" s="236"/>
      <c r="G331" s="236"/>
      <c r="H331" s="236"/>
      <c r="I331" s="236"/>
      <c r="J331" s="236"/>
      <c r="K331" s="236"/>
      <c r="L331" s="236"/>
      <c r="M331" s="236"/>
      <c r="N331" s="236"/>
      <c r="O331" s="236"/>
      <c r="P331" s="236"/>
      <c r="Q331" s="236"/>
      <c r="R331" s="236"/>
      <c r="S331" s="236"/>
      <c r="T331" s="236"/>
      <c r="U331" s="236"/>
      <c r="V331" s="236"/>
      <c r="W331" s="236"/>
      <c r="X331" s="235">
        <v>921859</v>
      </c>
      <c r="Y331" s="235"/>
      <c r="Z331" s="235"/>
      <c r="AA331" s="235"/>
      <c r="AB331" s="235"/>
      <c r="AC331" s="235"/>
      <c r="AD331" s="235"/>
      <c r="AE331" s="235"/>
      <c r="AF331" s="235"/>
      <c r="AG331" s="235"/>
      <c r="AH331" s="235"/>
      <c r="AI331" s="235"/>
      <c r="AJ331" s="235"/>
      <c r="AK331" s="235"/>
      <c r="AL331" s="235"/>
      <c r="AM331" s="43">
        <v>3.2</v>
      </c>
      <c r="AN331" s="43"/>
      <c r="AO331" s="43"/>
      <c r="AP331" s="43"/>
      <c r="AQ331" s="43"/>
      <c r="AR331" s="43"/>
      <c r="AS331" s="43"/>
      <c r="AT331" s="43"/>
      <c r="AU331" s="235">
        <v>1214667</v>
      </c>
      <c r="AV331" s="235"/>
      <c r="AW331" s="235"/>
      <c r="AX331" s="235"/>
      <c r="AY331" s="235"/>
      <c r="AZ331" s="235"/>
      <c r="BA331" s="235"/>
      <c r="BB331" s="235"/>
      <c r="BC331" s="235"/>
      <c r="BD331" s="235"/>
      <c r="BE331" s="235"/>
      <c r="BF331" s="235"/>
      <c r="BG331" s="235"/>
      <c r="BH331" s="235"/>
      <c r="BI331" s="235"/>
      <c r="BJ331" s="43">
        <v>4.5</v>
      </c>
      <c r="BK331" s="43"/>
      <c r="BL331" s="43"/>
      <c r="BM331" s="43"/>
      <c r="BN331" s="43"/>
      <c r="BO331" s="43"/>
      <c r="BP331" s="43"/>
      <c r="BQ331" s="43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  <c r="EE331"/>
      <c r="EF331"/>
      <c r="EG331"/>
      <c r="EH331"/>
      <c r="EI331"/>
      <c r="EJ331"/>
      <c r="EK331"/>
      <c r="EL331"/>
      <c r="EM331"/>
      <c r="EN331"/>
      <c r="EO331"/>
      <c r="EP331"/>
      <c r="EQ331"/>
      <c r="ER331"/>
      <c r="ES331"/>
      <c r="ET331"/>
      <c r="EU331"/>
      <c r="EV331"/>
      <c r="EW331"/>
      <c r="EX331"/>
      <c r="EY331"/>
      <c r="EZ331"/>
      <c r="FA331"/>
      <c r="FB331"/>
      <c r="FC331"/>
      <c r="FD331"/>
      <c r="FE331"/>
      <c r="FF331"/>
      <c r="FG331"/>
      <c r="FH331"/>
      <c r="FI331"/>
      <c r="FJ331"/>
      <c r="FK331"/>
      <c r="FL331"/>
      <c r="FM331"/>
      <c r="FN331"/>
      <c r="FO331"/>
      <c r="FP331"/>
      <c r="FQ331"/>
      <c r="FR331"/>
      <c r="FS331"/>
      <c r="FT331"/>
      <c r="FU331"/>
      <c r="FV331"/>
      <c r="FW331"/>
      <c r="FX331"/>
      <c r="FY331"/>
      <c r="FZ331"/>
      <c r="GA331"/>
      <c r="GB331"/>
      <c r="GC331"/>
      <c r="GD331"/>
      <c r="GE331"/>
      <c r="GF331"/>
      <c r="GG331"/>
      <c r="GH331"/>
      <c r="GI331"/>
      <c r="GJ331"/>
      <c r="GK331"/>
      <c r="GL331"/>
      <c r="GM331"/>
      <c r="GN331"/>
      <c r="GO331"/>
      <c r="GP331"/>
      <c r="GQ331"/>
      <c r="GR331"/>
      <c r="GS331"/>
      <c r="GT331"/>
      <c r="GU331"/>
      <c r="GV331"/>
      <c r="GW331"/>
      <c r="GX331"/>
      <c r="GY331"/>
      <c r="GZ331"/>
      <c r="HA331"/>
      <c r="HB331"/>
      <c r="HC331"/>
      <c r="HD331"/>
      <c r="HE331"/>
      <c r="HF331"/>
      <c r="HG331"/>
      <c r="HH331"/>
      <c r="HI331"/>
      <c r="HJ331"/>
      <c r="HK331"/>
      <c r="HL331"/>
      <c r="HM331"/>
      <c r="HN331"/>
      <c r="HO331"/>
      <c r="HP331"/>
      <c r="HQ331"/>
      <c r="HR331"/>
      <c r="HS331"/>
      <c r="HT331"/>
      <c r="HU331"/>
      <c r="HV331"/>
      <c r="HW331"/>
      <c r="HX331"/>
      <c r="HY331"/>
      <c r="HZ331"/>
      <c r="IA331"/>
      <c r="IB331"/>
      <c r="IC331"/>
      <c r="ID331"/>
      <c r="IE331"/>
      <c r="IF331"/>
      <c r="IG331"/>
      <c r="IH331"/>
      <c r="II331"/>
      <c r="IJ331"/>
      <c r="IK331"/>
      <c r="IL331"/>
      <c r="IM331"/>
      <c r="IN331"/>
      <c r="IO331"/>
      <c r="IP331"/>
      <c r="IQ331"/>
      <c r="IR331"/>
      <c r="IS331"/>
      <c r="IT331"/>
      <c r="IU331"/>
      <c r="IV331"/>
    </row>
    <row r="332" spans="1:256" ht="13.5" customHeight="1">
      <c r="A332"/>
      <c r="B332" s="236" t="s">
        <v>420</v>
      </c>
      <c r="C332" s="236"/>
      <c r="D332" s="236"/>
      <c r="E332" s="236"/>
      <c r="F332" s="236"/>
      <c r="G332" s="236"/>
      <c r="H332" s="236"/>
      <c r="I332" s="236"/>
      <c r="J332" s="236"/>
      <c r="K332" s="236"/>
      <c r="L332" s="236"/>
      <c r="M332" s="236"/>
      <c r="N332" s="236"/>
      <c r="O332" s="236"/>
      <c r="P332" s="236"/>
      <c r="Q332" s="236"/>
      <c r="R332" s="236"/>
      <c r="S332" s="236"/>
      <c r="T332" s="236"/>
      <c r="U332" s="236"/>
      <c r="V332" s="236"/>
      <c r="W332" s="236"/>
      <c r="X332" s="235">
        <v>527160</v>
      </c>
      <c r="Y332" s="235"/>
      <c r="Z332" s="235"/>
      <c r="AA332" s="235"/>
      <c r="AB332" s="235"/>
      <c r="AC332" s="235"/>
      <c r="AD332" s="235"/>
      <c r="AE332" s="235"/>
      <c r="AF332" s="235"/>
      <c r="AG332" s="235"/>
      <c r="AH332" s="235"/>
      <c r="AI332" s="235"/>
      <c r="AJ332" s="235"/>
      <c r="AK332" s="235"/>
      <c r="AL332" s="235"/>
      <c r="AM332" s="43">
        <v>1.8</v>
      </c>
      <c r="AN332" s="43"/>
      <c r="AO332" s="43"/>
      <c r="AP332" s="43"/>
      <c r="AQ332" s="43"/>
      <c r="AR332" s="43"/>
      <c r="AS332" s="43"/>
      <c r="AT332" s="43"/>
      <c r="AU332" s="235">
        <v>664544</v>
      </c>
      <c r="AV332" s="235"/>
      <c r="AW332" s="235"/>
      <c r="AX332" s="235"/>
      <c r="AY332" s="235"/>
      <c r="AZ332" s="235"/>
      <c r="BA332" s="235"/>
      <c r="BB332" s="235"/>
      <c r="BC332" s="235"/>
      <c r="BD332" s="235"/>
      <c r="BE332" s="235"/>
      <c r="BF332" s="235"/>
      <c r="BG332" s="235"/>
      <c r="BH332" s="235"/>
      <c r="BI332" s="235"/>
      <c r="BJ332" s="43">
        <v>2.5</v>
      </c>
      <c r="BK332" s="43"/>
      <c r="BL332" s="43"/>
      <c r="BM332" s="43"/>
      <c r="BN332" s="43"/>
      <c r="BO332" s="43"/>
      <c r="BP332" s="43"/>
      <c r="BQ332" s="43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  <c r="EB332"/>
      <c r="EC332"/>
      <c r="ED332"/>
      <c r="EE332"/>
      <c r="EF332"/>
      <c r="EG332"/>
      <c r="EH332"/>
      <c r="EI332"/>
      <c r="EJ332"/>
      <c r="EK332"/>
      <c r="EL332"/>
      <c r="EM332"/>
      <c r="EN332"/>
      <c r="EO332"/>
      <c r="EP332"/>
      <c r="EQ332"/>
      <c r="ER332"/>
      <c r="ES332"/>
      <c r="ET332"/>
      <c r="EU332"/>
      <c r="EV332"/>
      <c r="EW332"/>
      <c r="EX332"/>
      <c r="EY332"/>
      <c r="EZ332"/>
      <c r="FA332"/>
      <c r="FB332"/>
      <c r="FC332"/>
      <c r="FD332"/>
      <c r="FE332"/>
      <c r="FF332"/>
      <c r="FG332"/>
      <c r="FH332"/>
      <c r="FI332"/>
      <c r="FJ332"/>
      <c r="FK332"/>
      <c r="FL332"/>
      <c r="FM332"/>
      <c r="FN332"/>
      <c r="FO332"/>
      <c r="FP332"/>
      <c r="FQ332"/>
      <c r="FR332"/>
      <c r="FS332"/>
      <c r="FT332"/>
      <c r="FU332"/>
      <c r="FV332"/>
      <c r="FW332"/>
      <c r="FX332"/>
      <c r="FY332"/>
      <c r="FZ332"/>
      <c r="GA332"/>
      <c r="GB332"/>
      <c r="GC332"/>
      <c r="GD332"/>
      <c r="GE332"/>
      <c r="GF332"/>
      <c r="GG332"/>
      <c r="GH332"/>
      <c r="GI332"/>
      <c r="GJ332"/>
      <c r="GK332"/>
      <c r="GL332"/>
      <c r="GM332"/>
      <c r="GN332"/>
      <c r="GO332"/>
      <c r="GP332"/>
      <c r="GQ332"/>
      <c r="GR332"/>
      <c r="GS332"/>
      <c r="GT332"/>
      <c r="GU332"/>
      <c r="GV332"/>
      <c r="GW332"/>
      <c r="GX332"/>
      <c r="GY332"/>
      <c r="GZ332"/>
      <c r="HA332"/>
      <c r="HB332"/>
      <c r="HC332"/>
      <c r="HD332"/>
      <c r="HE332"/>
      <c r="HF332"/>
      <c r="HG332"/>
      <c r="HH332"/>
      <c r="HI332"/>
      <c r="HJ332"/>
      <c r="HK332"/>
      <c r="HL332"/>
      <c r="HM332"/>
      <c r="HN332"/>
      <c r="HO332"/>
      <c r="HP332"/>
      <c r="HQ332"/>
      <c r="HR332"/>
      <c r="HS332"/>
      <c r="HT332"/>
      <c r="HU332"/>
      <c r="HV332"/>
      <c r="HW332"/>
      <c r="HX332"/>
      <c r="HY332"/>
      <c r="HZ332"/>
      <c r="IA332"/>
      <c r="IB332"/>
      <c r="IC332"/>
      <c r="ID332"/>
      <c r="IE332"/>
      <c r="IF332"/>
      <c r="IG332"/>
      <c r="IH332"/>
      <c r="II332"/>
      <c r="IJ332"/>
      <c r="IK332"/>
      <c r="IL332"/>
      <c r="IM332"/>
      <c r="IN332"/>
      <c r="IO332"/>
      <c r="IP332"/>
      <c r="IQ332"/>
      <c r="IR332"/>
      <c r="IS332"/>
      <c r="IT332"/>
      <c r="IU332"/>
      <c r="IV332"/>
    </row>
    <row r="333" spans="1:256" ht="13.5" customHeight="1">
      <c r="A333"/>
      <c r="B333" s="237" t="s">
        <v>421</v>
      </c>
      <c r="C333" s="237"/>
      <c r="D333" s="237"/>
      <c r="E333" s="237"/>
      <c r="F333" s="237"/>
      <c r="G333" s="237"/>
      <c r="H333" s="237"/>
      <c r="I333" s="237"/>
      <c r="J333" s="237"/>
      <c r="K333" s="237"/>
      <c r="L333" s="237"/>
      <c r="M333" s="237"/>
      <c r="N333" s="237"/>
      <c r="O333" s="237"/>
      <c r="P333" s="237"/>
      <c r="Q333" s="237"/>
      <c r="R333" s="237"/>
      <c r="S333" s="237"/>
      <c r="T333" s="237"/>
      <c r="U333" s="237"/>
      <c r="V333" s="237"/>
      <c r="W333" s="237"/>
      <c r="X333" s="238">
        <v>4699540</v>
      </c>
      <c r="Y333" s="238"/>
      <c r="Z333" s="238"/>
      <c r="AA333" s="238"/>
      <c r="AB333" s="238"/>
      <c r="AC333" s="238"/>
      <c r="AD333" s="238"/>
      <c r="AE333" s="238"/>
      <c r="AF333" s="238"/>
      <c r="AG333" s="238"/>
      <c r="AH333" s="238"/>
      <c r="AI333" s="238"/>
      <c r="AJ333" s="238"/>
      <c r="AK333" s="238"/>
      <c r="AL333" s="238"/>
      <c r="AM333" s="239">
        <v>16.4</v>
      </c>
      <c r="AN333" s="239"/>
      <c r="AO333" s="239"/>
      <c r="AP333" s="239"/>
      <c r="AQ333" s="239"/>
      <c r="AR333" s="239"/>
      <c r="AS333" s="239"/>
      <c r="AT333" s="239"/>
      <c r="AU333" s="238">
        <v>2173111</v>
      </c>
      <c r="AV333" s="238"/>
      <c r="AW333" s="238"/>
      <c r="AX333" s="238"/>
      <c r="AY333" s="238"/>
      <c r="AZ333" s="238"/>
      <c r="BA333" s="238"/>
      <c r="BB333" s="238"/>
      <c r="BC333" s="238"/>
      <c r="BD333" s="238"/>
      <c r="BE333" s="238"/>
      <c r="BF333" s="238"/>
      <c r="BG333" s="238"/>
      <c r="BH333" s="238"/>
      <c r="BI333" s="238"/>
      <c r="BJ333" s="239">
        <v>8</v>
      </c>
      <c r="BK333" s="239"/>
      <c r="BL333" s="239"/>
      <c r="BM333" s="239"/>
      <c r="BN333" s="239"/>
      <c r="BO333" s="239"/>
      <c r="BP333" s="239"/>
      <c r="BQ333" s="239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  <c r="EF333"/>
      <c r="EG333"/>
      <c r="EH333"/>
      <c r="EI333"/>
      <c r="EJ333"/>
      <c r="EK333"/>
      <c r="EL333"/>
      <c r="EM333"/>
      <c r="EN333"/>
      <c r="EO333"/>
      <c r="EP333"/>
      <c r="EQ333"/>
      <c r="ER333"/>
      <c r="ES333"/>
      <c r="ET333"/>
      <c r="EU333"/>
      <c r="EV333"/>
      <c r="EW333"/>
      <c r="EX333"/>
      <c r="EY333"/>
      <c r="EZ333"/>
      <c r="FA333"/>
      <c r="FB333"/>
      <c r="FC333"/>
      <c r="FD333"/>
      <c r="FE333"/>
      <c r="FF333"/>
      <c r="FG333"/>
      <c r="FH333"/>
      <c r="FI333"/>
      <c r="FJ333"/>
      <c r="FK333"/>
      <c r="FL333"/>
      <c r="FM333"/>
      <c r="FN333"/>
      <c r="FO333"/>
      <c r="FP333"/>
      <c r="FQ333"/>
      <c r="FR333"/>
      <c r="FS333"/>
      <c r="FT333"/>
      <c r="FU333"/>
      <c r="FV333"/>
      <c r="FW333"/>
      <c r="FX333"/>
      <c r="FY333"/>
      <c r="FZ333"/>
      <c r="GA333"/>
      <c r="GB333"/>
      <c r="GC333"/>
      <c r="GD333"/>
      <c r="GE333"/>
      <c r="GF333"/>
      <c r="GG333"/>
      <c r="GH333"/>
      <c r="GI333"/>
      <c r="GJ333"/>
      <c r="GK333"/>
      <c r="GL333"/>
      <c r="GM333"/>
      <c r="GN333"/>
      <c r="GO333"/>
      <c r="GP333"/>
      <c r="GQ333"/>
      <c r="GR333"/>
      <c r="GS333"/>
      <c r="GT333"/>
      <c r="GU333"/>
      <c r="GV333"/>
      <c r="GW333"/>
      <c r="GX333"/>
      <c r="GY333"/>
      <c r="GZ333"/>
      <c r="HA333"/>
      <c r="HB333"/>
      <c r="HC333"/>
      <c r="HD333"/>
      <c r="HE333"/>
      <c r="HF333"/>
      <c r="HG333"/>
      <c r="HH333"/>
      <c r="HI333"/>
      <c r="HJ333"/>
      <c r="HK333"/>
      <c r="HL333"/>
      <c r="HM333"/>
      <c r="HN333"/>
      <c r="HO333"/>
      <c r="HP333"/>
      <c r="HQ333"/>
      <c r="HR333"/>
      <c r="HS333"/>
      <c r="HT333"/>
      <c r="HU333"/>
      <c r="HV333"/>
      <c r="HW333"/>
      <c r="HX333"/>
      <c r="HY333"/>
      <c r="HZ333"/>
      <c r="IA333"/>
      <c r="IB333"/>
      <c r="IC333"/>
      <c r="ID333"/>
      <c r="IE333"/>
      <c r="IF333"/>
      <c r="IG333"/>
      <c r="IH333"/>
      <c r="II333"/>
      <c r="IJ333"/>
      <c r="IK333"/>
      <c r="IL333"/>
      <c r="IM333"/>
      <c r="IN333"/>
      <c r="IO333"/>
      <c r="IP333"/>
      <c r="IQ333"/>
      <c r="IR333"/>
      <c r="IS333"/>
      <c r="IT333"/>
      <c r="IU333"/>
      <c r="IV333"/>
    </row>
    <row r="334" spans="1:256" ht="13.5" customHeight="1">
      <c r="A334"/>
      <c r="B334" s="5" t="s">
        <v>422</v>
      </c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240">
        <f>SUM(X311:AL333)</f>
        <v>28744524</v>
      </c>
      <c r="Y334" s="240"/>
      <c r="Z334" s="240"/>
      <c r="AA334" s="240"/>
      <c r="AB334" s="240"/>
      <c r="AC334" s="240"/>
      <c r="AD334" s="240"/>
      <c r="AE334" s="240"/>
      <c r="AF334" s="240"/>
      <c r="AG334" s="240"/>
      <c r="AH334" s="240"/>
      <c r="AI334" s="240"/>
      <c r="AJ334" s="240"/>
      <c r="AK334" s="240"/>
      <c r="AL334" s="240"/>
      <c r="AM334" s="96">
        <f>SUM(AM311:AT333)</f>
        <v>100</v>
      </c>
      <c r="AN334" s="96"/>
      <c r="AO334" s="96"/>
      <c r="AP334" s="96"/>
      <c r="AQ334" s="96"/>
      <c r="AR334" s="96"/>
      <c r="AS334" s="96"/>
      <c r="AT334" s="96"/>
      <c r="AU334" s="240">
        <f>SUM(AU311:BI333)</f>
        <v>27116899</v>
      </c>
      <c r="AV334" s="240"/>
      <c r="AW334" s="240"/>
      <c r="AX334" s="240"/>
      <c r="AY334" s="240"/>
      <c r="AZ334" s="240"/>
      <c r="BA334" s="240"/>
      <c r="BB334" s="240"/>
      <c r="BC334" s="240"/>
      <c r="BD334" s="240"/>
      <c r="BE334" s="240"/>
      <c r="BF334" s="240"/>
      <c r="BG334" s="240"/>
      <c r="BH334" s="240"/>
      <c r="BI334" s="240"/>
      <c r="BJ334" s="96">
        <f>SUM(BJ311:BQ333)</f>
        <v>100</v>
      </c>
      <c r="BK334" s="96"/>
      <c r="BL334" s="96"/>
      <c r="BM334" s="96"/>
      <c r="BN334" s="96"/>
      <c r="BO334" s="96"/>
      <c r="BP334" s="96"/>
      <c r="BQ334" s="96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  <c r="EB334"/>
      <c r="EC334"/>
      <c r="ED334"/>
      <c r="EE334"/>
      <c r="EF334"/>
      <c r="EG334"/>
      <c r="EH334"/>
      <c r="EI334"/>
      <c r="EJ334"/>
      <c r="EK334"/>
      <c r="EL334"/>
      <c r="EM334"/>
      <c r="EN334"/>
      <c r="EO334"/>
      <c r="EP334"/>
      <c r="EQ334"/>
      <c r="ER334"/>
      <c r="ES334"/>
      <c r="ET334"/>
      <c r="EU334"/>
      <c r="EV334"/>
      <c r="EW334"/>
      <c r="EX334"/>
      <c r="EY334"/>
      <c r="EZ334"/>
      <c r="FA334"/>
      <c r="FB334"/>
      <c r="FC334"/>
      <c r="FD334"/>
      <c r="FE334"/>
      <c r="FF334"/>
      <c r="FG334"/>
      <c r="FH334"/>
      <c r="FI334"/>
      <c r="FJ334"/>
      <c r="FK334"/>
      <c r="FL334"/>
      <c r="FM334"/>
      <c r="FN334"/>
      <c r="FO334"/>
      <c r="FP334"/>
      <c r="FQ334"/>
      <c r="FR334"/>
      <c r="FS334"/>
      <c r="FT334"/>
      <c r="FU334"/>
      <c r="FV334"/>
      <c r="FW334"/>
      <c r="FX334"/>
      <c r="FY334"/>
      <c r="FZ334"/>
      <c r="GA334"/>
      <c r="GB334"/>
      <c r="GC334"/>
      <c r="GD334"/>
      <c r="GE334"/>
      <c r="GF334"/>
      <c r="GG334"/>
      <c r="GH334"/>
      <c r="GI334"/>
      <c r="GJ334"/>
      <c r="GK334"/>
      <c r="GL334"/>
      <c r="GM334"/>
      <c r="GN334"/>
      <c r="GO334"/>
      <c r="GP334"/>
      <c r="GQ334"/>
      <c r="GR334"/>
      <c r="GS334"/>
      <c r="GT334"/>
      <c r="GU334"/>
      <c r="GV334"/>
      <c r="GW334"/>
      <c r="GX334"/>
      <c r="GY334"/>
      <c r="GZ334"/>
      <c r="HA334"/>
      <c r="HB334"/>
      <c r="HC334"/>
      <c r="HD334"/>
      <c r="HE334"/>
      <c r="HF334"/>
      <c r="HG334"/>
      <c r="HH334"/>
      <c r="HI334"/>
      <c r="HJ334"/>
      <c r="HK334"/>
      <c r="HL334"/>
      <c r="HM334"/>
      <c r="HN334"/>
      <c r="HO334"/>
      <c r="HP334"/>
      <c r="HQ334"/>
      <c r="HR334"/>
      <c r="HS334"/>
      <c r="HT334"/>
      <c r="HU334"/>
      <c r="HV334"/>
      <c r="HW334"/>
      <c r="HX334"/>
      <c r="HY334"/>
      <c r="HZ334"/>
      <c r="IA334"/>
      <c r="IB334"/>
      <c r="IC334"/>
      <c r="ID334"/>
      <c r="IE334"/>
      <c r="IF334"/>
      <c r="IG334"/>
      <c r="IH334"/>
      <c r="II334"/>
      <c r="IJ334"/>
      <c r="IK334"/>
      <c r="IL334"/>
      <c r="IM334"/>
      <c r="IN334"/>
      <c r="IO334"/>
      <c r="IP334"/>
      <c r="IQ334"/>
      <c r="IR334"/>
      <c r="IS334"/>
      <c r="IT334"/>
      <c r="IU334"/>
      <c r="IV334"/>
    </row>
    <row r="335" spans="1:256" ht="2.25" customHeight="1">
      <c r="A335"/>
      <c r="B335"/>
      <c r="C335"/>
      <c r="D335"/>
      <c r="E335"/>
      <c r="F335"/>
      <c r="G335"/>
      <c r="H335"/>
      <c r="I335"/>
      <c r="J335"/>
      <c r="K335"/>
      <c r="L335"/>
      <c r="M335" s="1">
        <v>14.5</v>
      </c>
      <c r="N335"/>
      <c r="O335"/>
      <c r="P335"/>
      <c r="Q335"/>
      <c r="R335"/>
      <c r="S335"/>
      <c r="T335"/>
      <c r="U335"/>
      <c r="V335" s="1">
        <v>-3.2</v>
      </c>
      <c r="W335"/>
      <c r="X335"/>
      <c r="Y335"/>
      <c r="Z335"/>
      <c r="AA335"/>
      <c r="AB335"/>
      <c r="AC335"/>
      <c r="AD335"/>
      <c r="AE335" s="1">
        <v>5.4</v>
      </c>
      <c r="AF335"/>
      <c r="AG335"/>
      <c r="AH335"/>
      <c r="AI335"/>
      <c r="AJ335"/>
      <c r="AK335"/>
      <c r="AL335"/>
      <c r="AM335"/>
      <c r="AN335" s="1">
        <v>38.5</v>
      </c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  <c r="EF335"/>
      <c r="EG335"/>
      <c r="EH335"/>
      <c r="EI335"/>
      <c r="EJ335"/>
      <c r="EK335"/>
      <c r="EL335"/>
      <c r="EM335"/>
      <c r="EN335"/>
      <c r="EO335"/>
      <c r="EP335"/>
      <c r="EQ335"/>
      <c r="ER335"/>
      <c r="ES335"/>
      <c r="ET335"/>
      <c r="EU335"/>
      <c r="EV335"/>
      <c r="EW335"/>
      <c r="EX335"/>
      <c r="EY335"/>
      <c r="EZ335"/>
      <c r="FA335"/>
      <c r="FB335"/>
      <c r="FC335"/>
      <c r="FD335"/>
      <c r="FE335"/>
      <c r="FF335"/>
      <c r="FG335"/>
      <c r="FH335"/>
      <c r="FI335"/>
      <c r="FJ335"/>
      <c r="FK335"/>
      <c r="FL335"/>
      <c r="FM335"/>
      <c r="FN335"/>
      <c r="FO335"/>
      <c r="FP335"/>
      <c r="FQ335"/>
      <c r="FR335"/>
      <c r="FS335"/>
      <c r="FT335"/>
      <c r="FU335"/>
      <c r="FV335"/>
      <c r="FW335"/>
      <c r="FX335"/>
      <c r="FY335"/>
      <c r="FZ335"/>
      <c r="GA335"/>
      <c r="GB335"/>
      <c r="GC335"/>
      <c r="GD335"/>
      <c r="GE335"/>
      <c r="GF335"/>
      <c r="GG335"/>
      <c r="GH335"/>
      <c r="GI335"/>
      <c r="GJ335"/>
      <c r="GK335"/>
      <c r="GL335"/>
      <c r="GM335"/>
      <c r="GN335"/>
      <c r="GO335"/>
      <c r="GP335"/>
      <c r="GQ335"/>
      <c r="GR335"/>
      <c r="GS335"/>
      <c r="GT335"/>
      <c r="GU335"/>
      <c r="GV335"/>
      <c r="GW335"/>
      <c r="GX335"/>
      <c r="GY335"/>
      <c r="GZ335"/>
      <c r="HA335"/>
      <c r="HB335"/>
      <c r="HC335"/>
      <c r="HD335"/>
      <c r="HE335"/>
      <c r="HF335"/>
      <c r="HG335"/>
      <c r="HH335"/>
      <c r="HI335"/>
      <c r="HJ335"/>
      <c r="HK335"/>
      <c r="HL335"/>
      <c r="HM335"/>
      <c r="HN335"/>
      <c r="HO335"/>
      <c r="HP335"/>
      <c r="HQ335"/>
      <c r="HR335"/>
      <c r="HS335"/>
      <c r="HT335"/>
      <c r="HU335"/>
      <c r="HV335"/>
      <c r="HW335"/>
      <c r="HX335"/>
      <c r="HY335"/>
      <c r="HZ335"/>
      <c r="IA335"/>
      <c r="IB335"/>
      <c r="IC335"/>
      <c r="ID335"/>
      <c r="IE335"/>
      <c r="IF335"/>
      <c r="IG335"/>
      <c r="IH335"/>
      <c r="II335"/>
      <c r="IJ335"/>
      <c r="IK335"/>
      <c r="IL335"/>
      <c r="IM335"/>
      <c r="IN335"/>
      <c r="IO335"/>
      <c r="IP335"/>
      <c r="IQ335"/>
      <c r="IR335"/>
      <c r="IS335"/>
      <c r="IT335"/>
      <c r="IU335"/>
      <c r="IV335"/>
    </row>
    <row r="336" spans="1:256" ht="13.5" customHeight="1">
      <c r="A336"/>
      <c r="B336" s="8" t="s">
        <v>423</v>
      </c>
      <c r="C336"/>
      <c r="D336"/>
      <c r="E336"/>
      <c r="F336"/>
      <c r="G336"/>
      <c r="H336"/>
      <c r="I336"/>
      <c r="J336"/>
      <c r="K336"/>
      <c r="L336"/>
      <c r="M336" s="1">
        <v>24.3</v>
      </c>
      <c r="N336"/>
      <c r="O336"/>
      <c r="P336"/>
      <c r="Q336"/>
      <c r="R336"/>
      <c r="S336"/>
      <c r="T336"/>
      <c r="U336"/>
      <c r="V336" s="1">
        <v>-2.6</v>
      </c>
      <c r="W336"/>
      <c r="X336"/>
      <c r="Y336"/>
      <c r="Z336"/>
      <c r="AA336"/>
      <c r="AB336"/>
      <c r="AC336"/>
      <c r="AD336"/>
      <c r="AE336" s="1">
        <v>9.2</v>
      </c>
      <c r="AF336"/>
      <c r="AG336"/>
      <c r="AH336"/>
      <c r="AI336"/>
      <c r="AJ336"/>
      <c r="AK336"/>
      <c r="AL336"/>
      <c r="AM336"/>
      <c r="AN336" s="1">
        <v>131</v>
      </c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  <c r="EF336"/>
      <c r="EG336"/>
      <c r="EH336"/>
      <c r="EI336"/>
      <c r="EJ336"/>
      <c r="EK336"/>
      <c r="EL336"/>
      <c r="EM336"/>
      <c r="EN336"/>
      <c r="EO336"/>
      <c r="EP336"/>
      <c r="EQ336"/>
      <c r="ER336"/>
      <c r="ES336"/>
      <c r="ET336"/>
      <c r="EU336"/>
      <c r="EV336"/>
      <c r="EW336"/>
      <c r="EX336"/>
      <c r="EY336"/>
      <c r="EZ336"/>
      <c r="FA336"/>
      <c r="FB336"/>
      <c r="FC336"/>
      <c r="FD336"/>
      <c r="FE336"/>
      <c r="FF336"/>
      <c r="FG336"/>
      <c r="FH336"/>
      <c r="FI336"/>
      <c r="FJ336"/>
      <c r="FK336"/>
      <c r="FL336"/>
      <c r="FM336"/>
      <c r="FN336"/>
      <c r="FO336"/>
      <c r="FP336"/>
      <c r="FQ336"/>
      <c r="FR336"/>
      <c r="FS336"/>
      <c r="FT336"/>
      <c r="FU336"/>
      <c r="FV336"/>
      <c r="FW336"/>
      <c r="FX336"/>
      <c r="FY336"/>
      <c r="FZ336"/>
      <c r="GA336"/>
      <c r="GB336"/>
      <c r="GC336"/>
      <c r="GD336"/>
      <c r="GE336"/>
      <c r="GF336"/>
      <c r="GG336"/>
      <c r="GH336"/>
      <c r="GI336"/>
      <c r="GJ336"/>
      <c r="GK336"/>
      <c r="GL336"/>
      <c r="GM336"/>
      <c r="GN336"/>
      <c r="GO336"/>
      <c r="GP336"/>
      <c r="GQ336"/>
      <c r="GR336"/>
      <c r="GS336"/>
      <c r="GT336"/>
      <c r="GU336"/>
      <c r="GV336"/>
      <c r="GW336"/>
      <c r="GX336"/>
      <c r="GY336"/>
      <c r="GZ336"/>
      <c r="HA336"/>
      <c r="HB336"/>
      <c r="HC336"/>
      <c r="HD336"/>
      <c r="HE336"/>
      <c r="HF336"/>
      <c r="HG336"/>
      <c r="HH336"/>
      <c r="HI336"/>
      <c r="HJ336"/>
      <c r="HK336"/>
      <c r="HL336"/>
      <c r="HM336"/>
      <c r="HN336"/>
      <c r="HO336"/>
      <c r="HP336"/>
      <c r="HQ336"/>
      <c r="HR336"/>
      <c r="HS336"/>
      <c r="HT336"/>
      <c r="HU336"/>
      <c r="HV336"/>
      <c r="HW336"/>
      <c r="HX336"/>
      <c r="HY336"/>
      <c r="HZ336"/>
      <c r="IA336"/>
      <c r="IB336"/>
      <c r="IC336"/>
      <c r="ID336"/>
      <c r="IE336"/>
      <c r="IF336"/>
      <c r="IG336"/>
      <c r="IH336"/>
      <c r="II336"/>
      <c r="IJ336"/>
      <c r="IK336"/>
      <c r="IL336"/>
      <c r="IM336"/>
      <c r="IN336"/>
      <c r="IO336"/>
      <c r="IP336"/>
      <c r="IQ336"/>
      <c r="IR336"/>
      <c r="IS336"/>
      <c r="IT336"/>
      <c r="IU336"/>
      <c r="IV336"/>
    </row>
    <row r="337" spans="1:256" ht="13.5" customHeight="1">
      <c r="A337"/>
      <c r="B337" s="5" t="s">
        <v>12</v>
      </c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 t="s">
        <v>397</v>
      </c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 t="s">
        <v>377</v>
      </c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  <c r="EF337"/>
      <c r="EG337"/>
      <c r="EH337"/>
      <c r="EI337"/>
      <c r="EJ337"/>
      <c r="EK337"/>
      <c r="EL337"/>
      <c r="EM337"/>
      <c r="EN337"/>
      <c r="EO337"/>
      <c r="EP337"/>
      <c r="EQ337"/>
      <c r="ER337"/>
      <c r="ES337"/>
      <c r="ET337"/>
      <c r="EU337"/>
      <c r="EV337"/>
      <c r="EW337"/>
      <c r="EX337"/>
      <c r="EY337"/>
      <c r="EZ337"/>
      <c r="FA337"/>
      <c r="FB337"/>
      <c r="FC337"/>
      <c r="FD337"/>
      <c r="FE337"/>
      <c r="FF337"/>
      <c r="FG337"/>
      <c r="FH337"/>
      <c r="FI337"/>
      <c r="FJ337"/>
      <c r="FK337"/>
      <c r="FL337"/>
      <c r="FM337"/>
      <c r="FN337"/>
      <c r="FO337"/>
      <c r="FP337"/>
      <c r="FQ337"/>
      <c r="FR337"/>
      <c r="FS337"/>
      <c r="FT337"/>
      <c r="FU337"/>
      <c r="FV337"/>
      <c r="FW337"/>
      <c r="FX337"/>
      <c r="FY337"/>
      <c r="FZ337"/>
      <c r="GA337"/>
      <c r="GB337"/>
      <c r="GC337"/>
      <c r="GD337"/>
      <c r="GE337"/>
      <c r="GF337"/>
      <c r="GG337"/>
      <c r="GH337"/>
      <c r="GI337"/>
      <c r="GJ337"/>
      <c r="GK337"/>
      <c r="GL337"/>
      <c r="GM337"/>
      <c r="GN337"/>
      <c r="GO337"/>
      <c r="GP337"/>
      <c r="GQ337"/>
      <c r="GR337"/>
      <c r="GS337"/>
      <c r="GT337"/>
      <c r="GU337"/>
      <c r="GV337"/>
      <c r="GW337"/>
      <c r="GX337"/>
      <c r="GY337"/>
      <c r="GZ337"/>
      <c r="HA337"/>
      <c r="HB337"/>
      <c r="HC337"/>
      <c r="HD337"/>
      <c r="HE337"/>
      <c r="HF337"/>
      <c r="HG337"/>
      <c r="HH337"/>
      <c r="HI337"/>
      <c r="HJ337"/>
      <c r="HK337"/>
      <c r="HL337"/>
      <c r="HM337"/>
      <c r="HN337"/>
      <c r="HO337"/>
      <c r="HP337"/>
      <c r="HQ337"/>
      <c r="HR337"/>
      <c r="HS337"/>
      <c r="HT337"/>
      <c r="HU337"/>
      <c r="HV337"/>
      <c r="HW337"/>
      <c r="HX337"/>
      <c r="HY337"/>
      <c r="HZ337"/>
      <c r="IA337"/>
      <c r="IB337"/>
      <c r="IC337"/>
      <c r="ID337"/>
      <c r="IE337"/>
      <c r="IF337"/>
      <c r="IG337"/>
      <c r="IH337"/>
      <c r="II337"/>
      <c r="IJ337"/>
      <c r="IK337"/>
      <c r="IL337"/>
      <c r="IM337"/>
      <c r="IN337"/>
      <c r="IO337"/>
      <c r="IP337"/>
      <c r="IQ337"/>
      <c r="IR337"/>
      <c r="IS337"/>
      <c r="IT337"/>
      <c r="IU337"/>
      <c r="IV337"/>
    </row>
    <row r="338" spans="1:256" ht="13.5" customHeight="1">
      <c r="A338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 t="s">
        <v>398</v>
      </c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 t="s">
        <v>23</v>
      </c>
      <c r="AN338" s="5"/>
      <c r="AO338" s="5"/>
      <c r="AP338" s="5"/>
      <c r="AQ338" s="5"/>
      <c r="AR338" s="5"/>
      <c r="AS338" s="5"/>
      <c r="AT338" s="5"/>
      <c r="AU338" s="5" t="s">
        <v>398</v>
      </c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 t="s">
        <v>23</v>
      </c>
      <c r="BK338" s="5"/>
      <c r="BL338" s="5"/>
      <c r="BM338" s="5"/>
      <c r="BN338" s="5"/>
      <c r="BO338" s="5"/>
      <c r="BP338" s="5"/>
      <c r="BQ338" s="5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  <c r="EF338"/>
      <c r="EG338"/>
      <c r="EH338"/>
      <c r="EI338"/>
      <c r="EJ338"/>
      <c r="EK338"/>
      <c r="EL338"/>
      <c r="EM338"/>
      <c r="EN338"/>
      <c r="EO338"/>
      <c r="EP338"/>
      <c r="EQ338"/>
      <c r="ER338"/>
      <c r="ES338"/>
      <c r="ET338"/>
      <c r="EU338"/>
      <c r="EV338"/>
      <c r="EW338"/>
      <c r="EX338"/>
      <c r="EY338"/>
      <c r="EZ338"/>
      <c r="FA338"/>
      <c r="FB338"/>
      <c r="FC338"/>
      <c r="FD338"/>
      <c r="FE338"/>
      <c r="FF338"/>
      <c r="FG338"/>
      <c r="FH338"/>
      <c r="FI338"/>
      <c r="FJ338"/>
      <c r="FK338"/>
      <c r="FL338"/>
      <c r="FM338"/>
      <c r="FN338"/>
      <c r="FO338"/>
      <c r="FP338"/>
      <c r="FQ338"/>
      <c r="FR338"/>
      <c r="FS338"/>
      <c r="FT338"/>
      <c r="FU338"/>
      <c r="FV338"/>
      <c r="FW338"/>
      <c r="FX338"/>
      <c r="FY338"/>
      <c r="FZ338"/>
      <c r="GA338"/>
      <c r="GB338"/>
      <c r="GC338"/>
      <c r="GD338"/>
      <c r="GE338"/>
      <c r="GF338"/>
      <c r="GG338"/>
      <c r="GH338"/>
      <c r="GI338"/>
      <c r="GJ338"/>
      <c r="GK338"/>
      <c r="GL338"/>
      <c r="GM338"/>
      <c r="GN338"/>
      <c r="GO338"/>
      <c r="GP338"/>
      <c r="GQ338"/>
      <c r="GR338"/>
      <c r="GS338"/>
      <c r="GT338"/>
      <c r="GU338"/>
      <c r="GV338"/>
      <c r="GW338"/>
      <c r="GX338"/>
      <c r="GY338"/>
      <c r="GZ338"/>
      <c r="HA338"/>
      <c r="HB338"/>
      <c r="HC338"/>
      <c r="HD338"/>
      <c r="HE338"/>
      <c r="HF338"/>
      <c r="HG338"/>
      <c r="HH338"/>
      <c r="HI338"/>
      <c r="HJ338"/>
      <c r="HK338"/>
      <c r="HL338"/>
      <c r="HM338"/>
      <c r="HN338"/>
      <c r="HO338"/>
      <c r="HP338"/>
      <c r="HQ338"/>
      <c r="HR338"/>
      <c r="HS338"/>
      <c r="HT338"/>
      <c r="HU338"/>
      <c r="HV338"/>
      <c r="HW338"/>
      <c r="HX338"/>
      <c r="HY338"/>
      <c r="HZ338"/>
      <c r="IA338"/>
      <c r="IB338"/>
      <c r="IC338"/>
      <c r="ID338"/>
      <c r="IE338"/>
      <c r="IF338"/>
      <c r="IG338"/>
      <c r="IH338"/>
      <c r="II338"/>
      <c r="IJ338"/>
      <c r="IK338"/>
      <c r="IL338"/>
      <c r="IM338"/>
      <c r="IN338"/>
      <c r="IO338"/>
      <c r="IP338"/>
      <c r="IQ338"/>
      <c r="IR338"/>
      <c r="IS338"/>
      <c r="IT338"/>
      <c r="IU338"/>
      <c r="IV338"/>
    </row>
    <row r="339" spans="1:256" ht="13.5" customHeight="1">
      <c r="A339"/>
      <c r="B339" s="241" t="s">
        <v>424</v>
      </c>
      <c r="C339" s="241"/>
      <c r="D339" s="241"/>
      <c r="E339" s="241"/>
      <c r="F339" s="241"/>
      <c r="G339" s="241"/>
      <c r="H339" s="241"/>
      <c r="I339" s="241"/>
      <c r="J339" s="241"/>
      <c r="K339" s="241"/>
      <c r="L339" s="241"/>
      <c r="M339" s="241"/>
      <c r="N339" s="241"/>
      <c r="O339" s="241"/>
      <c r="P339" s="241"/>
      <c r="Q339" s="241"/>
      <c r="R339" s="241"/>
      <c r="S339" s="241"/>
      <c r="T339" s="241"/>
      <c r="U339" s="241"/>
      <c r="V339" s="241"/>
      <c r="W339" s="241"/>
      <c r="X339" s="233">
        <v>11098324</v>
      </c>
      <c r="Y339" s="233"/>
      <c r="Z339" s="233"/>
      <c r="AA339" s="233"/>
      <c r="AB339" s="233"/>
      <c r="AC339" s="233"/>
      <c r="AD339" s="233"/>
      <c r="AE339" s="233"/>
      <c r="AF339" s="233"/>
      <c r="AG339" s="233"/>
      <c r="AH339" s="233"/>
      <c r="AI339" s="233"/>
      <c r="AJ339" s="233"/>
      <c r="AK339" s="233"/>
      <c r="AL339" s="233"/>
      <c r="AM339" s="39">
        <v>40.3</v>
      </c>
      <c r="AN339" s="39"/>
      <c r="AO339" s="39"/>
      <c r="AP339" s="39"/>
      <c r="AQ339" s="39"/>
      <c r="AR339" s="39"/>
      <c r="AS339" s="39"/>
      <c r="AT339" s="39"/>
      <c r="AU339" s="233">
        <v>11037841</v>
      </c>
      <c r="AV339" s="233"/>
      <c r="AW339" s="233"/>
      <c r="AX339" s="233"/>
      <c r="AY339" s="233"/>
      <c r="AZ339" s="233"/>
      <c r="BA339" s="233"/>
      <c r="BB339" s="233"/>
      <c r="BC339" s="233"/>
      <c r="BD339" s="233"/>
      <c r="BE339" s="233"/>
      <c r="BF339" s="233"/>
      <c r="BG339" s="233"/>
      <c r="BH339" s="233"/>
      <c r="BI339" s="233"/>
      <c r="BJ339" s="39">
        <v>42.5</v>
      </c>
      <c r="BK339" s="39"/>
      <c r="BL339" s="39"/>
      <c r="BM339" s="39"/>
      <c r="BN339" s="39"/>
      <c r="BO339" s="39"/>
      <c r="BP339" s="39"/>
      <c r="BQ339" s="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  <c r="EF339"/>
      <c r="EG339"/>
      <c r="EH339"/>
      <c r="EI339"/>
      <c r="EJ339"/>
      <c r="EK339"/>
      <c r="EL339"/>
      <c r="EM339"/>
      <c r="EN339"/>
      <c r="EO339"/>
      <c r="EP339"/>
      <c r="EQ339"/>
      <c r="ER339"/>
      <c r="ES339"/>
      <c r="ET339"/>
      <c r="EU339"/>
      <c r="EV339"/>
      <c r="EW339"/>
      <c r="EX339"/>
      <c r="EY339"/>
      <c r="EZ339"/>
      <c r="FA339"/>
      <c r="FB339"/>
      <c r="FC339"/>
      <c r="FD339"/>
      <c r="FE339"/>
      <c r="FF339"/>
      <c r="FG339"/>
      <c r="FH339"/>
      <c r="FI339"/>
      <c r="FJ339"/>
      <c r="FK339"/>
      <c r="FL339"/>
      <c r="FM339"/>
      <c r="FN339"/>
      <c r="FO339"/>
      <c r="FP339"/>
      <c r="FQ339"/>
      <c r="FR339"/>
      <c r="FS339"/>
      <c r="FT339"/>
      <c r="FU339"/>
      <c r="FV339"/>
      <c r="FW339"/>
      <c r="FX339"/>
      <c r="FY339"/>
      <c r="FZ339"/>
      <c r="GA339"/>
      <c r="GB339"/>
      <c r="GC339"/>
      <c r="GD339"/>
      <c r="GE339"/>
      <c r="GF339"/>
      <c r="GG339"/>
      <c r="GH339"/>
      <c r="GI339"/>
      <c r="GJ339"/>
      <c r="GK339"/>
      <c r="GL339"/>
      <c r="GM339"/>
      <c r="GN339"/>
      <c r="GO339"/>
      <c r="GP339"/>
      <c r="GQ339"/>
      <c r="GR339"/>
      <c r="GS339"/>
      <c r="GT339"/>
      <c r="GU339"/>
      <c r="GV339"/>
      <c r="GW339"/>
      <c r="GX339"/>
      <c r="GY339"/>
      <c r="GZ339"/>
      <c r="HA339"/>
      <c r="HB339"/>
      <c r="HC339"/>
      <c r="HD339"/>
      <c r="HE339"/>
      <c r="HF339"/>
      <c r="HG339"/>
      <c r="HH339"/>
      <c r="HI339"/>
      <c r="HJ339"/>
      <c r="HK339"/>
      <c r="HL339"/>
      <c r="HM339"/>
      <c r="HN339"/>
      <c r="HO339"/>
      <c r="HP339"/>
      <c r="HQ339"/>
      <c r="HR339"/>
      <c r="HS339"/>
      <c r="HT339"/>
      <c r="HU339"/>
      <c r="HV339"/>
      <c r="HW339"/>
      <c r="HX339"/>
      <c r="HY339"/>
      <c r="HZ339"/>
      <c r="IA339"/>
      <c r="IB339"/>
      <c r="IC339"/>
      <c r="ID339"/>
      <c r="IE339"/>
      <c r="IF339"/>
      <c r="IG339"/>
      <c r="IH339"/>
      <c r="II339"/>
      <c r="IJ339"/>
      <c r="IK339"/>
      <c r="IL339"/>
      <c r="IM339"/>
      <c r="IN339"/>
      <c r="IO339"/>
      <c r="IP339"/>
      <c r="IQ339"/>
      <c r="IR339"/>
      <c r="IS339"/>
      <c r="IT339"/>
      <c r="IU339"/>
      <c r="IV339"/>
    </row>
    <row r="340" spans="1:256" ht="13.5" customHeight="1">
      <c r="A340"/>
      <c r="B340" s="242"/>
      <c r="C340" s="243" t="s">
        <v>425</v>
      </c>
      <c r="D340" s="243"/>
      <c r="E340" s="243"/>
      <c r="F340" s="243"/>
      <c r="G340" s="243"/>
      <c r="H340" s="243"/>
      <c r="I340" s="243"/>
      <c r="J340" s="243"/>
      <c r="K340" s="243"/>
      <c r="L340" s="243"/>
      <c r="M340" s="243"/>
      <c r="N340" s="243"/>
      <c r="O340" s="243"/>
      <c r="P340" s="243"/>
      <c r="Q340" s="243"/>
      <c r="R340" s="243"/>
      <c r="S340" s="243"/>
      <c r="T340" s="243"/>
      <c r="U340" s="243"/>
      <c r="V340" s="243"/>
      <c r="W340" s="243"/>
      <c r="X340" s="235">
        <v>2983497</v>
      </c>
      <c r="Y340" s="235"/>
      <c r="Z340" s="235"/>
      <c r="AA340" s="235"/>
      <c r="AB340" s="235"/>
      <c r="AC340" s="235"/>
      <c r="AD340" s="235"/>
      <c r="AE340" s="235"/>
      <c r="AF340" s="235"/>
      <c r="AG340" s="235"/>
      <c r="AH340" s="235"/>
      <c r="AI340" s="235"/>
      <c r="AJ340" s="235"/>
      <c r="AK340" s="235"/>
      <c r="AL340" s="235"/>
      <c r="AM340" s="43">
        <v>10.8</v>
      </c>
      <c r="AN340" s="43"/>
      <c r="AO340" s="43"/>
      <c r="AP340" s="43"/>
      <c r="AQ340" s="43"/>
      <c r="AR340" s="43"/>
      <c r="AS340" s="43"/>
      <c r="AT340" s="43"/>
      <c r="AU340" s="235">
        <v>2989061</v>
      </c>
      <c r="AV340" s="235"/>
      <c r="AW340" s="235"/>
      <c r="AX340" s="235"/>
      <c r="AY340" s="235"/>
      <c r="AZ340" s="235"/>
      <c r="BA340" s="235"/>
      <c r="BB340" s="235"/>
      <c r="BC340" s="235"/>
      <c r="BD340" s="235"/>
      <c r="BE340" s="235"/>
      <c r="BF340" s="235"/>
      <c r="BG340" s="235"/>
      <c r="BH340" s="235"/>
      <c r="BI340" s="235"/>
      <c r="BJ340" s="43">
        <v>11.5</v>
      </c>
      <c r="BK340" s="43"/>
      <c r="BL340" s="43"/>
      <c r="BM340" s="43"/>
      <c r="BN340" s="43"/>
      <c r="BO340" s="43"/>
      <c r="BP340" s="43"/>
      <c r="BQ340" s="43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  <c r="EF340"/>
      <c r="EG340"/>
      <c r="EH340"/>
      <c r="EI340"/>
      <c r="EJ340"/>
      <c r="EK340"/>
      <c r="EL340"/>
      <c r="EM340"/>
      <c r="EN340"/>
      <c r="EO340"/>
      <c r="EP340"/>
      <c r="EQ340"/>
      <c r="ER340"/>
      <c r="ES340"/>
      <c r="ET340"/>
      <c r="EU340"/>
      <c r="EV340"/>
      <c r="EW340"/>
      <c r="EX340"/>
      <c r="EY340"/>
      <c r="EZ340"/>
      <c r="FA340"/>
      <c r="FB340"/>
      <c r="FC340"/>
      <c r="FD340"/>
      <c r="FE340"/>
      <c r="FF340"/>
      <c r="FG340"/>
      <c r="FH340"/>
      <c r="FI340"/>
      <c r="FJ340"/>
      <c r="FK340"/>
      <c r="FL340"/>
      <c r="FM340"/>
      <c r="FN340"/>
      <c r="FO340"/>
      <c r="FP340"/>
      <c r="FQ340"/>
      <c r="FR340"/>
      <c r="FS340"/>
      <c r="FT340"/>
      <c r="FU340"/>
      <c r="FV340"/>
      <c r="FW340"/>
      <c r="FX340"/>
      <c r="FY340"/>
      <c r="FZ340"/>
      <c r="GA340"/>
      <c r="GB340"/>
      <c r="GC340"/>
      <c r="GD340"/>
      <c r="GE340"/>
      <c r="GF340"/>
      <c r="GG340"/>
      <c r="GH340"/>
      <c r="GI340"/>
      <c r="GJ340"/>
      <c r="GK340"/>
      <c r="GL340"/>
      <c r="GM340"/>
      <c r="GN340"/>
      <c r="GO340"/>
      <c r="GP340"/>
      <c r="GQ340"/>
      <c r="GR340"/>
      <c r="GS340"/>
      <c r="GT340"/>
      <c r="GU340"/>
      <c r="GV340"/>
      <c r="GW340"/>
      <c r="GX340"/>
      <c r="GY340"/>
      <c r="GZ340"/>
      <c r="HA340"/>
      <c r="HB340"/>
      <c r="HC340"/>
      <c r="HD340"/>
      <c r="HE340"/>
      <c r="HF340"/>
      <c r="HG340"/>
      <c r="HH340"/>
      <c r="HI340"/>
      <c r="HJ340"/>
      <c r="HK340"/>
      <c r="HL340"/>
      <c r="HM340"/>
      <c r="HN340"/>
      <c r="HO340"/>
      <c r="HP340"/>
      <c r="HQ340"/>
      <c r="HR340"/>
      <c r="HS340"/>
      <c r="HT340"/>
      <c r="HU340"/>
      <c r="HV340"/>
      <c r="HW340"/>
      <c r="HX340"/>
      <c r="HY340"/>
      <c r="HZ340"/>
      <c r="IA340"/>
      <c r="IB340"/>
      <c r="IC340"/>
      <c r="ID340"/>
      <c r="IE340"/>
      <c r="IF340"/>
      <c r="IG340"/>
      <c r="IH340"/>
      <c r="II340"/>
      <c r="IJ340"/>
      <c r="IK340"/>
      <c r="IL340"/>
      <c r="IM340"/>
      <c r="IN340"/>
      <c r="IO340"/>
      <c r="IP340"/>
      <c r="IQ340"/>
      <c r="IR340"/>
      <c r="IS340"/>
      <c r="IT340"/>
      <c r="IU340"/>
      <c r="IV340"/>
    </row>
    <row r="341" spans="1:256" ht="13.5" customHeight="1">
      <c r="A341"/>
      <c r="B341" s="242"/>
      <c r="C341" s="243" t="s">
        <v>426</v>
      </c>
      <c r="D341" s="243"/>
      <c r="E341" s="243"/>
      <c r="F341" s="243"/>
      <c r="G341" s="243"/>
      <c r="H341" s="243"/>
      <c r="I341" s="243"/>
      <c r="J341" s="243"/>
      <c r="K341" s="243"/>
      <c r="L341" s="243"/>
      <c r="M341" s="243"/>
      <c r="N341" s="243"/>
      <c r="O341" s="243"/>
      <c r="P341" s="243"/>
      <c r="Q341" s="243"/>
      <c r="R341" s="243"/>
      <c r="S341" s="243"/>
      <c r="T341" s="243"/>
      <c r="U341" s="243"/>
      <c r="V341" s="243"/>
      <c r="W341" s="243"/>
      <c r="X341" s="235">
        <v>5478576</v>
      </c>
      <c r="Y341" s="235"/>
      <c r="Z341" s="235"/>
      <c r="AA341" s="235"/>
      <c r="AB341" s="235"/>
      <c r="AC341" s="235"/>
      <c r="AD341" s="235"/>
      <c r="AE341" s="235"/>
      <c r="AF341" s="235"/>
      <c r="AG341" s="235"/>
      <c r="AH341" s="235"/>
      <c r="AI341" s="235"/>
      <c r="AJ341" s="235"/>
      <c r="AK341" s="235"/>
      <c r="AL341" s="235"/>
      <c r="AM341" s="43">
        <v>19.9</v>
      </c>
      <c r="AN341" s="43"/>
      <c r="AO341" s="43"/>
      <c r="AP341" s="43"/>
      <c r="AQ341" s="43"/>
      <c r="AR341" s="43"/>
      <c r="AS341" s="43"/>
      <c r="AT341" s="43"/>
      <c r="AU341" s="235">
        <v>5442422</v>
      </c>
      <c r="AV341" s="235"/>
      <c r="AW341" s="235"/>
      <c r="AX341" s="235"/>
      <c r="AY341" s="235"/>
      <c r="AZ341" s="235"/>
      <c r="BA341" s="235"/>
      <c r="BB341" s="235"/>
      <c r="BC341" s="235"/>
      <c r="BD341" s="235"/>
      <c r="BE341" s="235"/>
      <c r="BF341" s="235"/>
      <c r="BG341" s="235"/>
      <c r="BH341" s="235"/>
      <c r="BI341" s="235"/>
      <c r="BJ341" s="43">
        <v>21</v>
      </c>
      <c r="BK341" s="43"/>
      <c r="BL341" s="43"/>
      <c r="BM341" s="43"/>
      <c r="BN341" s="43"/>
      <c r="BO341" s="43"/>
      <c r="BP341" s="43"/>
      <c r="BQ341" s="43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  <c r="EB341"/>
      <c r="EC341"/>
      <c r="ED341"/>
      <c r="EE341"/>
      <c r="EF341"/>
      <c r="EG341"/>
      <c r="EH341"/>
      <c r="EI341"/>
      <c r="EJ341"/>
      <c r="EK341"/>
      <c r="EL341"/>
      <c r="EM341"/>
      <c r="EN341"/>
      <c r="EO341"/>
      <c r="EP341"/>
      <c r="EQ341"/>
      <c r="ER341"/>
      <c r="ES341"/>
      <c r="ET341"/>
      <c r="EU341"/>
      <c r="EV341"/>
      <c r="EW341"/>
      <c r="EX341"/>
      <c r="EY341"/>
      <c r="EZ341"/>
      <c r="FA341"/>
      <c r="FB341"/>
      <c r="FC341"/>
      <c r="FD341"/>
      <c r="FE341"/>
      <c r="FF341"/>
      <c r="FG341"/>
      <c r="FH341"/>
      <c r="FI341"/>
      <c r="FJ341"/>
      <c r="FK341"/>
      <c r="FL341"/>
      <c r="FM341"/>
      <c r="FN341"/>
      <c r="FO341"/>
      <c r="FP341"/>
      <c r="FQ341"/>
      <c r="FR341"/>
      <c r="FS341"/>
      <c r="FT341"/>
      <c r="FU341"/>
      <c r="FV341"/>
      <c r="FW341"/>
      <c r="FX341"/>
      <c r="FY341"/>
      <c r="FZ341"/>
      <c r="GA341"/>
      <c r="GB341"/>
      <c r="GC341"/>
      <c r="GD341"/>
      <c r="GE341"/>
      <c r="GF341"/>
      <c r="GG341"/>
      <c r="GH341"/>
      <c r="GI341"/>
      <c r="GJ341"/>
      <c r="GK341"/>
      <c r="GL341"/>
      <c r="GM341"/>
      <c r="GN341"/>
      <c r="GO341"/>
      <c r="GP341"/>
      <c r="GQ341"/>
      <c r="GR341"/>
      <c r="GS341"/>
      <c r="GT341"/>
      <c r="GU341"/>
      <c r="GV341"/>
      <c r="GW341"/>
      <c r="GX341"/>
      <c r="GY341"/>
      <c r="GZ341"/>
      <c r="HA341"/>
      <c r="HB341"/>
      <c r="HC341"/>
      <c r="HD341"/>
      <c r="HE341"/>
      <c r="HF341"/>
      <c r="HG341"/>
      <c r="HH341"/>
      <c r="HI341"/>
      <c r="HJ341"/>
      <c r="HK341"/>
      <c r="HL341"/>
      <c r="HM341"/>
      <c r="HN341"/>
      <c r="HO341"/>
      <c r="HP341"/>
      <c r="HQ341"/>
      <c r="HR341"/>
      <c r="HS341"/>
      <c r="HT341"/>
      <c r="HU341"/>
      <c r="HV341"/>
      <c r="HW341"/>
      <c r="HX341"/>
      <c r="HY341"/>
      <c r="HZ341"/>
      <c r="IA341"/>
      <c r="IB341"/>
      <c r="IC341"/>
      <c r="ID341"/>
      <c r="IE341"/>
      <c r="IF341"/>
      <c r="IG341"/>
      <c r="IH341"/>
      <c r="II341"/>
      <c r="IJ341"/>
      <c r="IK341"/>
      <c r="IL341"/>
      <c r="IM341"/>
      <c r="IN341"/>
      <c r="IO341"/>
      <c r="IP341"/>
      <c r="IQ341"/>
      <c r="IR341"/>
      <c r="IS341"/>
      <c r="IT341"/>
      <c r="IU341"/>
      <c r="IV341"/>
    </row>
    <row r="342" spans="1:256" ht="13.5" customHeight="1">
      <c r="A342"/>
      <c r="B342" s="244"/>
      <c r="C342" s="243" t="s">
        <v>427</v>
      </c>
      <c r="D342" s="243"/>
      <c r="E342" s="243"/>
      <c r="F342" s="243"/>
      <c r="G342" s="243"/>
      <c r="H342" s="243"/>
      <c r="I342" s="243"/>
      <c r="J342" s="243"/>
      <c r="K342" s="243"/>
      <c r="L342" s="243"/>
      <c r="M342" s="243"/>
      <c r="N342" s="243"/>
      <c r="O342" s="243"/>
      <c r="P342" s="243"/>
      <c r="Q342" s="243"/>
      <c r="R342" s="243"/>
      <c r="S342" s="243"/>
      <c r="T342" s="243"/>
      <c r="U342" s="243"/>
      <c r="V342" s="243"/>
      <c r="W342" s="243"/>
      <c r="X342" s="235">
        <v>2636251</v>
      </c>
      <c r="Y342" s="235"/>
      <c r="Z342" s="235"/>
      <c r="AA342" s="235"/>
      <c r="AB342" s="235"/>
      <c r="AC342" s="235"/>
      <c r="AD342" s="235"/>
      <c r="AE342" s="235"/>
      <c r="AF342" s="235"/>
      <c r="AG342" s="235"/>
      <c r="AH342" s="235"/>
      <c r="AI342" s="235"/>
      <c r="AJ342" s="235"/>
      <c r="AK342" s="235"/>
      <c r="AL342" s="235"/>
      <c r="AM342" s="43">
        <v>9.6</v>
      </c>
      <c r="AN342" s="43"/>
      <c r="AO342" s="43"/>
      <c r="AP342" s="43"/>
      <c r="AQ342" s="43"/>
      <c r="AR342" s="43"/>
      <c r="AS342" s="43"/>
      <c r="AT342" s="43"/>
      <c r="AU342" s="235">
        <v>2606358</v>
      </c>
      <c r="AV342" s="235"/>
      <c r="AW342" s="235"/>
      <c r="AX342" s="235"/>
      <c r="AY342" s="235"/>
      <c r="AZ342" s="235"/>
      <c r="BA342" s="235"/>
      <c r="BB342" s="235"/>
      <c r="BC342" s="235"/>
      <c r="BD342" s="235"/>
      <c r="BE342" s="235"/>
      <c r="BF342" s="235"/>
      <c r="BG342" s="235"/>
      <c r="BH342" s="235"/>
      <c r="BI342" s="235"/>
      <c r="BJ342" s="43">
        <v>10</v>
      </c>
      <c r="BK342" s="43"/>
      <c r="BL342" s="43"/>
      <c r="BM342" s="43"/>
      <c r="BN342" s="43"/>
      <c r="BO342" s="43"/>
      <c r="BP342" s="43"/>
      <c r="BQ342" s="43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  <c r="EF342"/>
      <c r="EG342"/>
      <c r="EH342"/>
      <c r="EI342"/>
      <c r="EJ342"/>
      <c r="EK342"/>
      <c r="EL342"/>
      <c r="EM342"/>
      <c r="EN342"/>
      <c r="EO342"/>
      <c r="EP342"/>
      <c r="EQ342"/>
      <c r="ER342"/>
      <c r="ES342"/>
      <c r="ET342"/>
      <c r="EU342"/>
      <c r="EV342"/>
      <c r="EW342"/>
      <c r="EX342"/>
      <c r="EY342"/>
      <c r="EZ342"/>
      <c r="FA342"/>
      <c r="FB342"/>
      <c r="FC342"/>
      <c r="FD342"/>
      <c r="FE342"/>
      <c r="FF342"/>
      <c r="FG342"/>
      <c r="FH342"/>
      <c r="FI342"/>
      <c r="FJ342"/>
      <c r="FK342"/>
      <c r="FL342"/>
      <c r="FM342"/>
      <c r="FN342"/>
      <c r="FO342"/>
      <c r="FP342"/>
      <c r="FQ342"/>
      <c r="FR342"/>
      <c r="FS342"/>
      <c r="FT342"/>
      <c r="FU342"/>
      <c r="FV342"/>
      <c r="FW342"/>
      <c r="FX342"/>
      <c r="FY342"/>
      <c r="FZ342"/>
      <c r="GA342"/>
      <c r="GB342"/>
      <c r="GC342"/>
      <c r="GD342"/>
      <c r="GE342"/>
      <c r="GF342"/>
      <c r="GG342"/>
      <c r="GH342"/>
      <c r="GI342"/>
      <c r="GJ342"/>
      <c r="GK342"/>
      <c r="GL342"/>
      <c r="GM342"/>
      <c r="GN342"/>
      <c r="GO342"/>
      <c r="GP342"/>
      <c r="GQ342"/>
      <c r="GR342"/>
      <c r="GS342"/>
      <c r="GT342"/>
      <c r="GU342"/>
      <c r="GV342"/>
      <c r="GW342"/>
      <c r="GX342"/>
      <c r="GY342"/>
      <c r="GZ342"/>
      <c r="HA342"/>
      <c r="HB342"/>
      <c r="HC342"/>
      <c r="HD342"/>
      <c r="HE342"/>
      <c r="HF342"/>
      <c r="HG342"/>
      <c r="HH342"/>
      <c r="HI342"/>
      <c r="HJ342"/>
      <c r="HK342"/>
      <c r="HL342"/>
      <c r="HM342"/>
      <c r="HN342"/>
      <c r="HO342"/>
      <c r="HP342"/>
      <c r="HQ342"/>
      <c r="HR342"/>
      <c r="HS342"/>
      <c r="HT342"/>
      <c r="HU342"/>
      <c r="HV342"/>
      <c r="HW342"/>
      <c r="HX342"/>
      <c r="HY342"/>
      <c r="HZ342"/>
      <c r="IA342"/>
      <c r="IB342"/>
      <c r="IC342"/>
      <c r="ID342"/>
      <c r="IE342"/>
      <c r="IF342"/>
      <c r="IG342"/>
      <c r="IH342"/>
      <c r="II342"/>
      <c r="IJ342"/>
      <c r="IK342"/>
      <c r="IL342"/>
      <c r="IM342"/>
      <c r="IN342"/>
      <c r="IO342"/>
      <c r="IP342"/>
      <c r="IQ342"/>
      <c r="IR342"/>
      <c r="IS342"/>
      <c r="IT342"/>
      <c r="IU342"/>
      <c r="IV342"/>
    </row>
    <row r="343" spans="1:256" ht="13.5" customHeight="1">
      <c r="A343"/>
      <c r="B343" s="234" t="s">
        <v>428</v>
      </c>
      <c r="C343" s="234"/>
      <c r="D343" s="234"/>
      <c r="E343" s="234"/>
      <c r="F343" s="234"/>
      <c r="G343" s="234"/>
      <c r="H343" s="234"/>
      <c r="I343" s="234"/>
      <c r="J343" s="234"/>
      <c r="K343" s="234"/>
      <c r="L343" s="234"/>
      <c r="M343" s="234"/>
      <c r="N343" s="234"/>
      <c r="O343" s="234"/>
      <c r="P343" s="234"/>
      <c r="Q343" s="234"/>
      <c r="R343" s="234"/>
      <c r="S343" s="234"/>
      <c r="T343" s="234"/>
      <c r="U343" s="234"/>
      <c r="V343" s="234"/>
      <c r="W343" s="234"/>
      <c r="X343" s="235">
        <v>6924426</v>
      </c>
      <c r="Y343" s="235"/>
      <c r="Z343" s="235"/>
      <c r="AA343" s="235"/>
      <c r="AB343" s="235"/>
      <c r="AC343" s="235"/>
      <c r="AD343" s="235"/>
      <c r="AE343" s="235"/>
      <c r="AF343" s="235"/>
      <c r="AG343" s="235"/>
      <c r="AH343" s="235"/>
      <c r="AI343" s="235"/>
      <c r="AJ343" s="235"/>
      <c r="AK343" s="235"/>
      <c r="AL343" s="235"/>
      <c r="AM343" s="43">
        <v>25.2</v>
      </c>
      <c r="AN343" s="43"/>
      <c r="AO343" s="43"/>
      <c r="AP343" s="43"/>
      <c r="AQ343" s="43"/>
      <c r="AR343" s="43"/>
      <c r="AS343" s="43"/>
      <c r="AT343" s="43"/>
      <c r="AU343" s="235">
        <v>3779128</v>
      </c>
      <c r="AV343" s="235"/>
      <c r="AW343" s="235"/>
      <c r="AX343" s="235"/>
      <c r="AY343" s="235"/>
      <c r="AZ343" s="235"/>
      <c r="BA343" s="235"/>
      <c r="BB343" s="235"/>
      <c r="BC343" s="235"/>
      <c r="BD343" s="235"/>
      <c r="BE343" s="235"/>
      <c r="BF343" s="235"/>
      <c r="BG343" s="235"/>
      <c r="BH343" s="235"/>
      <c r="BI343" s="235"/>
      <c r="BJ343" s="43">
        <v>14.6</v>
      </c>
      <c r="BK343" s="43"/>
      <c r="BL343" s="43"/>
      <c r="BM343" s="43"/>
      <c r="BN343" s="43"/>
      <c r="BO343" s="43"/>
      <c r="BP343" s="43"/>
      <c r="BQ343" s="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  <c r="EC343"/>
      <c r="ED343"/>
      <c r="EE343"/>
      <c r="EF343"/>
      <c r="EG343"/>
      <c r="EH343"/>
      <c r="EI343"/>
      <c r="EJ343"/>
      <c r="EK343"/>
      <c r="EL343"/>
      <c r="EM343"/>
      <c r="EN343"/>
      <c r="EO343"/>
      <c r="EP343"/>
      <c r="EQ343"/>
      <c r="ER343"/>
      <c r="ES343"/>
      <c r="ET343"/>
      <c r="EU343"/>
      <c r="EV343"/>
      <c r="EW343"/>
      <c r="EX343"/>
      <c r="EY343"/>
      <c r="EZ343"/>
      <c r="FA343"/>
      <c r="FB343"/>
      <c r="FC343"/>
      <c r="FD343"/>
      <c r="FE343"/>
      <c r="FF343"/>
      <c r="FG343"/>
      <c r="FH343"/>
      <c r="FI343"/>
      <c r="FJ343"/>
      <c r="FK343"/>
      <c r="FL343"/>
      <c r="FM343"/>
      <c r="FN343"/>
      <c r="FO343"/>
      <c r="FP343"/>
      <c r="FQ343"/>
      <c r="FR343"/>
      <c r="FS343"/>
      <c r="FT343"/>
      <c r="FU343"/>
      <c r="FV343"/>
      <c r="FW343"/>
      <c r="FX343"/>
      <c r="FY343"/>
      <c r="FZ343"/>
      <c r="GA343"/>
      <c r="GB343"/>
      <c r="GC343"/>
      <c r="GD343"/>
      <c r="GE343"/>
      <c r="GF343"/>
      <c r="GG343"/>
      <c r="GH343"/>
      <c r="GI343"/>
      <c r="GJ343"/>
      <c r="GK343"/>
      <c r="GL343"/>
      <c r="GM343"/>
      <c r="GN343"/>
      <c r="GO343"/>
      <c r="GP343"/>
      <c r="GQ343"/>
      <c r="GR343"/>
      <c r="GS343"/>
      <c r="GT343"/>
      <c r="GU343"/>
      <c r="GV343"/>
      <c r="GW343"/>
      <c r="GX343"/>
      <c r="GY343"/>
      <c r="GZ343"/>
      <c r="HA343"/>
      <c r="HB343"/>
      <c r="HC343"/>
      <c r="HD343"/>
      <c r="HE343"/>
      <c r="HF343"/>
      <c r="HG343"/>
      <c r="HH343"/>
      <c r="HI343"/>
      <c r="HJ343"/>
      <c r="HK343"/>
      <c r="HL343"/>
      <c r="HM343"/>
      <c r="HN343"/>
      <c r="HO343"/>
      <c r="HP343"/>
      <c r="HQ343"/>
      <c r="HR343"/>
      <c r="HS343"/>
      <c r="HT343"/>
      <c r="HU343"/>
      <c r="HV343"/>
      <c r="HW343"/>
      <c r="HX343"/>
      <c r="HY343"/>
      <c r="HZ343"/>
      <c r="IA343"/>
      <c r="IB343"/>
      <c r="IC343"/>
      <c r="ID343"/>
      <c r="IE343"/>
      <c r="IF343"/>
      <c r="IG343"/>
      <c r="IH343"/>
      <c r="II343"/>
      <c r="IJ343"/>
      <c r="IK343"/>
      <c r="IL343"/>
      <c r="IM343"/>
      <c r="IN343"/>
      <c r="IO343"/>
      <c r="IP343"/>
      <c r="IQ343"/>
      <c r="IR343"/>
      <c r="IS343"/>
      <c r="IT343"/>
      <c r="IU343"/>
      <c r="IV343"/>
    </row>
    <row r="344" spans="1:256" ht="13.5" customHeight="1">
      <c r="A344"/>
      <c r="B344" s="242"/>
      <c r="C344" s="243" t="s">
        <v>429</v>
      </c>
      <c r="D344" s="243"/>
      <c r="E344" s="243"/>
      <c r="F344" s="243"/>
      <c r="G344" s="243"/>
      <c r="H344" s="243"/>
      <c r="I344" s="243"/>
      <c r="J344" s="243"/>
      <c r="K344" s="243"/>
      <c r="L344" s="243"/>
      <c r="M344" s="243"/>
      <c r="N344" s="243"/>
      <c r="O344" s="243"/>
      <c r="P344" s="243"/>
      <c r="Q344" s="243"/>
      <c r="R344" s="243"/>
      <c r="S344" s="243"/>
      <c r="T344" s="243"/>
      <c r="U344" s="243"/>
      <c r="V344" s="243"/>
      <c r="W344" s="243"/>
      <c r="X344" s="235">
        <v>2096107</v>
      </c>
      <c r="Y344" s="235"/>
      <c r="Z344" s="235"/>
      <c r="AA344" s="235"/>
      <c r="AB344" s="235"/>
      <c r="AC344" s="235"/>
      <c r="AD344" s="235"/>
      <c r="AE344" s="235"/>
      <c r="AF344" s="235"/>
      <c r="AG344" s="235"/>
      <c r="AH344" s="235"/>
      <c r="AI344" s="235"/>
      <c r="AJ344" s="235"/>
      <c r="AK344" s="235"/>
      <c r="AL344" s="235"/>
      <c r="AM344" s="43">
        <v>7.6</v>
      </c>
      <c r="AN344" s="43"/>
      <c r="AO344" s="43"/>
      <c r="AP344" s="43"/>
      <c r="AQ344" s="43"/>
      <c r="AR344" s="43"/>
      <c r="AS344" s="43"/>
      <c r="AT344" s="43"/>
      <c r="AU344" s="235">
        <v>1809886</v>
      </c>
      <c r="AV344" s="235"/>
      <c r="AW344" s="235"/>
      <c r="AX344" s="235"/>
      <c r="AY344" s="235"/>
      <c r="AZ344" s="235"/>
      <c r="BA344" s="235"/>
      <c r="BB344" s="235"/>
      <c r="BC344" s="235"/>
      <c r="BD344" s="235"/>
      <c r="BE344" s="235"/>
      <c r="BF344" s="235"/>
      <c r="BG344" s="235"/>
      <c r="BH344" s="235"/>
      <c r="BI344" s="235"/>
      <c r="BJ344" s="43">
        <v>7</v>
      </c>
      <c r="BK344" s="43"/>
      <c r="BL344" s="43"/>
      <c r="BM344" s="43"/>
      <c r="BN344" s="43"/>
      <c r="BO344" s="43"/>
      <c r="BP344" s="43"/>
      <c r="BQ344" s="43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  <c r="EE344"/>
      <c r="EF344"/>
      <c r="EG344"/>
      <c r="EH344"/>
      <c r="EI344"/>
      <c r="EJ344"/>
      <c r="EK344"/>
      <c r="EL344"/>
      <c r="EM344"/>
      <c r="EN344"/>
      <c r="EO344"/>
      <c r="EP344"/>
      <c r="EQ344"/>
      <c r="ER344"/>
      <c r="ES344"/>
      <c r="ET344"/>
      <c r="EU344"/>
      <c r="EV344"/>
      <c r="EW344"/>
      <c r="EX344"/>
      <c r="EY344"/>
      <c r="EZ344"/>
      <c r="FA344"/>
      <c r="FB344"/>
      <c r="FC344"/>
      <c r="FD344"/>
      <c r="FE344"/>
      <c r="FF344"/>
      <c r="FG344"/>
      <c r="FH344"/>
      <c r="FI344"/>
      <c r="FJ344"/>
      <c r="FK344"/>
      <c r="FL344"/>
      <c r="FM344"/>
      <c r="FN344"/>
      <c r="FO344"/>
      <c r="FP344"/>
      <c r="FQ344"/>
      <c r="FR344"/>
      <c r="FS344"/>
      <c r="FT344"/>
      <c r="FU344"/>
      <c r="FV344"/>
      <c r="FW344"/>
      <c r="FX344"/>
      <c r="FY344"/>
      <c r="FZ344"/>
      <c r="GA344"/>
      <c r="GB344"/>
      <c r="GC344"/>
      <c r="GD344"/>
      <c r="GE344"/>
      <c r="GF344"/>
      <c r="GG344"/>
      <c r="GH344"/>
      <c r="GI344"/>
      <c r="GJ344"/>
      <c r="GK344"/>
      <c r="GL344"/>
      <c r="GM344"/>
      <c r="GN344"/>
      <c r="GO344"/>
      <c r="GP344"/>
      <c r="GQ344"/>
      <c r="GR344"/>
      <c r="GS344"/>
      <c r="GT344"/>
      <c r="GU344"/>
      <c r="GV344"/>
      <c r="GW344"/>
      <c r="GX344"/>
      <c r="GY344"/>
      <c r="GZ344"/>
      <c r="HA344"/>
      <c r="HB344"/>
      <c r="HC344"/>
      <c r="HD344"/>
      <c r="HE344"/>
      <c r="HF344"/>
      <c r="HG344"/>
      <c r="HH344"/>
      <c r="HI344"/>
      <c r="HJ344"/>
      <c r="HK344"/>
      <c r="HL344"/>
      <c r="HM344"/>
      <c r="HN344"/>
      <c r="HO344"/>
      <c r="HP344"/>
      <c r="HQ344"/>
      <c r="HR344"/>
      <c r="HS344"/>
      <c r="HT344"/>
      <c r="HU344"/>
      <c r="HV344"/>
      <c r="HW344"/>
      <c r="HX344"/>
      <c r="HY344"/>
      <c r="HZ344"/>
      <c r="IA344"/>
      <c r="IB344"/>
      <c r="IC344"/>
      <c r="ID344"/>
      <c r="IE344"/>
      <c r="IF344"/>
      <c r="IG344"/>
      <c r="IH344"/>
      <c r="II344"/>
      <c r="IJ344"/>
      <c r="IK344"/>
      <c r="IL344"/>
      <c r="IM344"/>
      <c r="IN344"/>
      <c r="IO344"/>
      <c r="IP344"/>
      <c r="IQ344"/>
      <c r="IR344"/>
      <c r="IS344"/>
      <c r="IT344"/>
      <c r="IU344"/>
      <c r="IV344"/>
    </row>
    <row r="345" spans="1:256" ht="13.5" customHeight="1">
      <c r="A345"/>
      <c r="B345" s="242"/>
      <c r="C345" s="243" t="s">
        <v>430</v>
      </c>
      <c r="D345" s="243"/>
      <c r="E345" s="243"/>
      <c r="F345" s="243"/>
      <c r="G345" s="243"/>
      <c r="H345" s="243"/>
      <c r="I345" s="243"/>
      <c r="J345" s="243"/>
      <c r="K345" s="243"/>
      <c r="L345" s="243"/>
      <c r="M345" s="243"/>
      <c r="N345" s="243"/>
      <c r="O345" s="243"/>
      <c r="P345" s="243"/>
      <c r="Q345" s="243"/>
      <c r="R345" s="243"/>
      <c r="S345" s="243"/>
      <c r="T345" s="243"/>
      <c r="U345" s="243"/>
      <c r="V345" s="243"/>
      <c r="W345" s="243"/>
      <c r="X345" s="235">
        <f>4443925+103185</f>
        <v>4547110</v>
      </c>
      <c r="Y345" s="235"/>
      <c r="Z345" s="235"/>
      <c r="AA345" s="235"/>
      <c r="AB345" s="235"/>
      <c r="AC345" s="235"/>
      <c r="AD345" s="235"/>
      <c r="AE345" s="235"/>
      <c r="AF345" s="235"/>
      <c r="AG345" s="235"/>
      <c r="AH345" s="235"/>
      <c r="AI345" s="235"/>
      <c r="AJ345" s="235"/>
      <c r="AK345" s="235"/>
      <c r="AL345" s="235"/>
      <c r="AM345" s="43">
        <f>16.1+0.5</f>
        <v>16.6</v>
      </c>
      <c r="AN345" s="43"/>
      <c r="AO345" s="43"/>
      <c r="AP345" s="43"/>
      <c r="AQ345" s="43"/>
      <c r="AR345" s="43"/>
      <c r="AS345" s="43"/>
      <c r="AT345" s="43"/>
      <c r="AU345" s="235">
        <f>1698896+141291</f>
        <v>1840187</v>
      </c>
      <c r="AV345" s="235"/>
      <c r="AW345" s="235"/>
      <c r="AX345" s="235"/>
      <c r="AY345" s="235"/>
      <c r="AZ345" s="235"/>
      <c r="BA345" s="235"/>
      <c r="BB345" s="235"/>
      <c r="BC345" s="235"/>
      <c r="BD345" s="235"/>
      <c r="BE345" s="235"/>
      <c r="BF345" s="235"/>
      <c r="BG345" s="235"/>
      <c r="BH345" s="235"/>
      <c r="BI345" s="235"/>
      <c r="BJ345" s="43">
        <v>7.1</v>
      </c>
      <c r="BK345" s="43"/>
      <c r="BL345" s="43"/>
      <c r="BM345" s="43"/>
      <c r="BN345" s="43"/>
      <c r="BO345" s="43"/>
      <c r="BP345" s="43"/>
      <c r="BQ345" s="43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  <c r="EE345"/>
      <c r="EF345"/>
      <c r="EG345"/>
      <c r="EH345"/>
      <c r="EI345"/>
      <c r="EJ345"/>
      <c r="EK345"/>
      <c r="EL345"/>
      <c r="EM345"/>
      <c r="EN345"/>
      <c r="EO345"/>
      <c r="EP345"/>
      <c r="EQ345"/>
      <c r="ER345"/>
      <c r="ES345"/>
      <c r="ET345"/>
      <c r="EU345"/>
      <c r="EV345"/>
      <c r="EW345"/>
      <c r="EX345"/>
      <c r="EY345"/>
      <c r="EZ345"/>
      <c r="FA345"/>
      <c r="FB345"/>
      <c r="FC345"/>
      <c r="FD345"/>
      <c r="FE345"/>
      <c r="FF345"/>
      <c r="FG345"/>
      <c r="FH345"/>
      <c r="FI345"/>
      <c r="FJ345"/>
      <c r="FK345"/>
      <c r="FL345"/>
      <c r="FM345"/>
      <c r="FN345"/>
      <c r="FO345"/>
      <c r="FP345"/>
      <c r="FQ345"/>
      <c r="FR345"/>
      <c r="FS345"/>
      <c r="FT345"/>
      <c r="FU345"/>
      <c r="FV345"/>
      <c r="FW345"/>
      <c r="FX345"/>
      <c r="FY345"/>
      <c r="FZ345"/>
      <c r="GA345"/>
      <c r="GB345"/>
      <c r="GC345"/>
      <c r="GD345"/>
      <c r="GE345"/>
      <c r="GF345"/>
      <c r="GG345"/>
      <c r="GH345"/>
      <c r="GI345"/>
      <c r="GJ345"/>
      <c r="GK345"/>
      <c r="GL345"/>
      <c r="GM345"/>
      <c r="GN345"/>
      <c r="GO345"/>
      <c r="GP345"/>
      <c r="GQ345"/>
      <c r="GR345"/>
      <c r="GS345"/>
      <c r="GT345"/>
      <c r="GU345"/>
      <c r="GV345"/>
      <c r="GW345"/>
      <c r="GX345"/>
      <c r="GY345"/>
      <c r="GZ345"/>
      <c r="HA345"/>
      <c r="HB345"/>
      <c r="HC345"/>
      <c r="HD345"/>
      <c r="HE345"/>
      <c r="HF345"/>
      <c r="HG345"/>
      <c r="HH345"/>
      <c r="HI345"/>
      <c r="HJ345"/>
      <c r="HK345"/>
      <c r="HL345"/>
      <c r="HM345"/>
      <c r="HN345"/>
      <c r="HO345"/>
      <c r="HP345"/>
      <c r="HQ345"/>
      <c r="HR345"/>
      <c r="HS345"/>
      <c r="HT345"/>
      <c r="HU345"/>
      <c r="HV345"/>
      <c r="HW345"/>
      <c r="HX345"/>
      <c r="HY345"/>
      <c r="HZ345"/>
      <c r="IA345"/>
      <c r="IB345"/>
      <c r="IC345"/>
      <c r="ID345"/>
      <c r="IE345"/>
      <c r="IF345"/>
      <c r="IG345"/>
      <c r="IH345"/>
      <c r="II345"/>
      <c r="IJ345"/>
      <c r="IK345"/>
      <c r="IL345"/>
      <c r="IM345"/>
      <c r="IN345"/>
      <c r="IO345"/>
      <c r="IP345"/>
      <c r="IQ345"/>
      <c r="IR345"/>
      <c r="IS345"/>
      <c r="IT345"/>
      <c r="IU345"/>
      <c r="IV345"/>
    </row>
    <row r="346" spans="1:256" ht="13.5" customHeight="1">
      <c r="A346"/>
      <c r="B346" s="244"/>
      <c r="C346" s="243" t="s">
        <v>431</v>
      </c>
      <c r="D346" s="243"/>
      <c r="E346" s="243"/>
      <c r="F346" s="243"/>
      <c r="G346" s="243"/>
      <c r="H346" s="243"/>
      <c r="I346" s="243"/>
      <c r="J346" s="243"/>
      <c r="K346" s="243"/>
      <c r="L346" s="243"/>
      <c r="M346" s="243"/>
      <c r="N346" s="243"/>
      <c r="O346" s="243"/>
      <c r="P346" s="243"/>
      <c r="Q346" s="243"/>
      <c r="R346" s="243"/>
      <c r="S346" s="243"/>
      <c r="T346" s="243"/>
      <c r="U346" s="243"/>
      <c r="V346" s="243"/>
      <c r="W346" s="243"/>
      <c r="X346" s="235">
        <v>281209</v>
      </c>
      <c r="Y346" s="235"/>
      <c r="Z346" s="235"/>
      <c r="AA346" s="235"/>
      <c r="AB346" s="235"/>
      <c r="AC346" s="235"/>
      <c r="AD346" s="235"/>
      <c r="AE346" s="235"/>
      <c r="AF346" s="235"/>
      <c r="AG346" s="235"/>
      <c r="AH346" s="235"/>
      <c r="AI346" s="235"/>
      <c r="AJ346" s="235"/>
      <c r="AK346" s="235"/>
      <c r="AL346" s="235"/>
      <c r="AM346" s="43">
        <v>1</v>
      </c>
      <c r="AN346" s="43"/>
      <c r="AO346" s="43"/>
      <c r="AP346" s="43"/>
      <c r="AQ346" s="43"/>
      <c r="AR346" s="43"/>
      <c r="AS346" s="43"/>
      <c r="AT346" s="43"/>
      <c r="AU346" s="235">
        <v>129055</v>
      </c>
      <c r="AV346" s="235"/>
      <c r="AW346" s="235"/>
      <c r="AX346" s="235"/>
      <c r="AY346" s="235"/>
      <c r="AZ346" s="235"/>
      <c r="BA346" s="235"/>
      <c r="BB346" s="235"/>
      <c r="BC346" s="235"/>
      <c r="BD346" s="235"/>
      <c r="BE346" s="235"/>
      <c r="BF346" s="235"/>
      <c r="BG346" s="235"/>
      <c r="BH346" s="235"/>
      <c r="BI346" s="235"/>
      <c r="BJ346" s="43">
        <v>0.5</v>
      </c>
      <c r="BK346" s="43"/>
      <c r="BL346" s="43"/>
      <c r="BM346" s="43"/>
      <c r="BN346" s="43"/>
      <c r="BO346" s="43"/>
      <c r="BP346" s="43"/>
      <c r="BQ346" s="43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  <c r="EF346"/>
      <c r="EG346"/>
      <c r="EH346"/>
      <c r="EI346"/>
      <c r="EJ346"/>
      <c r="EK346"/>
      <c r="EL346"/>
      <c r="EM346"/>
      <c r="EN346"/>
      <c r="EO346"/>
      <c r="EP346"/>
      <c r="EQ346"/>
      <c r="ER346"/>
      <c r="ES346"/>
      <c r="ET346"/>
      <c r="EU346"/>
      <c r="EV346"/>
      <c r="EW346"/>
      <c r="EX346"/>
      <c r="EY346"/>
      <c r="EZ346"/>
      <c r="FA346"/>
      <c r="FB346"/>
      <c r="FC346"/>
      <c r="FD346"/>
      <c r="FE346"/>
      <c r="FF346"/>
      <c r="FG346"/>
      <c r="FH346"/>
      <c r="FI346"/>
      <c r="FJ346"/>
      <c r="FK346"/>
      <c r="FL346"/>
      <c r="FM346"/>
      <c r="FN346"/>
      <c r="FO346"/>
      <c r="FP346"/>
      <c r="FQ346"/>
      <c r="FR346"/>
      <c r="FS346"/>
      <c r="FT346"/>
      <c r="FU346"/>
      <c r="FV346"/>
      <c r="FW346"/>
      <c r="FX346"/>
      <c r="FY346"/>
      <c r="FZ346"/>
      <c r="GA346"/>
      <c r="GB346"/>
      <c r="GC346"/>
      <c r="GD346"/>
      <c r="GE346"/>
      <c r="GF346"/>
      <c r="GG346"/>
      <c r="GH346"/>
      <c r="GI346"/>
      <c r="GJ346"/>
      <c r="GK346"/>
      <c r="GL346"/>
      <c r="GM346"/>
      <c r="GN346"/>
      <c r="GO346"/>
      <c r="GP346"/>
      <c r="GQ346"/>
      <c r="GR346"/>
      <c r="GS346"/>
      <c r="GT346"/>
      <c r="GU346"/>
      <c r="GV346"/>
      <c r="GW346"/>
      <c r="GX346"/>
      <c r="GY346"/>
      <c r="GZ346"/>
      <c r="HA346"/>
      <c r="HB346"/>
      <c r="HC346"/>
      <c r="HD346"/>
      <c r="HE346"/>
      <c r="HF346"/>
      <c r="HG346"/>
      <c r="HH346"/>
      <c r="HI346"/>
      <c r="HJ346"/>
      <c r="HK346"/>
      <c r="HL346"/>
      <c r="HM346"/>
      <c r="HN346"/>
      <c r="HO346"/>
      <c r="HP346"/>
      <c r="HQ346"/>
      <c r="HR346"/>
      <c r="HS346"/>
      <c r="HT346"/>
      <c r="HU346"/>
      <c r="HV346"/>
      <c r="HW346"/>
      <c r="HX346"/>
      <c r="HY346"/>
      <c r="HZ346"/>
      <c r="IA346"/>
      <c r="IB346"/>
      <c r="IC346"/>
      <c r="ID346"/>
      <c r="IE346"/>
      <c r="IF346"/>
      <c r="IG346"/>
      <c r="IH346"/>
      <c r="II346"/>
      <c r="IJ346"/>
      <c r="IK346"/>
      <c r="IL346"/>
      <c r="IM346"/>
      <c r="IN346"/>
      <c r="IO346"/>
      <c r="IP346"/>
      <c r="IQ346"/>
      <c r="IR346"/>
      <c r="IS346"/>
      <c r="IT346"/>
      <c r="IU346"/>
      <c r="IV346"/>
    </row>
    <row r="347" spans="1:256" ht="13.5" customHeight="1">
      <c r="A347"/>
      <c r="B347" s="234" t="s">
        <v>432</v>
      </c>
      <c r="C347" s="234"/>
      <c r="D347" s="234"/>
      <c r="E347" s="234"/>
      <c r="F347" s="234"/>
      <c r="G347" s="234"/>
      <c r="H347" s="234"/>
      <c r="I347" s="234"/>
      <c r="J347" s="234"/>
      <c r="K347" s="234"/>
      <c r="L347" s="234"/>
      <c r="M347" s="234"/>
      <c r="N347" s="234"/>
      <c r="O347" s="234"/>
      <c r="P347" s="234"/>
      <c r="Q347" s="234"/>
      <c r="R347" s="234"/>
      <c r="S347" s="234"/>
      <c r="T347" s="234"/>
      <c r="U347" s="234"/>
      <c r="V347" s="234"/>
      <c r="W347" s="234"/>
      <c r="X347" s="235">
        <v>3240050</v>
      </c>
      <c r="Y347" s="235"/>
      <c r="Z347" s="235"/>
      <c r="AA347" s="235"/>
      <c r="AB347" s="235"/>
      <c r="AC347" s="235"/>
      <c r="AD347" s="235"/>
      <c r="AE347" s="235"/>
      <c r="AF347" s="235"/>
      <c r="AG347" s="235"/>
      <c r="AH347" s="235"/>
      <c r="AI347" s="235"/>
      <c r="AJ347" s="235"/>
      <c r="AK347" s="235"/>
      <c r="AL347" s="235"/>
      <c r="AM347" s="43">
        <v>11.8</v>
      </c>
      <c r="AN347" s="43"/>
      <c r="AO347" s="43"/>
      <c r="AP347" s="43"/>
      <c r="AQ347" s="43"/>
      <c r="AR347" s="43"/>
      <c r="AS347" s="43"/>
      <c r="AT347" s="43"/>
      <c r="AU347" s="235">
        <v>4346102</v>
      </c>
      <c r="AV347" s="235"/>
      <c r="AW347" s="235"/>
      <c r="AX347" s="235"/>
      <c r="AY347" s="235"/>
      <c r="AZ347" s="235"/>
      <c r="BA347" s="235"/>
      <c r="BB347" s="235"/>
      <c r="BC347" s="235"/>
      <c r="BD347" s="235"/>
      <c r="BE347" s="235"/>
      <c r="BF347" s="235"/>
      <c r="BG347" s="235"/>
      <c r="BH347" s="235"/>
      <c r="BI347" s="235"/>
      <c r="BJ347" s="43">
        <v>16.7</v>
      </c>
      <c r="BK347" s="43"/>
      <c r="BL347" s="43"/>
      <c r="BM347" s="43"/>
      <c r="BN347" s="43"/>
      <c r="BO347" s="43"/>
      <c r="BP347" s="43"/>
      <c r="BQ347" s="43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  <c r="EF347"/>
      <c r="EG347"/>
      <c r="EH347"/>
      <c r="EI347"/>
      <c r="EJ347"/>
      <c r="EK347"/>
      <c r="EL347"/>
      <c r="EM347"/>
      <c r="EN347"/>
      <c r="EO347"/>
      <c r="EP347"/>
      <c r="EQ347"/>
      <c r="ER347"/>
      <c r="ES347"/>
      <c r="ET347"/>
      <c r="EU347"/>
      <c r="EV347"/>
      <c r="EW347"/>
      <c r="EX347"/>
      <c r="EY347"/>
      <c r="EZ347"/>
      <c r="FA347"/>
      <c r="FB347"/>
      <c r="FC347"/>
      <c r="FD347"/>
      <c r="FE347"/>
      <c r="FF347"/>
      <c r="FG347"/>
      <c r="FH347"/>
      <c r="FI347"/>
      <c r="FJ347"/>
      <c r="FK347"/>
      <c r="FL347"/>
      <c r="FM347"/>
      <c r="FN347"/>
      <c r="FO347"/>
      <c r="FP347"/>
      <c r="FQ347"/>
      <c r="FR347"/>
      <c r="FS347"/>
      <c r="FT347"/>
      <c r="FU347"/>
      <c r="FV347"/>
      <c r="FW347"/>
      <c r="FX347"/>
      <c r="FY347"/>
      <c r="FZ347"/>
      <c r="GA347"/>
      <c r="GB347"/>
      <c r="GC347"/>
      <c r="GD347"/>
      <c r="GE347"/>
      <c r="GF347"/>
      <c r="GG347"/>
      <c r="GH347"/>
      <c r="GI347"/>
      <c r="GJ347"/>
      <c r="GK347"/>
      <c r="GL347"/>
      <c r="GM347"/>
      <c r="GN347"/>
      <c r="GO347"/>
      <c r="GP347"/>
      <c r="GQ347"/>
      <c r="GR347"/>
      <c r="GS347"/>
      <c r="GT347"/>
      <c r="GU347"/>
      <c r="GV347"/>
      <c r="GW347"/>
      <c r="GX347"/>
      <c r="GY347"/>
      <c r="GZ347"/>
      <c r="HA347"/>
      <c r="HB347"/>
      <c r="HC347"/>
      <c r="HD347"/>
      <c r="HE347"/>
      <c r="HF347"/>
      <c r="HG347"/>
      <c r="HH347"/>
      <c r="HI347"/>
      <c r="HJ347"/>
      <c r="HK347"/>
      <c r="HL347"/>
      <c r="HM347"/>
      <c r="HN347"/>
      <c r="HO347"/>
      <c r="HP347"/>
      <c r="HQ347"/>
      <c r="HR347"/>
      <c r="HS347"/>
      <c r="HT347"/>
      <c r="HU347"/>
      <c r="HV347"/>
      <c r="HW347"/>
      <c r="HX347"/>
      <c r="HY347"/>
      <c r="HZ347"/>
      <c r="IA347"/>
      <c r="IB347"/>
      <c r="IC347"/>
      <c r="ID347"/>
      <c r="IE347"/>
      <c r="IF347"/>
      <c r="IG347"/>
      <c r="IH347"/>
      <c r="II347"/>
      <c r="IJ347"/>
      <c r="IK347"/>
      <c r="IL347"/>
      <c r="IM347"/>
      <c r="IN347"/>
      <c r="IO347"/>
      <c r="IP347"/>
      <c r="IQ347"/>
      <c r="IR347"/>
      <c r="IS347"/>
      <c r="IT347"/>
      <c r="IU347"/>
      <c r="IV347"/>
    </row>
    <row r="348" spans="1:256" ht="13.5" customHeight="1">
      <c r="A348"/>
      <c r="B348" s="234" t="s">
        <v>433</v>
      </c>
      <c r="C348" s="234"/>
      <c r="D348" s="234"/>
      <c r="E348" s="234"/>
      <c r="F348" s="234"/>
      <c r="G348" s="234"/>
      <c r="H348" s="234"/>
      <c r="I348" s="234"/>
      <c r="J348" s="234"/>
      <c r="K348" s="234"/>
      <c r="L348" s="234"/>
      <c r="M348" s="234"/>
      <c r="N348" s="234"/>
      <c r="O348" s="234"/>
      <c r="P348" s="234"/>
      <c r="Q348" s="234"/>
      <c r="R348" s="234"/>
      <c r="S348" s="234"/>
      <c r="T348" s="234"/>
      <c r="U348" s="234"/>
      <c r="V348" s="234"/>
      <c r="W348" s="234"/>
      <c r="X348" s="235">
        <v>87517</v>
      </c>
      <c r="Y348" s="235"/>
      <c r="Z348" s="235"/>
      <c r="AA348" s="235"/>
      <c r="AB348" s="235"/>
      <c r="AC348" s="235"/>
      <c r="AD348" s="235"/>
      <c r="AE348" s="235"/>
      <c r="AF348" s="235"/>
      <c r="AG348" s="235"/>
      <c r="AH348" s="235"/>
      <c r="AI348" s="235"/>
      <c r="AJ348" s="235"/>
      <c r="AK348" s="235"/>
      <c r="AL348" s="235"/>
      <c r="AM348" s="43">
        <v>0.30000000000000004</v>
      </c>
      <c r="AN348" s="43"/>
      <c r="AO348" s="43"/>
      <c r="AP348" s="43"/>
      <c r="AQ348" s="43"/>
      <c r="AR348" s="43"/>
      <c r="AS348" s="43"/>
      <c r="AT348" s="43"/>
      <c r="AU348" s="235">
        <v>75475</v>
      </c>
      <c r="AV348" s="235"/>
      <c r="AW348" s="235"/>
      <c r="AX348" s="235"/>
      <c r="AY348" s="235"/>
      <c r="AZ348" s="235"/>
      <c r="BA348" s="235"/>
      <c r="BB348" s="235"/>
      <c r="BC348" s="235"/>
      <c r="BD348" s="235"/>
      <c r="BE348" s="235"/>
      <c r="BF348" s="235"/>
      <c r="BG348" s="235"/>
      <c r="BH348" s="235"/>
      <c r="BI348" s="235"/>
      <c r="BJ348" s="43">
        <v>0.30000000000000004</v>
      </c>
      <c r="BK348" s="43"/>
      <c r="BL348" s="43"/>
      <c r="BM348" s="43"/>
      <c r="BN348" s="43"/>
      <c r="BO348" s="43"/>
      <c r="BP348" s="43"/>
      <c r="BQ348" s="43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  <c r="EF348"/>
      <c r="EG348"/>
      <c r="EH348"/>
      <c r="EI348"/>
      <c r="EJ348"/>
      <c r="EK348"/>
      <c r="EL348"/>
      <c r="EM348"/>
      <c r="EN348"/>
      <c r="EO348"/>
      <c r="EP348"/>
      <c r="EQ348"/>
      <c r="ER348"/>
      <c r="ES348"/>
      <c r="ET348"/>
      <c r="EU348"/>
      <c r="EV348"/>
      <c r="EW348"/>
      <c r="EX348"/>
      <c r="EY348"/>
      <c r="EZ348"/>
      <c r="FA348"/>
      <c r="FB348"/>
      <c r="FC348"/>
      <c r="FD348"/>
      <c r="FE348"/>
      <c r="FF348"/>
      <c r="FG348"/>
      <c r="FH348"/>
      <c r="FI348"/>
      <c r="FJ348"/>
      <c r="FK348"/>
      <c r="FL348"/>
      <c r="FM348"/>
      <c r="FN348"/>
      <c r="FO348"/>
      <c r="FP348"/>
      <c r="FQ348"/>
      <c r="FR348"/>
      <c r="FS348"/>
      <c r="FT348"/>
      <c r="FU348"/>
      <c r="FV348"/>
      <c r="FW348"/>
      <c r="FX348"/>
      <c r="FY348"/>
      <c r="FZ348"/>
      <c r="GA348"/>
      <c r="GB348"/>
      <c r="GC348"/>
      <c r="GD348"/>
      <c r="GE348"/>
      <c r="GF348"/>
      <c r="GG348"/>
      <c r="GH348"/>
      <c r="GI348"/>
      <c r="GJ348"/>
      <c r="GK348"/>
      <c r="GL348"/>
      <c r="GM348"/>
      <c r="GN348"/>
      <c r="GO348"/>
      <c r="GP348"/>
      <c r="GQ348"/>
      <c r="GR348"/>
      <c r="GS348"/>
      <c r="GT348"/>
      <c r="GU348"/>
      <c r="GV348"/>
      <c r="GW348"/>
      <c r="GX348"/>
      <c r="GY348"/>
      <c r="GZ348"/>
      <c r="HA348"/>
      <c r="HB348"/>
      <c r="HC348"/>
      <c r="HD348"/>
      <c r="HE348"/>
      <c r="HF348"/>
      <c r="HG348"/>
      <c r="HH348"/>
      <c r="HI348"/>
      <c r="HJ348"/>
      <c r="HK348"/>
      <c r="HL348"/>
      <c r="HM348"/>
      <c r="HN348"/>
      <c r="HO348"/>
      <c r="HP348"/>
      <c r="HQ348"/>
      <c r="HR348"/>
      <c r="HS348"/>
      <c r="HT348"/>
      <c r="HU348"/>
      <c r="HV348"/>
      <c r="HW348"/>
      <c r="HX348"/>
      <c r="HY348"/>
      <c r="HZ348"/>
      <c r="IA348"/>
      <c r="IB348"/>
      <c r="IC348"/>
      <c r="ID348"/>
      <c r="IE348"/>
      <c r="IF348"/>
      <c r="IG348"/>
      <c r="IH348"/>
      <c r="II348"/>
      <c r="IJ348"/>
      <c r="IK348"/>
      <c r="IL348"/>
      <c r="IM348"/>
      <c r="IN348"/>
      <c r="IO348"/>
      <c r="IP348"/>
      <c r="IQ348"/>
      <c r="IR348"/>
      <c r="IS348"/>
      <c r="IT348"/>
      <c r="IU348"/>
      <c r="IV348"/>
    </row>
    <row r="349" spans="1:256" ht="13.5" customHeight="1">
      <c r="A349"/>
      <c r="B349" s="234" t="s">
        <v>434</v>
      </c>
      <c r="C349" s="234"/>
      <c r="D349" s="234"/>
      <c r="E349" s="234"/>
      <c r="F349" s="234"/>
      <c r="G349" s="234"/>
      <c r="H349" s="234"/>
      <c r="I349" s="234"/>
      <c r="J349" s="234"/>
      <c r="K349" s="234"/>
      <c r="L349" s="234"/>
      <c r="M349" s="234"/>
      <c r="N349" s="234"/>
      <c r="O349" s="234"/>
      <c r="P349" s="234"/>
      <c r="Q349" s="234"/>
      <c r="R349" s="234"/>
      <c r="S349" s="234"/>
      <c r="T349" s="234"/>
      <c r="U349" s="234"/>
      <c r="V349" s="234"/>
      <c r="W349" s="234"/>
      <c r="X349" s="235">
        <v>2710541</v>
      </c>
      <c r="Y349" s="235"/>
      <c r="Z349" s="235"/>
      <c r="AA349" s="235"/>
      <c r="AB349" s="235"/>
      <c r="AC349" s="235"/>
      <c r="AD349" s="235"/>
      <c r="AE349" s="235"/>
      <c r="AF349" s="235"/>
      <c r="AG349" s="235"/>
      <c r="AH349" s="235"/>
      <c r="AI349" s="235"/>
      <c r="AJ349" s="235"/>
      <c r="AK349" s="235"/>
      <c r="AL349" s="235"/>
      <c r="AM349" s="43">
        <v>9.8</v>
      </c>
      <c r="AN349" s="43"/>
      <c r="AO349" s="43"/>
      <c r="AP349" s="43"/>
      <c r="AQ349" s="43"/>
      <c r="AR349" s="43"/>
      <c r="AS349" s="43"/>
      <c r="AT349" s="43"/>
      <c r="AU349" s="235">
        <v>2804446</v>
      </c>
      <c r="AV349" s="235"/>
      <c r="AW349" s="235"/>
      <c r="AX349" s="235"/>
      <c r="AY349" s="235"/>
      <c r="AZ349" s="235"/>
      <c r="BA349" s="235"/>
      <c r="BB349" s="235"/>
      <c r="BC349" s="235"/>
      <c r="BD349" s="235"/>
      <c r="BE349" s="235"/>
      <c r="BF349" s="235"/>
      <c r="BG349" s="235"/>
      <c r="BH349" s="235"/>
      <c r="BI349" s="235"/>
      <c r="BJ349" s="43">
        <v>10.8</v>
      </c>
      <c r="BK349" s="43"/>
      <c r="BL349" s="43"/>
      <c r="BM349" s="43"/>
      <c r="BN349" s="43"/>
      <c r="BO349" s="43"/>
      <c r="BP349" s="43"/>
      <c r="BQ349" s="43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  <c r="EF349"/>
      <c r="EG349"/>
      <c r="EH349"/>
      <c r="EI349"/>
      <c r="EJ349"/>
      <c r="EK349"/>
      <c r="EL349"/>
      <c r="EM349"/>
      <c r="EN349"/>
      <c r="EO349"/>
      <c r="EP349"/>
      <c r="EQ349"/>
      <c r="ER349"/>
      <c r="ES349"/>
      <c r="ET349"/>
      <c r="EU349"/>
      <c r="EV349"/>
      <c r="EW349"/>
      <c r="EX349"/>
      <c r="EY349"/>
      <c r="EZ349"/>
      <c r="FA349"/>
      <c r="FB349"/>
      <c r="FC349"/>
      <c r="FD349"/>
      <c r="FE349"/>
      <c r="FF349"/>
      <c r="FG349"/>
      <c r="FH349"/>
      <c r="FI349"/>
      <c r="FJ349"/>
      <c r="FK349"/>
      <c r="FL349"/>
      <c r="FM349"/>
      <c r="FN349"/>
      <c r="FO349"/>
      <c r="FP349"/>
      <c r="FQ349"/>
      <c r="FR349"/>
      <c r="FS349"/>
      <c r="FT349"/>
      <c r="FU349"/>
      <c r="FV349"/>
      <c r="FW349"/>
      <c r="FX349"/>
      <c r="FY349"/>
      <c r="FZ349"/>
      <c r="GA349"/>
      <c r="GB349"/>
      <c r="GC349"/>
      <c r="GD349"/>
      <c r="GE349"/>
      <c r="GF349"/>
      <c r="GG349"/>
      <c r="GH349"/>
      <c r="GI349"/>
      <c r="GJ349"/>
      <c r="GK349"/>
      <c r="GL349"/>
      <c r="GM349"/>
      <c r="GN349"/>
      <c r="GO349"/>
      <c r="GP349"/>
      <c r="GQ349"/>
      <c r="GR349"/>
      <c r="GS349"/>
      <c r="GT349"/>
      <c r="GU349"/>
      <c r="GV349"/>
      <c r="GW349"/>
      <c r="GX349"/>
      <c r="GY349"/>
      <c r="GZ349"/>
      <c r="HA349"/>
      <c r="HB349"/>
      <c r="HC349"/>
      <c r="HD349"/>
      <c r="HE349"/>
      <c r="HF349"/>
      <c r="HG349"/>
      <c r="HH349"/>
      <c r="HI349"/>
      <c r="HJ349"/>
      <c r="HK349"/>
      <c r="HL349"/>
      <c r="HM349"/>
      <c r="HN349"/>
      <c r="HO349"/>
      <c r="HP349"/>
      <c r="HQ349"/>
      <c r="HR349"/>
      <c r="HS349"/>
      <c r="HT349"/>
      <c r="HU349"/>
      <c r="HV349"/>
      <c r="HW349"/>
      <c r="HX349"/>
      <c r="HY349"/>
      <c r="HZ349"/>
      <c r="IA349"/>
      <c r="IB349"/>
      <c r="IC349"/>
      <c r="ID349"/>
      <c r="IE349"/>
      <c r="IF349"/>
      <c r="IG349"/>
      <c r="IH349"/>
      <c r="II349"/>
      <c r="IJ349"/>
      <c r="IK349"/>
      <c r="IL349"/>
      <c r="IM349"/>
      <c r="IN349"/>
      <c r="IO349"/>
      <c r="IP349"/>
      <c r="IQ349"/>
      <c r="IR349"/>
      <c r="IS349"/>
      <c r="IT349"/>
      <c r="IU349"/>
      <c r="IV349"/>
    </row>
    <row r="350" spans="1:256" ht="13.5" customHeight="1">
      <c r="A350"/>
      <c r="B350" s="234" t="s">
        <v>435</v>
      </c>
      <c r="C350" s="234"/>
      <c r="D350" s="234"/>
      <c r="E350" s="234"/>
      <c r="F350" s="234"/>
      <c r="G350" s="234"/>
      <c r="H350" s="234"/>
      <c r="I350" s="234"/>
      <c r="J350" s="234"/>
      <c r="K350" s="234"/>
      <c r="L350" s="234"/>
      <c r="M350" s="234"/>
      <c r="N350" s="234"/>
      <c r="O350" s="234"/>
      <c r="P350" s="234"/>
      <c r="Q350" s="234"/>
      <c r="R350" s="234"/>
      <c r="S350" s="234"/>
      <c r="T350" s="234"/>
      <c r="U350" s="234"/>
      <c r="V350" s="234"/>
      <c r="W350" s="234"/>
      <c r="X350" s="235">
        <v>941336</v>
      </c>
      <c r="Y350" s="235"/>
      <c r="Z350" s="235"/>
      <c r="AA350" s="235"/>
      <c r="AB350" s="235"/>
      <c r="AC350" s="235"/>
      <c r="AD350" s="235"/>
      <c r="AE350" s="235"/>
      <c r="AF350" s="235"/>
      <c r="AG350" s="235"/>
      <c r="AH350" s="235"/>
      <c r="AI350" s="235"/>
      <c r="AJ350" s="235"/>
      <c r="AK350" s="235"/>
      <c r="AL350" s="235"/>
      <c r="AM350" s="43">
        <v>3.4</v>
      </c>
      <c r="AN350" s="43"/>
      <c r="AO350" s="43"/>
      <c r="AP350" s="43"/>
      <c r="AQ350" s="43"/>
      <c r="AR350" s="43"/>
      <c r="AS350" s="43"/>
      <c r="AT350" s="43"/>
      <c r="AU350" s="235">
        <v>1451161</v>
      </c>
      <c r="AV350" s="235"/>
      <c r="AW350" s="235"/>
      <c r="AX350" s="235"/>
      <c r="AY350" s="235"/>
      <c r="AZ350" s="235"/>
      <c r="BA350" s="235"/>
      <c r="BB350" s="235"/>
      <c r="BC350" s="235"/>
      <c r="BD350" s="235"/>
      <c r="BE350" s="235"/>
      <c r="BF350" s="235"/>
      <c r="BG350" s="235"/>
      <c r="BH350" s="235"/>
      <c r="BI350" s="235"/>
      <c r="BJ350" s="43">
        <v>5.6</v>
      </c>
      <c r="BK350" s="43"/>
      <c r="BL350" s="43"/>
      <c r="BM350" s="43"/>
      <c r="BN350" s="43"/>
      <c r="BO350" s="43"/>
      <c r="BP350" s="43"/>
      <c r="BQ350" s="43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  <c r="EH350"/>
      <c r="EI350"/>
      <c r="EJ350"/>
      <c r="EK350"/>
      <c r="EL350"/>
      <c r="EM350"/>
      <c r="EN350"/>
      <c r="EO350"/>
      <c r="EP350"/>
      <c r="EQ350"/>
      <c r="ER350"/>
      <c r="ES350"/>
      <c r="ET350"/>
      <c r="EU350"/>
      <c r="EV350"/>
      <c r="EW350"/>
      <c r="EX350"/>
      <c r="EY350"/>
      <c r="EZ350"/>
      <c r="FA350"/>
      <c r="FB350"/>
      <c r="FC350"/>
      <c r="FD350"/>
      <c r="FE350"/>
      <c r="FF350"/>
      <c r="FG350"/>
      <c r="FH350"/>
      <c r="FI350"/>
      <c r="FJ350"/>
      <c r="FK350"/>
      <c r="FL350"/>
      <c r="FM350"/>
      <c r="FN350"/>
      <c r="FO350"/>
      <c r="FP350"/>
      <c r="FQ350"/>
      <c r="FR350"/>
      <c r="FS350"/>
      <c r="FT350"/>
      <c r="FU350"/>
      <c r="FV350"/>
      <c r="FW350"/>
      <c r="FX350"/>
      <c r="FY350"/>
      <c r="FZ350"/>
      <c r="GA350"/>
      <c r="GB350"/>
      <c r="GC350"/>
      <c r="GD350"/>
      <c r="GE350"/>
      <c r="GF350"/>
      <c r="GG350"/>
      <c r="GH350"/>
      <c r="GI350"/>
      <c r="GJ350"/>
      <c r="GK350"/>
      <c r="GL350"/>
      <c r="GM350"/>
      <c r="GN350"/>
      <c r="GO350"/>
      <c r="GP350"/>
      <c r="GQ350"/>
      <c r="GR350"/>
      <c r="GS350"/>
      <c r="GT350"/>
      <c r="GU350"/>
      <c r="GV350"/>
      <c r="GW350"/>
      <c r="GX350"/>
      <c r="GY350"/>
      <c r="GZ350"/>
      <c r="HA350"/>
      <c r="HB350"/>
      <c r="HC350"/>
      <c r="HD350"/>
      <c r="HE350"/>
      <c r="HF350"/>
      <c r="HG350"/>
      <c r="HH350"/>
      <c r="HI350"/>
      <c r="HJ350"/>
      <c r="HK350"/>
      <c r="HL350"/>
      <c r="HM350"/>
      <c r="HN350"/>
      <c r="HO350"/>
      <c r="HP350"/>
      <c r="HQ350"/>
      <c r="HR350"/>
      <c r="HS350"/>
      <c r="HT350"/>
      <c r="HU350"/>
      <c r="HV350"/>
      <c r="HW350"/>
      <c r="HX350"/>
      <c r="HY350"/>
      <c r="HZ350"/>
      <c r="IA350"/>
      <c r="IB350"/>
      <c r="IC350"/>
      <c r="ID350"/>
      <c r="IE350"/>
      <c r="IF350"/>
      <c r="IG350"/>
      <c r="IH350"/>
      <c r="II350"/>
      <c r="IJ350"/>
      <c r="IK350"/>
      <c r="IL350"/>
      <c r="IM350"/>
      <c r="IN350"/>
      <c r="IO350"/>
      <c r="IP350"/>
      <c r="IQ350"/>
      <c r="IR350"/>
      <c r="IS350"/>
      <c r="IT350"/>
      <c r="IU350"/>
      <c r="IV350"/>
    </row>
    <row r="351" spans="1:256" ht="13.5" customHeight="1">
      <c r="A351"/>
      <c r="B351" s="234" t="s">
        <v>436</v>
      </c>
      <c r="C351" s="234"/>
      <c r="D351" s="234"/>
      <c r="E351" s="234"/>
      <c r="F351" s="234"/>
      <c r="G351" s="234"/>
      <c r="H351" s="234"/>
      <c r="I351" s="234"/>
      <c r="J351" s="234"/>
      <c r="K351" s="234"/>
      <c r="L351" s="234"/>
      <c r="M351" s="234"/>
      <c r="N351" s="234"/>
      <c r="O351" s="234"/>
      <c r="P351" s="234"/>
      <c r="Q351" s="234"/>
      <c r="R351" s="234"/>
      <c r="S351" s="234"/>
      <c r="T351" s="234"/>
      <c r="U351" s="234"/>
      <c r="V351" s="234"/>
      <c r="W351" s="234"/>
      <c r="X351" s="235">
        <v>314656</v>
      </c>
      <c r="Y351" s="235"/>
      <c r="Z351" s="235"/>
      <c r="AA351" s="235"/>
      <c r="AB351" s="235"/>
      <c r="AC351" s="235"/>
      <c r="AD351" s="235"/>
      <c r="AE351" s="235"/>
      <c r="AF351" s="235"/>
      <c r="AG351" s="235"/>
      <c r="AH351" s="235"/>
      <c r="AI351" s="235"/>
      <c r="AJ351" s="235"/>
      <c r="AK351" s="235"/>
      <c r="AL351" s="235"/>
      <c r="AM351" s="43">
        <v>1.2</v>
      </c>
      <c r="AN351" s="43"/>
      <c r="AO351" s="43"/>
      <c r="AP351" s="43"/>
      <c r="AQ351" s="43"/>
      <c r="AR351" s="43"/>
      <c r="AS351" s="43"/>
      <c r="AT351" s="43"/>
      <c r="AU351" s="235">
        <v>254094</v>
      </c>
      <c r="AV351" s="235"/>
      <c r="AW351" s="235"/>
      <c r="AX351" s="235"/>
      <c r="AY351" s="235"/>
      <c r="AZ351" s="235"/>
      <c r="BA351" s="235"/>
      <c r="BB351" s="235"/>
      <c r="BC351" s="235"/>
      <c r="BD351" s="235"/>
      <c r="BE351" s="235"/>
      <c r="BF351" s="235"/>
      <c r="BG351" s="235"/>
      <c r="BH351" s="235"/>
      <c r="BI351" s="235"/>
      <c r="BJ351" s="43">
        <v>1</v>
      </c>
      <c r="BK351" s="43"/>
      <c r="BL351" s="43"/>
      <c r="BM351" s="43"/>
      <c r="BN351" s="43"/>
      <c r="BO351" s="43"/>
      <c r="BP351" s="43"/>
      <c r="BQ351" s="43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  <c r="EF351"/>
      <c r="EG351"/>
      <c r="EH351"/>
      <c r="EI351"/>
      <c r="EJ351"/>
      <c r="EK351"/>
      <c r="EL351"/>
      <c r="EM351"/>
      <c r="EN351"/>
      <c r="EO351"/>
      <c r="EP351"/>
      <c r="EQ351"/>
      <c r="ER351"/>
      <c r="ES351"/>
      <c r="ET351"/>
      <c r="EU351"/>
      <c r="EV351"/>
      <c r="EW351"/>
      <c r="EX351"/>
      <c r="EY351"/>
      <c r="EZ351"/>
      <c r="FA351"/>
      <c r="FB351"/>
      <c r="FC351"/>
      <c r="FD351"/>
      <c r="FE351"/>
      <c r="FF351"/>
      <c r="FG351"/>
      <c r="FH351"/>
      <c r="FI351"/>
      <c r="FJ351"/>
      <c r="FK351"/>
      <c r="FL351"/>
      <c r="FM351"/>
      <c r="FN351"/>
      <c r="FO351"/>
      <c r="FP351"/>
      <c r="FQ351"/>
      <c r="FR351"/>
      <c r="FS351"/>
      <c r="FT351"/>
      <c r="FU351"/>
      <c r="FV351"/>
      <c r="FW351"/>
      <c r="FX351"/>
      <c r="FY351"/>
      <c r="FZ351"/>
      <c r="GA351"/>
      <c r="GB351"/>
      <c r="GC351"/>
      <c r="GD351"/>
      <c r="GE351"/>
      <c r="GF351"/>
      <c r="GG351"/>
      <c r="GH351"/>
      <c r="GI351"/>
      <c r="GJ351"/>
      <c r="GK351"/>
      <c r="GL351"/>
      <c r="GM351"/>
      <c r="GN351"/>
      <c r="GO351"/>
      <c r="GP351"/>
      <c r="GQ351"/>
      <c r="GR351"/>
      <c r="GS351"/>
      <c r="GT351"/>
      <c r="GU351"/>
      <c r="GV351"/>
      <c r="GW351"/>
      <c r="GX351"/>
      <c r="GY351"/>
      <c r="GZ351"/>
      <c r="HA351"/>
      <c r="HB351"/>
      <c r="HC351"/>
      <c r="HD351"/>
      <c r="HE351"/>
      <c r="HF351"/>
      <c r="HG351"/>
      <c r="HH351"/>
      <c r="HI351"/>
      <c r="HJ351"/>
      <c r="HK351"/>
      <c r="HL351"/>
      <c r="HM351"/>
      <c r="HN351"/>
      <c r="HO351"/>
      <c r="HP351"/>
      <c r="HQ351"/>
      <c r="HR351"/>
      <c r="HS351"/>
      <c r="HT351"/>
      <c r="HU351"/>
      <c r="HV351"/>
      <c r="HW351"/>
      <c r="HX351"/>
      <c r="HY351"/>
      <c r="HZ351"/>
      <c r="IA351"/>
      <c r="IB351"/>
      <c r="IC351"/>
      <c r="ID351"/>
      <c r="IE351"/>
      <c r="IF351"/>
      <c r="IG351"/>
      <c r="IH351"/>
      <c r="II351"/>
      <c r="IJ351"/>
      <c r="IK351"/>
      <c r="IL351"/>
      <c r="IM351"/>
      <c r="IN351"/>
      <c r="IO351"/>
      <c r="IP351"/>
      <c r="IQ351"/>
      <c r="IR351"/>
      <c r="IS351"/>
      <c r="IT351"/>
      <c r="IU351"/>
      <c r="IV351"/>
    </row>
    <row r="352" spans="1:256" ht="13.5" customHeight="1">
      <c r="A352"/>
      <c r="B352" s="245" t="s">
        <v>437</v>
      </c>
      <c r="C352" s="245"/>
      <c r="D352" s="245"/>
      <c r="E352" s="245"/>
      <c r="F352" s="245"/>
      <c r="G352" s="245"/>
      <c r="H352" s="245"/>
      <c r="I352" s="245"/>
      <c r="J352" s="245"/>
      <c r="K352" s="245"/>
      <c r="L352" s="245"/>
      <c r="M352" s="245"/>
      <c r="N352" s="245"/>
      <c r="O352" s="245"/>
      <c r="P352" s="245"/>
      <c r="Q352" s="245"/>
      <c r="R352" s="245"/>
      <c r="S352" s="245"/>
      <c r="T352" s="245"/>
      <c r="U352" s="245"/>
      <c r="V352" s="245"/>
      <c r="W352" s="245"/>
      <c r="X352" s="238">
        <v>2213007</v>
      </c>
      <c r="Y352" s="238"/>
      <c r="Z352" s="238"/>
      <c r="AA352" s="238"/>
      <c r="AB352" s="238"/>
      <c r="AC352" s="238"/>
      <c r="AD352" s="238"/>
      <c r="AE352" s="238"/>
      <c r="AF352" s="238"/>
      <c r="AG352" s="238"/>
      <c r="AH352" s="238"/>
      <c r="AI352" s="238"/>
      <c r="AJ352" s="238"/>
      <c r="AK352" s="238"/>
      <c r="AL352" s="238"/>
      <c r="AM352" s="239">
        <v>8</v>
      </c>
      <c r="AN352" s="239"/>
      <c r="AO352" s="239"/>
      <c r="AP352" s="239"/>
      <c r="AQ352" s="239"/>
      <c r="AR352" s="239"/>
      <c r="AS352" s="239"/>
      <c r="AT352" s="239"/>
      <c r="AU352" s="238">
        <v>2206818</v>
      </c>
      <c r="AV352" s="238"/>
      <c r="AW352" s="238"/>
      <c r="AX352" s="238"/>
      <c r="AY352" s="238"/>
      <c r="AZ352" s="238"/>
      <c r="BA352" s="238"/>
      <c r="BB352" s="238"/>
      <c r="BC352" s="238"/>
      <c r="BD352" s="238"/>
      <c r="BE352" s="238"/>
      <c r="BF352" s="238"/>
      <c r="BG352" s="238"/>
      <c r="BH352" s="238"/>
      <c r="BI352" s="238"/>
      <c r="BJ352" s="239">
        <v>8.5</v>
      </c>
      <c r="BK352" s="239"/>
      <c r="BL352" s="239"/>
      <c r="BM352" s="239"/>
      <c r="BN352" s="239"/>
      <c r="BO352" s="239"/>
      <c r="BP352" s="239"/>
      <c r="BQ352" s="239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  <c r="EF352"/>
      <c r="EG352"/>
      <c r="EH352"/>
      <c r="EI352"/>
      <c r="EJ352"/>
      <c r="EK352"/>
      <c r="EL352"/>
      <c r="EM352"/>
      <c r="EN352"/>
      <c r="EO352"/>
      <c r="EP352"/>
      <c r="EQ352"/>
      <c r="ER352"/>
      <c r="ES352"/>
      <c r="ET352"/>
      <c r="EU352"/>
      <c r="EV352"/>
      <c r="EW352"/>
      <c r="EX352"/>
      <c r="EY352"/>
      <c r="EZ352"/>
      <c r="FA352"/>
      <c r="FB352"/>
      <c r="FC352"/>
      <c r="FD352"/>
      <c r="FE352"/>
      <c r="FF352"/>
      <c r="FG352"/>
      <c r="FH352"/>
      <c r="FI352"/>
      <c r="FJ352"/>
      <c r="FK352"/>
      <c r="FL352"/>
      <c r="FM352"/>
      <c r="FN352"/>
      <c r="FO352"/>
      <c r="FP352"/>
      <c r="FQ352"/>
      <c r="FR352"/>
      <c r="FS352"/>
      <c r="FT352"/>
      <c r="FU352"/>
      <c r="FV352"/>
      <c r="FW352"/>
      <c r="FX352"/>
      <c r="FY352"/>
      <c r="FZ352"/>
      <c r="GA352"/>
      <c r="GB352"/>
      <c r="GC352"/>
      <c r="GD352"/>
      <c r="GE352"/>
      <c r="GF352"/>
      <c r="GG352"/>
      <c r="GH352"/>
      <c r="GI352"/>
      <c r="GJ352"/>
      <c r="GK352"/>
      <c r="GL352"/>
      <c r="GM352"/>
      <c r="GN352"/>
      <c r="GO352"/>
      <c r="GP352"/>
      <c r="GQ352"/>
      <c r="GR352"/>
      <c r="GS352"/>
      <c r="GT352"/>
      <c r="GU352"/>
      <c r="GV352"/>
      <c r="GW352"/>
      <c r="GX352"/>
      <c r="GY352"/>
      <c r="GZ352"/>
      <c r="HA352"/>
      <c r="HB352"/>
      <c r="HC352"/>
      <c r="HD352"/>
      <c r="HE352"/>
      <c r="HF352"/>
      <c r="HG352"/>
      <c r="HH352"/>
      <c r="HI352"/>
      <c r="HJ352"/>
      <c r="HK352"/>
      <c r="HL352"/>
      <c r="HM352"/>
      <c r="HN352"/>
      <c r="HO352"/>
      <c r="HP352"/>
      <c r="HQ352"/>
      <c r="HR352"/>
      <c r="HS352"/>
      <c r="HT352"/>
      <c r="HU352"/>
      <c r="HV352"/>
      <c r="HW352"/>
      <c r="HX352"/>
      <c r="HY352"/>
      <c r="HZ352"/>
      <c r="IA352"/>
      <c r="IB352"/>
      <c r="IC352"/>
      <c r="ID352"/>
      <c r="IE352"/>
      <c r="IF352"/>
      <c r="IG352"/>
      <c r="IH352"/>
      <c r="II352"/>
      <c r="IJ352"/>
      <c r="IK352"/>
      <c r="IL352"/>
      <c r="IM352"/>
      <c r="IN352"/>
      <c r="IO352"/>
      <c r="IP352"/>
      <c r="IQ352"/>
      <c r="IR352"/>
      <c r="IS352"/>
      <c r="IT352"/>
      <c r="IU352"/>
      <c r="IV352"/>
    </row>
    <row r="353" spans="1:256" ht="13.5" customHeight="1">
      <c r="A353"/>
      <c r="B353" s="5" t="s">
        <v>438</v>
      </c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240">
        <f>SUM(X339:AL352)-X339-X343</f>
        <v>27529857</v>
      </c>
      <c r="Y353" s="240"/>
      <c r="Z353" s="240"/>
      <c r="AA353" s="240"/>
      <c r="AB353" s="240"/>
      <c r="AC353" s="240"/>
      <c r="AD353" s="240"/>
      <c r="AE353" s="240"/>
      <c r="AF353" s="240"/>
      <c r="AG353" s="240"/>
      <c r="AH353" s="240"/>
      <c r="AI353" s="240"/>
      <c r="AJ353" s="240"/>
      <c r="AK353" s="240"/>
      <c r="AL353" s="240"/>
      <c r="AM353" s="96">
        <f>SUM(AM339:AT352)-AM339-AM343</f>
        <v>100</v>
      </c>
      <c r="AN353" s="96"/>
      <c r="AO353" s="96"/>
      <c r="AP353" s="96"/>
      <c r="AQ353" s="96"/>
      <c r="AR353" s="96"/>
      <c r="AS353" s="96"/>
      <c r="AT353" s="96"/>
      <c r="AU353" s="240">
        <f>SUM(AU339:BI352)-AU339-AU343</f>
        <v>25955065</v>
      </c>
      <c r="AV353" s="240"/>
      <c r="AW353" s="240"/>
      <c r="AX353" s="240"/>
      <c r="AY353" s="240"/>
      <c r="AZ353" s="240"/>
      <c r="BA353" s="240"/>
      <c r="BB353" s="240"/>
      <c r="BC353" s="240"/>
      <c r="BD353" s="240"/>
      <c r="BE353" s="240"/>
      <c r="BF353" s="240"/>
      <c r="BG353" s="240"/>
      <c r="BH353" s="240"/>
      <c r="BI353" s="240"/>
      <c r="BJ353" s="96">
        <f>SUM(BJ339:BQ352)-BJ339-BJ343</f>
        <v>100</v>
      </c>
      <c r="BK353" s="96"/>
      <c r="BL353" s="96"/>
      <c r="BM353" s="96"/>
      <c r="BN353" s="96"/>
      <c r="BO353" s="96"/>
      <c r="BP353" s="96"/>
      <c r="BQ353" s="96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  <c r="EF353"/>
      <c r="EG353"/>
      <c r="EH353"/>
      <c r="EI353"/>
      <c r="EJ353"/>
      <c r="EK353"/>
      <c r="EL353"/>
      <c r="EM353"/>
      <c r="EN353"/>
      <c r="EO353"/>
      <c r="EP353"/>
      <c r="EQ353"/>
      <c r="ER353"/>
      <c r="ES353"/>
      <c r="ET353"/>
      <c r="EU353"/>
      <c r="EV353"/>
      <c r="EW353"/>
      <c r="EX353"/>
      <c r="EY353"/>
      <c r="EZ353"/>
      <c r="FA353"/>
      <c r="FB353"/>
      <c r="FC353"/>
      <c r="FD353"/>
      <c r="FE353"/>
      <c r="FF353"/>
      <c r="FG353"/>
      <c r="FH353"/>
      <c r="FI353"/>
      <c r="FJ353"/>
      <c r="FK353"/>
      <c r="FL353"/>
      <c r="FM353"/>
      <c r="FN353"/>
      <c r="FO353"/>
      <c r="FP353"/>
      <c r="FQ353"/>
      <c r="FR353"/>
      <c r="FS353"/>
      <c r="FT353"/>
      <c r="FU353"/>
      <c r="FV353"/>
      <c r="FW353"/>
      <c r="FX353"/>
      <c r="FY353"/>
      <c r="FZ353"/>
      <c r="GA353"/>
      <c r="GB353"/>
      <c r="GC353"/>
      <c r="GD353"/>
      <c r="GE353"/>
      <c r="GF353"/>
      <c r="GG353"/>
      <c r="GH353"/>
      <c r="GI353"/>
      <c r="GJ353"/>
      <c r="GK353"/>
      <c r="GL353"/>
      <c r="GM353"/>
      <c r="GN353"/>
      <c r="GO353"/>
      <c r="GP353"/>
      <c r="GQ353"/>
      <c r="GR353"/>
      <c r="GS353"/>
      <c r="GT353"/>
      <c r="GU353"/>
      <c r="GV353"/>
      <c r="GW353"/>
      <c r="GX353"/>
      <c r="GY353"/>
      <c r="GZ353"/>
      <c r="HA353"/>
      <c r="HB353"/>
      <c r="HC353"/>
      <c r="HD353"/>
      <c r="HE353"/>
      <c r="HF353"/>
      <c r="HG353"/>
      <c r="HH353"/>
      <c r="HI353"/>
      <c r="HJ353"/>
      <c r="HK353"/>
      <c r="HL353"/>
      <c r="HM353"/>
      <c r="HN353"/>
      <c r="HO353"/>
      <c r="HP353"/>
      <c r="HQ353"/>
      <c r="HR353"/>
      <c r="HS353"/>
      <c r="HT353"/>
      <c r="HU353"/>
      <c r="HV353"/>
      <c r="HW353"/>
      <c r="HX353"/>
      <c r="HY353"/>
      <c r="HZ353"/>
      <c r="IA353"/>
      <c r="IB353"/>
      <c r="IC353"/>
      <c r="ID353"/>
      <c r="IE353"/>
      <c r="IF353"/>
      <c r="IG353"/>
      <c r="IH353"/>
      <c r="II353"/>
      <c r="IJ353"/>
      <c r="IK353"/>
      <c r="IL353"/>
      <c r="IM353"/>
      <c r="IN353"/>
      <c r="IO353"/>
      <c r="IP353"/>
      <c r="IQ353"/>
      <c r="IR353"/>
      <c r="IS353"/>
      <c r="IT353"/>
      <c r="IU353"/>
      <c r="IV353"/>
    </row>
    <row r="354" spans="1:256" ht="3.75" customHeight="1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  <c r="EF354"/>
      <c r="EG354"/>
      <c r="EH354"/>
      <c r="EI354"/>
      <c r="EJ354"/>
      <c r="EK354"/>
      <c r="EL354"/>
      <c r="EM354"/>
      <c r="EN354"/>
      <c r="EO354"/>
      <c r="EP354"/>
      <c r="EQ354"/>
      <c r="ER354"/>
      <c r="ES354"/>
      <c r="ET354"/>
      <c r="EU354"/>
      <c r="EV354"/>
      <c r="EW354"/>
      <c r="EX354"/>
      <c r="EY354"/>
      <c r="EZ354"/>
      <c r="FA354"/>
      <c r="FB354"/>
      <c r="FC354"/>
      <c r="FD354"/>
      <c r="FE354"/>
      <c r="FF354"/>
      <c r="FG354"/>
      <c r="FH354"/>
      <c r="FI354"/>
      <c r="FJ354"/>
      <c r="FK354"/>
      <c r="FL354"/>
      <c r="FM354"/>
      <c r="FN354"/>
      <c r="FO354"/>
      <c r="FP354"/>
      <c r="FQ354"/>
      <c r="FR354"/>
      <c r="FS354"/>
      <c r="FT354"/>
      <c r="FU354"/>
      <c r="FV354"/>
      <c r="FW354"/>
      <c r="FX354"/>
      <c r="FY354"/>
      <c r="FZ354"/>
      <c r="GA354"/>
      <c r="GB354"/>
      <c r="GC354"/>
      <c r="GD354"/>
      <c r="GE354"/>
      <c r="GF354"/>
      <c r="GG354"/>
      <c r="GH354"/>
      <c r="GI354"/>
      <c r="GJ354"/>
      <c r="GK354"/>
      <c r="GL354"/>
      <c r="GM354"/>
      <c r="GN354"/>
      <c r="GO354"/>
      <c r="GP354"/>
      <c r="GQ354"/>
      <c r="GR354"/>
      <c r="GS354"/>
      <c r="GT354"/>
      <c r="GU354"/>
      <c r="GV354"/>
      <c r="GW354"/>
      <c r="GX354"/>
      <c r="GY354"/>
      <c r="GZ354"/>
      <c r="HA354"/>
      <c r="HB354"/>
      <c r="HC354"/>
      <c r="HD354"/>
      <c r="HE354"/>
      <c r="HF354"/>
      <c r="HG354"/>
      <c r="HH354"/>
      <c r="HI354"/>
      <c r="HJ354"/>
      <c r="HK354"/>
      <c r="HL354"/>
      <c r="HM354"/>
      <c r="HN354"/>
      <c r="HO354"/>
      <c r="HP354"/>
      <c r="HQ354"/>
      <c r="HR354"/>
      <c r="HS354"/>
      <c r="HT354"/>
      <c r="HU354"/>
      <c r="HV354"/>
      <c r="HW354"/>
      <c r="HX354"/>
      <c r="HY354"/>
      <c r="HZ354"/>
      <c r="IA354"/>
      <c r="IB354"/>
      <c r="IC354"/>
      <c r="ID354"/>
      <c r="IE354"/>
      <c r="IF354"/>
      <c r="IG354"/>
      <c r="IH354"/>
      <c r="II354"/>
      <c r="IJ354"/>
      <c r="IK354"/>
      <c r="IL354"/>
      <c r="IM354"/>
      <c r="IN354"/>
      <c r="IO354"/>
      <c r="IP354"/>
      <c r="IQ354"/>
      <c r="IR354"/>
      <c r="IS354"/>
      <c r="IT354"/>
      <c r="IU354"/>
      <c r="IV354"/>
    </row>
    <row r="355" spans="1:256" ht="13.5" customHeight="1">
      <c r="A355" s="8" t="s">
        <v>439</v>
      </c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 s="170" t="s">
        <v>440</v>
      </c>
      <c r="AU355" s="170"/>
      <c r="AV355" s="170"/>
      <c r="AW355" s="170"/>
      <c r="AX355" s="170"/>
      <c r="AY355" s="170"/>
      <c r="AZ355" s="170"/>
      <c r="BA355" s="170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  <c r="EF355"/>
      <c r="EG355"/>
      <c r="EH355"/>
      <c r="EI355"/>
      <c r="EJ355"/>
      <c r="EK355"/>
      <c r="EL355"/>
      <c r="EM355"/>
      <c r="EN355"/>
      <c r="EO355"/>
      <c r="EP355"/>
      <c r="EQ355"/>
      <c r="ER355"/>
      <c r="ES355"/>
      <c r="ET355"/>
      <c r="EU355"/>
      <c r="EV355"/>
      <c r="EW355"/>
      <c r="EX355"/>
      <c r="EY355"/>
      <c r="EZ355"/>
      <c r="FA355"/>
      <c r="FB355"/>
      <c r="FC355"/>
      <c r="FD355"/>
      <c r="FE355"/>
      <c r="FF355"/>
      <c r="FG355"/>
      <c r="FH355"/>
      <c r="FI355"/>
      <c r="FJ355"/>
      <c r="FK355"/>
      <c r="FL355"/>
      <c r="FM355"/>
      <c r="FN355"/>
      <c r="FO355"/>
      <c r="FP355"/>
      <c r="FQ355"/>
      <c r="FR355"/>
      <c r="FS355"/>
      <c r="FT355"/>
      <c r="FU355"/>
      <c r="FV355"/>
      <c r="FW355"/>
      <c r="FX355"/>
      <c r="FY355"/>
      <c r="FZ355"/>
      <c r="GA355"/>
      <c r="GB355"/>
      <c r="GC355"/>
      <c r="GD355"/>
      <c r="GE355"/>
      <c r="GF355"/>
      <c r="GG355"/>
      <c r="GH355"/>
      <c r="GI355"/>
      <c r="GJ355"/>
      <c r="GK355"/>
      <c r="GL355"/>
      <c r="GM355"/>
      <c r="GN355"/>
      <c r="GO355"/>
      <c r="GP355"/>
      <c r="GQ355"/>
      <c r="GR355"/>
      <c r="GS355"/>
      <c r="GT355"/>
      <c r="GU355"/>
      <c r="GV355"/>
      <c r="GW355"/>
      <c r="GX355"/>
      <c r="GY355"/>
      <c r="GZ355"/>
      <c r="HA355"/>
      <c r="HB355"/>
      <c r="HC355"/>
      <c r="HD355"/>
      <c r="HE355"/>
      <c r="HF355"/>
      <c r="HG355"/>
      <c r="HH355"/>
      <c r="HI355"/>
      <c r="HJ355"/>
      <c r="HK355"/>
      <c r="HL355"/>
      <c r="HM355"/>
      <c r="HN355"/>
      <c r="HO355"/>
      <c r="HP355"/>
      <c r="HQ355"/>
      <c r="HR355"/>
      <c r="HS355"/>
      <c r="HT355"/>
      <c r="HU355"/>
      <c r="HV355"/>
      <c r="HW355"/>
      <c r="HX355"/>
      <c r="HY355"/>
      <c r="HZ355"/>
      <c r="IA355"/>
      <c r="IB355"/>
      <c r="IC355"/>
      <c r="ID355"/>
      <c r="IE355"/>
      <c r="IF355"/>
      <c r="IG355"/>
      <c r="IH355"/>
      <c r="II355"/>
      <c r="IJ355"/>
      <c r="IK355"/>
      <c r="IL355"/>
      <c r="IM355"/>
      <c r="IN355"/>
      <c r="IO355"/>
      <c r="IP355"/>
      <c r="IQ355"/>
      <c r="IR355"/>
      <c r="IS355"/>
      <c r="IT355"/>
      <c r="IU355"/>
      <c r="IV355"/>
    </row>
    <row r="356" spans="1:256" ht="3.75" customHeight="1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 s="246"/>
      <c r="AU356" s="246"/>
      <c r="AV356" s="246"/>
      <c r="AW356" s="246"/>
      <c r="AX356" s="246"/>
      <c r="AY356" s="246"/>
      <c r="AZ356" s="246"/>
      <c r="BA356" s="24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  <c r="EF356"/>
      <c r="EG356"/>
      <c r="EH356"/>
      <c r="EI356"/>
      <c r="EJ356"/>
      <c r="EK356"/>
      <c r="EL356"/>
      <c r="EM356"/>
      <c r="EN356"/>
      <c r="EO356"/>
      <c r="EP356"/>
      <c r="EQ356"/>
      <c r="ER356"/>
      <c r="ES356"/>
      <c r="ET356"/>
      <c r="EU356"/>
      <c r="EV356"/>
      <c r="EW356"/>
      <c r="EX356"/>
      <c r="EY356"/>
      <c r="EZ356"/>
      <c r="FA356"/>
      <c r="FB356"/>
      <c r="FC356"/>
      <c r="FD356"/>
      <c r="FE356"/>
      <c r="FF356"/>
      <c r="FG356"/>
      <c r="FH356"/>
      <c r="FI356"/>
      <c r="FJ356"/>
      <c r="FK356"/>
      <c r="FL356"/>
      <c r="FM356"/>
      <c r="FN356"/>
      <c r="FO356"/>
      <c r="FP356"/>
      <c r="FQ356"/>
      <c r="FR356"/>
      <c r="FS356"/>
      <c r="FT356"/>
      <c r="FU356"/>
      <c r="FV356"/>
      <c r="FW356"/>
      <c r="FX356"/>
      <c r="FY356"/>
      <c r="FZ356"/>
      <c r="GA356"/>
      <c r="GB356"/>
      <c r="GC356"/>
      <c r="GD356"/>
      <c r="GE356"/>
      <c r="GF356"/>
      <c r="GG356"/>
      <c r="GH356"/>
      <c r="GI356"/>
      <c r="GJ356"/>
      <c r="GK356"/>
      <c r="GL356"/>
      <c r="GM356"/>
      <c r="GN356"/>
      <c r="GO356"/>
      <c r="GP356"/>
      <c r="GQ356"/>
      <c r="GR356"/>
      <c r="GS356"/>
      <c r="GT356"/>
      <c r="GU356"/>
      <c r="GV356"/>
      <c r="GW356"/>
      <c r="GX356"/>
      <c r="GY356"/>
      <c r="GZ356"/>
      <c r="HA356"/>
      <c r="HB356"/>
      <c r="HC356"/>
      <c r="HD356"/>
      <c r="HE356"/>
      <c r="HF356"/>
      <c r="HG356"/>
      <c r="HH356"/>
      <c r="HI356"/>
      <c r="HJ356"/>
      <c r="HK356"/>
      <c r="HL356"/>
      <c r="HM356"/>
      <c r="HN356"/>
      <c r="HO356"/>
      <c r="HP356"/>
      <c r="HQ356"/>
      <c r="HR356"/>
      <c r="HS356"/>
      <c r="HT356"/>
      <c r="HU356"/>
      <c r="HV356"/>
      <c r="HW356"/>
      <c r="HX356"/>
      <c r="HY356"/>
      <c r="HZ356"/>
      <c r="IA356"/>
      <c r="IB356"/>
      <c r="IC356"/>
      <c r="ID356"/>
      <c r="IE356"/>
      <c r="IF356"/>
      <c r="IG356"/>
      <c r="IH356"/>
      <c r="II356"/>
      <c r="IJ356"/>
      <c r="IK356"/>
      <c r="IL356"/>
      <c r="IM356"/>
      <c r="IN356"/>
      <c r="IO356"/>
      <c r="IP356"/>
      <c r="IQ356"/>
      <c r="IR356"/>
      <c r="IS356"/>
      <c r="IT356"/>
      <c r="IU356"/>
      <c r="IV356"/>
    </row>
    <row r="357" spans="1:256" ht="13.5" customHeight="1">
      <c r="A357"/>
      <c r="B357" s="5" t="s">
        <v>102</v>
      </c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 t="s">
        <v>441</v>
      </c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 t="s">
        <v>442</v>
      </c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  <c r="EE357"/>
      <c r="EF357"/>
      <c r="EG357"/>
      <c r="EH357"/>
      <c r="EI357"/>
      <c r="EJ357"/>
      <c r="EK357"/>
      <c r="EL357"/>
      <c r="EM357"/>
      <c r="EN357"/>
      <c r="EO357"/>
      <c r="EP357"/>
      <c r="EQ357"/>
      <c r="ER357"/>
      <c r="ES357"/>
      <c r="ET357"/>
      <c r="EU357"/>
      <c r="EV357"/>
      <c r="EW357"/>
      <c r="EX357"/>
      <c r="EY357"/>
      <c r="EZ357"/>
      <c r="FA357"/>
      <c r="FB357"/>
      <c r="FC357"/>
      <c r="FD357"/>
      <c r="FE357"/>
      <c r="FF357"/>
      <c r="FG357"/>
      <c r="FH357"/>
      <c r="FI357"/>
      <c r="FJ357"/>
      <c r="FK357"/>
      <c r="FL357"/>
      <c r="FM357"/>
      <c r="FN357"/>
      <c r="FO357"/>
      <c r="FP357"/>
      <c r="FQ357"/>
      <c r="FR357"/>
      <c r="FS357"/>
      <c r="FT357"/>
      <c r="FU357"/>
      <c r="FV357"/>
      <c r="FW357"/>
      <c r="FX357"/>
      <c r="FY357"/>
      <c r="FZ357"/>
      <c r="GA357"/>
      <c r="GB357"/>
      <c r="GC357"/>
      <c r="GD357"/>
      <c r="GE357"/>
      <c r="GF357"/>
      <c r="GG357"/>
      <c r="GH357"/>
      <c r="GI357"/>
      <c r="GJ357"/>
      <c r="GK357"/>
      <c r="GL357"/>
      <c r="GM357"/>
      <c r="GN357"/>
      <c r="GO357"/>
      <c r="GP357"/>
      <c r="GQ357"/>
      <c r="GR357"/>
      <c r="GS357"/>
      <c r="GT357"/>
      <c r="GU357"/>
      <c r="GV357"/>
      <c r="GW357"/>
      <c r="GX357"/>
      <c r="GY357"/>
      <c r="GZ357"/>
      <c r="HA357"/>
      <c r="HB357"/>
      <c r="HC357"/>
      <c r="HD357"/>
      <c r="HE357"/>
      <c r="HF357"/>
      <c r="HG357"/>
      <c r="HH357"/>
      <c r="HI357"/>
      <c r="HJ357"/>
      <c r="HK357"/>
      <c r="HL357"/>
      <c r="HM357"/>
      <c r="HN357"/>
      <c r="HO357"/>
      <c r="HP357"/>
      <c r="HQ357"/>
      <c r="HR357"/>
      <c r="HS357"/>
      <c r="HT357"/>
      <c r="HU357"/>
      <c r="HV357"/>
      <c r="HW357"/>
      <c r="HX357"/>
      <c r="HY357"/>
      <c r="HZ357"/>
      <c r="IA357"/>
      <c r="IB357"/>
      <c r="IC357"/>
      <c r="ID357"/>
      <c r="IE357"/>
      <c r="IF357"/>
      <c r="IG357"/>
      <c r="IH357"/>
      <c r="II357"/>
      <c r="IJ357"/>
      <c r="IK357"/>
      <c r="IL357"/>
      <c r="IM357"/>
      <c r="IN357"/>
      <c r="IO357"/>
      <c r="IP357"/>
      <c r="IQ357"/>
      <c r="IR357"/>
      <c r="IS357"/>
      <c r="IT357"/>
      <c r="IU357"/>
      <c r="IV357"/>
    </row>
    <row r="358" spans="1:256" ht="13.5" customHeight="1">
      <c r="A358"/>
      <c r="B358" s="232" t="s">
        <v>443</v>
      </c>
      <c r="C358" s="232"/>
      <c r="D358" s="232"/>
      <c r="E358" s="232"/>
      <c r="F358" s="232"/>
      <c r="G358" s="232"/>
      <c r="H358" s="232"/>
      <c r="I358" s="232"/>
      <c r="J358" s="232"/>
      <c r="K358" s="232"/>
      <c r="L358" s="232"/>
      <c r="M358" s="232"/>
      <c r="N358" s="232"/>
      <c r="O358" s="232"/>
      <c r="P358" s="232"/>
      <c r="Q358" s="232"/>
      <c r="R358" s="232"/>
      <c r="S358" s="232"/>
      <c r="T358" s="232"/>
      <c r="U358" s="232"/>
      <c r="V358" s="232"/>
      <c r="W358" s="232"/>
      <c r="X358" s="247">
        <v>6195482</v>
      </c>
      <c r="Y358" s="247"/>
      <c r="Z358" s="247"/>
      <c r="AA358" s="247"/>
      <c r="AB358" s="247"/>
      <c r="AC358" s="247"/>
      <c r="AD358" s="247"/>
      <c r="AE358" s="247"/>
      <c r="AF358" s="247"/>
      <c r="AG358" s="247"/>
      <c r="AH358" s="247"/>
      <c r="AI358" s="247"/>
      <c r="AJ358" s="247"/>
      <c r="AK358" s="247"/>
      <c r="AL358" s="247"/>
      <c r="AM358" s="247">
        <v>6113753</v>
      </c>
      <c r="AN358" s="247"/>
      <c r="AO358" s="247"/>
      <c r="AP358" s="247"/>
      <c r="AQ358" s="247"/>
      <c r="AR358" s="247"/>
      <c r="AS358" s="247"/>
      <c r="AT358" s="247"/>
      <c r="AU358" s="247"/>
      <c r="AV358" s="247"/>
      <c r="AW358" s="247"/>
      <c r="AX358" s="247"/>
      <c r="AY358" s="247"/>
      <c r="AZ358" s="247"/>
      <c r="BA358" s="247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  <c r="EC358"/>
      <c r="ED358"/>
      <c r="EE358"/>
      <c r="EF358"/>
      <c r="EG358"/>
      <c r="EH358"/>
      <c r="EI358"/>
      <c r="EJ358"/>
      <c r="EK358"/>
      <c r="EL358"/>
      <c r="EM358"/>
      <c r="EN358"/>
      <c r="EO358"/>
      <c r="EP358"/>
      <c r="EQ358"/>
      <c r="ER358"/>
      <c r="ES358"/>
      <c r="ET358"/>
      <c r="EU358"/>
      <c r="EV358"/>
      <c r="EW358"/>
      <c r="EX358"/>
      <c r="EY358"/>
      <c r="EZ358"/>
      <c r="FA358"/>
      <c r="FB358"/>
      <c r="FC358"/>
      <c r="FD358"/>
      <c r="FE358"/>
      <c r="FF358"/>
      <c r="FG358"/>
      <c r="FH358"/>
      <c r="FI358"/>
      <c r="FJ358"/>
      <c r="FK358"/>
      <c r="FL358"/>
      <c r="FM358"/>
      <c r="FN358"/>
      <c r="FO358"/>
      <c r="FP358"/>
      <c r="FQ358"/>
      <c r="FR358"/>
      <c r="FS358"/>
      <c r="FT358"/>
      <c r="FU358"/>
      <c r="FV358"/>
      <c r="FW358"/>
      <c r="FX358"/>
      <c r="FY358"/>
      <c r="FZ358"/>
      <c r="GA358"/>
      <c r="GB358"/>
      <c r="GC358"/>
      <c r="GD358"/>
      <c r="GE358"/>
      <c r="GF358"/>
      <c r="GG358"/>
      <c r="GH358"/>
      <c r="GI358"/>
      <c r="GJ358"/>
      <c r="GK358"/>
      <c r="GL358"/>
      <c r="GM358"/>
      <c r="GN358"/>
      <c r="GO358"/>
      <c r="GP358"/>
      <c r="GQ358"/>
      <c r="GR358"/>
      <c r="GS358"/>
      <c r="GT358"/>
      <c r="GU358"/>
      <c r="GV358"/>
      <c r="GW358"/>
      <c r="GX358"/>
      <c r="GY358"/>
      <c r="GZ358"/>
      <c r="HA358"/>
      <c r="HB358"/>
      <c r="HC358"/>
      <c r="HD358"/>
      <c r="HE358"/>
      <c r="HF358"/>
      <c r="HG358"/>
      <c r="HH358"/>
      <c r="HI358"/>
      <c r="HJ358"/>
      <c r="HK358"/>
      <c r="HL358"/>
      <c r="HM358"/>
      <c r="HN358"/>
      <c r="HO358"/>
      <c r="HP358"/>
      <c r="HQ358"/>
      <c r="HR358"/>
      <c r="HS358"/>
      <c r="HT358"/>
      <c r="HU358"/>
      <c r="HV358"/>
      <c r="HW358"/>
      <c r="HX358"/>
      <c r="HY358"/>
      <c r="HZ358"/>
      <c r="IA358"/>
      <c r="IB358"/>
      <c r="IC358"/>
      <c r="ID358"/>
      <c r="IE358"/>
      <c r="IF358"/>
      <c r="IG358"/>
      <c r="IH358"/>
      <c r="II358"/>
      <c r="IJ358"/>
      <c r="IK358"/>
      <c r="IL358"/>
      <c r="IM358"/>
      <c r="IN358"/>
      <c r="IO358"/>
      <c r="IP358"/>
      <c r="IQ358"/>
      <c r="IR358"/>
      <c r="IS358"/>
      <c r="IT358"/>
      <c r="IU358"/>
      <c r="IV358"/>
    </row>
    <row r="359" spans="1:256" ht="13.5" customHeight="1">
      <c r="A359"/>
      <c r="B359" s="234" t="s">
        <v>444</v>
      </c>
      <c r="C359" s="234"/>
      <c r="D359" s="234"/>
      <c r="E359" s="234"/>
      <c r="F359" s="234"/>
      <c r="G359" s="234"/>
      <c r="H359" s="234"/>
      <c r="I359" s="234"/>
      <c r="J359" s="234"/>
      <c r="K359" s="234"/>
      <c r="L359" s="234"/>
      <c r="M359" s="234"/>
      <c r="N359" s="234"/>
      <c r="O359" s="234"/>
      <c r="P359" s="234"/>
      <c r="Q359" s="234"/>
      <c r="R359" s="234"/>
      <c r="S359" s="234"/>
      <c r="T359" s="234"/>
      <c r="U359" s="234"/>
      <c r="V359" s="234"/>
      <c r="W359" s="234"/>
      <c r="X359" s="248">
        <v>657361</v>
      </c>
      <c r="Y359" s="248"/>
      <c r="Z359" s="248"/>
      <c r="AA359" s="248"/>
      <c r="AB359" s="248"/>
      <c r="AC359" s="248"/>
      <c r="AD359" s="248"/>
      <c r="AE359" s="248"/>
      <c r="AF359" s="248"/>
      <c r="AG359" s="248"/>
      <c r="AH359" s="248"/>
      <c r="AI359" s="248"/>
      <c r="AJ359" s="248"/>
      <c r="AK359" s="248"/>
      <c r="AL359" s="248"/>
      <c r="AM359" s="248">
        <v>653398</v>
      </c>
      <c r="AN359" s="248"/>
      <c r="AO359" s="248"/>
      <c r="AP359" s="248"/>
      <c r="AQ359" s="248"/>
      <c r="AR359" s="248"/>
      <c r="AS359" s="248"/>
      <c r="AT359" s="248"/>
      <c r="AU359" s="248"/>
      <c r="AV359" s="248"/>
      <c r="AW359" s="248"/>
      <c r="AX359" s="248"/>
      <c r="AY359" s="248"/>
      <c r="AZ359" s="248"/>
      <c r="BA359" s="248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  <c r="DX359"/>
      <c r="DY359"/>
      <c r="DZ359"/>
      <c r="EA359"/>
      <c r="EB359"/>
      <c r="EC359"/>
      <c r="ED359"/>
      <c r="EE359"/>
      <c r="EF359"/>
      <c r="EG359"/>
      <c r="EH359"/>
      <c r="EI359"/>
      <c r="EJ359"/>
      <c r="EK359"/>
      <c r="EL359"/>
      <c r="EM359"/>
      <c r="EN359"/>
      <c r="EO359"/>
      <c r="EP359"/>
      <c r="EQ359"/>
      <c r="ER359"/>
      <c r="ES359"/>
      <c r="ET359"/>
      <c r="EU359"/>
      <c r="EV359"/>
      <c r="EW359"/>
      <c r="EX359"/>
      <c r="EY359"/>
      <c r="EZ359"/>
      <c r="FA359"/>
      <c r="FB359"/>
      <c r="FC359"/>
      <c r="FD359"/>
      <c r="FE359"/>
      <c r="FF359"/>
      <c r="FG359"/>
      <c r="FH359"/>
      <c r="FI359"/>
      <c r="FJ359"/>
      <c r="FK359"/>
      <c r="FL359"/>
      <c r="FM359"/>
      <c r="FN359"/>
      <c r="FO359"/>
      <c r="FP359"/>
      <c r="FQ359"/>
      <c r="FR359"/>
      <c r="FS359"/>
      <c r="FT359"/>
      <c r="FU359"/>
      <c r="FV359"/>
      <c r="FW359"/>
      <c r="FX359"/>
      <c r="FY359"/>
      <c r="FZ359"/>
      <c r="GA359"/>
      <c r="GB359"/>
      <c r="GC359"/>
      <c r="GD359"/>
      <c r="GE359"/>
      <c r="GF359"/>
      <c r="GG359"/>
      <c r="GH359"/>
      <c r="GI359"/>
      <c r="GJ359"/>
      <c r="GK359"/>
      <c r="GL359"/>
      <c r="GM359"/>
      <c r="GN359"/>
      <c r="GO359"/>
      <c r="GP359"/>
      <c r="GQ359"/>
      <c r="GR359"/>
      <c r="GS359"/>
      <c r="GT359"/>
      <c r="GU359"/>
      <c r="GV359"/>
      <c r="GW359"/>
      <c r="GX359"/>
      <c r="GY359"/>
      <c r="GZ359"/>
      <c r="HA359"/>
      <c r="HB359"/>
      <c r="HC359"/>
      <c r="HD359"/>
      <c r="HE359"/>
      <c r="HF359"/>
      <c r="HG359"/>
      <c r="HH359"/>
      <c r="HI359"/>
      <c r="HJ359"/>
      <c r="HK359"/>
      <c r="HL359"/>
      <c r="HM359"/>
      <c r="HN359"/>
      <c r="HO359"/>
      <c r="HP359"/>
      <c r="HQ359"/>
      <c r="HR359"/>
      <c r="HS359"/>
      <c r="HT359"/>
      <c r="HU359"/>
      <c r="HV359"/>
      <c r="HW359"/>
      <c r="HX359"/>
      <c r="HY359"/>
      <c r="HZ359"/>
      <c r="IA359"/>
      <c r="IB359"/>
      <c r="IC359"/>
      <c r="ID359"/>
      <c r="IE359"/>
      <c r="IF359"/>
      <c r="IG359"/>
      <c r="IH359"/>
      <c r="II359"/>
      <c r="IJ359"/>
      <c r="IK359"/>
      <c r="IL359"/>
      <c r="IM359"/>
      <c r="IN359"/>
      <c r="IO359"/>
      <c r="IP359"/>
      <c r="IQ359"/>
      <c r="IR359"/>
      <c r="IS359"/>
      <c r="IT359"/>
      <c r="IU359"/>
      <c r="IV359"/>
    </row>
    <row r="360" spans="1:256" ht="13.5" customHeight="1">
      <c r="A360"/>
      <c r="B360" s="234" t="s">
        <v>445</v>
      </c>
      <c r="C360" s="234"/>
      <c r="D360" s="234"/>
      <c r="E360" s="234"/>
      <c r="F360" s="234"/>
      <c r="G360" s="234"/>
      <c r="H360" s="234"/>
      <c r="I360" s="234"/>
      <c r="J360" s="234"/>
      <c r="K360" s="234"/>
      <c r="L360" s="234"/>
      <c r="M360" s="234"/>
      <c r="N360" s="234"/>
      <c r="O360" s="234"/>
      <c r="P360" s="234"/>
      <c r="Q360" s="234"/>
      <c r="R360" s="234"/>
      <c r="S360" s="234"/>
      <c r="T360" s="234"/>
      <c r="U360" s="234"/>
      <c r="V360" s="234"/>
      <c r="W360" s="234"/>
      <c r="X360" s="248">
        <v>278031</v>
      </c>
      <c r="Y360" s="248"/>
      <c r="Z360" s="248"/>
      <c r="AA360" s="248"/>
      <c r="AB360" s="248"/>
      <c r="AC360" s="248"/>
      <c r="AD360" s="248"/>
      <c r="AE360" s="248"/>
      <c r="AF360" s="248"/>
      <c r="AG360" s="248"/>
      <c r="AH360" s="248"/>
      <c r="AI360" s="248"/>
      <c r="AJ360" s="248"/>
      <c r="AK360" s="248"/>
      <c r="AL360" s="248"/>
      <c r="AM360" s="248">
        <v>274686</v>
      </c>
      <c r="AN360" s="248"/>
      <c r="AO360" s="248"/>
      <c r="AP360" s="248"/>
      <c r="AQ360" s="248"/>
      <c r="AR360" s="248"/>
      <c r="AS360" s="248"/>
      <c r="AT360" s="248"/>
      <c r="AU360" s="248"/>
      <c r="AV360" s="248"/>
      <c r="AW360" s="248"/>
      <c r="AX360" s="248"/>
      <c r="AY360" s="248"/>
      <c r="AZ360" s="248"/>
      <c r="BA360" s="248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  <c r="EE360"/>
      <c r="EF360"/>
      <c r="EG360"/>
      <c r="EH360"/>
      <c r="EI360"/>
      <c r="EJ360"/>
      <c r="EK360"/>
      <c r="EL360"/>
      <c r="EM360"/>
      <c r="EN360"/>
      <c r="EO360"/>
      <c r="EP360"/>
      <c r="EQ360"/>
      <c r="ER360"/>
      <c r="ES360"/>
      <c r="ET360"/>
      <c r="EU360"/>
      <c r="EV360"/>
      <c r="EW360"/>
      <c r="EX360"/>
      <c r="EY360"/>
      <c r="EZ360"/>
      <c r="FA360"/>
      <c r="FB360"/>
      <c r="FC360"/>
      <c r="FD360"/>
      <c r="FE360"/>
      <c r="FF360"/>
      <c r="FG360"/>
      <c r="FH360"/>
      <c r="FI360"/>
      <c r="FJ360"/>
      <c r="FK360"/>
      <c r="FL360"/>
      <c r="FM360"/>
      <c r="FN360"/>
      <c r="FO360"/>
      <c r="FP360"/>
      <c r="FQ360"/>
      <c r="FR360"/>
      <c r="FS360"/>
      <c r="FT360"/>
      <c r="FU360"/>
      <c r="FV360"/>
      <c r="FW360"/>
      <c r="FX360"/>
      <c r="FY360"/>
      <c r="FZ360"/>
      <c r="GA360"/>
      <c r="GB360"/>
      <c r="GC360"/>
      <c r="GD360"/>
      <c r="GE360"/>
      <c r="GF360"/>
      <c r="GG360"/>
      <c r="GH360"/>
      <c r="GI360"/>
      <c r="GJ360"/>
      <c r="GK360"/>
      <c r="GL360"/>
      <c r="GM360"/>
      <c r="GN360"/>
      <c r="GO360"/>
      <c r="GP360"/>
      <c r="GQ360"/>
      <c r="GR360"/>
      <c r="GS360"/>
      <c r="GT360"/>
      <c r="GU360"/>
      <c r="GV360"/>
      <c r="GW360"/>
      <c r="GX360"/>
      <c r="GY360"/>
      <c r="GZ360"/>
      <c r="HA360"/>
      <c r="HB360"/>
      <c r="HC360"/>
      <c r="HD360"/>
      <c r="HE360"/>
      <c r="HF360"/>
      <c r="HG360"/>
      <c r="HH360"/>
      <c r="HI360"/>
      <c r="HJ360"/>
      <c r="HK360"/>
      <c r="HL360"/>
      <c r="HM360"/>
      <c r="HN360"/>
      <c r="HO360"/>
      <c r="HP360"/>
      <c r="HQ360"/>
      <c r="HR360"/>
      <c r="HS360"/>
      <c r="HT360"/>
      <c r="HU360"/>
      <c r="HV360"/>
      <c r="HW360"/>
      <c r="HX360"/>
      <c r="HY360"/>
      <c r="HZ360"/>
      <c r="IA360"/>
      <c r="IB360"/>
      <c r="IC360"/>
      <c r="ID360"/>
      <c r="IE360"/>
      <c r="IF360"/>
      <c r="IG360"/>
      <c r="IH360"/>
      <c r="II360"/>
      <c r="IJ360"/>
      <c r="IK360"/>
      <c r="IL360"/>
      <c r="IM360"/>
      <c r="IN360"/>
      <c r="IO360"/>
      <c r="IP360"/>
      <c r="IQ360"/>
      <c r="IR360"/>
      <c r="IS360"/>
      <c r="IT360"/>
      <c r="IU360"/>
      <c r="IV360"/>
    </row>
    <row r="361" spans="1:256" ht="13.5" customHeight="1">
      <c r="A361"/>
      <c r="B361" s="234" t="s">
        <v>446</v>
      </c>
      <c r="C361" s="234"/>
      <c r="D361" s="234"/>
      <c r="E361" s="234"/>
      <c r="F361" s="234"/>
      <c r="G361" s="234"/>
      <c r="H361" s="234"/>
      <c r="I361" s="234"/>
      <c r="J361" s="234"/>
      <c r="K361" s="234"/>
      <c r="L361" s="234"/>
      <c r="M361" s="234"/>
      <c r="N361" s="234"/>
      <c r="O361" s="234"/>
      <c r="P361" s="234"/>
      <c r="Q361" s="234"/>
      <c r="R361" s="234"/>
      <c r="S361" s="234"/>
      <c r="T361" s="234"/>
      <c r="U361" s="234"/>
      <c r="V361" s="234"/>
      <c r="W361" s="234"/>
      <c r="X361" s="248">
        <v>16836023</v>
      </c>
      <c r="Y361" s="248"/>
      <c r="Z361" s="248"/>
      <c r="AA361" s="248"/>
      <c r="AB361" s="248"/>
      <c r="AC361" s="248"/>
      <c r="AD361" s="248"/>
      <c r="AE361" s="248"/>
      <c r="AF361" s="248"/>
      <c r="AG361" s="248"/>
      <c r="AH361" s="248"/>
      <c r="AI361" s="248"/>
      <c r="AJ361" s="248"/>
      <c r="AK361" s="248"/>
      <c r="AL361" s="248"/>
      <c r="AM361" s="248">
        <v>16262863</v>
      </c>
      <c r="AN361" s="248"/>
      <c r="AO361" s="248"/>
      <c r="AP361" s="248"/>
      <c r="AQ361" s="248"/>
      <c r="AR361" s="248"/>
      <c r="AS361" s="248"/>
      <c r="AT361" s="248"/>
      <c r="AU361" s="248"/>
      <c r="AV361" s="248"/>
      <c r="AW361" s="248"/>
      <c r="AX361" s="248"/>
      <c r="AY361" s="248"/>
      <c r="AZ361" s="248"/>
      <c r="BA361" s="248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  <c r="EF361"/>
      <c r="EG361"/>
      <c r="EH361"/>
      <c r="EI361"/>
      <c r="EJ361"/>
      <c r="EK361"/>
      <c r="EL361"/>
      <c r="EM361"/>
      <c r="EN361"/>
      <c r="EO361"/>
      <c r="EP361"/>
      <c r="EQ361"/>
      <c r="ER361"/>
      <c r="ES361"/>
      <c r="ET361"/>
      <c r="EU361"/>
      <c r="EV361"/>
      <c r="EW361"/>
      <c r="EX361"/>
      <c r="EY361"/>
      <c r="EZ361"/>
      <c r="FA361"/>
      <c r="FB361"/>
      <c r="FC361"/>
      <c r="FD361"/>
      <c r="FE361"/>
      <c r="FF361"/>
      <c r="FG361"/>
      <c r="FH361"/>
      <c r="FI361"/>
      <c r="FJ361"/>
      <c r="FK361"/>
      <c r="FL361"/>
      <c r="FM361"/>
      <c r="FN361"/>
      <c r="FO361"/>
      <c r="FP361"/>
      <c r="FQ361"/>
      <c r="FR361"/>
      <c r="FS361"/>
      <c r="FT361"/>
      <c r="FU361"/>
      <c r="FV361"/>
      <c r="FW361"/>
      <c r="FX361"/>
      <c r="FY361"/>
      <c r="FZ361"/>
      <c r="GA361"/>
      <c r="GB361"/>
      <c r="GC361"/>
      <c r="GD361"/>
      <c r="GE361"/>
      <c r="GF361"/>
      <c r="GG361"/>
      <c r="GH361"/>
      <c r="GI361"/>
      <c r="GJ361"/>
      <c r="GK361"/>
      <c r="GL361"/>
      <c r="GM361"/>
      <c r="GN361"/>
      <c r="GO361"/>
      <c r="GP361"/>
      <c r="GQ361"/>
      <c r="GR361"/>
      <c r="GS361"/>
      <c r="GT361"/>
      <c r="GU361"/>
      <c r="GV361"/>
      <c r="GW361"/>
      <c r="GX361"/>
      <c r="GY361"/>
      <c r="GZ361"/>
      <c r="HA361"/>
      <c r="HB361"/>
      <c r="HC361"/>
      <c r="HD361"/>
      <c r="HE361"/>
      <c r="HF361"/>
      <c r="HG361"/>
      <c r="HH361"/>
      <c r="HI361"/>
      <c r="HJ361"/>
      <c r="HK361"/>
      <c r="HL361"/>
      <c r="HM361"/>
      <c r="HN361"/>
      <c r="HO361"/>
      <c r="HP361"/>
      <c r="HQ361"/>
      <c r="HR361"/>
      <c r="HS361"/>
      <c r="HT361"/>
      <c r="HU361"/>
      <c r="HV361"/>
      <c r="HW361"/>
      <c r="HX361"/>
      <c r="HY361"/>
      <c r="HZ361"/>
      <c r="IA361"/>
      <c r="IB361"/>
      <c r="IC361"/>
      <c r="ID361"/>
      <c r="IE361"/>
      <c r="IF361"/>
      <c r="IG361"/>
      <c r="IH361"/>
      <c r="II361"/>
      <c r="IJ361"/>
      <c r="IK361"/>
      <c r="IL361"/>
      <c r="IM361"/>
      <c r="IN361"/>
      <c r="IO361"/>
      <c r="IP361"/>
      <c r="IQ361"/>
      <c r="IR361"/>
      <c r="IS361"/>
      <c r="IT361"/>
      <c r="IU361"/>
      <c r="IV361"/>
    </row>
    <row r="362" spans="1:256" ht="13.5" customHeight="1">
      <c r="A362"/>
      <c r="B362" s="234" t="s">
        <v>447</v>
      </c>
      <c r="C362" s="234"/>
      <c r="D362" s="234"/>
      <c r="E362" s="234"/>
      <c r="F362" s="234"/>
      <c r="G362" s="234"/>
      <c r="H362" s="234"/>
      <c r="I362" s="234"/>
      <c r="J362" s="234"/>
      <c r="K362" s="234"/>
      <c r="L362" s="234"/>
      <c r="M362" s="234"/>
      <c r="N362" s="234"/>
      <c r="O362" s="234"/>
      <c r="P362" s="234"/>
      <c r="Q362" s="234"/>
      <c r="R362" s="234"/>
      <c r="S362" s="234"/>
      <c r="T362" s="234"/>
      <c r="U362" s="234"/>
      <c r="V362" s="234"/>
      <c r="W362" s="234"/>
      <c r="X362" s="248">
        <v>21299</v>
      </c>
      <c r="Y362" s="248"/>
      <c r="Z362" s="248"/>
      <c r="AA362" s="248"/>
      <c r="AB362" s="248"/>
      <c r="AC362" s="248"/>
      <c r="AD362" s="248"/>
      <c r="AE362" s="248"/>
      <c r="AF362" s="248"/>
      <c r="AG362" s="248"/>
      <c r="AH362" s="248"/>
      <c r="AI362" s="248"/>
      <c r="AJ362" s="248"/>
      <c r="AK362" s="248"/>
      <c r="AL362" s="248"/>
      <c r="AM362" s="248">
        <v>17743</v>
      </c>
      <c r="AN362" s="248"/>
      <c r="AO362" s="248"/>
      <c r="AP362" s="248"/>
      <c r="AQ362" s="248"/>
      <c r="AR362" s="248"/>
      <c r="AS362" s="248"/>
      <c r="AT362" s="248"/>
      <c r="AU362" s="248"/>
      <c r="AV362" s="248"/>
      <c r="AW362" s="248"/>
      <c r="AX362" s="248"/>
      <c r="AY362" s="248"/>
      <c r="AZ362" s="248"/>
      <c r="BA362" s="248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  <c r="EF362"/>
      <c r="EG362"/>
      <c r="EH362"/>
      <c r="EI362"/>
      <c r="EJ362"/>
      <c r="EK362"/>
      <c r="EL362"/>
      <c r="EM362"/>
      <c r="EN362"/>
      <c r="EO362"/>
      <c r="EP362"/>
      <c r="EQ362"/>
      <c r="ER362"/>
      <c r="ES362"/>
      <c r="ET362"/>
      <c r="EU362"/>
      <c r="EV362"/>
      <c r="EW362"/>
      <c r="EX362"/>
      <c r="EY362"/>
      <c r="EZ362"/>
      <c r="FA362"/>
      <c r="FB362"/>
      <c r="FC362"/>
      <c r="FD362"/>
      <c r="FE362"/>
      <c r="FF362"/>
      <c r="FG362"/>
      <c r="FH362"/>
      <c r="FI362"/>
      <c r="FJ362"/>
      <c r="FK362"/>
      <c r="FL362"/>
      <c r="FM362"/>
      <c r="FN362"/>
      <c r="FO362"/>
      <c r="FP362"/>
      <c r="FQ362"/>
      <c r="FR362"/>
      <c r="FS362"/>
      <c r="FT362"/>
      <c r="FU362"/>
      <c r="FV362"/>
      <c r="FW362"/>
      <c r="FX362"/>
      <c r="FY362"/>
      <c r="FZ362"/>
      <c r="GA362"/>
      <c r="GB362"/>
      <c r="GC362"/>
      <c r="GD362"/>
      <c r="GE362"/>
      <c r="GF362"/>
      <c r="GG362"/>
      <c r="GH362"/>
      <c r="GI362"/>
      <c r="GJ362"/>
      <c r="GK362"/>
      <c r="GL362"/>
      <c r="GM362"/>
      <c r="GN362"/>
      <c r="GO362"/>
      <c r="GP362"/>
      <c r="GQ362"/>
      <c r="GR362"/>
      <c r="GS362"/>
      <c r="GT362"/>
      <c r="GU362"/>
      <c r="GV362"/>
      <c r="GW362"/>
      <c r="GX362"/>
      <c r="GY362"/>
      <c r="GZ362"/>
      <c r="HA362"/>
      <c r="HB362"/>
      <c r="HC362"/>
      <c r="HD362"/>
      <c r="HE362"/>
      <c r="HF362"/>
      <c r="HG362"/>
      <c r="HH362"/>
      <c r="HI362"/>
      <c r="HJ362"/>
      <c r="HK362"/>
      <c r="HL362"/>
      <c r="HM362"/>
      <c r="HN362"/>
      <c r="HO362"/>
      <c r="HP362"/>
      <c r="HQ362"/>
      <c r="HR362"/>
      <c r="HS362"/>
      <c r="HT362"/>
      <c r="HU362"/>
      <c r="HV362"/>
      <c r="HW362"/>
      <c r="HX362"/>
      <c r="HY362"/>
      <c r="HZ362"/>
      <c r="IA362"/>
      <c r="IB362"/>
      <c r="IC362"/>
      <c r="ID362"/>
      <c r="IE362"/>
      <c r="IF362"/>
      <c r="IG362"/>
      <c r="IH362"/>
      <c r="II362"/>
      <c r="IJ362"/>
      <c r="IK362"/>
      <c r="IL362"/>
      <c r="IM362"/>
      <c r="IN362"/>
      <c r="IO362"/>
      <c r="IP362"/>
      <c r="IQ362"/>
      <c r="IR362"/>
      <c r="IS362"/>
      <c r="IT362"/>
      <c r="IU362"/>
      <c r="IV362"/>
    </row>
    <row r="363" spans="1:256" ht="13.5" customHeight="1">
      <c r="A363"/>
      <c r="B363" s="5" t="s">
        <v>448</v>
      </c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249">
        <f>SUM(X358:AL362)</f>
        <v>23988196</v>
      </c>
      <c r="Y363" s="249"/>
      <c r="Z363" s="249"/>
      <c r="AA363" s="249"/>
      <c r="AB363" s="249"/>
      <c r="AC363" s="249"/>
      <c r="AD363" s="249"/>
      <c r="AE363" s="249"/>
      <c r="AF363" s="249"/>
      <c r="AG363" s="249"/>
      <c r="AH363" s="249"/>
      <c r="AI363" s="249"/>
      <c r="AJ363" s="249"/>
      <c r="AK363" s="249"/>
      <c r="AL363" s="249"/>
      <c r="AM363" s="250">
        <f>SUM(AM358:BA362)</f>
        <v>23322443</v>
      </c>
      <c r="AN363" s="250"/>
      <c r="AO363" s="250"/>
      <c r="AP363" s="250"/>
      <c r="AQ363" s="250"/>
      <c r="AR363" s="250"/>
      <c r="AS363" s="250"/>
      <c r="AT363" s="250"/>
      <c r="AU363" s="250"/>
      <c r="AV363" s="250"/>
      <c r="AW363" s="250"/>
      <c r="AX363" s="250"/>
      <c r="AY363" s="250"/>
      <c r="AZ363" s="250"/>
      <c r="BA363" s="250"/>
      <c r="BB363"/>
      <c r="BC363"/>
      <c r="BD363"/>
      <c r="BE363"/>
      <c r="BF363" s="8" t="s">
        <v>386</v>
      </c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  <c r="EE363"/>
      <c r="EF363"/>
      <c r="EG363"/>
      <c r="EH363"/>
      <c r="EI363"/>
      <c r="EJ363"/>
      <c r="EK363"/>
      <c r="EL363"/>
      <c r="EM363"/>
      <c r="EN363"/>
      <c r="EO363"/>
      <c r="EP363"/>
      <c r="EQ363"/>
      <c r="ER363"/>
      <c r="ES363"/>
      <c r="ET363"/>
      <c r="EU363"/>
      <c r="EV363"/>
      <c r="EW363"/>
      <c r="EX363"/>
      <c r="EY363"/>
      <c r="EZ363"/>
      <c r="FA363"/>
      <c r="FB363"/>
      <c r="FC363"/>
      <c r="FD363"/>
      <c r="FE363"/>
      <c r="FF363"/>
      <c r="FG363"/>
      <c r="FH363"/>
      <c r="FI363"/>
      <c r="FJ363"/>
      <c r="FK363"/>
      <c r="FL363"/>
      <c r="FM363"/>
      <c r="FN363"/>
      <c r="FO363"/>
      <c r="FP363"/>
      <c r="FQ363"/>
      <c r="FR363"/>
      <c r="FS363"/>
      <c r="FT363"/>
      <c r="FU363"/>
      <c r="FV363"/>
      <c r="FW363"/>
      <c r="FX363"/>
      <c r="FY363"/>
      <c r="FZ363"/>
      <c r="GA363"/>
      <c r="GB363"/>
      <c r="GC363"/>
      <c r="GD363"/>
      <c r="GE363"/>
      <c r="GF363"/>
      <c r="GG363"/>
      <c r="GH363"/>
      <c r="GI363"/>
      <c r="GJ363"/>
      <c r="GK363"/>
      <c r="GL363"/>
      <c r="GM363"/>
      <c r="GN363"/>
      <c r="GO363"/>
      <c r="GP363"/>
      <c r="GQ363"/>
      <c r="GR363"/>
      <c r="GS363"/>
      <c r="GT363"/>
      <c r="GU363"/>
      <c r="GV363"/>
      <c r="GW363"/>
      <c r="GX363"/>
      <c r="GY363"/>
      <c r="GZ363"/>
      <c r="HA363"/>
      <c r="HB363"/>
      <c r="HC363"/>
      <c r="HD363"/>
      <c r="HE363"/>
      <c r="HF363"/>
      <c r="HG363"/>
      <c r="HH363"/>
      <c r="HI363"/>
      <c r="HJ363"/>
      <c r="HK363"/>
      <c r="HL363"/>
      <c r="HM363"/>
      <c r="HN363"/>
      <c r="HO363"/>
      <c r="HP363"/>
      <c r="HQ363"/>
      <c r="HR363"/>
      <c r="HS363"/>
      <c r="HT363"/>
      <c r="HU363"/>
      <c r="HV363"/>
      <c r="HW363"/>
      <c r="HX363"/>
      <c r="HY363"/>
      <c r="HZ363"/>
      <c r="IA363"/>
      <c r="IB363"/>
      <c r="IC363"/>
      <c r="ID363"/>
      <c r="IE363"/>
      <c r="IF363"/>
      <c r="IG363"/>
      <c r="IH363"/>
      <c r="II363"/>
      <c r="IJ363"/>
      <c r="IK363"/>
      <c r="IL363"/>
      <c r="IM363"/>
      <c r="IN363"/>
      <c r="IO363"/>
      <c r="IP363"/>
      <c r="IQ363"/>
      <c r="IR363"/>
      <c r="IS363"/>
      <c r="IT363"/>
      <c r="IU363"/>
      <c r="IV363"/>
    </row>
    <row r="364" spans="1:256" ht="1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  <c r="EF364"/>
      <c r="EG364"/>
      <c r="EH364"/>
      <c r="EI364"/>
      <c r="EJ364"/>
      <c r="EK364"/>
      <c r="EL364"/>
      <c r="EM364"/>
      <c r="EN364"/>
      <c r="EO364"/>
      <c r="EP364"/>
      <c r="EQ364"/>
      <c r="ER364"/>
      <c r="ES364"/>
      <c r="ET364"/>
      <c r="EU364"/>
      <c r="EV364"/>
      <c r="EW364"/>
      <c r="EX364"/>
      <c r="EY364"/>
      <c r="EZ364"/>
      <c r="FA364"/>
      <c r="FB364"/>
      <c r="FC364"/>
      <c r="FD364"/>
      <c r="FE364"/>
      <c r="FF364"/>
      <c r="FG364"/>
      <c r="FH364"/>
      <c r="FI364"/>
      <c r="FJ364"/>
      <c r="FK364"/>
      <c r="FL364"/>
      <c r="FM364"/>
      <c r="FN364"/>
      <c r="FO364"/>
      <c r="FP364"/>
      <c r="FQ364"/>
      <c r="FR364"/>
      <c r="FS364"/>
      <c r="FT364"/>
      <c r="FU364"/>
      <c r="FV364"/>
      <c r="FW364"/>
      <c r="FX364"/>
      <c r="FY364"/>
      <c r="FZ364"/>
      <c r="GA364"/>
      <c r="GB364"/>
      <c r="GC364"/>
      <c r="GD364"/>
      <c r="GE364"/>
      <c r="GF364"/>
      <c r="GG364"/>
      <c r="GH364"/>
      <c r="GI364"/>
      <c r="GJ364"/>
      <c r="GK364"/>
      <c r="GL364"/>
      <c r="GM364"/>
      <c r="GN364"/>
      <c r="GO364"/>
      <c r="GP364"/>
      <c r="GQ364"/>
      <c r="GR364"/>
      <c r="GS364"/>
      <c r="GT364"/>
      <c r="GU364"/>
      <c r="GV364"/>
      <c r="GW364"/>
      <c r="GX364"/>
      <c r="GY364"/>
      <c r="GZ364"/>
      <c r="HA364"/>
      <c r="HB364"/>
      <c r="HC364"/>
      <c r="HD364"/>
      <c r="HE364"/>
      <c r="HF364"/>
      <c r="HG364"/>
      <c r="HH364"/>
      <c r="HI364"/>
      <c r="HJ364"/>
      <c r="HK364"/>
      <c r="HL364"/>
      <c r="HM364"/>
      <c r="HN364"/>
      <c r="HO364"/>
      <c r="HP364"/>
      <c r="HQ364"/>
      <c r="HR364"/>
      <c r="HS364"/>
      <c r="HT364"/>
      <c r="HU364"/>
      <c r="HV364"/>
      <c r="HW364"/>
      <c r="HX364"/>
      <c r="HY364"/>
      <c r="HZ364"/>
      <c r="IA364"/>
      <c r="IB364"/>
      <c r="IC364"/>
      <c r="ID364"/>
      <c r="IE364"/>
      <c r="IF364"/>
      <c r="IG364"/>
      <c r="IH364"/>
      <c r="II364"/>
      <c r="IJ364"/>
      <c r="IK364"/>
      <c r="IL364"/>
      <c r="IM364"/>
      <c r="IN364"/>
      <c r="IO364"/>
      <c r="IP364"/>
      <c r="IQ364"/>
      <c r="IR364"/>
      <c r="IS364"/>
      <c r="IT364"/>
      <c r="IU364"/>
      <c r="IV364"/>
    </row>
    <row r="365" spans="1:256" ht="15" customHeight="1">
      <c r="A365" s="8" t="s">
        <v>449</v>
      </c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 s="55" t="s">
        <v>440</v>
      </c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  <c r="EF365"/>
      <c r="EG365"/>
      <c r="EH365"/>
      <c r="EI365"/>
      <c r="EJ365"/>
      <c r="EK365"/>
      <c r="EL365"/>
      <c r="EM365"/>
      <c r="EN365"/>
      <c r="EO365"/>
      <c r="EP365"/>
      <c r="EQ365"/>
      <c r="ER365"/>
      <c r="ES365"/>
      <c r="ET365"/>
      <c r="EU365"/>
      <c r="EV365"/>
      <c r="EW365"/>
      <c r="EX365"/>
      <c r="EY365"/>
      <c r="EZ365"/>
      <c r="FA365"/>
      <c r="FB365"/>
      <c r="FC365"/>
      <c r="FD365"/>
      <c r="FE365"/>
      <c r="FF365"/>
      <c r="FG365"/>
      <c r="FH365"/>
      <c r="FI365"/>
      <c r="FJ365"/>
      <c r="FK365"/>
      <c r="FL365"/>
      <c r="FM365"/>
      <c r="FN365"/>
      <c r="FO365"/>
      <c r="FP365"/>
      <c r="FQ365"/>
      <c r="FR365"/>
      <c r="FS365"/>
      <c r="FT365"/>
      <c r="FU365"/>
      <c r="FV365"/>
      <c r="FW365"/>
      <c r="FX365"/>
      <c r="FY365"/>
      <c r="FZ365"/>
      <c r="GA365"/>
      <c r="GB365"/>
      <c r="GC365"/>
      <c r="GD365"/>
      <c r="GE365"/>
      <c r="GF365"/>
      <c r="GG365"/>
      <c r="GH365"/>
      <c r="GI365"/>
      <c r="GJ365"/>
      <c r="GK365"/>
      <c r="GL365"/>
      <c r="GM365"/>
      <c r="GN365"/>
      <c r="GO365"/>
      <c r="GP365"/>
      <c r="GQ365"/>
      <c r="GR365"/>
      <c r="GS365"/>
      <c r="GT365"/>
      <c r="GU365"/>
      <c r="GV365"/>
      <c r="GW365"/>
      <c r="GX365"/>
      <c r="GY365"/>
      <c r="GZ365"/>
      <c r="HA365"/>
      <c r="HB365"/>
      <c r="HC365"/>
      <c r="HD365"/>
      <c r="HE365"/>
      <c r="HF365"/>
      <c r="HG365"/>
      <c r="HH365"/>
      <c r="HI365"/>
      <c r="HJ365"/>
      <c r="HK365"/>
      <c r="HL365"/>
      <c r="HM365"/>
      <c r="HN365"/>
      <c r="HO365"/>
      <c r="HP365"/>
      <c r="HQ365"/>
      <c r="HR365"/>
      <c r="HS365"/>
      <c r="HT365"/>
      <c r="HU365"/>
      <c r="HV365"/>
      <c r="HW365"/>
      <c r="HX365"/>
      <c r="HY365"/>
      <c r="HZ365"/>
      <c r="IA365"/>
      <c r="IB365"/>
      <c r="IC365"/>
      <c r="ID365"/>
      <c r="IE365"/>
      <c r="IF365"/>
      <c r="IG365"/>
      <c r="IH365"/>
      <c r="II365"/>
      <c r="IJ365"/>
      <c r="IK365"/>
      <c r="IL365"/>
      <c r="IM365"/>
      <c r="IN365"/>
      <c r="IO365"/>
      <c r="IP365"/>
      <c r="IQ365"/>
      <c r="IR365"/>
      <c r="IS365"/>
      <c r="IT365"/>
      <c r="IU365"/>
      <c r="IV365"/>
    </row>
    <row r="366" spans="1:256" ht="3.75" customHeight="1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  <c r="EI366"/>
      <c r="EJ366"/>
      <c r="EK366"/>
      <c r="EL366"/>
      <c r="EM366"/>
      <c r="EN366"/>
      <c r="EO366"/>
      <c r="EP366"/>
      <c r="EQ366"/>
      <c r="ER366"/>
      <c r="ES366"/>
      <c r="ET366"/>
      <c r="EU366"/>
      <c r="EV366"/>
      <c r="EW366"/>
      <c r="EX366"/>
      <c r="EY366"/>
      <c r="EZ366"/>
      <c r="FA366"/>
      <c r="FB366"/>
      <c r="FC366"/>
      <c r="FD366"/>
      <c r="FE366"/>
      <c r="FF366"/>
      <c r="FG366"/>
      <c r="FH366"/>
      <c r="FI366"/>
      <c r="FJ366"/>
      <c r="FK366"/>
      <c r="FL366"/>
      <c r="FM366"/>
      <c r="FN366"/>
      <c r="FO366"/>
      <c r="FP366"/>
      <c r="FQ366"/>
      <c r="FR366"/>
      <c r="FS366"/>
      <c r="FT366"/>
      <c r="FU366"/>
      <c r="FV366"/>
      <c r="FW366"/>
      <c r="FX366"/>
      <c r="FY366"/>
      <c r="FZ366"/>
      <c r="GA366"/>
      <c r="GB366"/>
      <c r="GC366"/>
      <c r="GD366"/>
      <c r="GE366"/>
      <c r="GF366"/>
      <c r="GG366"/>
      <c r="GH366"/>
      <c r="GI366"/>
      <c r="GJ366"/>
      <c r="GK366"/>
      <c r="GL366"/>
      <c r="GM366"/>
      <c r="GN366"/>
      <c r="GO366"/>
      <c r="GP366"/>
      <c r="GQ366"/>
      <c r="GR366"/>
      <c r="GS366"/>
      <c r="GT366"/>
      <c r="GU366"/>
      <c r="GV366"/>
      <c r="GW366"/>
      <c r="GX366"/>
      <c r="GY366"/>
      <c r="GZ366"/>
      <c r="HA366"/>
      <c r="HB366"/>
      <c r="HC366"/>
      <c r="HD366"/>
      <c r="HE366"/>
      <c r="HF366"/>
      <c r="HG366"/>
      <c r="HH366"/>
      <c r="HI366"/>
      <c r="HJ366"/>
      <c r="HK366"/>
      <c r="HL366"/>
      <c r="HM366"/>
      <c r="HN366"/>
      <c r="HO366"/>
      <c r="HP366"/>
      <c r="HQ366"/>
      <c r="HR366"/>
      <c r="HS366"/>
      <c r="HT366"/>
      <c r="HU366"/>
      <c r="HV366"/>
      <c r="HW366"/>
      <c r="HX366"/>
      <c r="HY366"/>
      <c r="HZ366"/>
      <c r="IA366"/>
      <c r="IB366"/>
      <c r="IC366"/>
      <c r="ID366"/>
      <c r="IE366"/>
      <c r="IF366"/>
      <c r="IG366"/>
      <c r="IH366"/>
      <c r="II366"/>
      <c r="IJ366"/>
      <c r="IK366"/>
      <c r="IL366"/>
      <c r="IM366"/>
      <c r="IN366"/>
      <c r="IO366"/>
      <c r="IP366"/>
      <c r="IQ366"/>
      <c r="IR366"/>
      <c r="IS366"/>
      <c r="IT366"/>
      <c r="IU366"/>
      <c r="IV366"/>
    </row>
    <row r="367" spans="2:69" s="31" customFormat="1" ht="15" customHeight="1">
      <c r="B367" s="5" t="s">
        <v>102</v>
      </c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 t="s">
        <v>450</v>
      </c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 t="s">
        <v>451</v>
      </c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 t="s">
        <v>452</v>
      </c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</row>
    <row r="368" spans="1:256" ht="15" customHeight="1">
      <c r="A368" s="31"/>
      <c r="B368" s="5" t="s">
        <v>453</v>
      </c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13" t="s">
        <v>454</v>
      </c>
      <c r="P368" s="13"/>
      <c r="Q368" s="13"/>
      <c r="R368" s="13"/>
      <c r="S368" s="13"/>
      <c r="T368" s="13"/>
      <c r="U368" s="13"/>
      <c r="V368" s="13"/>
      <c r="W368" s="13"/>
      <c r="X368" s="13"/>
      <c r="Y368" s="251">
        <v>1365968</v>
      </c>
      <c r="Z368" s="251"/>
      <c r="AA368" s="251"/>
      <c r="AB368" s="251"/>
      <c r="AC368" s="251"/>
      <c r="AD368" s="251"/>
      <c r="AE368" s="251"/>
      <c r="AF368" s="251"/>
      <c r="AG368" s="251"/>
      <c r="AH368" s="251"/>
      <c r="AI368" s="251"/>
      <c r="AJ368" s="251"/>
      <c r="AK368" s="251"/>
      <c r="AL368" s="251"/>
      <c r="AM368" s="251"/>
      <c r="AN368" s="251">
        <v>1249172</v>
      </c>
      <c r="AO368" s="251"/>
      <c r="AP368" s="251"/>
      <c r="AQ368" s="251"/>
      <c r="AR368" s="251"/>
      <c r="AS368" s="251"/>
      <c r="AT368" s="251"/>
      <c r="AU368" s="251"/>
      <c r="AV368" s="251"/>
      <c r="AW368" s="251"/>
      <c r="AX368" s="251"/>
      <c r="AY368" s="251"/>
      <c r="AZ368" s="251"/>
      <c r="BA368" s="251"/>
      <c r="BB368" s="251"/>
      <c r="BC368" s="251">
        <v>116796</v>
      </c>
      <c r="BD368" s="251"/>
      <c r="BE368" s="251"/>
      <c r="BF368" s="251"/>
      <c r="BG368" s="251"/>
      <c r="BH368" s="251"/>
      <c r="BI368" s="251"/>
      <c r="BJ368" s="251"/>
      <c r="BK368" s="251"/>
      <c r="BL368" s="251"/>
      <c r="BM368" s="251"/>
      <c r="BN368" s="251"/>
      <c r="BO368" s="251"/>
      <c r="BP368" s="251"/>
      <c r="BQ368" s="251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  <c r="EH368"/>
      <c r="EI368"/>
      <c r="EJ368"/>
      <c r="EK368"/>
      <c r="EL368"/>
      <c r="EM368"/>
      <c r="EN368"/>
      <c r="EO368"/>
      <c r="EP368"/>
      <c r="EQ368"/>
      <c r="ER368"/>
      <c r="ES368"/>
      <c r="ET368"/>
      <c r="EU368"/>
      <c r="EV368"/>
      <c r="EW368"/>
      <c r="EX368"/>
      <c r="EY368"/>
      <c r="EZ368"/>
      <c r="FA368"/>
      <c r="FB368"/>
      <c r="FC368"/>
      <c r="FD368"/>
      <c r="FE368"/>
      <c r="FF368"/>
      <c r="FG368"/>
      <c r="FH368"/>
      <c r="FI368"/>
      <c r="FJ368"/>
      <c r="FK368"/>
      <c r="FL368"/>
      <c r="FM368"/>
      <c r="FN368"/>
      <c r="FO368"/>
      <c r="FP368"/>
      <c r="FQ368"/>
      <c r="FR368"/>
      <c r="FS368"/>
      <c r="FT368"/>
      <c r="FU368"/>
      <c r="FV368"/>
      <c r="FW368"/>
      <c r="FX368"/>
      <c r="FY368"/>
      <c r="FZ368"/>
      <c r="GA368"/>
      <c r="GB368"/>
      <c r="GC368"/>
      <c r="GD368"/>
      <c r="GE368"/>
      <c r="GF368"/>
      <c r="GG368"/>
      <c r="GH368"/>
      <c r="GI368"/>
      <c r="GJ368"/>
      <c r="GK368"/>
      <c r="GL368"/>
      <c r="GM368"/>
      <c r="GN368"/>
      <c r="GO368"/>
      <c r="GP368"/>
      <c r="GQ368"/>
      <c r="GR368"/>
      <c r="GS368"/>
      <c r="GT368"/>
      <c r="GU368"/>
      <c r="GV368"/>
      <c r="GW368"/>
      <c r="GX368"/>
      <c r="GY368"/>
      <c r="GZ368"/>
      <c r="HA368"/>
      <c r="HB368"/>
      <c r="HC368"/>
      <c r="HD368"/>
      <c r="HE368"/>
      <c r="HF368"/>
      <c r="HG368"/>
      <c r="HH368"/>
      <c r="HI368"/>
      <c r="HJ368"/>
      <c r="HK368"/>
      <c r="HL368"/>
      <c r="HM368"/>
      <c r="HN368"/>
      <c r="HO368"/>
      <c r="HP368"/>
      <c r="HQ368"/>
      <c r="HR368"/>
      <c r="HS368"/>
      <c r="HT368"/>
      <c r="HU368"/>
      <c r="HV368"/>
      <c r="HW368"/>
      <c r="HX368"/>
      <c r="HY368"/>
      <c r="HZ368"/>
      <c r="IA368"/>
      <c r="IB368"/>
      <c r="IC368"/>
      <c r="ID368"/>
      <c r="IE368"/>
      <c r="IF368"/>
      <c r="IG368"/>
      <c r="IH368"/>
      <c r="II368"/>
      <c r="IJ368"/>
      <c r="IK368"/>
      <c r="IL368"/>
      <c r="IM368"/>
      <c r="IN368"/>
      <c r="IO368"/>
      <c r="IP368"/>
      <c r="IQ368"/>
      <c r="IR368"/>
      <c r="IS368"/>
      <c r="IT368"/>
      <c r="IU368"/>
      <c r="IV368"/>
    </row>
    <row r="369" spans="1:256" ht="15" customHeight="1">
      <c r="A369" s="31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17" t="s">
        <v>455</v>
      </c>
      <c r="P369" s="17"/>
      <c r="Q369" s="17"/>
      <c r="R369" s="17"/>
      <c r="S369" s="17"/>
      <c r="T369" s="17"/>
      <c r="U369" s="17"/>
      <c r="V369" s="17"/>
      <c r="W369" s="17"/>
      <c r="X369" s="17"/>
      <c r="Y369" s="252">
        <v>59024</v>
      </c>
      <c r="Z369" s="252"/>
      <c r="AA369" s="252"/>
      <c r="AB369" s="252"/>
      <c r="AC369" s="252"/>
      <c r="AD369" s="252"/>
      <c r="AE369" s="252"/>
      <c r="AF369" s="252"/>
      <c r="AG369" s="252"/>
      <c r="AH369" s="252"/>
      <c r="AI369" s="252"/>
      <c r="AJ369" s="252"/>
      <c r="AK369" s="252"/>
      <c r="AL369" s="252"/>
      <c r="AM369" s="252"/>
      <c r="AN369" s="252">
        <v>425278</v>
      </c>
      <c r="AO369" s="252"/>
      <c r="AP369" s="252"/>
      <c r="AQ369" s="252"/>
      <c r="AR369" s="252"/>
      <c r="AS369" s="252"/>
      <c r="AT369" s="252"/>
      <c r="AU369" s="252"/>
      <c r="AV369" s="252"/>
      <c r="AW369" s="252"/>
      <c r="AX369" s="252"/>
      <c r="AY369" s="252"/>
      <c r="AZ369" s="252"/>
      <c r="BA369" s="252"/>
      <c r="BB369" s="252"/>
      <c r="BC369" s="252">
        <v>-366254</v>
      </c>
      <c r="BD369" s="252"/>
      <c r="BE369" s="252"/>
      <c r="BF369" s="252"/>
      <c r="BG369" s="252"/>
      <c r="BH369" s="252"/>
      <c r="BI369" s="252"/>
      <c r="BJ369" s="252"/>
      <c r="BK369" s="252"/>
      <c r="BL369" s="252"/>
      <c r="BM369" s="252"/>
      <c r="BN369" s="252"/>
      <c r="BO369" s="252"/>
      <c r="BP369" s="252"/>
      <c r="BQ369" s="252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  <c r="EH369"/>
      <c r="EI369"/>
      <c r="EJ369"/>
      <c r="EK369"/>
      <c r="EL369"/>
      <c r="EM369"/>
      <c r="EN369"/>
      <c r="EO369"/>
      <c r="EP369"/>
      <c r="EQ369"/>
      <c r="ER369"/>
      <c r="ES369"/>
      <c r="ET369"/>
      <c r="EU369"/>
      <c r="EV369"/>
      <c r="EW369"/>
      <c r="EX369"/>
      <c r="EY369"/>
      <c r="EZ369"/>
      <c r="FA369"/>
      <c r="FB369"/>
      <c r="FC369"/>
      <c r="FD369"/>
      <c r="FE369"/>
      <c r="FF369"/>
      <c r="FG369"/>
      <c r="FH369"/>
      <c r="FI369"/>
      <c r="FJ369"/>
      <c r="FK369"/>
      <c r="FL369"/>
      <c r="FM369"/>
      <c r="FN369"/>
      <c r="FO369"/>
      <c r="FP369"/>
      <c r="FQ369"/>
      <c r="FR369"/>
      <c r="FS369"/>
      <c r="FT369"/>
      <c r="FU369"/>
      <c r="FV369"/>
      <c r="FW369"/>
      <c r="FX369"/>
      <c r="FY369"/>
      <c r="FZ369"/>
      <c r="GA369"/>
      <c r="GB369"/>
      <c r="GC369"/>
      <c r="GD369"/>
      <c r="GE369"/>
      <c r="GF369"/>
      <c r="GG369"/>
      <c r="GH369"/>
      <c r="GI369"/>
      <c r="GJ369"/>
      <c r="GK369"/>
      <c r="GL369"/>
      <c r="GM369"/>
      <c r="GN369"/>
      <c r="GO369"/>
      <c r="GP369"/>
      <c r="GQ369"/>
      <c r="GR369"/>
      <c r="GS369"/>
      <c r="GT369"/>
      <c r="GU369"/>
      <c r="GV369"/>
      <c r="GW369"/>
      <c r="GX369"/>
      <c r="GY369"/>
      <c r="GZ369"/>
      <c r="HA369"/>
      <c r="HB369"/>
      <c r="HC369"/>
      <c r="HD369"/>
      <c r="HE369"/>
      <c r="HF369"/>
      <c r="HG369"/>
      <c r="HH369"/>
      <c r="HI369"/>
      <c r="HJ369"/>
      <c r="HK369"/>
      <c r="HL369"/>
      <c r="HM369"/>
      <c r="HN369"/>
      <c r="HO369"/>
      <c r="HP369"/>
      <c r="HQ369"/>
      <c r="HR369"/>
      <c r="HS369"/>
      <c r="HT369"/>
      <c r="HU369"/>
      <c r="HV369"/>
      <c r="HW369"/>
      <c r="HX369"/>
      <c r="HY369"/>
      <c r="HZ369"/>
      <c r="IA369"/>
      <c r="IB369"/>
      <c r="IC369"/>
      <c r="ID369"/>
      <c r="IE369"/>
      <c r="IF369"/>
      <c r="IG369"/>
      <c r="IH369"/>
      <c r="II369"/>
      <c r="IJ369"/>
      <c r="IK369"/>
      <c r="IL369"/>
      <c r="IM369"/>
      <c r="IN369"/>
      <c r="IO369"/>
      <c r="IP369"/>
      <c r="IQ369"/>
      <c r="IR369"/>
      <c r="IS369"/>
      <c r="IT369"/>
      <c r="IU369"/>
      <c r="IV369"/>
    </row>
    <row r="370" spans="1:256" ht="15" customHeight="1">
      <c r="A370" s="31"/>
      <c r="B370" s="5" t="s">
        <v>456</v>
      </c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13" t="s">
        <v>454</v>
      </c>
      <c r="P370" s="13"/>
      <c r="Q370" s="13"/>
      <c r="R370" s="13"/>
      <c r="S370" s="13"/>
      <c r="T370" s="13"/>
      <c r="U370" s="13"/>
      <c r="V370" s="13"/>
      <c r="W370" s="13"/>
      <c r="X370" s="13"/>
      <c r="Y370" s="251">
        <v>56139</v>
      </c>
      <c r="Z370" s="251"/>
      <c r="AA370" s="251"/>
      <c r="AB370" s="251"/>
      <c r="AC370" s="251"/>
      <c r="AD370" s="251"/>
      <c r="AE370" s="251"/>
      <c r="AF370" s="251"/>
      <c r="AG370" s="251"/>
      <c r="AH370" s="251"/>
      <c r="AI370" s="251"/>
      <c r="AJ370" s="251"/>
      <c r="AK370" s="251"/>
      <c r="AL370" s="251"/>
      <c r="AM370" s="251"/>
      <c r="AN370" s="251">
        <v>45422</v>
      </c>
      <c r="AO370" s="251"/>
      <c r="AP370" s="251"/>
      <c r="AQ370" s="251"/>
      <c r="AR370" s="251"/>
      <c r="AS370" s="251"/>
      <c r="AT370" s="251"/>
      <c r="AU370" s="251"/>
      <c r="AV370" s="251"/>
      <c r="AW370" s="251"/>
      <c r="AX370" s="251"/>
      <c r="AY370" s="251"/>
      <c r="AZ370" s="251"/>
      <c r="BA370" s="251"/>
      <c r="BB370" s="251"/>
      <c r="BC370" s="251">
        <v>10717</v>
      </c>
      <c r="BD370" s="251"/>
      <c r="BE370" s="251"/>
      <c r="BF370" s="251"/>
      <c r="BG370" s="251"/>
      <c r="BH370" s="251"/>
      <c r="BI370" s="251"/>
      <c r="BJ370" s="251"/>
      <c r="BK370" s="251"/>
      <c r="BL370" s="251"/>
      <c r="BM370" s="251"/>
      <c r="BN370" s="251"/>
      <c r="BO370" s="251"/>
      <c r="BP370" s="251"/>
      <c r="BQ370" s="251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  <c r="EE370"/>
      <c r="EF370"/>
      <c r="EG370"/>
      <c r="EH370"/>
      <c r="EI370"/>
      <c r="EJ370"/>
      <c r="EK370"/>
      <c r="EL370"/>
      <c r="EM370"/>
      <c r="EN370"/>
      <c r="EO370"/>
      <c r="EP370"/>
      <c r="EQ370"/>
      <c r="ER370"/>
      <c r="ES370"/>
      <c r="ET370"/>
      <c r="EU370"/>
      <c r="EV370"/>
      <c r="EW370"/>
      <c r="EX370"/>
      <c r="EY370"/>
      <c r="EZ370"/>
      <c r="FA370"/>
      <c r="FB370"/>
      <c r="FC370"/>
      <c r="FD370"/>
      <c r="FE370"/>
      <c r="FF370"/>
      <c r="FG370"/>
      <c r="FH370"/>
      <c r="FI370"/>
      <c r="FJ370"/>
      <c r="FK370"/>
      <c r="FL370"/>
      <c r="FM370"/>
      <c r="FN370"/>
      <c r="FO370"/>
      <c r="FP370"/>
      <c r="FQ370"/>
      <c r="FR370"/>
      <c r="FS370"/>
      <c r="FT370"/>
      <c r="FU370"/>
      <c r="FV370"/>
      <c r="FW370"/>
      <c r="FX370"/>
      <c r="FY370"/>
      <c r="FZ370"/>
      <c r="GA370"/>
      <c r="GB370"/>
      <c r="GC370"/>
      <c r="GD370"/>
      <c r="GE370"/>
      <c r="GF370"/>
      <c r="GG370"/>
      <c r="GH370"/>
      <c r="GI370"/>
      <c r="GJ370"/>
      <c r="GK370"/>
      <c r="GL370"/>
      <c r="GM370"/>
      <c r="GN370"/>
      <c r="GO370"/>
      <c r="GP370"/>
      <c r="GQ370"/>
      <c r="GR370"/>
      <c r="GS370"/>
      <c r="GT370"/>
      <c r="GU370"/>
      <c r="GV370"/>
      <c r="GW370"/>
      <c r="GX370"/>
      <c r="GY370"/>
      <c r="GZ370"/>
      <c r="HA370"/>
      <c r="HB370"/>
      <c r="HC370"/>
      <c r="HD370"/>
      <c r="HE370"/>
      <c r="HF370"/>
      <c r="HG370"/>
      <c r="HH370"/>
      <c r="HI370"/>
      <c r="HJ370"/>
      <c r="HK370"/>
      <c r="HL370"/>
      <c r="HM370"/>
      <c r="HN370"/>
      <c r="HO370"/>
      <c r="HP370"/>
      <c r="HQ370"/>
      <c r="HR370"/>
      <c r="HS370"/>
      <c r="HT370"/>
      <c r="HU370"/>
      <c r="HV370"/>
      <c r="HW370"/>
      <c r="HX370"/>
      <c r="HY370"/>
      <c r="HZ370"/>
      <c r="IA370"/>
      <c r="IB370"/>
      <c r="IC370"/>
      <c r="ID370"/>
      <c r="IE370"/>
      <c r="IF370"/>
      <c r="IG370"/>
      <c r="IH370"/>
      <c r="II370"/>
      <c r="IJ370"/>
      <c r="IK370"/>
      <c r="IL370"/>
      <c r="IM370"/>
      <c r="IN370"/>
      <c r="IO370"/>
      <c r="IP370"/>
      <c r="IQ370"/>
      <c r="IR370"/>
      <c r="IS370"/>
      <c r="IT370"/>
      <c r="IU370"/>
      <c r="IV370"/>
    </row>
    <row r="371" spans="1:256" ht="15" customHeight="1">
      <c r="A371" s="31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17" t="s">
        <v>455</v>
      </c>
      <c r="P371" s="17"/>
      <c r="Q371" s="17"/>
      <c r="R371" s="17"/>
      <c r="S371" s="17"/>
      <c r="T371" s="17"/>
      <c r="U371" s="17"/>
      <c r="V371" s="17"/>
      <c r="W371" s="17"/>
      <c r="X371" s="17"/>
      <c r="Y371" s="252">
        <v>32000</v>
      </c>
      <c r="Z371" s="252"/>
      <c r="AA371" s="252"/>
      <c r="AB371" s="252"/>
      <c r="AC371" s="252"/>
      <c r="AD371" s="252"/>
      <c r="AE371" s="252"/>
      <c r="AF371" s="252"/>
      <c r="AG371" s="252"/>
      <c r="AH371" s="252"/>
      <c r="AI371" s="252"/>
      <c r="AJ371" s="252"/>
      <c r="AK371" s="252"/>
      <c r="AL371" s="252"/>
      <c r="AM371" s="252"/>
      <c r="AN371" s="252">
        <v>61442</v>
      </c>
      <c r="AO371" s="252"/>
      <c r="AP371" s="252"/>
      <c r="AQ371" s="252"/>
      <c r="AR371" s="252"/>
      <c r="AS371" s="252"/>
      <c r="AT371" s="252"/>
      <c r="AU371" s="252"/>
      <c r="AV371" s="252"/>
      <c r="AW371" s="252"/>
      <c r="AX371" s="252"/>
      <c r="AY371" s="252"/>
      <c r="AZ371" s="252"/>
      <c r="BA371" s="252"/>
      <c r="BB371" s="252"/>
      <c r="BC371" s="252">
        <v>-29442</v>
      </c>
      <c r="BD371" s="252"/>
      <c r="BE371" s="252"/>
      <c r="BF371" s="252"/>
      <c r="BG371" s="252"/>
      <c r="BH371" s="252"/>
      <c r="BI371" s="252"/>
      <c r="BJ371" s="252"/>
      <c r="BK371" s="252"/>
      <c r="BL371" s="252"/>
      <c r="BM371" s="252"/>
      <c r="BN371" s="252"/>
      <c r="BO371" s="252"/>
      <c r="BP371" s="252"/>
      <c r="BQ371" s="252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  <c r="EF371"/>
      <c r="EG371"/>
      <c r="EH371"/>
      <c r="EI371"/>
      <c r="EJ371"/>
      <c r="EK371"/>
      <c r="EL371"/>
      <c r="EM371"/>
      <c r="EN371"/>
      <c r="EO371"/>
      <c r="EP371"/>
      <c r="EQ371"/>
      <c r="ER371"/>
      <c r="ES371"/>
      <c r="ET371"/>
      <c r="EU371"/>
      <c r="EV371"/>
      <c r="EW371"/>
      <c r="EX371"/>
      <c r="EY371"/>
      <c r="EZ371"/>
      <c r="FA371"/>
      <c r="FB371"/>
      <c r="FC371"/>
      <c r="FD371"/>
      <c r="FE371"/>
      <c r="FF371"/>
      <c r="FG371"/>
      <c r="FH371"/>
      <c r="FI371"/>
      <c r="FJ371"/>
      <c r="FK371"/>
      <c r="FL371"/>
      <c r="FM371"/>
      <c r="FN371"/>
      <c r="FO371"/>
      <c r="FP371"/>
      <c r="FQ371"/>
      <c r="FR371"/>
      <c r="FS371"/>
      <c r="FT371"/>
      <c r="FU371"/>
      <c r="FV371"/>
      <c r="FW371"/>
      <c r="FX371"/>
      <c r="FY371"/>
      <c r="FZ371"/>
      <c r="GA371"/>
      <c r="GB371"/>
      <c r="GC371"/>
      <c r="GD371"/>
      <c r="GE371"/>
      <c r="GF371"/>
      <c r="GG371"/>
      <c r="GH371"/>
      <c r="GI371"/>
      <c r="GJ371"/>
      <c r="GK371"/>
      <c r="GL371"/>
      <c r="GM371"/>
      <c r="GN371"/>
      <c r="GO371"/>
      <c r="GP371"/>
      <c r="GQ371"/>
      <c r="GR371"/>
      <c r="GS371"/>
      <c r="GT371"/>
      <c r="GU371"/>
      <c r="GV371"/>
      <c r="GW371"/>
      <c r="GX371"/>
      <c r="GY371"/>
      <c r="GZ371"/>
      <c r="HA371"/>
      <c r="HB371"/>
      <c r="HC371"/>
      <c r="HD371"/>
      <c r="HE371"/>
      <c r="HF371"/>
      <c r="HG371"/>
      <c r="HH371"/>
      <c r="HI371"/>
      <c r="HJ371"/>
      <c r="HK371"/>
      <c r="HL371"/>
      <c r="HM371"/>
      <c r="HN371"/>
      <c r="HO371"/>
      <c r="HP371"/>
      <c r="HQ371"/>
      <c r="HR371"/>
      <c r="HS371"/>
      <c r="HT371"/>
      <c r="HU371"/>
      <c r="HV371"/>
      <c r="HW371"/>
      <c r="HX371"/>
      <c r="HY371"/>
      <c r="HZ371"/>
      <c r="IA371"/>
      <c r="IB371"/>
      <c r="IC371"/>
      <c r="ID371"/>
      <c r="IE371"/>
      <c r="IF371"/>
      <c r="IG371"/>
      <c r="IH371"/>
      <c r="II371"/>
      <c r="IJ371"/>
      <c r="IK371"/>
      <c r="IL371"/>
      <c r="IM371"/>
      <c r="IN371"/>
      <c r="IO371"/>
      <c r="IP371"/>
      <c r="IQ371"/>
      <c r="IR371"/>
      <c r="IS371"/>
      <c r="IT371"/>
      <c r="IU371"/>
      <c r="IV371"/>
    </row>
    <row r="372" spans="1:256" ht="15" customHeight="1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 s="55" t="s">
        <v>457</v>
      </c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  <c r="EE372"/>
      <c r="EF372"/>
      <c r="EG372"/>
      <c r="EH372"/>
      <c r="EI372"/>
      <c r="EJ372"/>
      <c r="EK372"/>
      <c r="EL372"/>
      <c r="EM372"/>
      <c r="EN372"/>
      <c r="EO372"/>
      <c r="EP372"/>
      <c r="EQ372"/>
      <c r="ER372"/>
      <c r="ES372"/>
      <c r="ET372"/>
      <c r="EU372"/>
      <c r="EV372"/>
      <c r="EW372"/>
      <c r="EX372"/>
      <c r="EY372"/>
      <c r="EZ372"/>
      <c r="FA372"/>
      <c r="FB372"/>
      <c r="FC372"/>
      <c r="FD372"/>
      <c r="FE372"/>
      <c r="FF372"/>
      <c r="FG372"/>
      <c r="FH372"/>
      <c r="FI372"/>
      <c r="FJ372"/>
      <c r="FK372"/>
      <c r="FL372"/>
      <c r="FM372"/>
      <c r="FN372"/>
      <c r="FO372"/>
      <c r="FP372"/>
      <c r="FQ372"/>
      <c r="FR372"/>
      <c r="FS372"/>
      <c r="FT372"/>
      <c r="FU372"/>
      <c r="FV372"/>
      <c r="FW372"/>
      <c r="FX372"/>
      <c r="FY372"/>
      <c r="FZ372"/>
      <c r="GA372"/>
      <c r="GB372"/>
      <c r="GC372"/>
      <c r="GD372"/>
      <c r="GE372"/>
      <c r="GF372"/>
      <c r="GG372"/>
      <c r="GH372"/>
      <c r="GI372"/>
      <c r="GJ372"/>
      <c r="GK372"/>
      <c r="GL372"/>
      <c r="GM372"/>
      <c r="GN372"/>
      <c r="GO372"/>
      <c r="GP372"/>
      <c r="GQ372"/>
      <c r="GR372"/>
      <c r="GS372"/>
      <c r="GT372"/>
      <c r="GU372"/>
      <c r="GV372"/>
      <c r="GW372"/>
      <c r="GX372"/>
      <c r="GY372"/>
      <c r="GZ372"/>
      <c r="HA372"/>
      <c r="HB372"/>
      <c r="HC372"/>
      <c r="HD372"/>
      <c r="HE372"/>
      <c r="HF372"/>
      <c r="HG372"/>
      <c r="HH372"/>
      <c r="HI372"/>
      <c r="HJ372"/>
      <c r="HK372"/>
      <c r="HL372"/>
      <c r="HM372"/>
      <c r="HN372"/>
      <c r="HO372"/>
      <c r="HP372"/>
      <c r="HQ372"/>
      <c r="HR372"/>
      <c r="HS372"/>
      <c r="HT372"/>
      <c r="HU372"/>
      <c r="HV372"/>
      <c r="HW372"/>
      <c r="HX372"/>
      <c r="HY372"/>
      <c r="HZ372"/>
      <c r="IA372"/>
      <c r="IB372"/>
      <c r="IC372"/>
      <c r="ID372"/>
      <c r="IE372"/>
      <c r="IF372"/>
      <c r="IG372"/>
      <c r="IH372"/>
      <c r="II372"/>
      <c r="IJ372"/>
      <c r="IK372"/>
      <c r="IL372"/>
      <c r="IM372"/>
      <c r="IN372"/>
      <c r="IO372"/>
      <c r="IP372"/>
      <c r="IQ372"/>
      <c r="IR372"/>
      <c r="IS372"/>
      <c r="IT372"/>
      <c r="IU372"/>
      <c r="IV372"/>
    </row>
    <row r="373" spans="1:256" ht="8.25" customHeight="1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 s="55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  <c r="EB373"/>
      <c r="EC373"/>
      <c r="ED373"/>
      <c r="EE373"/>
      <c r="EF373"/>
      <c r="EG373"/>
      <c r="EH373"/>
      <c r="EI373"/>
      <c r="EJ373"/>
      <c r="EK373"/>
      <c r="EL373"/>
      <c r="EM373"/>
      <c r="EN373"/>
      <c r="EO373"/>
      <c r="EP373"/>
      <c r="EQ373"/>
      <c r="ER373"/>
      <c r="ES373"/>
      <c r="ET373"/>
      <c r="EU373"/>
      <c r="EV373"/>
      <c r="EW373"/>
      <c r="EX373"/>
      <c r="EY373"/>
      <c r="EZ373"/>
      <c r="FA373"/>
      <c r="FB373"/>
      <c r="FC373"/>
      <c r="FD373"/>
      <c r="FE373"/>
      <c r="FF373"/>
      <c r="FG373"/>
      <c r="FH373"/>
      <c r="FI373"/>
      <c r="FJ373"/>
      <c r="FK373"/>
      <c r="FL373"/>
      <c r="FM373"/>
      <c r="FN373"/>
      <c r="FO373"/>
      <c r="FP373"/>
      <c r="FQ373"/>
      <c r="FR373"/>
      <c r="FS373"/>
      <c r="FT373"/>
      <c r="FU373"/>
      <c r="FV373"/>
      <c r="FW373"/>
      <c r="FX373"/>
      <c r="FY373"/>
      <c r="FZ373"/>
      <c r="GA373"/>
      <c r="GB373"/>
      <c r="GC373"/>
      <c r="GD373"/>
      <c r="GE373"/>
      <c r="GF373"/>
      <c r="GG373"/>
      <c r="GH373"/>
      <c r="GI373"/>
      <c r="GJ373"/>
      <c r="GK373"/>
      <c r="GL373"/>
      <c r="GM373"/>
      <c r="GN373"/>
      <c r="GO373"/>
      <c r="GP373"/>
      <c r="GQ373"/>
      <c r="GR373"/>
      <c r="GS373"/>
      <c r="GT373"/>
      <c r="GU373"/>
      <c r="GV373"/>
      <c r="GW373"/>
      <c r="GX373"/>
      <c r="GY373"/>
      <c r="GZ373"/>
      <c r="HA373"/>
      <c r="HB373"/>
      <c r="HC373"/>
      <c r="HD373"/>
      <c r="HE373"/>
      <c r="HF373"/>
      <c r="HG373"/>
      <c r="HH373"/>
      <c r="HI373"/>
      <c r="HJ373"/>
      <c r="HK373"/>
      <c r="HL373"/>
      <c r="HM373"/>
      <c r="HN373"/>
      <c r="HO373"/>
      <c r="HP373"/>
      <c r="HQ373"/>
      <c r="HR373"/>
      <c r="HS373"/>
      <c r="HT373"/>
      <c r="HU373"/>
      <c r="HV373"/>
      <c r="HW373"/>
      <c r="HX373"/>
      <c r="HY373"/>
      <c r="HZ373"/>
      <c r="IA373"/>
      <c r="IB373"/>
      <c r="IC373"/>
      <c r="ID373"/>
      <c r="IE373"/>
      <c r="IF373"/>
      <c r="IG373"/>
      <c r="IH373"/>
      <c r="II373"/>
      <c r="IJ373"/>
      <c r="IK373"/>
      <c r="IL373"/>
      <c r="IM373"/>
      <c r="IN373"/>
      <c r="IO373"/>
      <c r="IP373"/>
      <c r="IQ373"/>
      <c r="IR373"/>
      <c r="IS373"/>
      <c r="IT373"/>
      <c r="IU373"/>
      <c r="IV373"/>
    </row>
    <row r="374" spans="1:256" ht="15" customHeight="1">
      <c r="A374" s="8" t="s">
        <v>458</v>
      </c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 s="55" t="s">
        <v>440</v>
      </c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  <c r="DX374"/>
      <c r="DY374"/>
      <c r="DZ374"/>
      <c r="EA374"/>
      <c r="EB374"/>
      <c r="EC374"/>
      <c r="ED374"/>
      <c r="EE374"/>
      <c r="EF374"/>
      <c r="EG374"/>
      <c r="EH374"/>
      <c r="EI374"/>
      <c r="EJ374"/>
      <c r="EK374"/>
      <c r="EL374"/>
      <c r="EM374"/>
      <c r="EN374"/>
      <c r="EO374"/>
      <c r="EP374"/>
      <c r="EQ374"/>
      <c r="ER374"/>
      <c r="ES374"/>
      <c r="ET374"/>
      <c r="EU374"/>
      <c r="EV374"/>
      <c r="EW374"/>
      <c r="EX374"/>
      <c r="EY374"/>
      <c r="EZ374"/>
      <c r="FA374"/>
      <c r="FB374"/>
      <c r="FC374"/>
      <c r="FD374"/>
      <c r="FE374"/>
      <c r="FF374"/>
      <c r="FG374"/>
      <c r="FH374"/>
      <c r="FI374"/>
      <c r="FJ374"/>
      <c r="FK374"/>
      <c r="FL374"/>
      <c r="FM374"/>
      <c r="FN374"/>
      <c r="FO374"/>
      <c r="FP374"/>
      <c r="FQ374"/>
      <c r="FR374"/>
      <c r="FS374"/>
      <c r="FT374"/>
      <c r="FU374"/>
      <c r="FV374"/>
      <c r="FW374"/>
      <c r="FX374"/>
      <c r="FY374"/>
      <c r="FZ374"/>
      <c r="GA374"/>
      <c r="GB374"/>
      <c r="GC374"/>
      <c r="GD374"/>
      <c r="GE374"/>
      <c r="GF374"/>
      <c r="GG374"/>
      <c r="GH374"/>
      <c r="GI374"/>
      <c r="GJ374"/>
      <c r="GK374"/>
      <c r="GL374"/>
      <c r="GM374"/>
      <c r="GN374"/>
      <c r="GO374"/>
      <c r="GP374"/>
      <c r="GQ374"/>
      <c r="GR374"/>
      <c r="GS374"/>
      <c r="GT374"/>
      <c r="GU374"/>
      <c r="GV374"/>
      <c r="GW374"/>
      <c r="GX374"/>
      <c r="GY374"/>
      <c r="GZ374"/>
      <c r="HA374"/>
      <c r="HB374"/>
      <c r="HC374"/>
      <c r="HD374"/>
      <c r="HE374"/>
      <c r="HF374"/>
      <c r="HG374"/>
      <c r="HH374"/>
      <c r="HI374"/>
      <c r="HJ374"/>
      <c r="HK374"/>
      <c r="HL374"/>
      <c r="HM374"/>
      <c r="HN374"/>
      <c r="HO374"/>
      <c r="HP374"/>
      <c r="HQ374"/>
      <c r="HR374"/>
      <c r="HS374"/>
      <c r="HT374"/>
      <c r="HU374"/>
      <c r="HV374"/>
      <c r="HW374"/>
      <c r="HX374"/>
      <c r="HY374"/>
      <c r="HZ374"/>
      <c r="IA374"/>
      <c r="IB374"/>
      <c r="IC374"/>
      <c r="ID374"/>
      <c r="IE374"/>
      <c r="IF374"/>
      <c r="IG374"/>
      <c r="IH374"/>
      <c r="II374"/>
      <c r="IJ374"/>
      <c r="IK374"/>
      <c r="IL374"/>
      <c r="IM374"/>
      <c r="IN374"/>
      <c r="IO374"/>
      <c r="IP374"/>
      <c r="IQ374"/>
      <c r="IR374"/>
      <c r="IS374"/>
      <c r="IT374"/>
      <c r="IU374"/>
      <c r="IV374"/>
    </row>
    <row r="375" spans="1:256" ht="3.75" customHeight="1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  <c r="DX375"/>
      <c r="DY375"/>
      <c r="DZ375"/>
      <c r="EA375"/>
      <c r="EB375"/>
      <c r="EC375"/>
      <c r="ED375"/>
      <c r="EE375"/>
      <c r="EF375"/>
      <c r="EG375"/>
      <c r="EH375"/>
      <c r="EI375"/>
      <c r="EJ375"/>
      <c r="EK375"/>
      <c r="EL375"/>
      <c r="EM375"/>
      <c r="EN375"/>
      <c r="EO375"/>
      <c r="EP375"/>
      <c r="EQ375"/>
      <c r="ER375"/>
      <c r="ES375"/>
      <c r="ET375"/>
      <c r="EU375"/>
      <c r="EV375"/>
      <c r="EW375"/>
      <c r="EX375"/>
      <c r="EY375"/>
      <c r="EZ375"/>
      <c r="FA375"/>
      <c r="FB375"/>
      <c r="FC375"/>
      <c r="FD375"/>
      <c r="FE375"/>
      <c r="FF375"/>
      <c r="FG375"/>
      <c r="FH375"/>
      <c r="FI375"/>
      <c r="FJ375"/>
      <c r="FK375"/>
      <c r="FL375"/>
      <c r="FM375"/>
      <c r="FN375"/>
      <c r="FO375"/>
      <c r="FP375"/>
      <c r="FQ375"/>
      <c r="FR375"/>
      <c r="FS375"/>
      <c r="FT375"/>
      <c r="FU375"/>
      <c r="FV375"/>
      <c r="FW375"/>
      <c r="FX375"/>
      <c r="FY375"/>
      <c r="FZ375"/>
      <c r="GA375"/>
      <c r="GB375"/>
      <c r="GC375"/>
      <c r="GD375"/>
      <c r="GE375"/>
      <c r="GF375"/>
      <c r="GG375"/>
      <c r="GH375"/>
      <c r="GI375"/>
      <c r="GJ375"/>
      <c r="GK375"/>
      <c r="GL375"/>
      <c r="GM375"/>
      <c r="GN375"/>
      <c r="GO375"/>
      <c r="GP375"/>
      <c r="GQ375"/>
      <c r="GR375"/>
      <c r="GS375"/>
      <c r="GT375"/>
      <c r="GU375"/>
      <c r="GV375"/>
      <c r="GW375"/>
      <c r="GX375"/>
      <c r="GY375"/>
      <c r="GZ375"/>
      <c r="HA375"/>
      <c r="HB375"/>
      <c r="HC375"/>
      <c r="HD375"/>
      <c r="HE375"/>
      <c r="HF375"/>
      <c r="HG375"/>
      <c r="HH375"/>
      <c r="HI375"/>
      <c r="HJ375"/>
      <c r="HK375"/>
      <c r="HL375"/>
      <c r="HM375"/>
      <c r="HN375"/>
      <c r="HO375"/>
      <c r="HP375"/>
      <c r="HQ375"/>
      <c r="HR375"/>
      <c r="HS375"/>
      <c r="HT375"/>
      <c r="HU375"/>
      <c r="HV375"/>
      <c r="HW375"/>
      <c r="HX375"/>
      <c r="HY375"/>
      <c r="HZ375"/>
      <c r="IA375"/>
      <c r="IB375"/>
      <c r="IC375"/>
      <c r="ID375"/>
      <c r="IE375"/>
      <c r="IF375"/>
      <c r="IG375"/>
      <c r="IH375"/>
      <c r="II375"/>
      <c r="IJ375"/>
      <c r="IK375"/>
      <c r="IL375"/>
      <c r="IM375"/>
      <c r="IN375"/>
      <c r="IO375"/>
      <c r="IP375"/>
      <c r="IQ375"/>
      <c r="IR375"/>
      <c r="IS375"/>
      <c r="IT375"/>
      <c r="IU375"/>
      <c r="IV375"/>
    </row>
    <row r="376" spans="1:256" ht="15" customHeight="1">
      <c r="A376"/>
      <c r="B376" s="5" t="s">
        <v>102</v>
      </c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 t="s">
        <v>450</v>
      </c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 t="s">
        <v>451</v>
      </c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 t="s">
        <v>452</v>
      </c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  <c r="EB376"/>
      <c r="EC376"/>
      <c r="ED376"/>
      <c r="EE376"/>
      <c r="EF376"/>
      <c r="EG376"/>
      <c r="EH376"/>
      <c r="EI376"/>
      <c r="EJ376"/>
      <c r="EK376"/>
      <c r="EL376"/>
      <c r="EM376"/>
      <c r="EN376"/>
      <c r="EO376"/>
      <c r="EP376"/>
      <c r="EQ376"/>
      <c r="ER376"/>
      <c r="ES376"/>
      <c r="ET376"/>
      <c r="EU376"/>
      <c r="EV376"/>
      <c r="EW376"/>
      <c r="EX376"/>
      <c r="EY376"/>
      <c r="EZ376"/>
      <c r="FA376"/>
      <c r="FB376"/>
      <c r="FC376"/>
      <c r="FD376"/>
      <c r="FE376"/>
      <c r="FF376"/>
      <c r="FG376"/>
      <c r="FH376"/>
      <c r="FI376"/>
      <c r="FJ376"/>
      <c r="FK376"/>
      <c r="FL376"/>
      <c r="FM376"/>
      <c r="FN376"/>
      <c r="FO376"/>
      <c r="FP376"/>
      <c r="FQ376"/>
      <c r="FR376"/>
      <c r="FS376"/>
      <c r="FT376"/>
      <c r="FU376"/>
      <c r="FV376"/>
      <c r="FW376"/>
      <c r="FX376"/>
      <c r="FY376"/>
      <c r="FZ376"/>
      <c r="GA376"/>
      <c r="GB376"/>
      <c r="GC376"/>
      <c r="GD376"/>
      <c r="GE376"/>
      <c r="GF376"/>
      <c r="GG376"/>
      <c r="GH376"/>
      <c r="GI376"/>
      <c r="GJ376"/>
      <c r="GK376"/>
      <c r="GL376"/>
      <c r="GM376"/>
      <c r="GN376"/>
      <c r="GO376"/>
      <c r="GP376"/>
      <c r="GQ376"/>
      <c r="GR376"/>
      <c r="GS376"/>
      <c r="GT376"/>
      <c r="GU376"/>
      <c r="GV376"/>
      <c r="GW376"/>
      <c r="GX376"/>
      <c r="GY376"/>
      <c r="GZ376"/>
      <c r="HA376"/>
      <c r="HB376"/>
      <c r="HC376"/>
      <c r="HD376"/>
      <c r="HE376"/>
      <c r="HF376"/>
      <c r="HG376"/>
      <c r="HH376"/>
      <c r="HI376"/>
      <c r="HJ376"/>
      <c r="HK376"/>
      <c r="HL376"/>
      <c r="HM376"/>
      <c r="HN376"/>
      <c r="HO376"/>
      <c r="HP376"/>
      <c r="HQ376"/>
      <c r="HR376"/>
      <c r="HS376"/>
      <c r="HT376"/>
      <c r="HU376"/>
      <c r="HV376"/>
      <c r="HW376"/>
      <c r="HX376"/>
      <c r="HY376"/>
      <c r="HZ376"/>
      <c r="IA376"/>
      <c r="IB376"/>
      <c r="IC376"/>
      <c r="ID376"/>
      <c r="IE376"/>
      <c r="IF376"/>
      <c r="IG376"/>
      <c r="IH376"/>
      <c r="II376"/>
      <c r="IJ376"/>
      <c r="IK376"/>
      <c r="IL376"/>
      <c r="IM376"/>
      <c r="IN376"/>
      <c r="IO376"/>
      <c r="IP376"/>
      <c r="IQ376"/>
      <c r="IR376"/>
      <c r="IS376"/>
      <c r="IT376"/>
      <c r="IU376"/>
      <c r="IV376"/>
    </row>
    <row r="377" spans="1:256" ht="15" customHeight="1">
      <c r="A377"/>
      <c r="B377" s="5" t="s">
        <v>459</v>
      </c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13" t="s">
        <v>454</v>
      </c>
      <c r="P377" s="13"/>
      <c r="Q377" s="13"/>
      <c r="R377" s="13"/>
      <c r="S377" s="13"/>
      <c r="T377" s="13"/>
      <c r="U377" s="13"/>
      <c r="V377" s="13"/>
      <c r="W377" s="13"/>
      <c r="X377" s="13"/>
      <c r="Y377" s="251">
        <v>1266888</v>
      </c>
      <c r="Z377" s="251"/>
      <c r="AA377" s="251"/>
      <c r="AB377" s="251"/>
      <c r="AC377" s="251"/>
      <c r="AD377" s="251"/>
      <c r="AE377" s="251"/>
      <c r="AF377" s="251"/>
      <c r="AG377" s="251"/>
      <c r="AH377" s="251"/>
      <c r="AI377" s="251"/>
      <c r="AJ377" s="251"/>
      <c r="AK377" s="251"/>
      <c r="AL377" s="251"/>
      <c r="AM377" s="251"/>
      <c r="AN377" s="251">
        <v>1129998</v>
      </c>
      <c r="AO377" s="251"/>
      <c r="AP377" s="251"/>
      <c r="AQ377" s="251"/>
      <c r="AR377" s="251"/>
      <c r="AS377" s="251"/>
      <c r="AT377" s="251"/>
      <c r="AU377" s="251"/>
      <c r="AV377" s="251"/>
      <c r="AW377" s="251"/>
      <c r="AX377" s="251"/>
      <c r="AY377" s="251"/>
      <c r="AZ377" s="251"/>
      <c r="BA377" s="251"/>
      <c r="BB377" s="251"/>
      <c r="BC377" s="251">
        <v>136890</v>
      </c>
      <c r="BD377" s="251"/>
      <c r="BE377" s="251"/>
      <c r="BF377" s="251"/>
      <c r="BG377" s="251"/>
      <c r="BH377" s="251"/>
      <c r="BI377" s="251"/>
      <c r="BJ377" s="251"/>
      <c r="BK377" s="251"/>
      <c r="BL377" s="251"/>
      <c r="BM377" s="251"/>
      <c r="BN377" s="251"/>
      <c r="BO377" s="251"/>
      <c r="BP377" s="251"/>
      <c r="BQ377" s="251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  <c r="DX377"/>
      <c r="DY377"/>
      <c r="DZ377"/>
      <c r="EA377"/>
      <c r="EB377"/>
      <c r="EC377"/>
      <c r="ED377"/>
      <c r="EE377"/>
      <c r="EF377"/>
      <c r="EG377"/>
      <c r="EH377"/>
      <c r="EI377"/>
      <c r="EJ377"/>
      <c r="EK377"/>
      <c r="EL377"/>
      <c r="EM377"/>
      <c r="EN377"/>
      <c r="EO377"/>
      <c r="EP377"/>
      <c r="EQ377"/>
      <c r="ER377"/>
      <c r="ES377"/>
      <c r="ET377"/>
      <c r="EU377"/>
      <c r="EV377"/>
      <c r="EW377"/>
      <c r="EX377"/>
      <c r="EY377"/>
      <c r="EZ377"/>
      <c r="FA377"/>
      <c r="FB377"/>
      <c r="FC377"/>
      <c r="FD377"/>
      <c r="FE377"/>
      <c r="FF377"/>
      <c r="FG377"/>
      <c r="FH377"/>
      <c r="FI377"/>
      <c r="FJ377"/>
      <c r="FK377"/>
      <c r="FL377"/>
      <c r="FM377"/>
      <c r="FN377"/>
      <c r="FO377"/>
      <c r="FP377"/>
      <c r="FQ377"/>
      <c r="FR377"/>
      <c r="FS377"/>
      <c r="FT377"/>
      <c r="FU377"/>
      <c r="FV377"/>
      <c r="FW377"/>
      <c r="FX377"/>
      <c r="FY377"/>
      <c r="FZ377"/>
      <c r="GA377"/>
      <c r="GB377"/>
      <c r="GC377"/>
      <c r="GD377"/>
      <c r="GE377"/>
      <c r="GF377"/>
      <c r="GG377"/>
      <c r="GH377"/>
      <c r="GI377"/>
      <c r="GJ377"/>
      <c r="GK377"/>
      <c r="GL377"/>
      <c r="GM377"/>
      <c r="GN377"/>
      <c r="GO377"/>
      <c r="GP377"/>
      <c r="GQ377"/>
      <c r="GR377"/>
      <c r="GS377"/>
      <c r="GT377"/>
      <c r="GU377"/>
      <c r="GV377"/>
      <c r="GW377"/>
      <c r="GX377"/>
      <c r="GY377"/>
      <c r="GZ377"/>
      <c r="HA377"/>
      <c r="HB377"/>
      <c r="HC377"/>
      <c r="HD377"/>
      <c r="HE377"/>
      <c r="HF377"/>
      <c r="HG377"/>
      <c r="HH377"/>
      <c r="HI377"/>
      <c r="HJ377"/>
      <c r="HK377"/>
      <c r="HL377"/>
      <c r="HM377"/>
      <c r="HN377"/>
      <c r="HO377"/>
      <c r="HP377"/>
      <c r="HQ377"/>
      <c r="HR377"/>
      <c r="HS377"/>
      <c r="HT377"/>
      <c r="HU377"/>
      <c r="HV377"/>
      <c r="HW377"/>
      <c r="HX377"/>
      <c r="HY377"/>
      <c r="HZ377"/>
      <c r="IA377"/>
      <c r="IB377"/>
      <c r="IC377"/>
      <c r="ID377"/>
      <c r="IE377"/>
      <c r="IF377"/>
      <c r="IG377"/>
      <c r="IH377"/>
      <c r="II377"/>
      <c r="IJ377"/>
      <c r="IK377"/>
      <c r="IL377"/>
      <c r="IM377"/>
      <c r="IN377"/>
      <c r="IO377"/>
      <c r="IP377"/>
      <c r="IQ377"/>
      <c r="IR377"/>
      <c r="IS377"/>
      <c r="IT377"/>
      <c r="IU377"/>
      <c r="IV377"/>
    </row>
    <row r="378" spans="1:256" ht="15" customHeight="1">
      <c r="A378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17" t="s">
        <v>455</v>
      </c>
      <c r="P378" s="17"/>
      <c r="Q378" s="17"/>
      <c r="R378" s="17"/>
      <c r="S378" s="17"/>
      <c r="T378" s="17"/>
      <c r="U378" s="17"/>
      <c r="V378" s="17"/>
      <c r="W378" s="17"/>
      <c r="X378" s="17"/>
      <c r="Y378" s="252">
        <v>576489</v>
      </c>
      <c r="Z378" s="252"/>
      <c r="AA378" s="252"/>
      <c r="AB378" s="252"/>
      <c r="AC378" s="252"/>
      <c r="AD378" s="252"/>
      <c r="AE378" s="252"/>
      <c r="AF378" s="252"/>
      <c r="AG378" s="252"/>
      <c r="AH378" s="252"/>
      <c r="AI378" s="252"/>
      <c r="AJ378" s="252"/>
      <c r="AK378" s="252"/>
      <c r="AL378" s="252"/>
      <c r="AM378" s="252"/>
      <c r="AN378" s="252">
        <v>1065185</v>
      </c>
      <c r="AO378" s="252"/>
      <c r="AP378" s="252"/>
      <c r="AQ378" s="252"/>
      <c r="AR378" s="252"/>
      <c r="AS378" s="252"/>
      <c r="AT378" s="252"/>
      <c r="AU378" s="252"/>
      <c r="AV378" s="252"/>
      <c r="AW378" s="252"/>
      <c r="AX378" s="252"/>
      <c r="AY378" s="252"/>
      <c r="AZ378" s="252"/>
      <c r="BA378" s="252"/>
      <c r="BB378" s="252"/>
      <c r="BC378" s="252">
        <v>-488696</v>
      </c>
      <c r="BD378" s="252"/>
      <c r="BE378" s="252"/>
      <c r="BF378" s="252"/>
      <c r="BG378" s="252"/>
      <c r="BH378" s="252"/>
      <c r="BI378" s="252"/>
      <c r="BJ378" s="252"/>
      <c r="BK378" s="252"/>
      <c r="BL378" s="252"/>
      <c r="BM378" s="252"/>
      <c r="BN378" s="252"/>
      <c r="BO378" s="252"/>
      <c r="BP378" s="252"/>
      <c r="BQ378" s="252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  <c r="DV378"/>
      <c r="DW378"/>
      <c r="DX378"/>
      <c r="DY378"/>
      <c r="DZ378"/>
      <c r="EA378"/>
      <c r="EB378"/>
      <c r="EC378"/>
      <c r="ED378"/>
      <c r="EE378"/>
      <c r="EF378"/>
      <c r="EG378"/>
      <c r="EH378"/>
      <c r="EI378"/>
      <c r="EJ378"/>
      <c r="EK378"/>
      <c r="EL378"/>
      <c r="EM378"/>
      <c r="EN378"/>
      <c r="EO378"/>
      <c r="EP378"/>
      <c r="EQ378"/>
      <c r="ER378"/>
      <c r="ES378"/>
      <c r="ET378"/>
      <c r="EU378"/>
      <c r="EV378"/>
      <c r="EW378"/>
      <c r="EX378"/>
      <c r="EY378"/>
      <c r="EZ378"/>
      <c r="FA378"/>
      <c r="FB378"/>
      <c r="FC378"/>
      <c r="FD378"/>
      <c r="FE378"/>
      <c r="FF378"/>
      <c r="FG378"/>
      <c r="FH378"/>
      <c r="FI378"/>
      <c r="FJ378"/>
      <c r="FK378"/>
      <c r="FL378"/>
      <c r="FM378"/>
      <c r="FN378"/>
      <c r="FO378"/>
      <c r="FP378"/>
      <c r="FQ378"/>
      <c r="FR378"/>
      <c r="FS378"/>
      <c r="FT378"/>
      <c r="FU378"/>
      <c r="FV378"/>
      <c r="FW378"/>
      <c r="FX378"/>
      <c r="FY378"/>
      <c r="FZ378"/>
      <c r="GA378"/>
      <c r="GB378"/>
      <c r="GC378"/>
      <c r="GD378"/>
      <c r="GE378"/>
      <c r="GF378"/>
      <c r="GG378"/>
      <c r="GH378"/>
      <c r="GI378"/>
      <c r="GJ378"/>
      <c r="GK378"/>
      <c r="GL378"/>
      <c r="GM378"/>
      <c r="GN378"/>
      <c r="GO378"/>
      <c r="GP378"/>
      <c r="GQ378"/>
      <c r="GR378"/>
      <c r="GS378"/>
      <c r="GT378"/>
      <c r="GU378"/>
      <c r="GV378"/>
      <c r="GW378"/>
      <c r="GX378"/>
      <c r="GY378"/>
      <c r="GZ378"/>
      <c r="HA378"/>
      <c r="HB378"/>
      <c r="HC378"/>
      <c r="HD378"/>
      <c r="HE378"/>
      <c r="HF378"/>
      <c r="HG378"/>
      <c r="HH378"/>
      <c r="HI378"/>
      <c r="HJ378"/>
      <c r="HK378"/>
      <c r="HL378"/>
      <c r="HM378"/>
      <c r="HN378"/>
      <c r="HO378"/>
      <c r="HP378"/>
      <c r="HQ378"/>
      <c r="HR378"/>
      <c r="HS378"/>
      <c r="HT378"/>
      <c r="HU378"/>
      <c r="HV378"/>
      <c r="HW378"/>
      <c r="HX378"/>
      <c r="HY378"/>
      <c r="HZ378"/>
      <c r="IA378"/>
      <c r="IB378"/>
      <c r="IC378"/>
      <c r="ID378"/>
      <c r="IE378"/>
      <c r="IF378"/>
      <c r="IG378"/>
      <c r="IH378"/>
      <c r="II378"/>
      <c r="IJ378"/>
      <c r="IK378"/>
      <c r="IL378"/>
      <c r="IM378"/>
      <c r="IN378"/>
      <c r="IO378"/>
      <c r="IP378"/>
      <c r="IQ378"/>
      <c r="IR378"/>
      <c r="IS378"/>
      <c r="IT378"/>
      <c r="IU378"/>
      <c r="IV378"/>
    </row>
    <row r="379" spans="1:256" ht="15" customHeight="1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 s="55" t="s">
        <v>460</v>
      </c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  <c r="DV379"/>
      <c r="DW379"/>
      <c r="DX379"/>
      <c r="DY379"/>
      <c r="DZ379"/>
      <c r="EA379"/>
      <c r="EB379"/>
      <c r="EC379"/>
      <c r="ED379"/>
      <c r="EE379"/>
      <c r="EF379"/>
      <c r="EG379"/>
      <c r="EH379"/>
      <c r="EI379"/>
      <c r="EJ379"/>
      <c r="EK379"/>
      <c r="EL379"/>
      <c r="EM379"/>
      <c r="EN379"/>
      <c r="EO379"/>
      <c r="EP379"/>
      <c r="EQ379"/>
      <c r="ER379"/>
      <c r="ES379"/>
      <c r="ET379"/>
      <c r="EU379"/>
      <c r="EV379"/>
      <c r="EW379"/>
      <c r="EX379"/>
      <c r="EY379"/>
      <c r="EZ379"/>
      <c r="FA379"/>
      <c r="FB379"/>
      <c r="FC379"/>
      <c r="FD379"/>
      <c r="FE379"/>
      <c r="FF379"/>
      <c r="FG379"/>
      <c r="FH379"/>
      <c r="FI379"/>
      <c r="FJ379"/>
      <c r="FK379"/>
      <c r="FL379"/>
      <c r="FM379"/>
      <c r="FN379"/>
      <c r="FO379"/>
      <c r="FP379"/>
      <c r="FQ379"/>
      <c r="FR379"/>
      <c r="FS379"/>
      <c r="FT379"/>
      <c r="FU379"/>
      <c r="FV379"/>
      <c r="FW379"/>
      <c r="FX379"/>
      <c r="FY379"/>
      <c r="FZ379"/>
      <c r="GA379"/>
      <c r="GB379"/>
      <c r="GC379"/>
      <c r="GD379"/>
      <c r="GE379"/>
      <c r="GF379"/>
      <c r="GG379"/>
      <c r="GH379"/>
      <c r="GI379"/>
      <c r="GJ379"/>
      <c r="GK379"/>
      <c r="GL379"/>
      <c r="GM379"/>
      <c r="GN379"/>
      <c r="GO379"/>
      <c r="GP379"/>
      <c r="GQ379"/>
      <c r="GR379"/>
      <c r="GS379"/>
      <c r="GT379"/>
      <c r="GU379"/>
      <c r="GV379"/>
      <c r="GW379"/>
      <c r="GX379"/>
      <c r="GY379"/>
      <c r="GZ379"/>
      <c r="HA379"/>
      <c r="HB379"/>
      <c r="HC379"/>
      <c r="HD379"/>
      <c r="HE379"/>
      <c r="HF379"/>
      <c r="HG379"/>
      <c r="HH379"/>
      <c r="HI379"/>
      <c r="HJ379"/>
      <c r="HK379"/>
      <c r="HL379"/>
      <c r="HM379"/>
      <c r="HN379"/>
      <c r="HO379"/>
      <c r="HP379"/>
      <c r="HQ379"/>
      <c r="HR379"/>
      <c r="HS379"/>
      <c r="HT379"/>
      <c r="HU379"/>
      <c r="HV379"/>
      <c r="HW379"/>
      <c r="HX379"/>
      <c r="HY379"/>
      <c r="HZ379"/>
      <c r="IA379"/>
      <c r="IB379"/>
      <c r="IC379"/>
      <c r="ID379"/>
      <c r="IE379"/>
      <c r="IF379"/>
      <c r="IG379"/>
      <c r="IH379"/>
      <c r="II379"/>
      <c r="IJ379"/>
      <c r="IK379"/>
      <c r="IL379"/>
      <c r="IM379"/>
      <c r="IN379"/>
      <c r="IO379"/>
      <c r="IP379"/>
      <c r="IQ379"/>
      <c r="IR379"/>
      <c r="IS379"/>
      <c r="IT379"/>
      <c r="IU379"/>
      <c r="IV379"/>
    </row>
    <row r="380" spans="1:256" ht="15" customHeight="1">
      <c r="A380" s="230"/>
      <c r="B380" s="230"/>
      <c r="C380" s="230"/>
      <c r="D380" s="230"/>
      <c r="E380" s="230"/>
      <c r="F380" s="230"/>
      <c r="G380" s="230"/>
      <c r="H380" s="230"/>
      <c r="I380" s="230"/>
      <c r="J380" s="230"/>
      <c r="K380" s="230"/>
      <c r="L380" s="230"/>
      <c r="M380" s="230"/>
      <c r="N380" s="230"/>
      <c r="O380" s="230"/>
      <c r="P380" s="230"/>
      <c r="Q380" s="230"/>
      <c r="R380" s="230"/>
      <c r="S380" s="230"/>
      <c r="T380" s="230"/>
      <c r="U380" s="230"/>
      <c r="V380" s="230"/>
      <c r="W380" s="230"/>
      <c r="X380" s="230"/>
      <c r="Y380" s="230"/>
      <c r="Z380" s="230"/>
      <c r="AA380" s="230"/>
      <c r="AB380" s="230"/>
      <c r="AC380" s="230"/>
      <c r="AD380" s="230"/>
      <c r="AE380" s="230"/>
      <c r="AF380" s="230"/>
      <c r="AG380" s="230"/>
      <c r="AH380" s="230"/>
      <c r="AI380" s="230"/>
      <c r="AJ380" s="230"/>
      <c r="AK380" s="230"/>
      <c r="AL380" s="230"/>
      <c r="AM380" s="230"/>
      <c r="AN380" s="230"/>
      <c r="AO380" s="230"/>
      <c r="AP380" s="230"/>
      <c r="AQ380" s="230"/>
      <c r="AR380" s="230"/>
      <c r="AS380" s="230"/>
      <c r="AT380" s="230"/>
      <c r="AU380" s="230"/>
      <c r="AV380" s="230"/>
      <c r="AW380" s="230"/>
      <c r="AX380" s="230"/>
      <c r="AY380" s="230"/>
      <c r="AZ380" s="230"/>
      <c r="BA380" s="230"/>
      <c r="BB380" s="230"/>
      <c r="BC380" s="230"/>
      <c r="BD380" s="230"/>
      <c r="BE380" s="230"/>
      <c r="BF380" s="230"/>
      <c r="BG380" s="230"/>
      <c r="BH380" s="230"/>
      <c r="BI380" s="230"/>
      <c r="BJ380" s="230"/>
      <c r="BK380" s="230"/>
      <c r="BL380" s="230"/>
      <c r="BM380" s="230"/>
      <c r="BN380" s="230"/>
      <c r="BO380" s="230"/>
      <c r="BP380" s="230"/>
      <c r="BQ380" s="23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  <c r="DT380"/>
      <c r="DU380"/>
      <c r="DV380"/>
      <c r="DW380"/>
      <c r="DX380"/>
      <c r="DY380"/>
      <c r="DZ380"/>
      <c r="EA380"/>
      <c r="EB380"/>
      <c r="EC380"/>
      <c r="ED380"/>
      <c r="EE380"/>
      <c r="EF380"/>
      <c r="EG380"/>
      <c r="EH380"/>
      <c r="EI380"/>
      <c r="EJ380"/>
      <c r="EK380"/>
      <c r="EL380"/>
      <c r="EM380"/>
      <c r="EN380"/>
      <c r="EO380"/>
      <c r="EP380"/>
      <c r="EQ380"/>
      <c r="ER380"/>
      <c r="ES380"/>
      <c r="ET380"/>
      <c r="EU380"/>
      <c r="EV380"/>
      <c r="EW380"/>
      <c r="EX380"/>
      <c r="EY380"/>
      <c r="EZ380"/>
      <c r="FA380"/>
      <c r="FB380"/>
      <c r="FC380"/>
      <c r="FD380"/>
      <c r="FE380"/>
      <c r="FF380"/>
      <c r="FG380"/>
      <c r="FH380"/>
      <c r="FI380"/>
      <c r="FJ380"/>
      <c r="FK380"/>
      <c r="FL380"/>
      <c r="FM380"/>
      <c r="FN380"/>
      <c r="FO380"/>
      <c r="FP380"/>
      <c r="FQ380"/>
      <c r="FR380"/>
      <c r="FS380"/>
      <c r="FT380"/>
      <c r="FU380"/>
      <c r="FV380"/>
      <c r="FW380"/>
      <c r="FX380"/>
      <c r="FY380"/>
      <c r="FZ380"/>
      <c r="GA380"/>
      <c r="GB380"/>
      <c r="GC380"/>
      <c r="GD380"/>
      <c r="GE380"/>
      <c r="GF380"/>
      <c r="GG380"/>
      <c r="GH380"/>
      <c r="GI380"/>
      <c r="GJ380"/>
      <c r="GK380"/>
      <c r="GL380"/>
      <c r="GM380"/>
      <c r="GN380"/>
      <c r="GO380"/>
      <c r="GP380"/>
      <c r="GQ380"/>
      <c r="GR380"/>
      <c r="GS380"/>
      <c r="GT380"/>
      <c r="GU380"/>
      <c r="GV380"/>
      <c r="GW380"/>
      <c r="GX380"/>
      <c r="GY380"/>
      <c r="GZ380"/>
      <c r="HA380"/>
      <c r="HB380"/>
      <c r="HC380"/>
      <c r="HD380"/>
      <c r="HE380"/>
      <c r="HF380"/>
      <c r="HG380"/>
      <c r="HH380"/>
      <c r="HI380"/>
      <c r="HJ380"/>
      <c r="HK380"/>
      <c r="HL380"/>
      <c r="HM380"/>
      <c r="HN380"/>
      <c r="HO380"/>
      <c r="HP380"/>
      <c r="HQ380"/>
      <c r="HR380"/>
      <c r="HS380"/>
      <c r="HT380"/>
      <c r="HU380"/>
      <c r="HV380"/>
      <c r="HW380"/>
      <c r="HX380"/>
      <c r="HY380"/>
      <c r="HZ380"/>
      <c r="IA380"/>
      <c r="IB380"/>
      <c r="IC380"/>
      <c r="ID380"/>
      <c r="IE380"/>
      <c r="IF380"/>
      <c r="IG380"/>
      <c r="IH380"/>
      <c r="II380"/>
      <c r="IJ380"/>
      <c r="IK380"/>
      <c r="IL380"/>
      <c r="IM380"/>
      <c r="IN380"/>
      <c r="IO380"/>
      <c r="IP380"/>
      <c r="IQ380"/>
      <c r="IR380"/>
      <c r="IS380"/>
      <c r="IT380"/>
      <c r="IU380"/>
      <c r="IV380"/>
    </row>
    <row r="381" spans="1:256" ht="15" customHeight="1">
      <c r="A381" s="8" t="s">
        <v>461</v>
      </c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 s="55" t="s">
        <v>462</v>
      </c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  <c r="DV381"/>
      <c r="DW381"/>
      <c r="DX381"/>
      <c r="DY381"/>
      <c r="DZ381"/>
      <c r="EA381"/>
      <c r="EB381"/>
      <c r="EC381"/>
      <c r="ED381"/>
      <c r="EE381"/>
      <c r="EF381"/>
      <c r="EG381"/>
      <c r="EH381"/>
      <c r="EI381"/>
      <c r="EJ381"/>
      <c r="EK381"/>
      <c r="EL381"/>
      <c r="EM381"/>
      <c r="EN381"/>
      <c r="EO381"/>
      <c r="EP381"/>
      <c r="EQ381"/>
      <c r="ER381"/>
      <c r="ES381"/>
      <c r="ET381"/>
      <c r="EU381"/>
      <c r="EV381"/>
      <c r="EW381"/>
      <c r="EX381"/>
      <c r="EY381"/>
      <c r="EZ381"/>
      <c r="FA381"/>
      <c r="FB381"/>
      <c r="FC381"/>
      <c r="FD381"/>
      <c r="FE381"/>
      <c r="FF381"/>
      <c r="FG381"/>
      <c r="FH381"/>
      <c r="FI381"/>
      <c r="FJ381"/>
      <c r="FK381"/>
      <c r="FL381"/>
      <c r="FM381"/>
      <c r="FN381"/>
      <c r="FO381"/>
      <c r="FP381"/>
      <c r="FQ381"/>
      <c r="FR381"/>
      <c r="FS381"/>
      <c r="FT381"/>
      <c r="FU381"/>
      <c r="FV381"/>
      <c r="FW381"/>
      <c r="FX381"/>
      <c r="FY381"/>
      <c r="FZ381"/>
      <c r="GA381"/>
      <c r="GB381"/>
      <c r="GC381"/>
      <c r="GD381"/>
      <c r="GE381"/>
      <c r="GF381"/>
      <c r="GG381"/>
      <c r="GH381"/>
      <c r="GI381"/>
      <c r="GJ381"/>
      <c r="GK381"/>
      <c r="GL381"/>
      <c r="GM381"/>
      <c r="GN381"/>
      <c r="GO381"/>
      <c r="GP381"/>
      <c r="GQ381"/>
      <c r="GR381"/>
      <c r="GS381"/>
      <c r="GT381"/>
      <c r="GU381"/>
      <c r="GV381"/>
      <c r="GW381"/>
      <c r="GX381"/>
      <c r="GY381"/>
      <c r="GZ381"/>
      <c r="HA381"/>
      <c r="HB381"/>
      <c r="HC381"/>
      <c r="HD381"/>
      <c r="HE381"/>
      <c r="HF381"/>
      <c r="HG381"/>
      <c r="HH381"/>
      <c r="HI381"/>
      <c r="HJ381"/>
      <c r="HK381"/>
      <c r="HL381"/>
      <c r="HM381"/>
      <c r="HN381"/>
      <c r="HO381"/>
      <c r="HP381"/>
      <c r="HQ381"/>
      <c r="HR381"/>
      <c r="HS381"/>
      <c r="HT381"/>
      <c r="HU381"/>
      <c r="HV381"/>
      <c r="HW381"/>
      <c r="HX381"/>
      <c r="HY381"/>
      <c r="HZ381"/>
      <c r="IA381"/>
      <c r="IB381"/>
      <c r="IC381"/>
      <c r="ID381"/>
      <c r="IE381"/>
      <c r="IF381"/>
      <c r="IG381"/>
      <c r="IH381"/>
      <c r="II381"/>
      <c r="IJ381"/>
      <c r="IK381"/>
      <c r="IL381"/>
      <c r="IM381"/>
      <c r="IN381"/>
      <c r="IO381"/>
      <c r="IP381"/>
      <c r="IQ381"/>
      <c r="IR381"/>
      <c r="IS381"/>
      <c r="IT381"/>
      <c r="IU381"/>
      <c r="IV381"/>
    </row>
    <row r="382" spans="1:256" ht="3.75" customHeight="1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  <c r="DV382"/>
      <c r="DW382"/>
      <c r="DX382"/>
      <c r="DY382"/>
      <c r="DZ382"/>
      <c r="EA382"/>
      <c r="EB382"/>
      <c r="EC382"/>
      <c r="ED382"/>
      <c r="EE382"/>
      <c r="EF382"/>
      <c r="EG382"/>
      <c r="EH382"/>
      <c r="EI382"/>
      <c r="EJ382"/>
      <c r="EK382"/>
      <c r="EL382"/>
      <c r="EM382"/>
      <c r="EN382"/>
      <c r="EO382"/>
      <c r="EP382"/>
      <c r="EQ382"/>
      <c r="ER382"/>
      <c r="ES382"/>
      <c r="ET382"/>
      <c r="EU382"/>
      <c r="EV382"/>
      <c r="EW382"/>
      <c r="EX382"/>
      <c r="EY382"/>
      <c r="EZ382"/>
      <c r="FA382"/>
      <c r="FB382"/>
      <c r="FC382"/>
      <c r="FD382"/>
      <c r="FE382"/>
      <c r="FF382"/>
      <c r="FG382"/>
      <c r="FH382"/>
      <c r="FI382"/>
      <c r="FJ382"/>
      <c r="FK382"/>
      <c r="FL382"/>
      <c r="FM382"/>
      <c r="FN382"/>
      <c r="FO382"/>
      <c r="FP382"/>
      <c r="FQ382"/>
      <c r="FR382"/>
      <c r="FS382"/>
      <c r="FT382"/>
      <c r="FU382"/>
      <c r="FV382"/>
      <c r="FW382"/>
      <c r="FX382"/>
      <c r="FY382"/>
      <c r="FZ382"/>
      <c r="GA382"/>
      <c r="GB382"/>
      <c r="GC382"/>
      <c r="GD382"/>
      <c r="GE382"/>
      <c r="GF382"/>
      <c r="GG382"/>
      <c r="GH382"/>
      <c r="GI382"/>
      <c r="GJ382"/>
      <c r="GK382"/>
      <c r="GL382"/>
      <c r="GM382"/>
      <c r="GN382"/>
      <c r="GO382"/>
      <c r="GP382"/>
      <c r="GQ382"/>
      <c r="GR382"/>
      <c r="GS382"/>
      <c r="GT382"/>
      <c r="GU382"/>
      <c r="GV382"/>
      <c r="GW382"/>
      <c r="GX382"/>
      <c r="GY382"/>
      <c r="GZ382"/>
      <c r="HA382"/>
      <c r="HB382"/>
      <c r="HC382"/>
      <c r="HD382"/>
      <c r="HE382"/>
      <c r="HF382"/>
      <c r="HG382"/>
      <c r="HH382"/>
      <c r="HI382"/>
      <c r="HJ382"/>
      <c r="HK382"/>
      <c r="HL382"/>
      <c r="HM382"/>
      <c r="HN382"/>
      <c r="HO382"/>
      <c r="HP382"/>
      <c r="HQ382"/>
      <c r="HR382"/>
      <c r="HS382"/>
      <c r="HT382"/>
      <c r="HU382"/>
      <c r="HV382"/>
      <c r="HW382"/>
      <c r="HX382"/>
      <c r="HY382"/>
      <c r="HZ382"/>
      <c r="IA382"/>
      <c r="IB382"/>
      <c r="IC382"/>
      <c r="ID382"/>
      <c r="IE382"/>
      <c r="IF382"/>
      <c r="IG382"/>
      <c r="IH382"/>
      <c r="II382"/>
      <c r="IJ382"/>
      <c r="IK382"/>
      <c r="IL382"/>
      <c r="IM382"/>
      <c r="IN382"/>
      <c r="IO382"/>
      <c r="IP382"/>
      <c r="IQ382"/>
      <c r="IR382"/>
      <c r="IS382"/>
      <c r="IT382"/>
      <c r="IU382"/>
      <c r="IV382"/>
    </row>
    <row r="383" spans="1:256" ht="15" customHeight="1">
      <c r="A383"/>
      <c r="B383" s="5" t="s">
        <v>102</v>
      </c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 t="s">
        <v>463</v>
      </c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 t="s">
        <v>464</v>
      </c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  <c r="DV383"/>
      <c r="DW383"/>
      <c r="DX383"/>
      <c r="DY383"/>
      <c r="DZ383"/>
      <c r="EA383"/>
      <c r="EB383"/>
      <c r="EC383"/>
      <c r="ED383"/>
      <c r="EE383"/>
      <c r="EF383"/>
      <c r="EG383"/>
      <c r="EH383"/>
      <c r="EI383"/>
      <c r="EJ383"/>
      <c r="EK383"/>
      <c r="EL383"/>
      <c r="EM383"/>
      <c r="EN383"/>
      <c r="EO383"/>
      <c r="EP383"/>
      <c r="EQ383"/>
      <c r="ER383"/>
      <c r="ES383"/>
      <c r="ET383"/>
      <c r="EU383"/>
      <c r="EV383"/>
      <c r="EW383"/>
      <c r="EX383"/>
      <c r="EY383"/>
      <c r="EZ383"/>
      <c r="FA383"/>
      <c r="FB383"/>
      <c r="FC383"/>
      <c r="FD383"/>
      <c r="FE383"/>
      <c r="FF383"/>
      <c r="FG383"/>
      <c r="FH383"/>
      <c r="FI383"/>
      <c r="FJ383"/>
      <c r="FK383"/>
      <c r="FL383"/>
      <c r="FM383"/>
      <c r="FN383"/>
      <c r="FO383"/>
      <c r="FP383"/>
      <c r="FQ383"/>
      <c r="FR383"/>
      <c r="FS383"/>
      <c r="FT383"/>
      <c r="FU383"/>
      <c r="FV383"/>
      <c r="FW383"/>
      <c r="FX383"/>
      <c r="FY383"/>
      <c r="FZ383"/>
      <c r="GA383"/>
      <c r="GB383"/>
      <c r="GC383"/>
      <c r="GD383"/>
      <c r="GE383"/>
      <c r="GF383"/>
      <c r="GG383"/>
      <c r="GH383"/>
      <c r="GI383"/>
      <c r="GJ383"/>
      <c r="GK383"/>
      <c r="GL383"/>
      <c r="GM383"/>
      <c r="GN383"/>
      <c r="GO383"/>
      <c r="GP383"/>
      <c r="GQ383"/>
      <c r="GR383"/>
      <c r="GS383"/>
      <c r="GT383"/>
      <c r="GU383"/>
      <c r="GV383"/>
      <c r="GW383"/>
      <c r="GX383"/>
      <c r="GY383"/>
      <c r="GZ383"/>
      <c r="HA383"/>
      <c r="HB383"/>
      <c r="HC383"/>
      <c r="HD383"/>
      <c r="HE383"/>
      <c r="HF383"/>
      <c r="HG383"/>
      <c r="HH383"/>
      <c r="HI383"/>
      <c r="HJ383"/>
      <c r="HK383"/>
      <c r="HL383"/>
      <c r="HM383"/>
      <c r="HN383"/>
      <c r="HO383"/>
      <c r="HP383"/>
      <c r="HQ383"/>
      <c r="HR383"/>
      <c r="HS383"/>
      <c r="HT383"/>
      <c r="HU383"/>
      <c r="HV383"/>
      <c r="HW383"/>
      <c r="HX383"/>
      <c r="HY383"/>
      <c r="HZ383"/>
      <c r="IA383"/>
      <c r="IB383"/>
      <c r="IC383"/>
      <c r="ID383"/>
      <c r="IE383"/>
      <c r="IF383"/>
      <c r="IG383"/>
      <c r="IH383"/>
      <c r="II383"/>
      <c r="IJ383"/>
      <c r="IK383"/>
      <c r="IL383"/>
      <c r="IM383"/>
      <c r="IN383"/>
      <c r="IO383"/>
      <c r="IP383"/>
      <c r="IQ383"/>
      <c r="IR383"/>
      <c r="IS383"/>
      <c r="IT383"/>
      <c r="IU383"/>
      <c r="IV383"/>
    </row>
    <row r="384" spans="1:256" ht="15" customHeight="1">
      <c r="A384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 t="s">
        <v>131</v>
      </c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 t="s">
        <v>465</v>
      </c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 t="s">
        <v>466</v>
      </c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  <c r="DV384"/>
      <c r="DW384"/>
      <c r="DX384"/>
      <c r="DY384"/>
      <c r="DZ384"/>
      <c r="EA384"/>
      <c r="EB384"/>
      <c r="EC384"/>
      <c r="ED384"/>
      <c r="EE384"/>
      <c r="EF384"/>
      <c r="EG384"/>
      <c r="EH384"/>
      <c r="EI384"/>
      <c r="EJ384"/>
      <c r="EK384"/>
      <c r="EL384"/>
      <c r="EM384"/>
      <c r="EN384"/>
      <c r="EO384"/>
      <c r="EP384"/>
      <c r="EQ384"/>
      <c r="ER384"/>
      <c r="ES384"/>
      <c r="ET384"/>
      <c r="EU384"/>
      <c r="EV384"/>
      <c r="EW384"/>
      <c r="EX384"/>
      <c r="EY384"/>
      <c r="EZ384"/>
      <c r="FA384"/>
      <c r="FB384"/>
      <c r="FC384"/>
      <c r="FD384"/>
      <c r="FE384"/>
      <c r="FF384"/>
      <c r="FG384"/>
      <c r="FH384"/>
      <c r="FI384"/>
      <c r="FJ384"/>
      <c r="FK384"/>
      <c r="FL384"/>
      <c r="FM384"/>
      <c r="FN384"/>
      <c r="FO384"/>
      <c r="FP384"/>
      <c r="FQ384"/>
      <c r="FR384"/>
      <c r="FS384"/>
      <c r="FT384"/>
      <c r="FU384"/>
      <c r="FV384"/>
      <c r="FW384"/>
      <c r="FX384"/>
      <c r="FY384"/>
      <c r="FZ384"/>
      <c r="GA384"/>
      <c r="GB384"/>
      <c r="GC384"/>
      <c r="GD384"/>
      <c r="GE384"/>
      <c r="GF384"/>
      <c r="GG384"/>
      <c r="GH384"/>
      <c r="GI384"/>
      <c r="GJ384"/>
      <c r="GK384"/>
      <c r="GL384"/>
      <c r="GM384"/>
      <c r="GN384"/>
      <c r="GO384"/>
      <c r="GP384"/>
      <c r="GQ384"/>
      <c r="GR384"/>
      <c r="GS384"/>
      <c r="GT384"/>
      <c r="GU384"/>
      <c r="GV384"/>
      <c r="GW384"/>
      <c r="GX384"/>
      <c r="GY384"/>
      <c r="GZ384"/>
      <c r="HA384"/>
      <c r="HB384"/>
      <c r="HC384"/>
      <c r="HD384"/>
      <c r="HE384"/>
      <c r="HF384"/>
      <c r="HG384"/>
      <c r="HH384"/>
      <c r="HI384"/>
      <c r="HJ384"/>
      <c r="HK384"/>
      <c r="HL384"/>
      <c r="HM384"/>
      <c r="HN384"/>
      <c r="HO384"/>
      <c r="HP384"/>
      <c r="HQ384"/>
      <c r="HR384"/>
      <c r="HS384"/>
      <c r="HT384"/>
      <c r="HU384"/>
      <c r="HV384"/>
      <c r="HW384"/>
      <c r="HX384"/>
      <c r="HY384"/>
      <c r="HZ384"/>
      <c r="IA384"/>
      <c r="IB384"/>
      <c r="IC384"/>
      <c r="ID384"/>
      <c r="IE384"/>
      <c r="IF384"/>
      <c r="IG384"/>
      <c r="IH384"/>
      <c r="II384"/>
      <c r="IJ384"/>
      <c r="IK384"/>
      <c r="IL384"/>
      <c r="IM384"/>
      <c r="IN384"/>
      <c r="IO384"/>
      <c r="IP384"/>
      <c r="IQ384"/>
      <c r="IR384"/>
      <c r="IS384"/>
      <c r="IT384"/>
      <c r="IU384"/>
      <c r="IV384"/>
    </row>
    <row r="385" spans="1:256" ht="15" customHeight="1">
      <c r="A385"/>
      <c r="B385" s="5" t="s">
        <v>467</v>
      </c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253">
        <f>Y386+Y391</f>
        <v>2014942.15</v>
      </c>
      <c r="Z385" s="253"/>
      <c r="AA385" s="253"/>
      <c r="AB385" s="253"/>
      <c r="AC385" s="253"/>
      <c r="AD385" s="253"/>
      <c r="AE385" s="253"/>
      <c r="AF385" s="253"/>
      <c r="AG385" s="253"/>
      <c r="AH385" s="253"/>
      <c r="AI385" s="253"/>
      <c r="AJ385" s="253"/>
      <c r="AK385" s="253">
        <f aca="true" t="shared" si="72" ref="AK385:AK390">SUM(AV385:BQ385)</f>
        <v>213251.74</v>
      </c>
      <c r="AL385" s="253"/>
      <c r="AM385" s="253"/>
      <c r="AN385" s="253"/>
      <c r="AO385" s="253"/>
      <c r="AP385" s="253"/>
      <c r="AQ385" s="253"/>
      <c r="AR385" s="253"/>
      <c r="AS385" s="253"/>
      <c r="AT385" s="253"/>
      <c r="AU385" s="253"/>
      <c r="AV385" s="253">
        <f>SUM(AV386:BF400)-AV386-AV391</f>
        <v>16279.07</v>
      </c>
      <c r="AW385" s="253"/>
      <c r="AX385" s="253"/>
      <c r="AY385" s="253"/>
      <c r="AZ385" s="253"/>
      <c r="BA385" s="253"/>
      <c r="BB385" s="253"/>
      <c r="BC385" s="253"/>
      <c r="BD385" s="253"/>
      <c r="BE385" s="253"/>
      <c r="BF385" s="253"/>
      <c r="BG385" s="253">
        <f>SUM(BG386:BQ400)-BG386-BG391</f>
        <v>196972.67</v>
      </c>
      <c r="BH385" s="253"/>
      <c r="BI385" s="253"/>
      <c r="BJ385" s="253"/>
      <c r="BK385" s="253"/>
      <c r="BL385" s="253"/>
      <c r="BM385" s="253"/>
      <c r="BN385" s="253"/>
      <c r="BO385" s="253"/>
      <c r="BP385" s="253"/>
      <c r="BQ385" s="253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  <c r="DV385"/>
      <c r="DW385"/>
      <c r="DX385"/>
      <c r="DY385"/>
      <c r="DZ385"/>
      <c r="EA385"/>
      <c r="EB385"/>
      <c r="EC385"/>
      <c r="ED385"/>
      <c r="EE385"/>
      <c r="EF385"/>
      <c r="EG385"/>
      <c r="EH385"/>
      <c r="EI385"/>
      <c r="EJ385"/>
      <c r="EK385"/>
      <c r="EL385"/>
      <c r="EM385"/>
      <c r="EN385"/>
      <c r="EO385"/>
      <c r="EP385"/>
      <c r="EQ385"/>
      <c r="ER385"/>
      <c r="ES385"/>
      <c r="ET385"/>
      <c r="EU385"/>
      <c r="EV385"/>
      <c r="EW385"/>
      <c r="EX385"/>
      <c r="EY385"/>
      <c r="EZ385"/>
      <c r="FA385"/>
      <c r="FB385"/>
      <c r="FC385"/>
      <c r="FD385"/>
      <c r="FE385"/>
      <c r="FF385"/>
      <c r="FG385"/>
      <c r="FH385"/>
      <c r="FI385"/>
      <c r="FJ385"/>
      <c r="FK385"/>
      <c r="FL385"/>
      <c r="FM385"/>
      <c r="FN385"/>
      <c r="FO385"/>
      <c r="FP385"/>
      <c r="FQ385"/>
      <c r="FR385"/>
      <c r="FS385"/>
      <c r="FT385"/>
      <c r="FU385"/>
      <c r="FV385"/>
      <c r="FW385"/>
      <c r="FX385"/>
      <c r="FY385"/>
      <c r="FZ385"/>
      <c r="GA385"/>
      <c r="GB385"/>
      <c r="GC385"/>
      <c r="GD385"/>
      <c r="GE385"/>
      <c r="GF385"/>
      <c r="GG385"/>
      <c r="GH385"/>
      <c r="GI385"/>
      <c r="GJ385"/>
      <c r="GK385"/>
      <c r="GL385"/>
      <c r="GM385"/>
      <c r="GN385"/>
      <c r="GO385"/>
      <c r="GP385"/>
      <c r="GQ385"/>
      <c r="GR385"/>
      <c r="GS385"/>
      <c r="GT385"/>
      <c r="GU385"/>
      <c r="GV385"/>
      <c r="GW385"/>
      <c r="GX385"/>
      <c r="GY385"/>
      <c r="GZ385"/>
      <c r="HA385"/>
      <c r="HB385"/>
      <c r="HC385"/>
      <c r="HD385"/>
      <c r="HE385"/>
      <c r="HF385"/>
      <c r="HG385"/>
      <c r="HH385"/>
      <c r="HI385"/>
      <c r="HJ385"/>
      <c r="HK385"/>
      <c r="HL385"/>
      <c r="HM385"/>
      <c r="HN385"/>
      <c r="HO385"/>
      <c r="HP385"/>
      <c r="HQ385"/>
      <c r="HR385"/>
      <c r="HS385"/>
      <c r="HT385"/>
      <c r="HU385"/>
      <c r="HV385"/>
      <c r="HW385"/>
      <c r="HX385"/>
      <c r="HY385"/>
      <c r="HZ385"/>
      <c r="IA385"/>
      <c r="IB385"/>
      <c r="IC385"/>
      <c r="ID385"/>
      <c r="IE385"/>
      <c r="IF385"/>
      <c r="IG385"/>
      <c r="IH385"/>
      <c r="II385"/>
      <c r="IJ385"/>
      <c r="IK385"/>
      <c r="IL385"/>
      <c r="IM385"/>
      <c r="IN385"/>
      <c r="IO385"/>
      <c r="IP385"/>
      <c r="IQ385"/>
      <c r="IR385"/>
      <c r="IS385"/>
      <c r="IT385"/>
      <c r="IU385"/>
      <c r="IV385"/>
    </row>
    <row r="386" spans="1:256" ht="15" customHeight="1">
      <c r="A386"/>
      <c r="B386" s="254" t="s">
        <v>468</v>
      </c>
      <c r="C386" s="254"/>
      <c r="D386" s="254"/>
      <c r="E386" s="254"/>
      <c r="F386" s="254"/>
      <c r="G386" s="254"/>
      <c r="H386" s="254"/>
      <c r="I386" s="254"/>
      <c r="J386" s="254"/>
      <c r="K386" s="254"/>
      <c r="L386" s="254"/>
      <c r="M386" s="254"/>
      <c r="N386" s="254"/>
      <c r="O386" s="254"/>
      <c r="P386" s="254"/>
      <c r="Q386" s="254"/>
      <c r="R386" s="254"/>
      <c r="S386" s="254"/>
      <c r="T386" s="254"/>
      <c r="U386" s="254"/>
      <c r="V386" s="254"/>
      <c r="W386" s="254"/>
      <c r="X386" s="254"/>
      <c r="Y386" s="255">
        <f>SUM(Y387:AJ389)</f>
        <v>18978.71</v>
      </c>
      <c r="Z386" s="255"/>
      <c r="AA386" s="255"/>
      <c r="AB386" s="255"/>
      <c r="AC386" s="255"/>
      <c r="AD386" s="255"/>
      <c r="AE386" s="255"/>
      <c r="AF386" s="255"/>
      <c r="AG386" s="255"/>
      <c r="AH386" s="255"/>
      <c r="AI386" s="255"/>
      <c r="AJ386" s="255"/>
      <c r="AK386" s="255">
        <f t="shared" si="72"/>
        <v>13930.78</v>
      </c>
      <c r="AL386" s="255"/>
      <c r="AM386" s="255"/>
      <c r="AN386" s="255"/>
      <c r="AO386" s="255"/>
      <c r="AP386" s="255"/>
      <c r="AQ386" s="255"/>
      <c r="AR386" s="255"/>
      <c r="AS386" s="255"/>
      <c r="AT386" s="255"/>
      <c r="AU386" s="255"/>
      <c r="AV386" s="255">
        <v>0</v>
      </c>
      <c r="AW386" s="255"/>
      <c r="AX386" s="255"/>
      <c r="AY386" s="255"/>
      <c r="AZ386" s="255"/>
      <c r="BA386" s="255"/>
      <c r="BB386" s="255"/>
      <c r="BC386" s="255"/>
      <c r="BD386" s="255"/>
      <c r="BE386" s="255"/>
      <c r="BF386" s="255"/>
      <c r="BG386" s="255">
        <f>SUM(BG387:BQ389)</f>
        <v>13930.78</v>
      </c>
      <c r="BH386" s="255"/>
      <c r="BI386" s="255"/>
      <c r="BJ386" s="255"/>
      <c r="BK386" s="255"/>
      <c r="BL386" s="255"/>
      <c r="BM386" s="255"/>
      <c r="BN386" s="255"/>
      <c r="BO386" s="255"/>
      <c r="BP386" s="255"/>
      <c r="BQ386" s="255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  <c r="DV386"/>
      <c r="DW386"/>
      <c r="DX386"/>
      <c r="DY386"/>
      <c r="DZ386"/>
      <c r="EA386"/>
      <c r="EB386"/>
      <c r="EC386"/>
      <c r="ED386"/>
      <c r="EE386"/>
      <c r="EF386"/>
      <c r="EG386"/>
      <c r="EH386"/>
      <c r="EI386"/>
      <c r="EJ386"/>
      <c r="EK386"/>
      <c r="EL386"/>
      <c r="EM386"/>
      <c r="EN386"/>
      <c r="EO386"/>
      <c r="EP386"/>
      <c r="EQ386"/>
      <c r="ER386"/>
      <c r="ES386"/>
      <c r="ET386"/>
      <c r="EU386"/>
      <c r="EV386"/>
      <c r="EW386"/>
      <c r="EX386"/>
      <c r="EY386"/>
      <c r="EZ386"/>
      <c r="FA386"/>
      <c r="FB386"/>
      <c r="FC386"/>
      <c r="FD386"/>
      <c r="FE386"/>
      <c r="FF386"/>
      <c r="FG386"/>
      <c r="FH386"/>
      <c r="FI386"/>
      <c r="FJ386"/>
      <c r="FK386"/>
      <c r="FL386"/>
      <c r="FM386"/>
      <c r="FN386"/>
      <c r="FO386"/>
      <c r="FP386"/>
      <c r="FQ386"/>
      <c r="FR386"/>
      <c r="FS386"/>
      <c r="FT386"/>
      <c r="FU386"/>
      <c r="FV386"/>
      <c r="FW386"/>
      <c r="FX386"/>
      <c r="FY386"/>
      <c r="FZ386"/>
      <c r="GA386"/>
      <c r="GB386"/>
      <c r="GC386"/>
      <c r="GD386"/>
      <c r="GE386"/>
      <c r="GF386"/>
      <c r="GG386"/>
      <c r="GH386"/>
      <c r="GI386"/>
      <c r="GJ386"/>
      <c r="GK386"/>
      <c r="GL386"/>
      <c r="GM386"/>
      <c r="GN386"/>
      <c r="GO386"/>
      <c r="GP386"/>
      <c r="GQ386"/>
      <c r="GR386"/>
      <c r="GS386"/>
      <c r="GT386"/>
      <c r="GU386"/>
      <c r="GV386"/>
      <c r="GW386"/>
      <c r="GX386"/>
      <c r="GY386"/>
      <c r="GZ386"/>
      <c r="HA386"/>
      <c r="HB386"/>
      <c r="HC386"/>
      <c r="HD386"/>
      <c r="HE386"/>
      <c r="HF386"/>
      <c r="HG386"/>
      <c r="HH386"/>
      <c r="HI386"/>
      <c r="HJ386"/>
      <c r="HK386"/>
      <c r="HL386"/>
      <c r="HM386"/>
      <c r="HN386"/>
      <c r="HO386"/>
      <c r="HP386"/>
      <c r="HQ386"/>
      <c r="HR386"/>
      <c r="HS386"/>
      <c r="HT386"/>
      <c r="HU386"/>
      <c r="HV386"/>
      <c r="HW386"/>
      <c r="HX386"/>
      <c r="HY386"/>
      <c r="HZ386"/>
      <c r="IA386"/>
      <c r="IB386"/>
      <c r="IC386"/>
      <c r="ID386"/>
      <c r="IE386"/>
      <c r="IF386"/>
      <c r="IG386"/>
      <c r="IH386"/>
      <c r="II386"/>
      <c r="IJ386"/>
      <c r="IK386"/>
      <c r="IL386"/>
      <c r="IM386"/>
      <c r="IN386"/>
      <c r="IO386"/>
      <c r="IP386"/>
      <c r="IQ386"/>
      <c r="IR386"/>
      <c r="IS386"/>
      <c r="IT386"/>
      <c r="IU386"/>
      <c r="IV386"/>
    </row>
    <row r="387" spans="1:256" ht="15" customHeight="1">
      <c r="A387"/>
      <c r="B387" s="242"/>
      <c r="C387" s="256" t="s">
        <v>469</v>
      </c>
      <c r="D387" s="41"/>
      <c r="E387" s="41"/>
      <c r="F387" s="41"/>
      <c r="G387" s="41"/>
      <c r="H387" s="41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  <c r="V387" s="41"/>
      <c r="W387" s="41"/>
      <c r="X387" s="257"/>
      <c r="Y387" s="258">
        <v>9182.06</v>
      </c>
      <c r="Z387" s="258"/>
      <c r="AA387" s="258"/>
      <c r="AB387" s="258"/>
      <c r="AC387" s="258"/>
      <c r="AD387" s="258"/>
      <c r="AE387" s="258"/>
      <c r="AF387" s="258"/>
      <c r="AG387" s="258"/>
      <c r="AH387" s="258"/>
      <c r="AI387" s="258"/>
      <c r="AJ387" s="258"/>
      <c r="AK387" s="258">
        <f t="shared" si="72"/>
        <v>9800.94</v>
      </c>
      <c r="AL387" s="258"/>
      <c r="AM387" s="258"/>
      <c r="AN387" s="258"/>
      <c r="AO387" s="258"/>
      <c r="AP387" s="258"/>
      <c r="AQ387" s="258"/>
      <c r="AR387" s="258"/>
      <c r="AS387" s="258"/>
      <c r="AT387" s="258"/>
      <c r="AU387" s="258"/>
      <c r="AV387" s="258">
        <v>0</v>
      </c>
      <c r="AW387" s="258"/>
      <c r="AX387" s="258"/>
      <c r="AY387" s="258"/>
      <c r="AZ387" s="258"/>
      <c r="BA387" s="258"/>
      <c r="BB387" s="258"/>
      <c r="BC387" s="258"/>
      <c r="BD387" s="258"/>
      <c r="BE387" s="258"/>
      <c r="BF387" s="258"/>
      <c r="BG387" s="258">
        <v>9800.94</v>
      </c>
      <c r="BH387" s="258"/>
      <c r="BI387" s="258"/>
      <c r="BJ387" s="258"/>
      <c r="BK387" s="258"/>
      <c r="BL387" s="258"/>
      <c r="BM387" s="258"/>
      <c r="BN387" s="258"/>
      <c r="BO387" s="258"/>
      <c r="BP387" s="258"/>
      <c r="BQ387" s="258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  <c r="DV387"/>
      <c r="DW387"/>
      <c r="DX387"/>
      <c r="DY387"/>
      <c r="DZ387"/>
      <c r="EA387"/>
      <c r="EB387"/>
      <c r="EC387"/>
      <c r="ED387"/>
      <c r="EE387"/>
      <c r="EF387"/>
      <c r="EG387"/>
      <c r="EH387"/>
      <c r="EI387"/>
      <c r="EJ387"/>
      <c r="EK387"/>
      <c r="EL387"/>
      <c r="EM387"/>
      <c r="EN387"/>
      <c r="EO387"/>
      <c r="EP387"/>
      <c r="EQ387"/>
      <c r="ER387"/>
      <c r="ES387"/>
      <c r="ET387"/>
      <c r="EU387"/>
      <c r="EV387"/>
      <c r="EW387"/>
      <c r="EX387"/>
      <c r="EY387"/>
      <c r="EZ387"/>
      <c r="FA387"/>
      <c r="FB387"/>
      <c r="FC387"/>
      <c r="FD387"/>
      <c r="FE387"/>
      <c r="FF387"/>
      <c r="FG387"/>
      <c r="FH387"/>
      <c r="FI387"/>
      <c r="FJ387"/>
      <c r="FK387"/>
      <c r="FL387"/>
      <c r="FM387"/>
      <c r="FN387"/>
      <c r="FO387"/>
      <c r="FP387"/>
      <c r="FQ387"/>
      <c r="FR387"/>
      <c r="FS387"/>
      <c r="FT387"/>
      <c r="FU387"/>
      <c r="FV387"/>
      <c r="FW387"/>
      <c r="FX387"/>
      <c r="FY387"/>
      <c r="FZ387"/>
      <c r="GA387"/>
      <c r="GB387"/>
      <c r="GC387"/>
      <c r="GD387"/>
      <c r="GE387"/>
      <c r="GF387"/>
      <c r="GG387"/>
      <c r="GH387"/>
      <c r="GI387"/>
      <c r="GJ387"/>
      <c r="GK387"/>
      <c r="GL387"/>
      <c r="GM387"/>
      <c r="GN387"/>
      <c r="GO387"/>
      <c r="GP387"/>
      <c r="GQ387"/>
      <c r="GR387"/>
      <c r="GS387"/>
      <c r="GT387"/>
      <c r="GU387"/>
      <c r="GV387"/>
      <c r="GW387"/>
      <c r="GX387"/>
      <c r="GY387"/>
      <c r="GZ387"/>
      <c r="HA387"/>
      <c r="HB387"/>
      <c r="HC387"/>
      <c r="HD387"/>
      <c r="HE387"/>
      <c r="HF387"/>
      <c r="HG387"/>
      <c r="HH387"/>
      <c r="HI387"/>
      <c r="HJ387"/>
      <c r="HK387"/>
      <c r="HL387"/>
      <c r="HM387"/>
      <c r="HN387"/>
      <c r="HO387"/>
      <c r="HP387"/>
      <c r="HQ387"/>
      <c r="HR387"/>
      <c r="HS387"/>
      <c r="HT387"/>
      <c r="HU387"/>
      <c r="HV387"/>
      <c r="HW387"/>
      <c r="HX387"/>
      <c r="HY387"/>
      <c r="HZ387"/>
      <c r="IA387"/>
      <c r="IB387"/>
      <c r="IC387"/>
      <c r="ID387"/>
      <c r="IE387"/>
      <c r="IF387"/>
      <c r="IG387"/>
      <c r="IH387"/>
      <c r="II387"/>
      <c r="IJ387"/>
      <c r="IK387"/>
      <c r="IL387"/>
      <c r="IM387"/>
      <c r="IN387"/>
      <c r="IO387"/>
      <c r="IP387"/>
      <c r="IQ387"/>
      <c r="IR387"/>
      <c r="IS387"/>
      <c r="IT387"/>
      <c r="IU387"/>
      <c r="IV387"/>
    </row>
    <row r="388" spans="1:256" ht="15" customHeight="1">
      <c r="A388"/>
      <c r="B388" s="242"/>
      <c r="C388" s="259" t="s">
        <v>470</v>
      </c>
      <c r="D388" s="41"/>
      <c r="E388" s="41"/>
      <c r="F388" s="41"/>
      <c r="G388" s="41"/>
      <c r="H388" s="41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  <c r="V388" s="41"/>
      <c r="W388" s="41"/>
      <c r="X388" s="257"/>
      <c r="Y388" s="258">
        <v>0</v>
      </c>
      <c r="Z388" s="258"/>
      <c r="AA388" s="258"/>
      <c r="AB388" s="258"/>
      <c r="AC388" s="258"/>
      <c r="AD388" s="258"/>
      <c r="AE388" s="258"/>
      <c r="AF388" s="258"/>
      <c r="AG388" s="258"/>
      <c r="AH388" s="258"/>
      <c r="AI388" s="258"/>
      <c r="AJ388" s="258"/>
      <c r="AK388" s="258">
        <f t="shared" si="72"/>
        <v>0</v>
      </c>
      <c r="AL388" s="258"/>
      <c r="AM388" s="258"/>
      <c r="AN388" s="258"/>
      <c r="AO388" s="258"/>
      <c r="AP388" s="258"/>
      <c r="AQ388" s="258"/>
      <c r="AR388" s="258"/>
      <c r="AS388" s="258"/>
      <c r="AT388" s="258"/>
      <c r="AU388" s="258"/>
      <c r="AV388" s="258">
        <v>0</v>
      </c>
      <c r="AW388" s="258"/>
      <c r="AX388" s="258"/>
      <c r="AY388" s="258"/>
      <c r="AZ388" s="258"/>
      <c r="BA388" s="258"/>
      <c r="BB388" s="258"/>
      <c r="BC388" s="258"/>
      <c r="BD388" s="258"/>
      <c r="BE388" s="258"/>
      <c r="BF388" s="258"/>
      <c r="BG388" s="258">
        <v>0</v>
      </c>
      <c r="BH388" s="258"/>
      <c r="BI388" s="258"/>
      <c r="BJ388" s="258"/>
      <c r="BK388" s="258"/>
      <c r="BL388" s="258"/>
      <c r="BM388" s="258"/>
      <c r="BN388" s="258"/>
      <c r="BO388" s="258"/>
      <c r="BP388" s="258"/>
      <c r="BQ388" s="25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  <c r="DT388"/>
      <c r="DU388"/>
      <c r="DV388"/>
      <c r="DW388"/>
      <c r="DX388"/>
      <c r="DY388"/>
      <c r="DZ388"/>
      <c r="EA388"/>
      <c r="EB388"/>
      <c r="EC388"/>
      <c r="ED388"/>
      <c r="EE388"/>
      <c r="EF388"/>
      <c r="EG388"/>
      <c r="EH388"/>
      <c r="EI388"/>
      <c r="EJ388"/>
      <c r="EK388"/>
      <c r="EL388"/>
      <c r="EM388"/>
      <c r="EN388"/>
      <c r="EO388"/>
      <c r="EP388"/>
      <c r="EQ388"/>
      <c r="ER388"/>
      <c r="ES388"/>
      <c r="ET388"/>
      <c r="EU388"/>
      <c r="EV388"/>
      <c r="EW388"/>
      <c r="EX388"/>
      <c r="EY388"/>
      <c r="EZ388"/>
      <c r="FA388"/>
      <c r="FB388"/>
      <c r="FC388"/>
      <c r="FD388"/>
      <c r="FE388"/>
      <c r="FF388"/>
      <c r="FG388"/>
      <c r="FH388"/>
      <c r="FI388"/>
      <c r="FJ388"/>
      <c r="FK388"/>
      <c r="FL388"/>
      <c r="FM388"/>
      <c r="FN388"/>
      <c r="FO388"/>
      <c r="FP388"/>
      <c r="FQ388"/>
      <c r="FR388"/>
      <c r="FS388"/>
      <c r="FT388"/>
      <c r="FU388"/>
      <c r="FV388"/>
      <c r="FW388"/>
      <c r="FX388"/>
      <c r="FY388"/>
      <c r="FZ388"/>
      <c r="GA388"/>
      <c r="GB388"/>
      <c r="GC388"/>
      <c r="GD388"/>
      <c r="GE388"/>
      <c r="GF388"/>
      <c r="GG388"/>
      <c r="GH388"/>
      <c r="GI388"/>
      <c r="GJ388"/>
      <c r="GK388"/>
      <c r="GL388"/>
      <c r="GM388"/>
      <c r="GN388"/>
      <c r="GO388"/>
      <c r="GP388"/>
      <c r="GQ388"/>
      <c r="GR388"/>
      <c r="GS388"/>
      <c r="GT388"/>
      <c r="GU388"/>
      <c r="GV388"/>
      <c r="GW388"/>
      <c r="GX388"/>
      <c r="GY388"/>
      <c r="GZ388"/>
      <c r="HA388"/>
      <c r="HB388"/>
      <c r="HC388"/>
      <c r="HD388"/>
      <c r="HE388"/>
      <c r="HF388"/>
      <c r="HG388"/>
      <c r="HH388"/>
      <c r="HI388"/>
      <c r="HJ388"/>
      <c r="HK388"/>
      <c r="HL388"/>
      <c r="HM388"/>
      <c r="HN388"/>
      <c r="HO388"/>
      <c r="HP388"/>
      <c r="HQ388"/>
      <c r="HR388"/>
      <c r="HS388"/>
      <c r="HT388"/>
      <c r="HU388"/>
      <c r="HV388"/>
      <c r="HW388"/>
      <c r="HX388"/>
      <c r="HY388"/>
      <c r="HZ388"/>
      <c r="IA388"/>
      <c r="IB388"/>
      <c r="IC388"/>
      <c r="ID388"/>
      <c r="IE388"/>
      <c r="IF388"/>
      <c r="IG388"/>
      <c r="IH388"/>
      <c r="II388"/>
      <c r="IJ388"/>
      <c r="IK388"/>
      <c r="IL388"/>
      <c r="IM388"/>
      <c r="IN388"/>
      <c r="IO388"/>
      <c r="IP388"/>
      <c r="IQ388"/>
      <c r="IR388"/>
      <c r="IS388"/>
      <c r="IT388"/>
      <c r="IU388"/>
      <c r="IV388"/>
    </row>
    <row r="389" spans="1:256" ht="15" customHeight="1">
      <c r="A389"/>
      <c r="B389" s="242"/>
      <c r="C389" s="259" t="s">
        <v>471</v>
      </c>
      <c r="D389" s="41"/>
      <c r="E389" s="41"/>
      <c r="F389" s="41"/>
      <c r="G389" s="41"/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  <c r="V389" s="41"/>
      <c r="W389" s="41"/>
      <c r="X389" s="257"/>
      <c r="Y389" s="258">
        <v>9796.65</v>
      </c>
      <c r="Z389" s="258"/>
      <c r="AA389" s="258"/>
      <c r="AB389" s="258"/>
      <c r="AC389" s="258"/>
      <c r="AD389" s="258"/>
      <c r="AE389" s="258"/>
      <c r="AF389" s="258"/>
      <c r="AG389" s="258"/>
      <c r="AH389" s="258"/>
      <c r="AI389" s="258"/>
      <c r="AJ389" s="258"/>
      <c r="AK389" s="258">
        <f t="shared" si="72"/>
        <v>4129.84</v>
      </c>
      <c r="AL389" s="258"/>
      <c r="AM389" s="258"/>
      <c r="AN389" s="258"/>
      <c r="AO389" s="258"/>
      <c r="AP389" s="258"/>
      <c r="AQ389" s="258"/>
      <c r="AR389" s="258"/>
      <c r="AS389" s="258"/>
      <c r="AT389" s="258"/>
      <c r="AU389" s="258"/>
      <c r="AV389" s="258">
        <v>0</v>
      </c>
      <c r="AW389" s="258"/>
      <c r="AX389" s="258"/>
      <c r="AY389" s="258"/>
      <c r="AZ389" s="258"/>
      <c r="BA389" s="258"/>
      <c r="BB389" s="258"/>
      <c r="BC389" s="258"/>
      <c r="BD389" s="258"/>
      <c r="BE389" s="258"/>
      <c r="BF389" s="258"/>
      <c r="BG389" s="258">
        <v>4129.84</v>
      </c>
      <c r="BH389" s="258"/>
      <c r="BI389" s="258"/>
      <c r="BJ389" s="258"/>
      <c r="BK389" s="258"/>
      <c r="BL389" s="258"/>
      <c r="BM389" s="258"/>
      <c r="BN389" s="258"/>
      <c r="BO389" s="258"/>
      <c r="BP389" s="258"/>
      <c r="BQ389" s="258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  <c r="DS389"/>
      <c r="DT389"/>
      <c r="DU389"/>
      <c r="DV389"/>
      <c r="DW389"/>
      <c r="DX389"/>
      <c r="DY389"/>
      <c r="DZ389"/>
      <c r="EA389"/>
      <c r="EB389"/>
      <c r="EC389"/>
      <c r="ED389"/>
      <c r="EE389"/>
      <c r="EF389"/>
      <c r="EG389"/>
      <c r="EH389"/>
      <c r="EI389"/>
      <c r="EJ389"/>
      <c r="EK389"/>
      <c r="EL389"/>
      <c r="EM389"/>
      <c r="EN389"/>
      <c r="EO389"/>
      <c r="EP389"/>
      <c r="EQ389"/>
      <c r="ER389"/>
      <c r="ES389"/>
      <c r="ET389"/>
      <c r="EU389"/>
      <c r="EV389"/>
      <c r="EW389"/>
      <c r="EX389"/>
      <c r="EY389"/>
      <c r="EZ389"/>
      <c r="FA389"/>
      <c r="FB389"/>
      <c r="FC389"/>
      <c r="FD389"/>
      <c r="FE389"/>
      <c r="FF389"/>
      <c r="FG389"/>
      <c r="FH389"/>
      <c r="FI389"/>
      <c r="FJ389"/>
      <c r="FK389"/>
      <c r="FL389"/>
      <c r="FM389"/>
      <c r="FN389"/>
      <c r="FO389"/>
      <c r="FP389"/>
      <c r="FQ389"/>
      <c r="FR389"/>
      <c r="FS389"/>
      <c r="FT389"/>
      <c r="FU389"/>
      <c r="FV389"/>
      <c r="FW389"/>
      <c r="FX389"/>
      <c r="FY389"/>
      <c r="FZ389"/>
      <c r="GA389"/>
      <c r="GB389"/>
      <c r="GC389"/>
      <c r="GD389"/>
      <c r="GE389"/>
      <c r="GF389"/>
      <c r="GG389"/>
      <c r="GH389"/>
      <c r="GI389"/>
      <c r="GJ389"/>
      <c r="GK389"/>
      <c r="GL389"/>
      <c r="GM389"/>
      <c r="GN389"/>
      <c r="GO389"/>
      <c r="GP389"/>
      <c r="GQ389"/>
      <c r="GR389"/>
      <c r="GS389"/>
      <c r="GT389"/>
      <c r="GU389"/>
      <c r="GV389"/>
      <c r="GW389"/>
      <c r="GX389"/>
      <c r="GY389"/>
      <c r="GZ389"/>
      <c r="HA389"/>
      <c r="HB389"/>
      <c r="HC389"/>
      <c r="HD389"/>
      <c r="HE389"/>
      <c r="HF389"/>
      <c r="HG389"/>
      <c r="HH389"/>
      <c r="HI389"/>
      <c r="HJ389"/>
      <c r="HK389"/>
      <c r="HL389"/>
      <c r="HM389"/>
      <c r="HN389"/>
      <c r="HO389"/>
      <c r="HP389"/>
      <c r="HQ389"/>
      <c r="HR389"/>
      <c r="HS389"/>
      <c r="HT389"/>
      <c r="HU389"/>
      <c r="HV389"/>
      <c r="HW389"/>
      <c r="HX389"/>
      <c r="HY389"/>
      <c r="HZ389"/>
      <c r="IA389"/>
      <c r="IB389"/>
      <c r="IC389"/>
      <c r="ID389"/>
      <c r="IE389"/>
      <c r="IF389"/>
      <c r="IG389"/>
      <c r="IH389"/>
      <c r="II389"/>
      <c r="IJ389"/>
      <c r="IK389"/>
      <c r="IL389"/>
      <c r="IM389"/>
      <c r="IN389"/>
      <c r="IO389"/>
      <c r="IP389"/>
      <c r="IQ389"/>
      <c r="IR389"/>
      <c r="IS389"/>
      <c r="IT389"/>
      <c r="IU389"/>
      <c r="IV389"/>
    </row>
    <row r="390" spans="1:256" ht="15" customHeight="1">
      <c r="A390"/>
      <c r="B390" s="260"/>
      <c r="C390" s="259" t="s">
        <v>472</v>
      </c>
      <c r="D390" s="41"/>
      <c r="E390" s="41"/>
      <c r="F390" s="41"/>
      <c r="G390" s="41"/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  <c r="U390" s="41"/>
      <c r="V390" s="41"/>
      <c r="W390" s="41"/>
      <c r="X390" s="257"/>
      <c r="Y390" s="258">
        <v>0</v>
      </c>
      <c r="Z390" s="258"/>
      <c r="AA390" s="258"/>
      <c r="AB390" s="258"/>
      <c r="AC390" s="258"/>
      <c r="AD390" s="258"/>
      <c r="AE390" s="258"/>
      <c r="AF390" s="258"/>
      <c r="AG390" s="258"/>
      <c r="AH390" s="258"/>
      <c r="AI390" s="258"/>
      <c r="AJ390" s="258"/>
      <c r="AK390" s="258">
        <f t="shared" si="72"/>
        <v>0</v>
      </c>
      <c r="AL390" s="258"/>
      <c r="AM390" s="258"/>
      <c r="AN390" s="258"/>
      <c r="AO390" s="258"/>
      <c r="AP390" s="258"/>
      <c r="AQ390" s="258"/>
      <c r="AR390" s="258"/>
      <c r="AS390" s="258"/>
      <c r="AT390" s="258"/>
      <c r="AU390" s="258"/>
      <c r="AV390" s="258">
        <v>0</v>
      </c>
      <c r="AW390" s="258"/>
      <c r="AX390" s="258"/>
      <c r="AY390" s="258"/>
      <c r="AZ390" s="258"/>
      <c r="BA390" s="258"/>
      <c r="BB390" s="258"/>
      <c r="BC390" s="258"/>
      <c r="BD390" s="258"/>
      <c r="BE390" s="258"/>
      <c r="BF390" s="258"/>
      <c r="BG390" s="258">
        <v>0</v>
      </c>
      <c r="BH390" s="258"/>
      <c r="BI390" s="258"/>
      <c r="BJ390" s="258"/>
      <c r="BK390" s="258"/>
      <c r="BL390" s="258"/>
      <c r="BM390" s="258"/>
      <c r="BN390" s="258"/>
      <c r="BO390" s="258"/>
      <c r="BP390" s="258"/>
      <c r="BQ390" s="258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  <c r="DS390"/>
      <c r="DT390"/>
      <c r="DU390"/>
      <c r="DV390"/>
      <c r="DW390"/>
      <c r="DX390"/>
      <c r="DY390"/>
      <c r="DZ390"/>
      <c r="EA390"/>
      <c r="EB390"/>
      <c r="EC390"/>
      <c r="ED390"/>
      <c r="EE390"/>
      <c r="EF390"/>
      <c r="EG390"/>
      <c r="EH390"/>
      <c r="EI390"/>
      <c r="EJ390"/>
      <c r="EK390"/>
      <c r="EL390"/>
      <c r="EM390"/>
      <c r="EN390"/>
      <c r="EO390"/>
      <c r="EP390"/>
      <c r="EQ390"/>
      <c r="ER390"/>
      <c r="ES390"/>
      <c r="ET390"/>
      <c r="EU390"/>
      <c r="EV390"/>
      <c r="EW390"/>
      <c r="EX390"/>
      <c r="EY390"/>
      <c r="EZ390"/>
      <c r="FA390"/>
      <c r="FB390"/>
      <c r="FC390"/>
      <c r="FD390"/>
      <c r="FE390"/>
      <c r="FF390"/>
      <c r="FG390"/>
      <c r="FH390"/>
      <c r="FI390"/>
      <c r="FJ390"/>
      <c r="FK390"/>
      <c r="FL390"/>
      <c r="FM390"/>
      <c r="FN390"/>
      <c r="FO390"/>
      <c r="FP390"/>
      <c r="FQ390"/>
      <c r="FR390"/>
      <c r="FS390"/>
      <c r="FT390"/>
      <c r="FU390"/>
      <c r="FV390"/>
      <c r="FW390"/>
      <c r="FX390"/>
      <c r="FY390"/>
      <c r="FZ390"/>
      <c r="GA390"/>
      <c r="GB390"/>
      <c r="GC390"/>
      <c r="GD390"/>
      <c r="GE390"/>
      <c r="GF390"/>
      <c r="GG390"/>
      <c r="GH390"/>
      <c r="GI390"/>
      <c r="GJ390"/>
      <c r="GK390"/>
      <c r="GL390"/>
      <c r="GM390"/>
      <c r="GN390"/>
      <c r="GO390"/>
      <c r="GP390"/>
      <c r="GQ390"/>
      <c r="GR390"/>
      <c r="GS390"/>
      <c r="GT390"/>
      <c r="GU390"/>
      <c r="GV390"/>
      <c r="GW390"/>
      <c r="GX390"/>
      <c r="GY390"/>
      <c r="GZ390"/>
      <c r="HA390"/>
      <c r="HB390"/>
      <c r="HC390"/>
      <c r="HD390"/>
      <c r="HE390"/>
      <c r="HF390"/>
      <c r="HG390"/>
      <c r="HH390"/>
      <c r="HI390"/>
      <c r="HJ390"/>
      <c r="HK390"/>
      <c r="HL390"/>
      <c r="HM390"/>
      <c r="HN390"/>
      <c r="HO390"/>
      <c r="HP390"/>
      <c r="HQ390"/>
      <c r="HR390"/>
      <c r="HS390"/>
      <c r="HT390"/>
      <c r="HU390"/>
      <c r="HV390"/>
      <c r="HW390"/>
      <c r="HX390"/>
      <c r="HY390"/>
      <c r="HZ390"/>
      <c r="IA390"/>
      <c r="IB390"/>
      <c r="IC390"/>
      <c r="ID390"/>
      <c r="IE390"/>
      <c r="IF390"/>
      <c r="IG390"/>
      <c r="IH390"/>
      <c r="II390"/>
      <c r="IJ390"/>
      <c r="IK390"/>
      <c r="IL390"/>
      <c r="IM390"/>
      <c r="IN390"/>
      <c r="IO390"/>
      <c r="IP390"/>
      <c r="IQ390"/>
      <c r="IR390"/>
      <c r="IS390"/>
      <c r="IT390"/>
      <c r="IU390"/>
      <c r="IV390"/>
    </row>
    <row r="391" spans="1:256" ht="15" customHeight="1">
      <c r="A391"/>
      <c r="B391" s="254" t="s">
        <v>473</v>
      </c>
      <c r="C391" s="254"/>
      <c r="D391" s="254"/>
      <c r="E391" s="254"/>
      <c r="F391" s="254"/>
      <c r="G391" s="254"/>
      <c r="H391" s="254"/>
      <c r="I391" s="254"/>
      <c r="J391" s="254"/>
      <c r="K391" s="254"/>
      <c r="L391" s="254"/>
      <c r="M391" s="254"/>
      <c r="N391" s="254"/>
      <c r="O391" s="254"/>
      <c r="P391" s="254"/>
      <c r="Q391" s="254"/>
      <c r="R391" s="254"/>
      <c r="S391" s="254"/>
      <c r="T391" s="254"/>
      <c r="U391" s="254"/>
      <c r="V391" s="254"/>
      <c r="W391" s="254"/>
      <c r="X391" s="254"/>
      <c r="Y391" s="255">
        <v>1995963.44</v>
      </c>
      <c r="Z391" s="255"/>
      <c r="AA391" s="255"/>
      <c r="AB391" s="255"/>
      <c r="AC391" s="255"/>
      <c r="AD391" s="255"/>
      <c r="AE391" s="255"/>
      <c r="AF391" s="255"/>
      <c r="AG391" s="255"/>
      <c r="AH391" s="255"/>
      <c r="AI391" s="255"/>
      <c r="AJ391" s="255"/>
      <c r="AK391" s="255">
        <v>199320.96</v>
      </c>
      <c r="AL391" s="255"/>
      <c r="AM391" s="255"/>
      <c r="AN391" s="255"/>
      <c r="AO391" s="255"/>
      <c r="AP391" s="255"/>
      <c r="AQ391" s="255"/>
      <c r="AR391" s="255"/>
      <c r="AS391" s="255"/>
      <c r="AT391" s="255"/>
      <c r="AU391" s="255"/>
      <c r="AV391" s="255">
        <v>16279.07</v>
      </c>
      <c r="AW391" s="255"/>
      <c r="AX391" s="255"/>
      <c r="AY391" s="255"/>
      <c r="AZ391" s="255"/>
      <c r="BA391" s="255"/>
      <c r="BB391" s="255"/>
      <c r="BC391" s="255"/>
      <c r="BD391" s="255"/>
      <c r="BE391" s="255"/>
      <c r="BF391" s="255"/>
      <c r="BG391" s="255">
        <v>183041.89</v>
      </c>
      <c r="BH391" s="255"/>
      <c r="BI391" s="255"/>
      <c r="BJ391" s="255"/>
      <c r="BK391" s="255"/>
      <c r="BL391" s="255"/>
      <c r="BM391" s="255"/>
      <c r="BN391" s="255"/>
      <c r="BO391" s="255"/>
      <c r="BP391" s="255"/>
      <c r="BQ391" s="255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  <c r="DV391"/>
      <c r="DW391"/>
      <c r="DX391"/>
      <c r="DY391"/>
      <c r="DZ391"/>
      <c r="EA391"/>
      <c r="EB391"/>
      <c r="EC391"/>
      <c r="ED391"/>
      <c r="EE391"/>
      <c r="EF391"/>
      <c r="EG391"/>
      <c r="EH391"/>
      <c r="EI391"/>
      <c r="EJ391"/>
      <c r="EK391"/>
      <c r="EL391"/>
      <c r="EM391"/>
      <c r="EN391"/>
      <c r="EO391"/>
      <c r="EP391"/>
      <c r="EQ391"/>
      <c r="ER391"/>
      <c r="ES391"/>
      <c r="ET391"/>
      <c r="EU391"/>
      <c r="EV391"/>
      <c r="EW391"/>
      <c r="EX391"/>
      <c r="EY391"/>
      <c r="EZ391"/>
      <c r="FA391"/>
      <c r="FB391"/>
      <c r="FC391"/>
      <c r="FD391"/>
      <c r="FE391"/>
      <c r="FF391"/>
      <c r="FG391"/>
      <c r="FH391"/>
      <c r="FI391"/>
      <c r="FJ391"/>
      <c r="FK391"/>
      <c r="FL391"/>
      <c r="FM391"/>
      <c r="FN391"/>
      <c r="FO391"/>
      <c r="FP391"/>
      <c r="FQ391"/>
      <c r="FR391"/>
      <c r="FS391"/>
      <c r="FT391"/>
      <c r="FU391"/>
      <c r="FV391"/>
      <c r="FW391"/>
      <c r="FX391"/>
      <c r="FY391"/>
      <c r="FZ391"/>
      <c r="GA391"/>
      <c r="GB391"/>
      <c r="GC391"/>
      <c r="GD391"/>
      <c r="GE391"/>
      <c r="GF391"/>
      <c r="GG391"/>
      <c r="GH391"/>
      <c r="GI391"/>
      <c r="GJ391"/>
      <c r="GK391"/>
      <c r="GL391"/>
      <c r="GM391"/>
      <c r="GN391"/>
      <c r="GO391"/>
      <c r="GP391"/>
      <c r="GQ391"/>
      <c r="GR391"/>
      <c r="GS391"/>
      <c r="GT391"/>
      <c r="GU391"/>
      <c r="GV391"/>
      <c r="GW391"/>
      <c r="GX391"/>
      <c r="GY391"/>
      <c r="GZ391"/>
      <c r="HA391"/>
      <c r="HB391"/>
      <c r="HC391"/>
      <c r="HD391"/>
      <c r="HE391"/>
      <c r="HF391"/>
      <c r="HG391"/>
      <c r="HH391"/>
      <c r="HI391"/>
      <c r="HJ391"/>
      <c r="HK391"/>
      <c r="HL391"/>
      <c r="HM391"/>
      <c r="HN391"/>
      <c r="HO391"/>
      <c r="HP391"/>
      <c r="HQ391"/>
      <c r="HR391"/>
      <c r="HS391"/>
      <c r="HT391"/>
      <c r="HU391"/>
      <c r="HV391"/>
      <c r="HW391"/>
      <c r="HX391"/>
      <c r="HY391"/>
      <c r="HZ391"/>
      <c r="IA391"/>
      <c r="IB391"/>
      <c r="IC391"/>
      <c r="ID391"/>
      <c r="IE391"/>
      <c r="IF391"/>
      <c r="IG391"/>
      <c r="IH391"/>
      <c r="II391"/>
      <c r="IJ391"/>
      <c r="IK391"/>
      <c r="IL391"/>
      <c r="IM391"/>
      <c r="IN391"/>
      <c r="IO391"/>
      <c r="IP391"/>
      <c r="IQ391"/>
      <c r="IR391"/>
      <c r="IS391"/>
      <c r="IT391"/>
      <c r="IU391"/>
      <c r="IV391"/>
    </row>
    <row r="392" spans="1:256" ht="15" customHeight="1">
      <c r="A392"/>
      <c r="B392" s="242"/>
      <c r="C392" s="256" t="s">
        <v>474</v>
      </c>
      <c r="D392" s="41"/>
      <c r="E392" s="41"/>
      <c r="F392" s="41"/>
      <c r="G392" s="41"/>
      <c r="H392" s="41"/>
      <c r="I392" s="41"/>
      <c r="J392" s="41"/>
      <c r="K392" s="41">
        <v>27.84</v>
      </c>
      <c r="L392" s="41"/>
      <c r="M392" s="41"/>
      <c r="N392" s="41"/>
      <c r="O392" s="41"/>
      <c r="P392" s="41"/>
      <c r="Q392" s="41"/>
      <c r="R392" s="41"/>
      <c r="S392" s="41">
        <v>16.53</v>
      </c>
      <c r="T392" s="41"/>
      <c r="U392" s="41"/>
      <c r="V392" s="41"/>
      <c r="W392" s="41"/>
      <c r="X392" s="257"/>
      <c r="Y392" s="258">
        <v>460534.22</v>
      </c>
      <c r="Z392" s="258"/>
      <c r="AA392" s="258"/>
      <c r="AB392" s="258"/>
      <c r="AC392" s="258"/>
      <c r="AD392" s="258"/>
      <c r="AE392" s="258"/>
      <c r="AF392" s="258"/>
      <c r="AG392" s="258"/>
      <c r="AH392" s="258"/>
      <c r="AI392" s="258"/>
      <c r="AJ392" s="258"/>
      <c r="AK392" s="258">
        <f aca="true" t="shared" si="73" ref="AK392:AK400">SUM(AV392:BQ392)</f>
        <v>87694.42</v>
      </c>
      <c r="AL392" s="258"/>
      <c r="AM392" s="258"/>
      <c r="AN392" s="258"/>
      <c r="AO392" s="258"/>
      <c r="AP392" s="258"/>
      <c r="AQ392" s="258"/>
      <c r="AR392" s="258"/>
      <c r="AS392" s="258"/>
      <c r="AT392" s="258"/>
      <c r="AU392" s="258"/>
      <c r="AV392" s="258">
        <v>8255.07</v>
      </c>
      <c r="AW392" s="258"/>
      <c r="AX392" s="258"/>
      <c r="AY392" s="258"/>
      <c r="AZ392" s="258"/>
      <c r="BA392" s="258"/>
      <c r="BB392" s="258"/>
      <c r="BC392" s="258"/>
      <c r="BD392" s="258"/>
      <c r="BE392" s="258"/>
      <c r="BF392" s="258"/>
      <c r="BG392" s="258">
        <v>79439.35</v>
      </c>
      <c r="BH392" s="258"/>
      <c r="BI392" s="258"/>
      <c r="BJ392" s="258"/>
      <c r="BK392" s="258"/>
      <c r="BL392" s="258"/>
      <c r="BM392" s="258"/>
      <c r="BN392" s="258"/>
      <c r="BO392" s="258"/>
      <c r="BP392" s="258"/>
      <c r="BQ392" s="258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  <c r="DV392"/>
      <c r="DW392"/>
      <c r="DX392"/>
      <c r="DY392"/>
      <c r="DZ392"/>
      <c r="EA392"/>
      <c r="EB392"/>
      <c r="EC392"/>
      <c r="ED392"/>
      <c r="EE392"/>
      <c r="EF392"/>
      <c r="EG392"/>
      <c r="EH392"/>
      <c r="EI392"/>
      <c r="EJ392"/>
      <c r="EK392"/>
      <c r="EL392"/>
      <c r="EM392"/>
      <c r="EN392"/>
      <c r="EO392"/>
      <c r="EP392"/>
      <c r="EQ392"/>
      <c r="ER392"/>
      <c r="ES392"/>
      <c r="ET392"/>
      <c r="EU392"/>
      <c r="EV392"/>
      <c r="EW392"/>
      <c r="EX392"/>
      <c r="EY392"/>
      <c r="EZ392"/>
      <c r="FA392"/>
      <c r="FB392"/>
      <c r="FC392"/>
      <c r="FD392"/>
      <c r="FE392"/>
      <c r="FF392"/>
      <c r="FG392"/>
      <c r="FH392"/>
      <c r="FI392"/>
      <c r="FJ392"/>
      <c r="FK392"/>
      <c r="FL392"/>
      <c r="FM392"/>
      <c r="FN392"/>
      <c r="FO392"/>
      <c r="FP392"/>
      <c r="FQ392"/>
      <c r="FR392"/>
      <c r="FS392"/>
      <c r="FT392"/>
      <c r="FU392"/>
      <c r="FV392"/>
      <c r="FW392"/>
      <c r="FX392"/>
      <c r="FY392"/>
      <c r="FZ392"/>
      <c r="GA392"/>
      <c r="GB392"/>
      <c r="GC392"/>
      <c r="GD392"/>
      <c r="GE392"/>
      <c r="GF392"/>
      <c r="GG392"/>
      <c r="GH392"/>
      <c r="GI392"/>
      <c r="GJ392"/>
      <c r="GK392"/>
      <c r="GL392"/>
      <c r="GM392"/>
      <c r="GN392"/>
      <c r="GO392"/>
      <c r="GP392"/>
      <c r="GQ392"/>
      <c r="GR392"/>
      <c r="GS392"/>
      <c r="GT392"/>
      <c r="GU392"/>
      <c r="GV392"/>
      <c r="GW392"/>
      <c r="GX392"/>
      <c r="GY392"/>
      <c r="GZ392"/>
      <c r="HA392"/>
      <c r="HB392"/>
      <c r="HC392"/>
      <c r="HD392"/>
      <c r="HE392"/>
      <c r="HF392"/>
      <c r="HG392"/>
      <c r="HH392"/>
      <c r="HI392"/>
      <c r="HJ392"/>
      <c r="HK392"/>
      <c r="HL392"/>
      <c r="HM392"/>
      <c r="HN392"/>
      <c r="HO392"/>
      <c r="HP392"/>
      <c r="HQ392"/>
      <c r="HR392"/>
      <c r="HS392"/>
      <c r="HT392"/>
      <c r="HU392"/>
      <c r="HV392"/>
      <c r="HW392"/>
      <c r="HX392"/>
      <c r="HY392"/>
      <c r="HZ392"/>
      <c r="IA392"/>
      <c r="IB392"/>
      <c r="IC392"/>
      <c r="ID392"/>
      <c r="IE392"/>
      <c r="IF392"/>
      <c r="IG392"/>
      <c r="IH392"/>
      <c r="II392"/>
      <c r="IJ392"/>
      <c r="IK392"/>
      <c r="IL392"/>
      <c r="IM392"/>
      <c r="IN392"/>
      <c r="IO392"/>
      <c r="IP392"/>
      <c r="IQ392"/>
      <c r="IR392"/>
      <c r="IS392"/>
      <c r="IT392"/>
      <c r="IU392"/>
      <c r="IV392"/>
    </row>
    <row r="393" spans="1:256" ht="15" customHeight="1">
      <c r="A393"/>
      <c r="B393" s="242"/>
      <c r="C393" s="261" t="s">
        <v>475</v>
      </c>
      <c r="D393" s="261"/>
      <c r="E393" s="261"/>
      <c r="F393" s="261"/>
      <c r="G393" s="261"/>
      <c r="H393" s="261"/>
      <c r="I393" s="261"/>
      <c r="J393" s="261"/>
      <c r="K393" s="261">
        <v>14.25</v>
      </c>
      <c r="L393" s="261"/>
      <c r="M393" s="261"/>
      <c r="N393" s="261"/>
      <c r="O393" s="261"/>
      <c r="P393" s="261"/>
      <c r="Q393" s="261"/>
      <c r="R393" s="261"/>
      <c r="S393" s="261">
        <v>8.46</v>
      </c>
      <c r="T393" s="261"/>
      <c r="U393" s="261"/>
      <c r="V393" s="261"/>
      <c r="W393" s="261"/>
      <c r="X393" s="262"/>
      <c r="Y393" s="258">
        <v>136632.32</v>
      </c>
      <c r="Z393" s="258"/>
      <c r="AA393" s="258"/>
      <c r="AB393" s="258"/>
      <c r="AC393" s="258"/>
      <c r="AD393" s="258"/>
      <c r="AE393" s="258"/>
      <c r="AF393" s="258"/>
      <c r="AG393" s="258"/>
      <c r="AH393" s="258"/>
      <c r="AI393" s="258"/>
      <c r="AJ393" s="258"/>
      <c r="AK393" s="258">
        <f t="shared" si="73"/>
        <v>51999.53</v>
      </c>
      <c r="AL393" s="258"/>
      <c r="AM393" s="258"/>
      <c r="AN393" s="258"/>
      <c r="AO393" s="258"/>
      <c r="AP393" s="258"/>
      <c r="AQ393" s="258"/>
      <c r="AR393" s="258"/>
      <c r="AS393" s="258"/>
      <c r="AT393" s="258"/>
      <c r="AU393" s="258"/>
      <c r="AV393" s="258">
        <v>3204.14</v>
      </c>
      <c r="AW393" s="258"/>
      <c r="AX393" s="258"/>
      <c r="AY393" s="258"/>
      <c r="AZ393" s="258"/>
      <c r="BA393" s="258"/>
      <c r="BB393" s="258"/>
      <c r="BC393" s="258"/>
      <c r="BD393" s="258"/>
      <c r="BE393" s="258"/>
      <c r="BF393" s="258"/>
      <c r="BG393" s="258">
        <v>48795.39</v>
      </c>
      <c r="BH393" s="258"/>
      <c r="BI393" s="258"/>
      <c r="BJ393" s="258"/>
      <c r="BK393" s="258"/>
      <c r="BL393" s="258"/>
      <c r="BM393" s="258"/>
      <c r="BN393" s="258"/>
      <c r="BO393" s="258"/>
      <c r="BP393" s="258"/>
      <c r="BQ393" s="258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  <c r="DS393"/>
      <c r="DT393"/>
      <c r="DU393"/>
      <c r="DV393"/>
      <c r="DW393"/>
      <c r="DX393"/>
      <c r="DY393"/>
      <c r="DZ393"/>
      <c r="EA393"/>
      <c r="EB393"/>
      <c r="EC393"/>
      <c r="ED393"/>
      <c r="EE393"/>
      <c r="EF393"/>
      <c r="EG393"/>
      <c r="EH393"/>
      <c r="EI393"/>
      <c r="EJ393"/>
      <c r="EK393"/>
      <c r="EL393"/>
      <c r="EM393"/>
      <c r="EN393"/>
      <c r="EO393"/>
      <c r="EP393"/>
      <c r="EQ393"/>
      <c r="ER393"/>
      <c r="ES393"/>
      <c r="ET393"/>
      <c r="EU393"/>
      <c r="EV393"/>
      <c r="EW393"/>
      <c r="EX393"/>
      <c r="EY393"/>
      <c r="EZ393"/>
      <c r="FA393"/>
      <c r="FB393"/>
      <c r="FC393"/>
      <c r="FD393"/>
      <c r="FE393"/>
      <c r="FF393"/>
      <c r="FG393"/>
      <c r="FH393"/>
      <c r="FI393"/>
      <c r="FJ393"/>
      <c r="FK393"/>
      <c r="FL393"/>
      <c r="FM393"/>
      <c r="FN393"/>
      <c r="FO393"/>
      <c r="FP393"/>
      <c r="FQ393"/>
      <c r="FR393"/>
      <c r="FS393"/>
      <c r="FT393"/>
      <c r="FU393"/>
      <c r="FV393"/>
      <c r="FW393"/>
      <c r="FX393"/>
      <c r="FY393"/>
      <c r="FZ393"/>
      <c r="GA393"/>
      <c r="GB393"/>
      <c r="GC393"/>
      <c r="GD393"/>
      <c r="GE393"/>
      <c r="GF393"/>
      <c r="GG393"/>
      <c r="GH393"/>
      <c r="GI393"/>
      <c r="GJ393"/>
      <c r="GK393"/>
      <c r="GL393"/>
      <c r="GM393"/>
      <c r="GN393"/>
      <c r="GO393"/>
      <c r="GP393"/>
      <c r="GQ393"/>
      <c r="GR393"/>
      <c r="GS393"/>
      <c r="GT393"/>
      <c r="GU393"/>
      <c r="GV393"/>
      <c r="GW393"/>
      <c r="GX393"/>
      <c r="GY393"/>
      <c r="GZ393"/>
      <c r="HA393"/>
      <c r="HB393"/>
      <c r="HC393"/>
      <c r="HD393"/>
      <c r="HE393"/>
      <c r="HF393"/>
      <c r="HG393"/>
      <c r="HH393"/>
      <c r="HI393"/>
      <c r="HJ393"/>
      <c r="HK393"/>
      <c r="HL393"/>
      <c r="HM393"/>
      <c r="HN393"/>
      <c r="HO393"/>
      <c r="HP393"/>
      <c r="HQ393"/>
      <c r="HR393"/>
      <c r="HS393"/>
      <c r="HT393"/>
      <c r="HU393"/>
      <c r="HV393"/>
      <c r="HW393"/>
      <c r="HX393"/>
      <c r="HY393"/>
      <c r="HZ393"/>
      <c r="IA393"/>
      <c r="IB393"/>
      <c r="IC393"/>
      <c r="ID393"/>
      <c r="IE393"/>
      <c r="IF393"/>
      <c r="IG393"/>
      <c r="IH393"/>
      <c r="II393"/>
      <c r="IJ393"/>
      <c r="IK393"/>
      <c r="IL393"/>
      <c r="IM393"/>
      <c r="IN393"/>
      <c r="IO393"/>
      <c r="IP393"/>
      <c r="IQ393"/>
      <c r="IR393"/>
      <c r="IS393"/>
      <c r="IT393"/>
      <c r="IU393"/>
      <c r="IV393"/>
    </row>
    <row r="394" spans="1:256" ht="15" customHeight="1">
      <c r="A394"/>
      <c r="B394" s="242"/>
      <c r="C394" s="261" t="s">
        <v>476</v>
      </c>
      <c r="D394" s="261"/>
      <c r="E394" s="261"/>
      <c r="F394" s="261"/>
      <c r="G394" s="261"/>
      <c r="H394" s="261"/>
      <c r="I394" s="261"/>
      <c r="J394" s="261"/>
      <c r="K394" s="261"/>
      <c r="L394" s="261"/>
      <c r="M394" s="261"/>
      <c r="N394" s="261"/>
      <c r="O394" s="261"/>
      <c r="P394" s="261"/>
      <c r="Q394" s="261"/>
      <c r="R394" s="261"/>
      <c r="S394" s="261"/>
      <c r="T394" s="261"/>
      <c r="U394" s="261"/>
      <c r="V394" s="261"/>
      <c r="W394" s="261"/>
      <c r="X394" s="262"/>
      <c r="Y394" s="258">
        <v>229033</v>
      </c>
      <c r="Z394" s="258"/>
      <c r="AA394" s="258"/>
      <c r="AB394" s="258"/>
      <c r="AC394" s="258"/>
      <c r="AD394" s="258"/>
      <c r="AE394" s="258"/>
      <c r="AF394" s="258"/>
      <c r="AG394" s="258"/>
      <c r="AH394" s="258"/>
      <c r="AI394" s="258"/>
      <c r="AJ394" s="258"/>
      <c r="AK394" s="258">
        <f t="shared" si="73"/>
        <v>4660.17</v>
      </c>
      <c r="AL394" s="258"/>
      <c r="AM394" s="258"/>
      <c r="AN394" s="258"/>
      <c r="AO394" s="258"/>
      <c r="AP394" s="258"/>
      <c r="AQ394" s="258"/>
      <c r="AR394" s="258"/>
      <c r="AS394" s="258"/>
      <c r="AT394" s="258"/>
      <c r="AU394" s="258"/>
      <c r="AV394" s="258">
        <v>15</v>
      </c>
      <c r="AW394" s="258"/>
      <c r="AX394" s="258"/>
      <c r="AY394" s="258"/>
      <c r="AZ394" s="258"/>
      <c r="BA394" s="258"/>
      <c r="BB394" s="258"/>
      <c r="BC394" s="258"/>
      <c r="BD394" s="258"/>
      <c r="BE394" s="258"/>
      <c r="BF394" s="258"/>
      <c r="BG394" s="258">
        <v>4645.17</v>
      </c>
      <c r="BH394" s="258"/>
      <c r="BI394" s="258"/>
      <c r="BJ394" s="258"/>
      <c r="BK394" s="258"/>
      <c r="BL394" s="258"/>
      <c r="BM394" s="258"/>
      <c r="BN394" s="258"/>
      <c r="BO394" s="258"/>
      <c r="BP394" s="258"/>
      <c r="BQ394" s="258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  <c r="DS394"/>
      <c r="DT394"/>
      <c r="DU394"/>
      <c r="DV394"/>
      <c r="DW394"/>
      <c r="DX394"/>
      <c r="DY394"/>
      <c r="DZ394"/>
      <c r="EA394"/>
      <c r="EB394"/>
      <c r="EC394"/>
      <c r="ED394"/>
      <c r="EE394"/>
      <c r="EF394"/>
      <c r="EG394"/>
      <c r="EH394"/>
      <c r="EI394"/>
      <c r="EJ394"/>
      <c r="EK394"/>
      <c r="EL394"/>
      <c r="EM394"/>
      <c r="EN394"/>
      <c r="EO394"/>
      <c r="EP394"/>
      <c r="EQ394"/>
      <c r="ER394"/>
      <c r="ES394"/>
      <c r="ET394"/>
      <c r="EU394"/>
      <c r="EV394"/>
      <c r="EW394"/>
      <c r="EX394"/>
      <c r="EY394"/>
      <c r="EZ394"/>
      <c r="FA394"/>
      <c r="FB394"/>
      <c r="FC394"/>
      <c r="FD394"/>
      <c r="FE394"/>
      <c r="FF394"/>
      <c r="FG394"/>
      <c r="FH394"/>
      <c r="FI394"/>
      <c r="FJ394"/>
      <c r="FK394"/>
      <c r="FL394"/>
      <c r="FM394"/>
      <c r="FN394"/>
      <c r="FO394"/>
      <c r="FP394"/>
      <c r="FQ394"/>
      <c r="FR394"/>
      <c r="FS394"/>
      <c r="FT394"/>
      <c r="FU394"/>
      <c r="FV394"/>
      <c r="FW394"/>
      <c r="FX394"/>
      <c r="FY394"/>
      <c r="FZ394"/>
      <c r="GA394"/>
      <c r="GB394"/>
      <c r="GC394"/>
      <c r="GD394"/>
      <c r="GE394"/>
      <c r="GF394"/>
      <c r="GG394"/>
      <c r="GH394"/>
      <c r="GI394"/>
      <c r="GJ394"/>
      <c r="GK394"/>
      <c r="GL394"/>
      <c r="GM394"/>
      <c r="GN394"/>
      <c r="GO394"/>
      <c r="GP394"/>
      <c r="GQ394"/>
      <c r="GR394"/>
      <c r="GS394"/>
      <c r="GT394"/>
      <c r="GU394"/>
      <c r="GV394"/>
      <c r="GW394"/>
      <c r="GX394"/>
      <c r="GY394"/>
      <c r="GZ394"/>
      <c r="HA394"/>
      <c r="HB394"/>
      <c r="HC394"/>
      <c r="HD394"/>
      <c r="HE394"/>
      <c r="HF394"/>
      <c r="HG394"/>
      <c r="HH394"/>
      <c r="HI394"/>
      <c r="HJ394"/>
      <c r="HK394"/>
      <c r="HL394"/>
      <c r="HM394"/>
      <c r="HN394"/>
      <c r="HO394"/>
      <c r="HP394"/>
      <c r="HQ394"/>
      <c r="HR394"/>
      <c r="HS394"/>
      <c r="HT394"/>
      <c r="HU394"/>
      <c r="HV394"/>
      <c r="HW394"/>
      <c r="HX394"/>
      <c r="HY394"/>
      <c r="HZ394"/>
      <c r="IA394"/>
      <c r="IB394"/>
      <c r="IC394"/>
      <c r="ID394"/>
      <c r="IE394"/>
      <c r="IF394"/>
      <c r="IG394"/>
      <c r="IH394"/>
      <c r="II394"/>
      <c r="IJ394"/>
      <c r="IK394"/>
      <c r="IL394"/>
      <c r="IM394"/>
      <c r="IN394"/>
      <c r="IO394"/>
      <c r="IP394"/>
      <c r="IQ394"/>
      <c r="IR394"/>
      <c r="IS394"/>
      <c r="IT394"/>
      <c r="IU394"/>
      <c r="IV394"/>
    </row>
    <row r="395" spans="1:256" ht="15" customHeight="1">
      <c r="A395"/>
      <c r="B395" s="242"/>
      <c r="C395" s="261" t="s">
        <v>477</v>
      </c>
      <c r="D395" s="261"/>
      <c r="E395" s="261"/>
      <c r="F395" s="261"/>
      <c r="G395" s="261"/>
      <c r="H395" s="261"/>
      <c r="I395" s="261"/>
      <c r="J395" s="261"/>
      <c r="K395" s="261"/>
      <c r="L395" s="261"/>
      <c r="M395" s="261"/>
      <c r="N395" s="261"/>
      <c r="O395" s="261"/>
      <c r="P395" s="261"/>
      <c r="Q395" s="261"/>
      <c r="R395" s="261"/>
      <c r="S395" s="261"/>
      <c r="T395" s="261"/>
      <c r="U395" s="261"/>
      <c r="V395" s="261"/>
      <c r="W395" s="261"/>
      <c r="X395" s="262"/>
      <c r="Y395" s="258">
        <v>39275.7</v>
      </c>
      <c r="Z395" s="258"/>
      <c r="AA395" s="258"/>
      <c r="AB395" s="258"/>
      <c r="AC395" s="258"/>
      <c r="AD395" s="258"/>
      <c r="AE395" s="258"/>
      <c r="AF395" s="258"/>
      <c r="AG395" s="258"/>
      <c r="AH395" s="258"/>
      <c r="AI395" s="258"/>
      <c r="AJ395" s="258"/>
      <c r="AK395" s="258">
        <f t="shared" si="73"/>
        <v>10085.55</v>
      </c>
      <c r="AL395" s="258"/>
      <c r="AM395" s="258"/>
      <c r="AN395" s="258"/>
      <c r="AO395" s="258"/>
      <c r="AP395" s="258"/>
      <c r="AQ395" s="258"/>
      <c r="AR395" s="258"/>
      <c r="AS395" s="258"/>
      <c r="AT395" s="258"/>
      <c r="AU395" s="258"/>
      <c r="AV395" s="258">
        <v>1366.28</v>
      </c>
      <c r="AW395" s="258"/>
      <c r="AX395" s="258"/>
      <c r="AY395" s="258"/>
      <c r="AZ395" s="258"/>
      <c r="BA395" s="258"/>
      <c r="BB395" s="258"/>
      <c r="BC395" s="258"/>
      <c r="BD395" s="258"/>
      <c r="BE395" s="258"/>
      <c r="BF395" s="258"/>
      <c r="BG395" s="258">
        <v>8719.27</v>
      </c>
      <c r="BH395" s="258"/>
      <c r="BI395" s="258"/>
      <c r="BJ395" s="258"/>
      <c r="BK395" s="258"/>
      <c r="BL395" s="258"/>
      <c r="BM395" s="258"/>
      <c r="BN395" s="258"/>
      <c r="BO395" s="258"/>
      <c r="BP395" s="258"/>
      <c r="BQ395" s="258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  <c r="DS395"/>
      <c r="DT395"/>
      <c r="DU395"/>
      <c r="DV395"/>
      <c r="DW395"/>
      <c r="DX395"/>
      <c r="DY395"/>
      <c r="DZ395"/>
      <c r="EA395"/>
      <c r="EB395"/>
      <c r="EC395"/>
      <c r="ED395"/>
      <c r="EE395"/>
      <c r="EF395"/>
      <c r="EG395"/>
      <c r="EH395"/>
      <c r="EI395"/>
      <c r="EJ395"/>
      <c r="EK395"/>
      <c r="EL395"/>
      <c r="EM395"/>
      <c r="EN395"/>
      <c r="EO395"/>
      <c r="EP395"/>
      <c r="EQ395"/>
      <c r="ER395"/>
      <c r="ES395"/>
      <c r="ET395"/>
      <c r="EU395"/>
      <c r="EV395"/>
      <c r="EW395"/>
      <c r="EX395"/>
      <c r="EY395"/>
      <c r="EZ395"/>
      <c r="FA395"/>
      <c r="FB395"/>
      <c r="FC395"/>
      <c r="FD395"/>
      <c r="FE395"/>
      <c r="FF395"/>
      <c r="FG395"/>
      <c r="FH395"/>
      <c r="FI395"/>
      <c r="FJ395"/>
      <c r="FK395"/>
      <c r="FL395"/>
      <c r="FM395"/>
      <c r="FN395"/>
      <c r="FO395"/>
      <c r="FP395"/>
      <c r="FQ395"/>
      <c r="FR395"/>
      <c r="FS395"/>
      <c r="FT395"/>
      <c r="FU395"/>
      <c r="FV395"/>
      <c r="FW395"/>
      <c r="FX395"/>
      <c r="FY395"/>
      <c r="FZ395"/>
      <c r="GA395"/>
      <c r="GB395"/>
      <c r="GC395"/>
      <c r="GD395"/>
      <c r="GE395"/>
      <c r="GF395"/>
      <c r="GG395"/>
      <c r="GH395"/>
      <c r="GI395"/>
      <c r="GJ395"/>
      <c r="GK395"/>
      <c r="GL395"/>
      <c r="GM395"/>
      <c r="GN395"/>
      <c r="GO395"/>
      <c r="GP395"/>
      <c r="GQ395"/>
      <c r="GR395"/>
      <c r="GS395"/>
      <c r="GT395"/>
      <c r="GU395"/>
      <c r="GV395"/>
      <c r="GW395"/>
      <c r="GX395"/>
      <c r="GY395"/>
      <c r="GZ395"/>
      <c r="HA395"/>
      <c r="HB395"/>
      <c r="HC395"/>
      <c r="HD395"/>
      <c r="HE395"/>
      <c r="HF395"/>
      <c r="HG395"/>
      <c r="HH395"/>
      <c r="HI395"/>
      <c r="HJ395"/>
      <c r="HK395"/>
      <c r="HL395"/>
      <c r="HM395"/>
      <c r="HN395"/>
      <c r="HO395"/>
      <c r="HP395"/>
      <c r="HQ395"/>
      <c r="HR395"/>
      <c r="HS395"/>
      <c r="HT395"/>
      <c r="HU395"/>
      <c r="HV395"/>
      <c r="HW395"/>
      <c r="HX395"/>
      <c r="HY395"/>
      <c r="HZ395"/>
      <c r="IA395"/>
      <c r="IB395"/>
      <c r="IC395"/>
      <c r="ID395"/>
      <c r="IE395"/>
      <c r="IF395"/>
      <c r="IG395"/>
      <c r="IH395"/>
      <c r="II395"/>
      <c r="IJ395"/>
      <c r="IK395"/>
      <c r="IL395"/>
      <c r="IM395"/>
      <c r="IN395"/>
      <c r="IO395"/>
      <c r="IP395"/>
      <c r="IQ395"/>
      <c r="IR395"/>
      <c r="IS395"/>
      <c r="IT395"/>
      <c r="IU395"/>
      <c r="IV395"/>
    </row>
    <row r="396" spans="1:69" s="2" customFormat="1" ht="15" customHeight="1">
      <c r="A396" s="1"/>
      <c r="B396" s="242"/>
      <c r="C396" s="261" t="s">
        <v>478</v>
      </c>
      <c r="D396" s="261"/>
      <c r="E396" s="261"/>
      <c r="F396" s="261"/>
      <c r="G396" s="261"/>
      <c r="H396" s="261"/>
      <c r="I396" s="261"/>
      <c r="J396" s="261"/>
      <c r="K396" s="261"/>
      <c r="L396" s="261"/>
      <c r="M396" s="261"/>
      <c r="N396" s="261"/>
      <c r="O396" s="261"/>
      <c r="P396" s="261"/>
      <c r="Q396" s="261"/>
      <c r="R396" s="261"/>
      <c r="S396" s="261"/>
      <c r="T396" s="261"/>
      <c r="U396" s="261"/>
      <c r="V396" s="261"/>
      <c r="W396" s="261"/>
      <c r="X396" s="262"/>
      <c r="Y396" s="263">
        <v>598004.97</v>
      </c>
      <c r="Z396" s="263"/>
      <c r="AA396" s="263"/>
      <c r="AB396" s="263"/>
      <c r="AC396" s="263"/>
      <c r="AD396" s="263"/>
      <c r="AE396" s="263"/>
      <c r="AF396" s="263"/>
      <c r="AG396" s="263"/>
      <c r="AH396" s="263"/>
      <c r="AI396" s="263"/>
      <c r="AJ396" s="263"/>
      <c r="AK396" s="258">
        <f t="shared" si="73"/>
        <v>2412.94</v>
      </c>
      <c r="AL396" s="258"/>
      <c r="AM396" s="258"/>
      <c r="AN396" s="258"/>
      <c r="AO396" s="258"/>
      <c r="AP396" s="258"/>
      <c r="AQ396" s="258"/>
      <c r="AR396" s="258"/>
      <c r="AS396" s="258"/>
      <c r="AT396" s="258"/>
      <c r="AU396" s="258"/>
      <c r="AV396" s="258">
        <v>786.01</v>
      </c>
      <c r="AW396" s="258"/>
      <c r="AX396" s="258"/>
      <c r="AY396" s="258"/>
      <c r="AZ396" s="258"/>
      <c r="BA396" s="258"/>
      <c r="BB396" s="258"/>
      <c r="BC396" s="258"/>
      <c r="BD396" s="258"/>
      <c r="BE396" s="258"/>
      <c r="BF396" s="258"/>
      <c r="BG396" s="258">
        <v>1626.93</v>
      </c>
      <c r="BH396" s="258"/>
      <c r="BI396" s="258"/>
      <c r="BJ396" s="258"/>
      <c r="BK396" s="258"/>
      <c r="BL396" s="258"/>
      <c r="BM396" s="258"/>
      <c r="BN396" s="258"/>
      <c r="BO396" s="258"/>
      <c r="BP396" s="258"/>
      <c r="BQ396" s="258"/>
    </row>
    <row r="397" spans="1:256" ht="15" customHeight="1">
      <c r="A397"/>
      <c r="B397" s="242"/>
      <c r="C397" s="261" t="s">
        <v>479</v>
      </c>
      <c r="D397" s="261"/>
      <c r="E397" s="261"/>
      <c r="F397" s="261"/>
      <c r="G397" s="261"/>
      <c r="H397" s="261"/>
      <c r="I397" s="261"/>
      <c r="J397" s="261"/>
      <c r="K397" s="261"/>
      <c r="L397" s="261"/>
      <c r="M397" s="261"/>
      <c r="N397" s="261"/>
      <c r="O397" s="261"/>
      <c r="P397" s="261"/>
      <c r="Q397" s="261"/>
      <c r="R397" s="261"/>
      <c r="S397" s="261"/>
      <c r="T397" s="261"/>
      <c r="U397" s="261"/>
      <c r="V397" s="261"/>
      <c r="W397" s="261"/>
      <c r="X397" s="262"/>
      <c r="Y397" s="258">
        <v>82.28</v>
      </c>
      <c r="Z397" s="258"/>
      <c r="AA397" s="258"/>
      <c r="AB397" s="258"/>
      <c r="AC397" s="258"/>
      <c r="AD397" s="258"/>
      <c r="AE397" s="258"/>
      <c r="AF397" s="258"/>
      <c r="AG397" s="258"/>
      <c r="AH397" s="258"/>
      <c r="AI397" s="258"/>
      <c r="AJ397" s="258"/>
      <c r="AK397" s="258">
        <f t="shared" si="73"/>
        <v>488.94</v>
      </c>
      <c r="AL397" s="258"/>
      <c r="AM397" s="258"/>
      <c r="AN397" s="258"/>
      <c r="AO397" s="258"/>
      <c r="AP397" s="258"/>
      <c r="AQ397" s="258"/>
      <c r="AR397" s="258"/>
      <c r="AS397" s="258"/>
      <c r="AT397" s="258"/>
      <c r="AU397" s="258"/>
      <c r="AV397" s="258">
        <v>97.94</v>
      </c>
      <c r="AW397" s="258"/>
      <c r="AX397" s="258"/>
      <c r="AY397" s="258"/>
      <c r="AZ397" s="258"/>
      <c r="BA397" s="258"/>
      <c r="BB397" s="258"/>
      <c r="BC397" s="258"/>
      <c r="BD397" s="258"/>
      <c r="BE397" s="258"/>
      <c r="BF397" s="258"/>
      <c r="BG397" s="258">
        <v>391</v>
      </c>
      <c r="BH397" s="258"/>
      <c r="BI397" s="258"/>
      <c r="BJ397" s="258"/>
      <c r="BK397" s="258"/>
      <c r="BL397" s="258"/>
      <c r="BM397" s="258"/>
      <c r="BN397" s="258"/>
      <c r="BO397" s="258"/>
      <c r="BP397" s="258"/>
      <c r="BQ397" s="258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  <c r="DS397"/>
      <c r="DT397"/>
      <c r="DU397"/>
      <c r="DV397"/>
      <c r="DW397"/>
      <c r="DX397"/>
      <c r="DY397"/>
      <c r="DZ397"/>
      <c r="EA397"/>
      <c r="EB397"/>
      <c r="EC397"/>
      <c r="ED397"/>
      <c r="EE397"/>
      <c r="EF397"/>
      <c r="EG397"/>
      <c r="EH397"/>
      <c r="EI397"/>
      <c r="EJ397"/>
      <c r="EK397"/>
      <c r="EL397"/>
      <c r="EM397"/>
      <c r="EN397"/>
      <c r="EO397"/>
      <c r="EP397"/>
      <c r="EQ397"/>
      <c r="ER397"/>
      <c r="ES397"/>
      <c r="ET397"/>
      <c r="EU397"/>
      <c r="EV397"/>
      <c r="EW397"/>
      <c r="EX397"/>
      <c r="EY397"/>
      <c r="EZ397"/>
      <c r="FA397"/>
      <c r="FB397"/>
      <c r="FC397"/>
      <c r="FD397"/>
      <c r="FE397"/>
      <c r="FF397"/>
      <c r="FG397"/>
      <c r="FH397"/>
      <c r="FI397"/>
      <c r="FJ397"/>
      <c r="FK397"/>
      <c r="FL397"/>
      <c r="FM397"/>
      <c r="FN397"/>
      <c r="FO397"/>
      <c r="FP397"/>
      <c r="FQ397"/>
      <c r="FR397"/>
      <c r="FS397"/>
      <c r="FT397"/>
      <c r="FU397"/>
      <c r="FV397"/>
      <c r="FW397"/>
      <c r="FX397"/>
      <c r="FY397"/>
      <c r="FZ397"/>
      <c r="GA397"/>
      <c r="GB397"/>
      <c r="GC397"/>
      <c r="GD397"/>
      <c r="GE397"/>
      <c r="GF397"/>
      <c r="GG397"/>
      <c r="GH397"/>
      <c r="GI397"/>
      <c r="GJ397"/>
      <c r="GK397"/>
      <c r="GL397"/>
      <c r="GM397"/>
      <c r="GN397"/>
      <c r="GO397"/>
      <c r="GP397"/>
      <c r="GQ397"/>
      <c r="GR397"/>
      <c r="GS397"/>
      <c r="GT397"/>
      <c r="GU397"/>
      <c r="GV397"/>
      <c r="GW397"/>
      <c r="GX397"/>
      <c r="GY397"/>
      <c r="GZ397"/>
      <c r="HA397"/>
      <c r="HB397"/>
      <c r="HC397"/>
      <c r="HD397"/>
      <c r="HE397"/>
      <c r="HF397"/>
      <c r="HG397"/>
      <c r="HH397"/>
      <c r="HI397"/>
      <c r="HJ397"/>
      <c r="HK397"/>
      <c r="HL397"/>
      <c r="HM397"/>
      <c r="HN397"/>
      <c r="HO397"/>
      <c r="HP397"/>
      <c r="HQ397"/>
      <c r="HR397"/>
      <c r="HS397"/>
      <c r="HT397"/>
      <c r="HU397"/>
      <c r="HV397"/>
      <c r="HW397"/>
      <c r="HX397"/>
      <c r="HY397"/>
      <c r="HZ397"/>
      <c r="IA397"/>
      <c r="IB397"/>
      <c r="IC397"/>
      <c r="ID397"/>
      <c r="IE397"/>
      <c r="IF397"/>
      <c r="IG397"/>
      <c r="IH397"/>
      <c r="II397"/>
      <c r="IJ397"/>
      <c r="IK397"/>
      <c r="IL397"/>
      <c r="IM397"/>
      <c r="IN397"/>
      <c r="IO397"/>
      <c r="IP397"/>
      <c r="IQ397"/>
      <c r="IR397"/>
      <c r="IS397"/>
      <c r="IT397"/>
      <c r="IU397"/>
      <c r="IV397"/>
    </row>
    <row r="398" spans="1:256" ht="15" customHeight="1">
      <c r="A398"/>
      <c r="B398" s="242"/>
      <c r="C398" s="261" t="s">
        <v>480</v>
      </c>
      <c r="D398" s="261"/>
      <c r="E398" s="261"/>
      <c r="F398" s="261"/>
      <c r="G398" s="261"/>
      <c r="H398" s="261"/>
      <c r="I398" s="261"/>
      <c r="J398" s="261"/>
      <c r="K398" s="261"/>
      <c r="L398" s="261"/>
      <c r="M398" s="261"/>
      <c r="N398" s="261"/>
      <c r="O398" s="261"/>
      <c r="P398" s="261"/>
      <c r="Q398" s="261"/>
      <c r="R398" s="261"/>
      <c r="S398" s="261"/>
      <c r="T398" s="261"/>
      <c r="U398" s="261"/>
      <c r="V398" s="261"/>
      <c r="W398" s="261"/>
      <c r="X398" s="262"/>
      <c r="Y398" s="258">
        <v>2761.18</v>
      </c>
      <c r="Z398" s="258"/>
      <c r="AA398" s="258"/>
      <c r="AB398" s="258"/>
      <c r="AC398" s="258"/>
      <c r="AD398" s="258"/>
      <c r="AE398" s="258"/>
      <c r="AF398" s="258"/>
      <c r="AG398" s="258"/>
      <c r="AH398" s="258"/>
      <c r="AI398" s="258"/>
      <c r="AJ398" s="258"/>
      <c r="AK398" s="258">
        <f t="shared" si="73"/>
        <v>1070.26</v>
      </c>
      <c r="AL398" s="258"/>
      <c r="AM398" s="258"/>
      <c r="AN398" s="258"/>
      <c r="AO398" s="258"/>
      <c r="AP398" s="258"/>
      <c r="AQ398" s="258"/>
      <c r="AR398" s="258"/>
      <c r="AS398" s="258"/>
      <c r="AT398" s="258"/>
      <c r="AU398" s="258"/>
      <c r="AV398" s="258">
        <v>892.88</v>
      </c>
      <c r="AW398" s="258"/>
      <c r="AX398" s="258"/>
      <c r="AY398" s="258"/>
      <c r="AZ398" s="258"/>
      <c r="BA398" s="258"/>
      <c r="BB398" s="258"/>
      <c r="BC398" s="258"/>
      <c r="BD398" s="258"/>
      <c r="BE398" s="258"/>
      <c r="BF398" s="258"/>
      <c r="BG398" s="258">
        <v>177.38</v>
      </c>
      <c r="BH398" s="258"/>
      <c r="BI398" s="258"/>
      <c r="BJ398" s="258"/>
      <c r="BK398" s="258"/>
      <c r="BL398" s="258"/>
      <c r="BM398" s="258"/>
      <c r="BN398" s="258"/>
      <c r="BO398" s="258"/>
      <c r="BP398" s="258"/>
      <c r="BQ398" s="25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  <c r="DT398"/>
      <c r="DU398"/>
      <c r="DV398"/>
      <c r="DW398"/>
      <c r="DX398"/>
      <c r="DY398"/>
      <c r="DZ398"/>
      <c r="EA398"/>
      <c r="EB398"/>
      <c r="EC398"/>
      <c r="ED398"/>
      <c r="EE398"/>
      <c r="EF398"/>
      <c r="EG398"/>
      <c r="EH398"/>
      <c r="EI398"/>
      <c r="EJ398"/>
      <c r="EK398"/>
      <c r="EL398"/>
      <c r="EM398"/>
      <c r="EN398"/>
      <c r="EO398"/>
      <c r="EP398"/>
      <c r="EQ398"/>
      <c r="ER398"/>
      <c r="ES398"/>
      <c r="ET398"/>
      <c r="EU398"/>
      <c r="EV398"/>
      <c r="EW398"/>
      <c r="EX398"/>
      <c r="EY398"/>
      <c r="EZ398"/>
      <c r="FA398"/>
      <c r="FB398"/>
      <c r="FC398"/>
      <c r="FD398"/>
      <c r="FE398"/>
      <c r="FF398"/>
      <c r="FG398"/>
      <c r="FH398"/>
      <c r="FI398"/>
      <c r="FJ398"/>
      <c r="FK398"/>
      <c r="FL398"/>
      <c r="FM398"/>
      <c r="FN398"/>
      <c r="FO398"/>
      <c r="FP398"/>
      <c r="FQ398"/>
      <c r="FR398"/>
      <c r="FS398"/>
      <c r="FT398"/>
      <c r="FU398"/>
      <c r="FV398"/>
      <c r="FW398"/>
      <c r="FX398"/>
      <c r="FY398"/>
      <c r="FZ398"/>
      <c r="GA398"/>
      <c r="GB398"/>
      <c r="GC398"/>
      <c r="GD398"/>
      <c r="GE398"/>
      <c r="GF398"/>
      <c r="GG398"/>
      <c r="GH398"/>
      <c r="GI398"/>
      <c r="GJ398"/>
      <c r="GK398"/>
      <c r="GL398"/>
      <c r="GM398"/>
      <c r="GN398"/>
      <c r="GO398"/>
      <c r="GP398"/>
      <c r="GQ398"/>
      <c r="GR398"/>
      <c r="GS398"/>
      <c r="GT398"/>
      <c r="GU398"/>
      <c r="GV398"/>
      <c r="GW398"/>
      <c r="GX398"/>
      <c r="GY398"/>
      <c r="GZ398"/>
      <c r="HA398"/>
      <c r="HB398"/>
      <c r="HC398"/>
      <c r="HD398"/>
      <c r="HE398"/>
      <c r="HF398"/>
      <c r="HG398"/>
      <c r="HH398"/>
      <c r="HI398"/>
      <c r="HJ398"/>
      <c r="HK398"/>
      <c r="HL398"/>
      <c r="HM398"/>
      <c r="HN398"/>
      <c r="HO398"/>
      <c r="HP398"/>
      <c r="HQ398"/>
      <c r="HR398"/>
      <c r="HS398"/>
      <c r="HT398"/>
      <c r="HU398"/>
      <c r="HV398"/>
      <c r="HW398"/>
      <c r="HX398"/>
      <c r="HY398"/>
      <c r="HZ398"/>
      <c r="IA398"/>
      <c r="IB398"/>
      <c r="IC398"/>
      <c r="ID398"/>
      <c r="IE398"/>
      <c r="IF398"/>
      <c r="IG398"/>
      <c r="IH398"/>
      <c r="II398"/>
      <c r="IJ398"/>
      <c r="IK398"/>
      <c r="IL398"/>
      <c r="IM398"/>
      <c r="IN398"/>
      <c r="IO398"/>
      <c r="IP398"/>
      <c r="IQ398"/>
      <c r="IR398"/>
      <c r="IS398"/>
      <c r="IT398"/>
      <c r="IU398"/>
      <c r="IV398"/>
    </row>
    <row r="399" spans="1:256" ht="15" customHeight="1">
      <c r="A399"/>
      <c r="B399" s="242"/>
      <c r="C399" s="261" t="s">
        <v>481</v>
      </c>
      <c r="D399" s="261"/>
      <c r="E399" s="261"/>
      <c r="F399" s="261"/>
      <c r="G399" s="261"/>
      <c r="H399" s="261"/>
      <c r="I399" s="261"/>
      <c r="J399" s="261"/>
      <c r="K399" s="261"/>
      <c r="L399" s="261"/>
      <c r="M399" s="261">
        <v>14.7</v>
      </c>
      <c r="N399" s="261"/>
      <c r="O399" s="261"/>
      <c r="P399" s="261"/>
      <c r="Q399" s="261"/>
      <c r="R399" s="261"/>
      <c r="S399" s="261"/>
      <c r="T399" s="261"/>
      <c r="U399" s="261"/>
      <c r="V399" s="261">
        <v>-3.8</v>
      </c>
      <c r="W399" s="261"/>
      <c r="X399" s="262"/>
      <c r="Y399" s="258">
        <v>21023.39</v>
      </c>
      <c r="Z399" s="258"/>
      <c r="AA399" s="258"/>
      <c r="AB399" s="258"/>
      <c r="AC399" s="258"/>
      <c r="AD399" s="258"/>
      <c r="AE399" s="258"/>
      <c r="AF399" s="258"/>
      <c r="AG399" s="258"/>
      <c r="AH399" s="258"/>
      <c r="AI399" s="258"/>
      <c r="AJ399" s="258"/>
      <c r="AK399" s="258">
        <f t="shared" si="73"/>
        <v>0</v>
      </c>
      <c r="AL399" s="258"/>
      <c r="AM399" s="258"/>
      <c r="AN399" s="258"/>
      <c r="AO399" s="258"/>
      <c r="AP399" s="258"/>
      <c r="AQ399" s="258"/>
      <c r="AR399" s="258"/>
      <c r="AS399" s="258"/>
      <c r="AT399" s="258"/>
      <c r="AU399" s="258"/>
      <c r="AV399" s="258">
        <v>0</v>
      </c>
      <c r="AW399" s="258"/>
      <c r="AX399" s="258"/>
      <c r="AY399" s="258"/>
      <c r="AZ399" s="258"/>
      <c r="BA399" s="258"/>
      <c r="BB399" s="258"/>
      <c r="BC399" s="258"/>
      <c r="BD399" s="258"/>
      <c r="BE399" s="258"/>
      <c r="BF399" s="258"/>
      <c r="BG399" s="258">
        <v>0</v>
      </c>
      <c r="BH399" s="258"/>
      <c r="BI399" s="258"/>
      <c r="BJ399" s="258"/>
      <c r="BK399" s="258"/>
      <c r="BL399" s="258"/>
      <c r="BM399" s="258"/>
      <c r="BN399" s="258"/>
      <c r="BO399" s="258"/>
      <c r="BP399" s="258"/>
      <c r="BQ399" s="258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  <c r="DS399"/>
      <c r="DT399"/>
      <c r="DU399"/>
      <c r="DV399"/>
      <c r="DW399"/>
      <c r="DX399"/>
      <c r="DY399"/>
      <c r="DZ399"/>
      <c r="EA399"/>
      <c r="EB399"/>
      <c r="EC399"/>
      <c r="ED399"/>
      <c r="EE399"/>
      <c r="EF399"/>
      <c r="EG399"/>
      <c r="EH399"/>
      <c r="EI399"/>
      <c r="EJ399"/>
      <c r="EK399"/>
      <c r="EL399"/>
      <c r="EM399"/>
      <c r="EN399"/>
      <c r="EO399"/>
      <c r="EP399"/>
      <c r="EQ399"/>
      <c r="ER399"/>
      <c r="ES399"/>
      <c r="ET399"/>
      <c r="EU399"/>
      <c r="EV399"/>
      <c r="EW399"/>
      <c r="EX399"/>
      <c r="EY399"/>
      <c r="EZ399"/>
      <c r="FA399"/>
      <c r="FB399"/>
      <c r="FC399"/>
      <c r="FD399"/>
      <c r="FE399"/>
      <c r="FF399"/>
      <c r="FG399"/>
      <c r="FH399"/>
      <c r="FI399"/>
      <c r="FJ399"/>
      <c r="FK399"/>
      <c r="FL399"/>
      <c r="FM399"/>
      <c r="FN399"/>
      <c r="FO399"/>
      <c r="FP399"/>
      <c r="FQ399"/>
      <c r="FR399"/>
      <c r="FS399"/>
      <c r="FT399"/>
      <c r="FU399"/>
      <c r="FV399"/>
      <c r="FW399"/>
      <c r="FX399"/>
      <c r="FY399"/>
      <c r="FZ399"/>
      <c r="GA399"/>
      <c r="GB399"/>
      <c r="GC399"/>
      <c r="GD399"/>
      <c r="GE399"/>
      <c r="GF399"/>
      <c r="GG399"/>
      <c r="GH399"/>
      <c r="GI399"/>
      <c r="GJ399"/>
      <c r="GK399"/>
      <c r="GL399"/>
      <c r="GM399"/>
      <c r="GN399"/>
      <c r="GO399"/>
      <c r="GP399"/>
      <c r="GQ399"/>
      <c r="GR399"/>
      <c r="GS399"/>
      <c r="GT399"/>
      <c r="GU399"/>
      <c r="GV399"/>
      <c r="GW399"/>
      <c r="GX399"/>
      <c r="GY399"/>
      <c r="GZ399"/>
      <c r="HA399"/>
      <c r="HB399"/>
      <c r="HC399"/>
      <c r="HD399"/>
      <c r="HE399"/>
      <c r="HF399"/>
      <c r="HG399"/>
      <c r="HH399"/>
      <c r="HI399"/>
      <c r="HJ399"/>
      <c r="HK399"/>
      <c r="HL399"/>
      <c r="HM399"/>
      <c r="HN399"/>
      <c r="HO399"/>
      <c r="HP399"/>
      <c r="HQ399"/>
      <c r="HR399"/>
      <c r="HS399"/>
      <c r="HT399"/>
      <c r="HU399"/>
      <c r="HV399"/>
      <c r="HW399"/>
      <c r="HX399"/>
      <c r="HY399"/>
      <c r="HZ399"/>
      <c r="IA399"/>
      <c r="IB399"/>
      <c r="IC399"/>
      <c r="ID399"/>
      <c r="IE399"/>
      <c r="IF399"/>
      <c r="IG399"/>
      <c r="IH399"/>
      <c r="II399"/>
      <c r="IJ399"/>
      <c r="IK399"/>
      <c r="IL399"/>
      <c r="IM399"/>
      <c r="IN399"/>
      <c r="IO399"/>
      <c r="IP399"/>
      <c r="IQ399"/>
      <c r="IR399"/>
      <c r="IS399"/>
      <c r="IT399"/>
      <c r="IU399"/>
      <c r="IV399"/>
    </row>
    <row r="400" spans="1:256" ht="15" customHeight="1">
      <c r="A400"/>
      <c r="B400" s="260"/>
      <c r="C400" s="264" t="s">
        <v>482</v>
      </c>
      <c r="D400" s="265"/>
      <c r="E400" s="265"/>
      <c r="F400" s="265"/>
      <c r="G400" s="265"/>
      <c r="H400" s="265"/>
      <c r="I400" s="265"/>
      <c r="J400" s="265"/>
      <c r="K400" s="265"/>
      <c r="L400" s="265"/>
      <c r="M400" s="265"/>
      <c r="N400" s="265"/>
      <c r="O400" s="265"/>
      <c r="P400" s="265"/>
      <c r="Q400" s="265"/>
      <c r="R400" s="265"/>
      <c r="S400" s="265"/>
      <c r="T400" s="265"/>
      <c r="U400" s="265"/>
      <c r="V400" s="265"/>
      <c r="W400" s="265"/>
      <c r="X400" s="266"/>
      <c r="Y400" s="267">
        <f>Y391-SUM(Y392:AJ399)</f>
        <v>508616.38</v>
      </c>
      <c r="Z400" s="267"/>
      <c r="AA400" s="267"/>
      <c r="AB400" s="267"/>
      <c r="AC400" s="267"/>
      <c r="AD400" s="267"/>
      <c r="AE400" s="267"/>
      <c r="AF400" s="267"/>
      <c r="AG400" s="267"/>
      <c r="AH400" s="267"/>
      <c r="AI400" s="267"/>
      <c r="AJ400" s="267"/>
      <c r="AK400" s="268">
        <f t="shared" si="73"/>
        <v>40909.15</v>
      </c>
      <c r="AL400" s="268"/>
      <c r="AM400" s="268"/>
      <c r="AN400" s="268"/>
      <c r="AO400" s="268"/>
      <c r="AP400" s="268"/>
      <c r="AQ400" s="268"/>
      <c r="AR400" s="268"/>
      <c r="AS400" s="268"/>
      <c r="AT400" s="268"/>
      <c r="AU400" s="268"/>
      <c r="AV400" s="268">
        <f>AV391-SUM(AV392:BF399)</f>
        <v>1661.75</v>
      </c>
      <c r="AW400" s="268"/>
      <c r="AX400" s="268"/>
      <c r="AY400" s="268"/>
      <c r="AZ400" s="268"/>
      <c r="BA400" s="268"/>
      <c r="BB400" s="268"/>
      <c r="BC400" s="268"/>
      <c r="BD400" s="268"/>
      <c r="BE400" s="268"/>
      <c r="BF400" s="268"/>
      <c r="BG400" s="268">
        <f>BG391-SUM(BG392:BQ399)</f>
        <v>39247.4</v>
      </c>
      <c r="BH400" s="268"/>
      <c r="BI400" s="268"/>
      <c r="BJ400" s="268"/>
      <c r="BK400" s="268"/>
      <c r="BL400" s="268"/>
      <c r="BM400" s="268"/>
      <c r="BN400" s="268"/>
      <c r="BO400" s="268"/>
      <c r="BP400" s="268"/>
      <c r="BQ400" s="268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  <c r="DV400"/>
      <c r="DW400"/>
      <c r="DX400"/>
      <c r="DY400"/>
      <c r="DZ400"/>
      <c r="EA400"/>
      <c r="EB400"/>
      <c r="EC400"/>
      <c r="ED400"/>
      <c r="EE400"/>
      <c r="EF400"/>
      <c r="EG400"/>
      <c r="EH400"/>
      <c r="EI400"/>
      <c r="EJ400"/>
      <c r="EK400"/>
      <c r="EL400"/>
      <c r="EM400"/>
      <c r="EN400"/>
      <c r="EO400"/>
      <c r="EP400"/>
      <c r="EQ400"/>
      <c r="ER400"/>
      <c r="ES400"/>
      <c r="ET400"/>
      <c r="EU400"/>
      <c r="EV400"/>
      <c r="EW400"/>
      <c r="EX400"/>
      <c r="EY400"/>
      <c r="EZ400"/>
      <c r="FA400"/>
      <c r="FB400"/>
      <c r="FC400"/>
      <c r="FD400"/>
      <c r="FE400"/>
      <c r="FF400"/>
      <c r="FG400"/>
      <c r="FH400"/>
      <c r="FI400"/>
      <c r="FJ400"/>
      <c r="FK400"/>
      <c r="FL400"/>
      <c r="FM400"/>
      <c r="FN400"/>
      <c r="FO400"/>
      <c r="FP400"/>
      <c r="FQ400"/>
      <c r="FR400"/>
      <c r="FS400"/>
      <c r="FT400"/>
      <c r="FU400"/>
      <c r="FV400"/>
      <c r="FW400"/>
      <c r="FX400"/>
      <c r="FY400"/>
      <c r="FZ400"/>
      <c r="GA400"/>
      <c r="GB400"/>
      <c r="GC400"/>
      <c r="GD400"/>
      <c r="GE400"/>
      <c r="GF400"/>
      <c r="GG400"/>
      <c r="GH400"/>
      <c r="GI400"/>
      <c r="GJ400"/>
      <c r="GK400"/>
      <c r="GL400"/>
      <c r="GM400"/>
      <c r="GN400"/>
      <c r="GO400"/>
      <c r="GP400"/>
      <c r="GQ400"/>
      <c r="GR400"/>
      <c r="GS400"/>
      <c r="GT400"/>
      <c r="GU400"/>
      <c r="GV400"/>
      <c r="GW400"/>
      <c r="GX400"/>
      <c r="GY400"/>
      <c r="GZ400"/>
      <c r="HA400"/>
      <c r="HB400"/>
      <c r="HC400"/>
      <c r="HD400"/>
      <c r="HE400"/>
      <c r="HF400"/>
      <c r="HG400"/>
      <c r="HH400"/>
      <c r="HI400"/>
      <c r="HJ400"/>
      <c r="HK400"/>
      <c r="HL400"/>
      <c r="HM400"/>
      <c r="HN400"/>
      <c r="HO400"/>
      <c r="HP400"/>
      <c r="HQ400"/>
      <c r="HR400"/>
      <c r="HS400"/>
      <c r="HT400"/>
      <c r="HU400"/>
      <c r="HV400"/>
      <c r="HW400"/>
      <c r="HX400"/>
      <c r="HY400"/>
      <c r="HZ400"/>
      <c r="IA400"/>
      <c r="IB400"/>
      <c r="IC400"/>
      <c r="ID400"/>
      <c r="IE400"/>
      <c r="IF400"/>
      <c r="IG400"/>
      <c r="IH400"/>
      <c r="II400"/>
      <c r="IJ400"/>
      <c r="IK400"/>
      <c r="IL400"/>
      <c r="IM400"/>
      <c r="IN400"/>
      <c r="IO400"/>
      <c r="IP400"/>
      <c r="IQ400"/>
      <c r="IR400"/>
      <c r="IS400"/>
      <c r="IT400"/>
      <c r="IU400"/>
      <c r="IV400"/>
    </row>
    <row r="401" spans="1:256" ht="15" customHeight="1">
      <c r="A401" s="230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 s="55" t="s">
        <v>394</v>
      </c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  <c r="DS401"/>
      <c r="DT401"/>
      <c r="DU401"/>
      <c r="DV401"/>
      <c r="DW401"/>
      <c r="DX401"/>
      <c r="DY401"/>
      <c r="DZ401"/>
      <c r="EA401"/>
      <c r="EB401"/>
      <c r="EC401"/>
      <c r="ED401"/>
      <c r="EE401"/>
      <c r="EF401"/>
      <c r="EG401"/>
      <c r="EH401"/>
      <c r="EI401"/>
      <c r="EJ401"/>
      <c r="EK401"/>
      <c r="EL401"/>
      <c r="EM401"/>
      <c r="EN401"/>
      <c r="EO401"/>
      <c r="EP401"/>
      <c r="EQ401"/>
      <c r="ER401"/>
      <c r="ES401"/>
      <c r="ET401"/>
      <c r="EU401"/>
      <c r="EV401"/>
      <c r="EW401"/>
      <c r="EX401"/>
      <c r="EY401"/>
      <c r="EZ401"/>
      <c r="FA401"/>
      <c r="FB401"/>
      <c r="FC401"/>
      <c r="FD401"/>
      <c r="FE401"/>
      <c r="FF401"/>
      <c r="FG401"/>
      <c r="FH401"/>
      <c r="FI401"/>
      <c r="FJ401"/>
      <c r="FK401"/>
      <c r="FL401"/>
      <c r="FM401"/>
      <c r="FN401"/>
      <c r="FO401"/>
      <c r="FP401"/>
      <c r="FQ401"/>
      <c r="FR401"/>
      <c r="FS401"/>
      <c r="FT401"/>
      <c r="FU401"/>
      <c r="FV401"/>
      <c r="FW401"/>
      <c r="FX401"/>
      <c r="FY401"/>
      <c r="FZ401"/>
      <c r="GA401"/>
      <c r="GB401"/>
      <c r="GC401"/>
      <c r="GD401"/>
      <c r="GE401"/>
      <c r="GF401"/>
      <c r="GG401"/>
      <c r="GH401"/>
      <c r="GI401"/>
      <c r="GJ401"/>
      <c r="GK401"/>
      <c r="GL401"/>
      <c r="GM401"/>
      <c r="GN401"/>
      <c r="GO401"/>
      <c r="GP401"/>
      <c r="GQ401"/>
      <c r="GR401"/>
      <c r="GS401"/>
      <c r="GT401"/>
      <c r="GU401"/>
      <c r="GV401"/>
      <c r="GW401"/>
      <c r="GX401"/>
      <c r="GY401"/>
      <c r="GZ401"/>
      <c r="HA401"/>
      <c r="HB401"/>
      <c r="HC401"/>
      <c r="HD401"/>
      <c r="HE401"/>
      <c r="HF401"/>
      <c r="HG401"/>
      <c r="HH401"/>
      <c r="HI401"/>
      <c r="HJ401"/>
      <c r="HK401"/>
      <c r="HL401"/>
      <c r="HM401"/>
      <c r="HN401"/>
      <c r="HO401"/>
      <c r="HP401"/>
      <c r="HQ401"/>
      <c r="HR401"/>
      <c r="HS401"/>
      <c r="HT401"/>
      <c r="HU401"/>
      <c r="HV401"/>
      <c r="HW401"/>
      <c r="HX401"/>
      <c r="HY401"/>
      <c r="HZ401"/>
      <c r="IA401"/>
      <c r="IB401"/>
      <c r="IC401"/>
      <c r="ID401"/>
      <c r="IE401"/>
      <c r="IF401"/>
      <c r="IG401"/>
      <c r="IH401"/>
      <c r="II401"/>
      <c r="IJ401"/>
      <c r="IK401"/>
      <c r="IL401"/>
      <c r="IM401"/>
      <c r="IN401"/>
      <c r="IO401"/>
      <c r="IP401"/>
      <c r="IQ401"/>
      <c r="IR401"/>
      <c r="IS401"/>
      <c r="IT401"/>
      <c r="IU401"/>
      <c r="IV401"/>
    </row>
    <row r="402" spans="1:256" ht="15" customHeight="1">
      <c r="A402" s="2" t="s">
        <v>483</v>
      </c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  <c r="DV402"/>
      <c r="DW402"/>
      <c r="DX402"/>
      <c r="DY402"/>
      <c r="DZ402"/>
      <c r="EA402"/>
      <c r="EB402"/>
      <c r="EC402"/>
      <c r="ED402"/>
      <c r="EE402"/>
      <c r="EF402"/>
      <c r="EG402"/>
      <c r="EH402"/>
      <c r="EI402"/>
      <c r="EJ402"/>
      <c r="EK402"/>
      <c r="EL402"/>
      <c r="EM402"/>
      <c r="EN402"/>
      <c r="EO402"/>
      <c r="EP402"/>
      <c r="EQ402"/>
      <c r="ER402"/>
      <c r="ES402"/>
      <c r="ET402"/>
      <c r="EU402"/>
      <c r="EV402"/>
      <c r="EW402"/>
      <c r="EX402"/>
      <c r="EY402"/>
      <c r="EZ402"/>
      <c r="FA402"/>
      <c r="FB402"/>
      <c r="FC402"/>
      <c r="FD402"/>
      <c r="FE402"/>
      <c r="FF402"/>
      <c r="FG402"/>
      <c r="FH402"/>
      <c r="FI402"/>
      <c r="FJ402"/>
      <c r="FK402"/>
      <c r="FL402"/>
      <c r="FM402"/>
      <c r="FN402"/>
      <c r="FO402"/>
      <c r="FP402"/>
      <c r="FQ402"/>
      <c r="FR402"/>
      <c r="FS402"/>
      <c r="FT402"/>
      <c r="FU402"/>
      <c r="FV402"/>
      <c r="FW402"/>
      <c r="FX402"/>
      <c r="FY402"/>
      <c r="FZ402"/>
      <c r="GA402"/>
      <c r="GB402"/>
      <c r="GC402"/>
      <c r="GD402"/>
      <c r="GE402"/>
      <c r="GF402"/>
      <c r="GG402"/>
      <c r="GH402"/>
      <c r="GI402"/>
      <c r="GJ402"/>
      <c r="GK402"/>
      <c r="GL402"/>
      <c r="GM402"/>
      <c r="GN402"/>
      <c r="GO402"/>
      <c r="GP402"/>
      <c r="GQ402"/>
      <c r="GR402"/>
      <c r="GS402"/>
      <c r="GT402"/>
      <c r="GU402"/>
      <c r="GV402"/>
      <c r="GW402"/>
      <c r="GX402"/>
      <c r="GY402"/>
      <c r="GZ402"/>
      <c r="HA402"/>
      <c r="HB402"/>
      <c r="HC402"/>
      <c r="HD402"/>
      <c r="HE402"/>
      <c r="HF402"/>
      <c r="HG402"/>
      <c r="HH402"/>
      <c r="HI402"/>
      <c r="HJ402"/>
      <c r="HK402"/>
      <c r="HL402"/>
      <c r="HM402"/>
      <c r="HN402"/>
      <c r="HO402"/>
      <c r="HP402"/>
      <c r="HQ402"/>
      <c r="HR402"/>
      <c r="HS402"/>
      <c r="HT402"/>
      <c r="HU402"/>
      <c r="HV402"/>
      <c r="HW402"/>
      <c r="HX402"/>
      <c r="HY402"/>
      <c r="HZ402"/>
      <c r="IA402"/>
      <c r="IB402"/>
      <c r="IC402"/>
      <c r="ID402"/>
      <c r="IE402"/>
      <c r="IF402"/>
      <c r="IG402"/>
      <c r="IH402"/>
      <c r="II402"/>
      <c r="IJ402"/>
      <c r="IK402"/>
      <c r="IL402"/>
      <c r="IM402"/>
      <c r="IN402"/>
      <c r="IO402"/>
      <c r="IP402"/>
      <c r="IQ402"/>
      <c r="IR402"/>
      <c r="IS402"/>
      <c r="IT402"/>
      <c r="IU402"/>
      <c r="IV402"/>
    </row>
    <row r="403" spans="1:256" ht="15" customHeight="1">
      <c r="A403" s="8" t="s">
        <v>484</v>
      </c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 s="55" t="s">
        <v>485</v>
      </c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  <c r="DL403"/>
      <c r="DM403"/>
      <c r="DN403"/>
      <c r="DO403"/>
      <c r="DP403"/>
      <c r="DQ403"/>
      <c r="DR403"/>
      <c r="DS403"/>
      <c r="DT403"/>
      <c r="DU403"/>
      <c r="DV403"/>
      <c r="DW403"/>
      <c r="DX403"/>
      <c r="DY403"/>
      <c r="DZ403"/>
      <c r="EA403"/>
      <c r="EB403"/>
      <c r="EC403"/>
      <c r="ED403"/>
      <c r="EE403"/>
      <c r="EF403"/>
      <c r="EG403"/>
      <c r="EH403"/>
      <c r="EI403"/>
      <c r="EJ403"/>
      <c r="EK403"/>
      <c r="EL403"/>
      <c r="EM403"/>
      <c r="EN403"/>
      <c r="EO403"/>
      <c r="EP403"/>
      <c r="EQ403"/>
      <c r="ER403"/>
      <c r="ES403"/>
      <c r="ET403"/>
      <c r="EU403"/>
      <c r="EV403"/>
      <c r="EW403"/>
      <c r="EX403"/>
      <c r="EY403"/>
      <c r="EZ403"/>
      <c r="FA403"/>
      <c r="FB403"/>
      <c r="FC403"/>
      <c r="FD403"/>
      <c r="FE403"/>
      <c r="FF403"/>
      <c r="FG403"/>
      <c r="FH403"/>
      <c r="FI403"/>
      <c r="FJ403"/>
      <c r="FK403"/>
      <c r="FL403"/>
      <c r="FM403"/>
      <c r="FN403"/>
      <c r="FO403"/>
      <c r="FP403"/>
      <c r="FQ403"/>
      <c r="FR403"/>
      <c r="FS403"/>
      <c r="FT403"/>
      <c r="FU403"/>
      <c r="FV403"/>
      <c r="FW403"/>
      <c r="FX403"/>
      <c r="FY403"/>
      <c r="FZ403"/>
      <c r="GA403"/>
      <c r="GB403"/>
      <c r="GC403"/>
      <c r="GD403"/>
      <c r="GE403"/>
      <c r="GF403"/>
      <c r="GG403"/>
      <c r="GH403"/>
      <c r="GI403"/>
      <c r="GJ403"/>
      <c r="GK403"/>
      <c r="GL403"/>
      <c r="GM403"/>
      <c r="GN403"/>
      <c r="GO403"/>
      <c r="GP403"/>
      <c r="GQ403"/>
      <c r="GR403"/>
      <c r="GS403"/>
      <c r="GT403"/>
      <c r="GU403"/>
      <c r="GV403"/>
      <c r="GW403"/>
      <c r="GX403"/>
      <c r="GY403"/>
      <c r="GZ403"/>
      <c r="HA403"/>
      <c r="HB403"/>
      <c r="HC403"/>
      <c r="HD403"/>
      <c r="HE403"/>
      <c r="HF403"/>
      <c r="HG403"/>
      <c r="HH403"/>
      <c r="HI403"/>
      <c r="HJ403"/>
      <c r="HK403"/>
      <c r="HL403"/>
      <c r="HM403"/>
      <c r="HN403"/>
      <c r="HO403"/>
      <c r="HP403"/>
      <c r="HQ403"/>
      <c r="HR403"/>
      <c r="HS403"/>
      <c r="HT403"/>
      <c r="HU403"/>
      <c r="HV403"/>
      <c r="HW403"/>
      <c r="HX403"/>
      <c r="HY403"/>
      <c r="HZ403"/>
      <c r="IA403"/>
      <c r="IB403"/>
      <c r="IC403"/>
      <c r="ID403"/>
      <c r="IE403"/>
      <c r="IF403"/>
      <c r="IG403"/>
      <c r="IH403"/>
      <c r="II403"/>
      <c r="IJ403"/>
      <c r="IK403"/>
      <c r="IL403"/>
      <c r="IM403"/>
      <c r="IN403"/>
      <c r="IO403"/>
      <c r="IP403"/>
      <c r="IQ403"/>
      <c r="IR403"/>
      <c r="IS403"/>
      <c r="IT403"/>
      <c r="IU403"/>
      <c r="IV403"/>
    </row>
    <row r="404" spans="1:256" ht="3.75" customHeight="1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  <c r="DL404"/>
      <c r="DM404"/>
      <c r="DN404"/>
      <c r="DO404"/>
      <c r="DP404"/>
      <c r="DQ404"/>
      <c r="DR404"/>
      <c r="DS404"/>
      <c r="DT404"/>
      <c r="DU404"/>
      <c r="DV404"/>
      <c r="DW404"/>
      <c r="DX404"/>
      <c r="DY404"/>
      <c r="DZ404"/>
      <c r="EA404"/>
      <c r="EB404"/>
      <c r="EC404"/>
      <c r="ED404"/>
      <c r="EE404"/>
      <c r="EF404"/>
      <c r="EG404"/>
      <c r="EH404"/>
      <c r="EI404"/>
      <c r="EJ404"/>
      <c r="EK404"/>
      <c r="EL404"/>
      <c r="EM404"/>
      <c r="EN404"/>
      <c r="EO404"/>
      <c r="EP404"/>
      <c r="EQ404"/>
      <c r="ER404"/>
      <c r="ES404"/>
      <c r="ET404"/>
      <c r="EU404"/>
      <c r="EV404"/>
      <c r="EW404"/>
      <c r="EX404"/>
      <c r="EY404"/>
      <c r="EZ404"/>
      <c r="FA404"/>
      <c r="FB404"/>
      <c r="FC404"/>
      <c r="FD404"/>
      <c r="FE404"/>
      <c r="FF404"/>
      <c r="FG404"/>
      <c r="FH404"/>
      <c r="FI404"/>
      <c r="FJ404"/>
      <c r="FK404"/>
      <c r="FL404"/>
      <c r="FM404"/>
      <c r="FN404"/>
      <c r="FO404"/>
      <c r="FP404"/>
      <c r="FQ404"/>
      <c r="FR404"/>
      <c r="FS404"/>
      <c r="FT404"/>
      <c r="FU404"/>
      <c r="FV404"/>
      <c r="FW404"/>
      <c r="FX404"/>
      <c r="FY404"/>
      <c r="FZ404"/>
      <c r="GA404"/>
      <c r="GB404"/>
      <c r="GC404"/>
      <c r="GD404"/>
      <c r="GE404"/>
      <c r="GF404"/>
      <c r="GG404"/>
      <c r="GH404"/>
      <c r="GI404"/>
      <c r="GJ404"/>
      <c r="GK404"/>
      <c r="GL404"/>
      <c r="GM404"/>
      <c r="GN404"/>
      <c r="GO404"/>
      <c r="GP404"/>
      <c r="GQ404"/>
      <c r="GR404"/>
      <c r="GS404"/>
      <c r="GT404"/>
      <c r="GU404"/>
      <c r="GV404"/>
      <c r="GW404"/>
      <c r="GX404"/>
      <c r="GY404"/>
      <c r="GZ404"/>
      <c r="HA404"/>
      <c r="HB404"/>
      <c r="HC404"/>
      <c r="HD404"/>
      <c r="HE404"/>
      <c r="HF404"/>
      <c r="HG404"/>
      <c r="HH404"/>
      <c r="HI404"/>
      <c r="HJ404"/>
      <c r="HK404"/>
      <c r="HL404"/>
      <c r="HM404"/>
      <c r="HN404"/>
      <c r="HO404"/>
      <c r="HP404"/>
      <c r="HQ404"/>
      <c r="HR404"/>
      <c r="HS404"/>
      <c r="HT404"/>
      <c r="HU404"/>
      <c r="HV404"/>
      <c r="HW404"/>
      <c r="HX404"/>
      <c r="HY404"/>
      <c r="HZ404"/>
      <c r="IA404"/>
      <c r="IB404"/>
      <c r="IC404"/>
      <c r="ID404"/>
      <c r="IE404"/>
      <c r="IF404"/>
      <c r="IG404"/>
      <c r="IH404"/>
      <c r="II404"/>
      <c r="IJ404"/>
      <c r="IK404"/>
      <c r="IL404"/>
      <c r="IM404"/>
      <c r="IN404"/>
      <c r="IO404"/>
      <c r="IP404"/>
      <c r="IQ404"/>
      <c r="IR404"/>
      <c r="IS404"/>
      <c r="IT404"/>
      <c r="IU404"/>
      <c r="IV404"/>
    </row>
    <row r="405" spans="1:256" ht="15" customHeight="1">
      <c r="A405"/>
      <c r="B405" s="5" t="s">
        <v>486</v>
      </c>
      <c r="C405" s="5"/>
      <c r="D405" s="5"/>
      <c r="E405" s="5"/>
      <c r="F405" s="5"/>
      <c r="G405" s="5" t="s">
        <v>487</v>
      </c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 t="s">
        <v>488</v>
      </c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 t="s">
        <v>489</v>
      </c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  <c r="DL405"/>
      <c r="DM405"/>
      <c r="DN405"/>
      <c r="DO405"/>
      <c r="DP405"/>
      <c r="DQ405"/>
      <c r="DR405"/>
      <c r="DS405"/>
      <c r="DT405"/>
      <c r="DU405"/>
      <c r="DV405"/>
      <c r="DW405"/>
      <c r="DX405"/>
      <c r="DY405"/>
      <c r="DZ405"/>
      <c r="EA405"/>
      <c r="EB405"/>
      <c r="EC405"/>
      <c r="ED405"/>
      <c r="EE405"/>
      <c r="EF405"/>
      <c r="EG405"/>
      <c r="EH405"/>
      <c r="EI405"/>
      <c r="EJ405"/>
      <c r="EK405"/>
      <c r="EL405"/>
      <c r="EM405"/>
      <c r="EN405"/>
      <c r="EO405"/>
      <c r="EP405"/>
      <c r="EQ405"/>
      <c r="ER405"/>
      <c r="ES405"/>
      <c r="ET405"/>
      <c r="EU405"/>
      <c r="EV405"/>
      <c r="EW405"/>
      <c r="EX405"/>
      <c r="EY405"/>
      <c r="EZ405"/>
      <c r="FA405"/>
      <c r="FB405"/>
      <c r="FC405"/>
      <c r="FD405"/>
      <c r="FE405"/>
      <c r="FF405"/>
      <c r="FG405"/>
      <c r="FH405"/>
      <c r="FI405"/>
      <c r="FJ405"/>
      <c r="FK405"/>
      <c r="FL405"/>
      <c r="FM405"/>
      <c r="FN405"/>
      <c r="FO405"/>
      <c r="FP405"/>
      <c r="FQ405"/>
      <c r="FR405"/>
      <c r="FS405"/>
      <c r="FT405"/>
      <c r="FU405"/>
      <c r="FV405"/>
      <c r="FW405"/>
      <c r="FX405"/>
      <c r="FY405"/>
      <c r="FZ405"/>
      <c r="GA405"/>
      <c r="GB405"/>
      <c r="GC405"/>
      <c r="GD405"/>
      <c r="GE405"/>
      <c r="GF405"/>
      <c r="GG405"/>
      <c r="GH405"/>
      <c r="GI405"/>
      <c r="GJ405"/>
      <c r="GK405"/>
      <c r="GL405"/>
      <c r="GM405"/>
      <c r="GN405"/>
      <c r="GO405"/>
      <c r="GP405"/>
      <c r="GQ405"/>
      <c r="GR405"/>
      <c r="GS405"/>
      <c r="GT405"/>
      <c r="GU405"/>
      <c r="GV405"/>
      <c r="GW405"/>
      <c r="GX405"/>
      <c r="GY405"/>
      <c r="GZ405"/>
      <c r="HA405"/>
      <c r="HB405"/>
      <c r="HC405"/>
      <c r="HD405"/>
      <c r="HE405"/>
      <c r="HF405"/>
      <c r="HG405"/>
      <c r="HH405"/>
      <c r="HI405"/>
      <c r="HJ405"/>
      <c r="HK405"/>
      <c r="HL405"/>
      <c r="HM405"/>
      <c r="HN405"/>
      <c r="HO405"/>
      <c r="HP405"/>
      <c r="HQ405"/>
      <c r="HR405"/>
      <c r="HS405"/>
      <c r="HT405"/>
      <c r="HU405"/>
      <c r="HV405"/>
      <c r="HW405"/>
      <c r="HX405"/>
      <c r="HY405"/>
      <c r="HZ405"/>
      <c r="IA405"/>
      <c r="IB405"/>
      <c r="IC405"/>
      <c r="ID405"/>
      <c r="IE405"/>
      <c r="IF405"/>
      <c r="IG405"/>
      <c r="IH405"/>
      <c r="II405"/>
      <c r="IJ405"/>
      <c r="IK405"/>
      <c r="IL405"/>
      <c r="IM405"/>
      <c r="IN405"/>
      <c r="IO405"/>
      <c r="IP405"/>
      <c r="IQ405"/>
      <c r="IR405"/>
      <c r="IS405"/>
      <c r="IT405"/>
      <c r="IU405"/>
      <c r="IV405"/>
    </row>
    <row r="406" spans="1:256" ht="15" customHeight="1">
      <c r="A406"/>
      <c r="B406" s="5"/>
      <c r="C406" s="5"/>
      <c r="D406" s="5"/>
      <c r="E406" s="5"/>
      <c r="F406" s="5"/>
      <c r="G406" s="269" t="s">
        <v>490</v>
      </c>
      <c r="H406" s="269"/>
      <c r="I406" s="269"/>
      <c r="J406" s="269"/>
      <c r="K406" s="269"/>
      <c r="L406" s="269"/>
      <c r="M406" s="269"/>
      <c r="N406" s="269" t="s">
        <v>491</v>
      </c>
      <c r="O406" s="269"/>
      <c r="P406" s="269"/>
      <c r="Q406" s="269"/>
      <c r="R406" s="269"/>
      <c r="S406" s="269"/>
      <c r="T406" s="269"/>
      <c r="U406" s="269" t="s">
        <v>492</v>
      </c>
      <c r="V406" s="269"/>
      <c r="W406" s="269"/>
      <c r="X406" s="269"/>
      <c r="Y406" s="269"/>
      <c r="Z406" s="269"/>
      <c r="AA406" s="269"/>
      <c r="AB406" s="269" t="s">
        <v>490</v>
      </c>
      <c r="AC406" s="269"/>
      <c r="AD406" s="269"/>
      <c r="AE406" s="269"/>
      <c r="AF406" s="269"/>
      <c r="AG406" s="269"/>
      <c r="AH406" s="269"/>
      <c r="AI406" s="269" t="s">
        <v>491</v>
      </c>
      <c r="AJ406" s="269"/>
      <c r="AK406" s="269"/>
      <c r="AL406" s="269"/>
      <c r="AM406" s="269"/>
      <c r="AN406" s="269"/>
      <c r="AO406" s="269"/>
      <c r="AP406" s="269" t="s">
        <v>492</v>
      </c>
      <c r="AQ406" s="269"/>
      <c r="AR406" s="269"/>
      <c r="AS406" s="269"/>
      <c r="AT406" s="269"/>
      <c r="AU406" s="269"/>
      <c r="AV406" s="269"/>
      <c r="AW406" s="269" t="s">
        <v>490</v>
      </c>
      <c r="AX406" s="269"/>
      <c r="AY406" s="269"/>
      <c r="AZ406" s="269"/>
      <c r="BA406" s="269"/>
      <c r="BB406" s="269"/>
      <c r="BC406" s="269"/>
      <c r="BD406" s="269" t="s">
        <v>491</v>
      </c>
      <c r="BE406" s="269"/>
      <c r="BF406" s="269"/>
      <c r="BG406" s="269"/>
      <c r="BH406" s="269"/>
      <c r="BI406" s="269"/>
      <c r="BJ406" s="269"/>
      <c r="BK406" s="269" t="s">
        <v>492</v>
      </c>
      <c r="BL406" s="269"/>
      <c r="BM406" s="269"/>
      <c r="BN406" s="269"/>
      <c r="BO406" s="269"/>
      <c r="BP406" s="269"/>
      <c r="BQ406" s="269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  <c r="DL406"/>
      <c r="DM406"/>
      <c r="DN406"/>
      <c r="DO406"/>
      <c r="DP406"/>
      <c r="DQ406"/>
      <c r="DR406"/>
      <c r="DS406"/>
      <c r="DT406"/>
      <c r="DU406"/>
      <c r="DV406"/>
      <c r="DW406"/>
      <c r="DX406"/>
      <c r="DY406"/>
      <c r="DZ406"/>
      <c r="EA406"/>
      <c r="EB406"/>
      <c r="EC406"/>
      <c r="ED406"/>
      <c r="EE406"/>
      <c r="EF406"/>
      <c r="EG406"/>
      <c r="EH406"/>
      <c r="EI406"/>
      <c r="EJ406"/>
      <c r="EK406"/>
      <c r="EL406"/>
      <c r="EM406"/>
      <c r="EN406"/>
      <c r="EO406"/>
      <c r="EP406"/>
      <c r="EQ406"/>
      <c r="ER406"/>
      <c r="ES406"/>
      <c r="ET406"/>
      <c r="EU406"/>
      <c r="EV406"/>
      <c r="EW406"/>
      <c r="EX406"/>
      <c r="EY406"/>
      <c r="EZ406"/>
      <c r="FA406"/>
      <c r="FB406"/>
      <c r="FC406"/>
      <c r="FD406"/>
      <c r="FE406"/>
      <c r="FF406"/>
      <c r="FG406"/>
      <c r="FH406"/>
      <c r="FI406"/>
      <c r="FJ406"/>
      <c r="FK406"/>
      <c r="FL406"/>
      <c r="FM406"/>
      <c r="FN406"/>
      <c r="FO406"/>
      <c r="FP406"/>
      <c r="FQ406"/>
      <c r="FR406"/>
      <c r="FS406"/>
      <c r="FT406"/>
      <c r="FU406"/>
      <c r="FV406"/>
      <c r="FW406"/>
      <c r="FX406"/>
      <c r="FY406"/>
      <c r="FZ406"/>
      <c r="GA406"/>
      <c r="GB406"/>
      <c r="GC406"/>
      <c r="GD406"/>
      <c r="GE406"/>
      <c r="GF406"/>
      <c r="GG406"/>
      <c r="GH406"/>
      <c r="GI406"/>
      <c r="GJ406"/>
      <c r="GK406"/>
      <c r="GL406"/>
      <c r="GM406"/>
      <c r="GN406"/>
      <c r="GO406"/>
      <c r="GP406"/>
      <c r="GQ406"/>
      <c r="GR406"/>
      <c r="GS406"/>
      <c r="GT406"/>
      <c r="GU406"/>
      <c r="GV406"/>
      <c r="GW406"/>
      <c r="GX406"/>
      <c r="GY406"/>
      <c r="GZ406"/>
      <c r="HA406"/>
      <c r="HB406"/>
      <c r="HC406"/>
      <c r="HD406"/>
      <c r="HE406"/>
      <c r="HF406"/>
      <c r="HG406"/>
      <c r="HH406"/>
      <c r="HI406"/>
      <c r="HJ406"/>
      <c r="HK406"/>
      <c r="HL406"/>
      <c r="HM406"/>
      <c r="HN406"/>
      <c r="HO406"/>
      <c r="HP406"/>
      <c r="HQ406"/>
      <c r="HR406"/>
      <c r="HS406"/>
      <c r="HT406"/>
      <c r="HU406"/>
      <c r="HV406"/>
      <c r="HW406"/>
      <c r="HX406"/>
      <c r="HY406"/>
      <c r="HZ406"/>
      <c r="IA406"/>
      <c r="IB406"/>
      <c r="IC406"/>
      <c r="ID406"/>
      <c r="IE406"/>
      <c r="IF406"/>
      <c r="IG406"/>
      <c r="IH406"/>
      <c r="II406"/>
      <c r="IJ406"/>
      <c r="IK406"/>
      <c r="IL406"/>
      <c r="IM406"/>
      <c r="IN406"/>
      <c r="IO406"/>
      <c r="IP406"/>
      <c r="IQ406"/>
      <c r="IR406"/>
      <c r="IS406"/>
      <c r="IT406"/>
      <c r="IU406"/>
      <c r="IV406"/>
    </row>
    <row r="407" spans="1:256" ht="15" customHeight="1">
      <c r="A407"/>
      <c r="B407" s="5"/>
      <c r="C407" s="5"/>
      <c r="D407" s="5"/>
      <c r="E407" s="5"/>
      <c r="F407" s="5"/>
      <c r="G407" s="269"/>
      <c r="H407" s="269"/>
      <c r="I407" s="269"/>
      <c r="J407" s="269"/>
      <c r="K407" s="269"/>
      <c r="L407" s="269"/>
      <c r="M407" s="269"/>
      <c r="N407" s="269"/>
      <c r="O407" s="269"/>
      <c r="P407" s="269"/>
      <c r="Q407" s="269"/>
      <c r="R407" s="269"/>
      <c r="S407" s="269"/>
      <c r="T407" s="269"/>
      <c r="U407" s="269"/>
      <c r="V407" s="269"/>
      <c r="W407" s="269"/>
      <c r="X407" s="269"/>
      <c r="Y407" s="269"/>
      <c r="Z407" s="269"/>
      <c r="AA407" s="269"/>
      <c r="AB407" s="269"/>
      <c r="AC407" s="269"/>
      <c r="AD407" s="269"/>
      <c r="AE407" s="269"/>
      <c r="AF407" s="269"/>
      <c r="AG407" s="269"/>
      <c r="AH407" s="269"/>
      <c r="AI407" s="269"/>
      <c r="AJ407" s="269"/>
      <c r="AK407" s="269"/>
      <c r="AL407" s="269"/>
      <c r="AM407" s="269"/>
      <c r="AN407" s="269"/>
      <c r="AO407" s="269"/>
      <c r="AP407" s="269"/>
      <c r="AQ407" s="269"/>
      <c r="AR407" s="269"/>
      <c r="AS407" s="269"/>
      <c r="AT407" s="269"/>
      <c r="AU407" s="269"/>
      <c r="AV407" s="269"/>
      <c r="AW407" s="269"/>
      <c r="AX407" s="269"/>
      <c r="AY407" s="269"/>
      <c r="AZ407" s="269"/>
      <c r="BA407" s="269"/>
      <c r="BB407" s="269"/>
      <c r="BC407" s="269"/>
      <c r="BD407" s="269"/>
      <c r="BE407" s="269"/>
      <c r="BF407" s="269"/>
      <c r="BG407" s="269"/>
      <c r="BH407" s="269"/>
      <c r="BI407" s="269"/>
      <c r="BJ407" s="269"/>
      <c r="BK407" s="269"/>
      <c r="BL407" s="269"/>
      <c r="BM407" s="269"/>
      <c r="BN407" s="269"/>
      <c r="BO407" s="269"/>
      <c r="BP407" s="269"/>
      <c r="BQ407" s="269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  <c r="DL407"/>
      <c r="DM407"/>
      <c r="DN407"/>
      <c r="DO407"/>
      <c r="DP407"/>
      <c r="DQ407"/>
      <c r="DR407"/>
      <c r="DS407"/>
      <c r="DT407"/>
      <c r="DU407"/>
      <c r="DV407"/>
      <c r="DW407"/>
      <c r="DX407"/>
      <c r="DY407"/>
      <c r="DZ407"/>
      <c r="EA407"/>
      <c r="EB407"/>
      <c r="EC407"/>
      <c r="ED407"/>
      <c r="EE407"/>
      <c r="EF407"/>
      <c r="EG407"/>
      <c r="EH407"/>
      <c r="EI407"/>
      <c r="EJ407"/>
      <c r="EK407"/>
      <c r="EL407"/>
      <c r="EM407"/>
      <c r="EN407"/>
      <c r="EO407"/>
      <c r="EP407"/>
      <c r="EQ407"/>
      <c r="ER407"/>
      <c r="ES407"/>
      <c r="ET407"/>
      <c r="EU407"/>
      <c r="EV407"/>
      <c r="EW407"/>
      <c r="EX407"/>
      <c r="EY407"/>
      <c r="EZ407"/>
      <c r="FA407"/>
      <c r="FB407"/>
      <c r="FC407"/>
      <c r="FD407"/>
      <c r="FE407"/>
      <c r="FF407"/>
      <c r="FG407"/>
      <c r="FH407"/>
      <c r="FI407"/>
      <c r="FJ407"/>
      <c r="FK407"/>
      <c r="FL407"/>
      <c r="FM407"/>
      <c r="FN407"/>
      <c r="FO407"/>
      <c r="FP407"/>
      <c r="FQ407"/>
      <c r="FR407"/>
      <c r="FS407"/>
      <c r="FT407"/>
      <c r="FU407"/>
      <c r="FV407"/>
      <c r="FW407"/>
      <c r="FX407"/>
      <c r="FY407"/>
      <c r="FZ407"/>
      <c r="GA407"/>
      <c r="GB407"/>
      <c r="GC407"/>
      <c r="GD407"/>
      <c r="GE407"/>
      <c r="GF407"/>
      <c r="GG407"/>
      <c r="GH407"/>
      <c r="GI407"/>
      <c r="GJ407"/>
      <c r="GK407"/>
      <c r="GL407"/>
      <c r="GM407"/>
      <c r="GN407"/>
      <c r="GO407"/>
      <c r="GP407"/>
      <c r="GQ407"/>
      <c r="GR407"/>
      <c r="GS407"/>
      <c r="GT407"/>
      <c r="GU407"/>
      <c r="GV407"/>
      <c r="GW407"/>
      <c r="GX407"/>
      <c r="GY407"/>
      <c r="GZ407"/>
      <c r="HA407"/>
      <c r="HB407"/>
      <c r="HC407"/>
      <c r="HD407"/>
      <c r="HE407"/>
      <c r="HF407"/>
      <c r="HG407"/>
      <c r="HH407"/>
      <c r="HI407"/>
      <c r="HJ407"/>
      <c r="HK407"/>
      <c r="HL407"/>
      <c r="HM407"/>
      <c r="HN407"/>
      <c r="HO407"/>
      <c r="HP407"/>
      <c r="HQ407"/>
      <c r="HR407"/>
      <c r="HS407"/>
      <c r="HT407"/>
      <c r="HU407"/>
      <c r="HV407"/>
      <c r="HW407"/>
      <c r="HX407"/>
      <c r="HY407"/>
      <c r="HZ407"/>
      <c r="IA407"/>
      <c r="IB407"/>
      <c r="IC407"/>
      <c r="ID407"/>
      <c r="IE407"/>
      <c r="IF407"/>
      <c r="IG407"/>
      <c r="IH407"/>
      <c r="II407"/>
      <c r="IJ407"/>
      <c r="IK407"/>
      <c r="IL407"/>
      <c r="IM407"/>
      <c r="IN407"/>
      <c r="IO407"/>
      <c r="IP407"/>
      <c r="IQ407"/>
      <c r="IR407"/>
      <c r="IS407"/>
      <c r="IT407"/>
      <c r="IU407"/>
      <c r="IV407"/>
    </row>
    <row r="408" spans="1:256" ht="15" customHeight="1">
      <c r="A408"/>
      <c r="B408" s="270" t="s">
        <v>493</v>
      </c>
      <c r="C408" s="270"/>
      <c r="D408" s="270"/>
      <c r="E408" s="270"/>
      <c r="F408" s="270"/>
      <c r="G408" s="39">
        <v>42.4</v>
      </c>
      <c r="H408" s="39"/>
      <c r="I408" s="39"/>
      <c r="J408" s="39"/>
      <c r="K408" s="39"/>
      <c r="L408" s="39"/>
      <c r="M408" s="39"/>
      <c r="N408" s="39">
        <v>42.4</v>
      </c>
      <c r="O408" s="39"/>
      <c r="P408" s="39"/>
      <c r="Q408" s="39"/>
      <c r="R408" s="39"/>
      <c r="S408" s="39"/>
      <c r="T408" s="39"/>
      <c r="U408" s="39">
        <v>100</v>
      </c>
      <c r="V408" s="39"/>
      <c r="W408" s="39"/>
      <c r="X408" s="39"/>
      <c r="Y408" s="39"/>
      <c r="Z408" s="39"/>
      <c r="AA408" s="39"/>
      <c r="AB408" s="39">
        <v>97.8</v>
      </c>
      <c r="AC408" s="39"/>
      <c r="AD408" s="39"/>
      <c r="AE408" s="39"/>
      <c r="AF408" s="39"/>
      <c r="AG408" s="39"/>
      <c r="AH408" s="39"/>
      <c r="AI408" s="39">
        <v>97.8</v>
      </c>
      <c r="AJ408" s="39"/>
      <c r="AK408" s="39"/>
      <c r="AL408" s="39"/>
      <c r="AM408" s="39"/>
      <c r="AN408" s="39"/>
      <c r="AO408" s="39"/>
      <c r="AP408" s="39">
        <v>100</v>
      </c>
      <c r="AQ408" s="39"/>
      <c r="AR408" s="39"/>
      <c r="AS408" s="39"/>
      <c r="AT408" s="39"/>
      <c r="AU408" s="39"/>
      <c r="AV408" s="39"/>
      <c r="AW408" s="39">
        <v>605.3</v>
      </c>
      <c r="AX408" s="39"/>
      <c r="AY408" s="39"/>
      <c r="AZ408" s="39"/>
      <c r="BA408" s="39"/>
      <c r="BB408" s="39"/>
      <c r="BC408" s="39"/>
      <c r="BD408" s="39">
        <v>580.1</v>
      </c>
      <c r="BE408" s="39"/>
      <c r="BF408" s="39"/>
      <c r="BG408" s="39"/>
      <c r="BH408" s="39"/>
      <c r="BI408" s="39"/>
      <c r="BJ408" s="39"/>
      <c r="BK408" s="39">
        <v>95.8</v>
      </c>
      <c r="BL408" s="39"/>
      <c r="BM408" s="39"/>
      <c r="BN408" s="39"/>
      <c r="BO408" s="39"/>
      <c r="BP408" s="39"/>
      <c r="BQ408" s="39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  <c r="DL408"/>
      <c r="DM408"/>
      <c r="DN408"/>
      <c r="DO408"/>
      <c r="DP408"/>
      <c r="DQ408"/>
      <c r="DR408"/>
      <c r="DS408"/>
      <c r="DT408"/>
      <c r="DU408"/>
      <c r="DV408"/>
      <c r="DW408"/>
      <c r="DX408"/>
      <c r="DY408"/>
      <c r="DZ408"/>
      <c r="EA408"/>
      <c r="EB408"/>
      <c r="EC408"/>
      <c r="ED408"/>
      <c r="EE408"/>
      <c r="EF408"/>
      <c r="EG408"/>
      <c r="EH408"/>
      <c r="EI408"/>
      <c r="EJ408"/>
      <c r="EK408"/>
      <c r="EL408"/>
      <c r="EM408"/>
      <c r="EN408"/>
      <c r="EO408"/>
      <c r="EP408"/>
      <c r="EQ408"/>
      <c r="ER408"/>
      <c r="ES408"/>
      <c r="ET408"/>
      <c r="EU408"/>
      <c r="EV408"/>
      <c r="EW408"/>
      <c r="EX408"/>
      <c r="EY408"/>
      <c r="EZ408"/>
      <c r="FA408"/>
      <c r="FB408"/>
      <c r="FC408"/>
      <c r="FD408"/>
      <c r="FE408"/>
      <c r="FF408"/>
      <c r="FG408"/>
      <c r="FH408"/>
      <c r="FI408"/>
      <c r="FJ408"/>
      <c r="FK408"/>
      <c r="FL408"/>
      <c r="FM408"/>
      <c r="FN408"/>
      <c r="FO408"/>
      <c r="FP408"/>
      <c r="FQ408"/>
      <c r="FR408"/>
      <c r="FS408"/>
      <c r="FT408"/>
      <c r="FU408"/>
      <c r="FV408"/>
      <c r="FW408"/>
      <c r="FX408"/>
      <c r="FY408"/>
      <c r="FZ408"/>
      <c r="GA408"/>
      <c r="GB408"/>
      <c r="GC408"/>
      <c r="GD408"/>
      <c r="GE408"/>
      <c r="GF408"/>
      <c r="GG408"/>
      <c r="GH408"/>
      <c r="GI408"/>
      <c r="GJ408"/>
      <c r="GK408"/>
      <c r="GL408"/>
      <c r="GM408"/>
      <c r="GN408"/>
      <c r="GO408"/>
      <c r="GP408"/>
      <c r="GQ408"/>
      <c r="GR408"/>
      <c r="GS408"/>
      <c r="GT408"/>
      <c r="GU408"/>
      <c r="GV408"/>
      <c r="GW408"/>
      <c r="GX408"/>
      <c r="GY408"/>
      <c r="GZ408"/>
      <c r="HA408"/>
      <c r="HB408"/>
      <c r="HC408"/>
      <c r="HD408"/>
      <c r="HE408"/>
      <c r="HF408"/>
      <c r="HG408"/>
      <c r="HH408"/>
      <c r="HI408"/>
      <c r="HJ408"/>
      <c r="HK408"/>
      <c r="HL408"/>
      <c r="HM408"/>
      <c r="HN408"/>
      <c r="HO408"/>
      <c r="HP408"/>
      <c r="HQ408"/>
      <c r="HR408"/>
      <c r="HS408"/>
      <c r="HT408"/>
      <c r="HU408"/>
      <c r="HV408"/>
      <c r="HW408"/>
      <c r="HX408"/>
      <c r="HY408"/>
      <c r="HZ408"/>
      <c r="IA408"/>
      <c r="IB408"/>
      <c r="IC408"/>
      <c r="ID408"/>
      <c r="IE408"/>
      <c r="IF408"/>
      <c r="IG408"/>
      <c r="IH408"/>
      <c r="II408"/>
      <c r="IJ408"/>
      <c r="IK408"/>
      <c r="IL408"/>
      <c r="IM408"/>
      <c r="IN408"/>
      <c r="IO408"/>
      <c r="IP408"/>
      <c r="IQ408"/>
      <c r="IR408"/>
      <c r="IS408"/>
      <c r="IT408"/>
      <c r="IU408"/>
      <c r="IV408"/>
    </row>
    <row r="409" spans="1:256" ht="15" customHeight="1">
      <c r="A409"/>
      <c r="B409" s="271" t="s">
        <v>494</v>
      </c>
      <c r="C409" s="271"/>
      <c r="D409" s="271"/>
      <c r="E409" s="271"/>
      <c r="F409" s="271"/>
      <c r="G409" s="43">
        <v>42.4</v>
      </c>
      <c r="H409" s="43"/>
      <c r="I409" s="43"/>
      <c r="J409" s="43"/>
      <c r="K409" s="43"/>
      <c r="L409" s="43"/>
      <c r="M409" s="43"/>
      <c r="N409" s="43">
        <v>42.4</v>
      </c>
      <c r="O409" s="43"/>
      <c r="P409" s="43"/>
      <c r="Q409" s="43"/>
      <c r="R409" s="43"/>
      <c r="S409" s="43"/>
      <c r="T409" s="43"/>
      <c r="U409" s="43">
        <v>100</v>
      </c>
      <c r="V409" s="43"/>
      <c r="W409" s="43"/>
      <c r="X409" s="43"/>
      <c r="Y409" s="43"/>
      <c r="Z409" s="43"/>
      <c r="AA409" s="43"/>
      <c r="AB409" s="43">
        <v>97.8</v>
      </c>
      <c r="AC409" s="43"/>
      <c r="AD409" s="43"/>
      <c r="AE409" s="43"/>
      <c r="AF409" s="43"/>
      <c r="AG409" s="43"/>
      <c r="AH409" s="43"/>
      <c r="AI409" s="43">
        <v>97.8</v>
      </c>
      <c r="AJ409" s="43"/>
      <c r="AK409" s="43"/>
      <c r="AL409" s="43"/>
      <c r="AM409" s="43"/>
      <c r="AN409" s="43"/>
      <c r="AO409" s="43"/>
      <c r="AP409" s="43">
        <v>100</v>
      </c>
      <c r="AQ409" s="43"/>
      <c r="AR409" s="43"/>
      <c r="AS409" s="43"/>
      <c r="AT409" s="43"/>
      <c r="AU409" s="43"/>
      <c r="AV409" s="43"/>
      <c r="AW409" s="43">
        <v>608.1</v>
      </c>
      <c r="AX409" s="43"/>
      <c r="AY409" s="43"/>
      <c r="AZ409" s="43"/>
      <c r="BA409" s="43"/>
      <c r="BB409" s="43"/>
      <c r="BC409" s="43"/>
      <c r="BD409" s="43">
        <v>583.3</v>
      </c>
      <c r="BE409" s="43"/>
      <c r="BF409" s="43"/>
      <c r="BG409" s="43"/>
      <c r="BH409" s="43"/>
      <c r="BI409" s="43"/>
      <c r="BJ409" s="43"/>
      <c r="BK409" s="43">
        <v>95.9</v>
      </c>
      <c r="BL409" s="43"/>
      <c r="BM409" s="43"/>
      <c r="BN409" s="43"/>
      <c r="BO409" s="43"/>
      <c r="BP409" s="43"/>
      <c r="BQ409" s="43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  <c r="DL409"/>
      <c r="DM409"/>
      <c r="DN409"/>
      <c r="DO409"/>
      <c r="DP409"/>
      <c r="DQ409"/>
      <c r="DR409"/>
      <c r="DS409"/>
      <c r="DT409"/>
      <c r="DU409"/>
      <c r="DV409"/>
      <c r="DW409"/>
      <c r="DX409"/>
      <c r="DY409"/>
      <c r="DZ409"/>
      <c r="EA409"/>
      <c r="EB409"/>
      <c r="EC409"/>
      <c r="ED409"/>
      <c r="EE409"/>
      <c r="EF409"/>
      <c r="EG409"/>
      <c r="EH409"/>
      <c r="EI409"/>
      <c r="EJ409"/>
      <c r="EK409"/>
      <c r="EL409"/>
      <c r="EM409"/>
      <c r="EN409"/>
      <c r="EO409"/>
      <c r="EP409"/>
      <c r="EQ409"/>
      <c r="ER409"/>
      <c r="ES409"/>
      <c r="ET409"/>
      <c r="EU409"/>
      <c r="EV409"/>
      <c r="EW409"/>
      <c r="EX409"/>
      <c r="EY409"/>
      <c r="EZ409"/>
      <c r="FA409"/>
      <c r="FB409"/>
      <c r="FC409"/>
      <c r="FD409"/>
      <c r="FE409"/>
      <c r="FF409"/>
      <c r="FG409"/>
      <c r="FH409"/>
      <c r="FI409"/>
      <c r="FJ409"/>
      <c r="FK409"/>
      <c r="FL409"/>
      <c r="FM409"/>
      <c r="FN409"/>
      <c r="FO409"/>
      <c r="FP409"/>
      <c r="FQ409"/>
      <c r="FR409"/>
      <c r="FS409"/>
      <c r="FT409"/>
      <c r="FU409"/>
      <c r="FV409"/>
      <c r="FW409"/>
      <c r="FX409"/>
      <c r="FY409"/>
      <c r="FZ409"/>
      <c r="GA409"/>
      <c r="GB409"/>
      <c r="GC409"/>
      <c r="GD409"/>
      <c r="GE409"/>
      <c r="GF409"/>
      <c r="GG409"/>
      <c r="GH409"/>
      <c r="GI409"/>
      <c r="GJ409"/>
      <c r="GK409"/>
      <c r="GL409"/>
      <c r="GM409"/>
      <c r="GN409"/>
      <c r="GO409"/>
      <c r="GP409"/>
      <c r="GQ409"/>
      <c r="GR409"/>
      <c r="GS409"/>
      <c r="GT409"/>
      <c r="GU409"/>
      <c r="GV409"/>
      <c r="GW409"/>
      <c r="GX409"/>
      <c r="GY409"/>
      <c r="GZ409"/>
      <c r="HA409"/>
      <c r="HB409"/>
      <c r="HC409"/>
      <c r="HD409"/>
      <c r="HE409"/>
      <c r="HF409"/>
      <c r="HG409"/>
      <c r="HH409"/>
      <c r="HI409"/>
      <c r="HJ409"/>
      <c r="HK409"/>
      <c r="HL409"/>
      <c r="HM409"/>
      <c r="HN409"/>
      <c r="HO409"/>
      <c r="HP409"/>
      <c r="HQ409"/>
      <c r="HR409"/>
      <c r="HS409"/>
      <c r="HT409"/>
      <c r="HU409"/>
      <c r="HV409"/>
      <c r="HW409"/>
      <c r="HX409"/>
      <c r="HY409"/>
      <c r="HZ409"/>
      <c r="IA409"/>
      <c r="IB409"/>
      <c r="IC409"/>
      <c r="ID409"/>
      <c r="IE409"/>
      <c r="IF409"/>
      <c r="IG409"/>
      <c r="IH409"/>
      <c r="II409"/>
      <c r="IJ409"/>
      <c r="IK409"/>
      <c r="IL409"/>
      <c r="IM409"/>
      <c r="IN409"/>
      <c r="IO409"/>
      <c r="IP409"/>
      <c r="IQ409"/>
      <c r="IR409"/>
      <c r="IS409"/>
      <c r="IT409"/>
      <c r="IU409"/>
      <c r="IV409"/>
    </row>
    <row r="410" spans="1:256" ht="15" customHeight="1">
      <c r="A410"/>
      <c r="B410" s="271" t="s">
        <v>495</v>
      </c>
      <c r="C410" s="271"/>
      <c r="D410" s="271"/>
      <c r="E410" s="271"/>
      <c r="F410" s="271"/>
      <c r="G410" s="43">
        <v>43.5</v>
      </c>
      <c r="H410" s="43"/>
      <c r="I410" s="43"/>
      <c r="J410" s="43"/>
      <c r="K410" s="43"/>
      <c r="L410" s="43"/>
      <c r="M410" s="43"/>
      <c r="N410" s="43">
        <v>43.5</v>
      </c>
      <c r="O410" s="43"/>
      <c r="P410" s="43"/>
      <c r="Q410" s="43"/>
      <c r="R410" s="43"/>
      <c r="S410" s="43"/>
      <c r="T410" s="43"/>
      <c r="U410" s="43">
        <v>100</v>
      </c>
      <c r="V410" s="43"/>
      <c r="W410" s="43"/>
      <c r="X410" s="43"/>
      <c r="Y410" s="43"/>
      <c r="Z410" s="43"/>
      <c r="AA410" s="43"/>
      <c r="AB410" s="43">
        <v>94.9</v>
      </c>
      <c r="AC410" s="43"/>
      <c r="AD410" s="43"/>
      <c r="AE410" s="43"/>
      <c r="AF410" s="43"/>
      <c r="AG410" s="43"/>
      <c r="AH410" s="43"/>
      <c r="AI410" s="43">
        <v>94.9</v>
      </c>
      <c r="AJ410" s="43"/>
      <c r="AK410" s="43"/>
      <c r="AL410" s="43"/>
      <c r="AM410" s="43"/>
      <c r="AN410" s="43"/>
      <c r="AO410" s="43"/>
      <c r="AP410" s="43">
        <v>100</v>
      </c>
      <c r="AQ410" s="43"/>
      <c r="AR410" s="43"/>
      <c r="AS410" s="43"/>
      <c r="AT410" s="43"/>
      <c r="AU410" s="43"/>
      <c r="AV410" s="43"/>
      <c r="AW410" s="43">
        <v>602</v>
      </c>
      <c r="AX410" s="43"/>
      <c r="AY410" s="43"/>
      <c r="AZ410" s="43"/>
      <c r="BA410" s="43"/>
      <c r="BB410" s="43"/>
      <c r="BC410" s="43"/>
      <c r="BD410" s="43">
        <v>579.6</v>
      </c>
      <c r="BE410" s="43"/>
      <c r="BF410" s="43"/>
      <c r="BG410" s="43"/>
      <c r="BH410" s="43"/>
      <c r="BI410" s="43"/>
      <c r="BJ410" s="43"/>
      <c r="BK410" s="43">
        <v>96.3</v>
      </c>
      <c r="BL410" s="43"/>
      <c r="BM410" s="43"/>
      <c r="BN410" s="43"/>
      <c r="BO410" s="43"/>
      <c r="BP410" s="43"/>
      <c r="BQ410" s="43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  <c r="DL410"/>
      <c r="DM410"/>
      <c r="DN410"/>
      <c r="DO410"/>
      <c r="DP410"/>
      <c r="DQ410"/>
      <c r="DR410"/>
      <c r="DS410"/>
      <c r="DT410"/>
      <c r="DU410"/>
      <c r="DV410"/>
      <c r="DW410"/>
      <c r="DX410"/>
      <c r="DY410"/>
      <c r="DZ410"/>
      <c r="EA410"/>
      <c r="EB410"/>
      <c r="EC410"/>
      <c r="ED410"/>
      <c r="EE410"/>
      <c r="EF410"/>
      <c r="EG410"/>
      <c r="EH410"/>
      <c r="EI410"/>
      <c r="EJ410"/>
      <c r="EK410"/>
      <c r="EL410"/>
      <c r="EM410"/>
      <c r="EN410"/>
      <c r="EO410"/>
      <c r="EP410"/>
      <c r="EQ410"/>
      <c r="ER410"/>
      <c r="ES410"/>
      <c r="ET410"/>
      <c r="EU410"/>
      <c r="EV410"/>
      <c r="EW410"/>
      <c r="EX410"/>
      <c r="EY410"/>
      <c r="EZ410"/>
      <c r="FA410"/>
      <c r="FB410"/>
      <c r="FC410"/>
      <c r="FD410"/>
      <c r="FE410"/>
      <c r="FF410"/>
      <c r="FG410"/>
      <c r="FH410"/>
      <c r="FI410"/>
      <c r="FJ410"/>
      <c r="FK410"/>
      <c r="FL410"/>
      <c r="FM410"/>
      <c r="FN410"/>
      <c r="FO410"/>
      <c r="FP410"/>
      <c r="FQ410"/>
      <c r="FR410"/>
      <c r="FS410"/>
      <c r="FT410"/>
      <c r="FU410"/>
      <c r="FV410"/>
      <c r="FW410"/>
      <c r="FX410"/>
      <c r="FY410"/>
      <c r="FZ410"/>
      <c r="GA410"/>
      <c r="GB410"/>
      <c r="GC410"/>
      <c r="GD410"/>
      <c r="GE410"/>
      <c r="GF410"/>
      <c r="GG410"/>
      <c r="GH410"/>
      <c r="GI410"/>
      <c r="GJ410"/>
      <c r="GK410"/>
      <c r="GL410"/>
      <c r="GM410"/>
      <c r="GN410"/>
      <c r="GO410"/>
      <c r="GP410"/>
      <c r="GQ410"/>
      <c r="GR410"/>
      <c r="GS410"/>
      <c r="GT410"/>
      <c r="GU410"/>
      <c r="GV410"/>
      <c r="GW410"/>
      <c r="GX410"/>
      <c r="GY410"/>
      <c r="GZ410"/>
      <c r="HA410"/>
      <c r="HB410"/>
      <c r="HC410"/>
      <c r="HD410"/>
      <c r="HE410"/>
      <c r="HF410"/>
      <c r="HG410"/>
      <c r="HH410"/>
      <c r="HI410"/>
      <c r="HJ410"/>
      <c r="HK410"/>
      <c r="HL410"/>
      <c r="HM410"/>
      <c r="HN410"/>
      <c r="HO410"/>
      <c r="HP410"/>
      <c r="HQ410"/>
      <c r="HR410"/>
      <c r="HS410"/>
      <c r="HT410"/>
      <c r="HU410"/>
      <c r="HV410"/>
      <c r="HW410"/>
      <c r="HX410"/>
      <c r="HY410"/>
      <c r="HZ410"/>
      <c r="IA410"/>
      <c r="IB410"/>
      <c r="IC410"/>
      <c r="ID410"/>
      <c r="IE410"/>
      <c r="IF410"/>
      <c r="IG410"/>
      <c r="IH410"/>
      <c r="II410"/>
      <c r="IJ410"/>
      <c r="IK410"/>
      <c r="IL410"/>
      <c r="IM410"/>
      <c r="IN410"/>
      <c r="IO410"/>
      <c r="IP410"/>
      <c r="IQ410"/>
      <c r="IR410"/>
      <c r="IS410"/>
      <c r="IT410"/>
      <c r="IU410"/>
      <c r="IV410"/>
    </row>
    <row r="411" spans="1:256" ht="15" customHeight="1">
      <c r="A411"/>
      <c r="B411" s="271" t="s">
        <v>496</v>
      </c>
      <c r="C411" s="271"/>
      <c r="D411" s="271"/>
      <c r="E411" s="271"/>
      <c r="F411" s="271"/>
      <c r="G411" s="43">
        <v>43.6</v>
      </c>
      <c r="H411" s="43"/>
      <c r="I411" s="43"/>
      <c r="J411" s="43"/>
      <c r="K411" s="43"/>
      <c r="L411" s="43"/>
      <c r="M411" s="43"/>
      <c r="N411" s="43">
        <v>43.6</v>
      </c>
      <c r="O411" s="43"/>
      <c r="P411" s="43"/>
      <c r="Q411" s="43"/>
      <c r="R411" s="43"/>
      <c r="S411" s="43"/>
      <c r="T411" s="43"/>
      <c r="U411" s="43">
        <v>100</v>
      </c>
      <c r="V411" s="43"/>
      <c r="W411" s="43"/>
      <c r="X411" s="43"/>
      <c r="Y411" s="43"/>
      <c r="Z411" s="43"/>
      <c r="AA411" s="43"/>
      <c r="AB411" s="43">
        <v>94.9</v>
      </c>
      <c r="AC411" s="43"/>
      <c r="AD411" s="43"/>
      <c r="AE411" s="43"/>
      <c r="AF411" s="43"/>
      <c r="AG411" s="43"/>
      <c r="AH411" s="43"/>
      <c r="AI411" s="43">
        <v>94.9</v>
      </c>
      <c r="AJ411" s="43"/>
      <c r="AK411" s="43"/>
      <c r="AL411" s="43"/>
      <c r="AM411" s="43"/>
      <c r="AN411" s="43"/>
      <c r="AO411" s="43"/>
      <c r="AP411" s="43">
        <v>100</v>
      </c>
      <c r="AQ411" s="43"/>
      <c r="AR411" s="43"/>
      <c r="AS411" s="43"/>
      <c r="AT411" s="43"/>
      <c r="AU411" s="43"/>
      <c r="AV411" s="43"/>
      <c r="AW411" s="43">
        <v>603.1</v>
      </c>
      <c r="AX411" s="43"/>
      <c r="AY411" s="43"/>
      <c r="AZ411" s="43"/>
      <c r="BA411" s="43"/>
      <c r="BB411" s="43"/>
      <c r="BC411" s="43"/>
      <c r="BD411" s="43">
        <v>597.9</v>
      </c>
      <c r="BE411" s="43"/>
      <c r="BF411" s="43"/>
      <c r="BG411" s="43"/>
      <c r="BH411" s="43"/>
      <c r="BI411" s="43"/>
      <c r="BJ411" s="43"/>
      <c r="BK411" s="43">
        <v>99.1</v>
      </c>
      <c r="BL411" s="43"/>
      <c r="BM411" s="43"/>
      <c r="BN411" s="43"/>
      <c r="BO411" s="43"/>
      <c r="BP411" s="43"/>
      <c r="BQ411" s="43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  <c r="DL411"/>
      <c r="DM411"/>
      <c r="DN411"/>
      <c r="DO411"/>
      <c r="DP411"/>
      <c r="DQ411"/>
      <c r="DR411"/>
      <c r="DS411"/>
      <c r="DT411"/>
      <c r="DU411"/>
      <c r="DV411"/>
      <c r="DW411"/>
      <c r="DX411"/>
      <c r="DY411"/>
      <c r="DZ411"/>
      <c r="EA411"/>
      <c r="EB411"/>
      <c r="EC411"/>
      <c r="ED411"/>
      <c r="EE411"/>
      <c r="EF411"/>
      <c r="EG411"/>
      <c r="EH411"/>
      <c r="EI411"/>
      <c r="EJ411"/>
      <c r="EK411"/>
      <c r="EL411"/>
      <c r="EM411"/>
      <c r="EN411"/>
      <c r="EO411"/>
      <c r="EP411"/>
      <c r="EQ411"/>
      <c r="ER411"/>
      <c r="ES411"/>
      <c r="ET411"/>
      <c r="EU411"/>
      <c r="EV411"/>
      <c r="EW411"/>
      <c r="EX411"/>
      <c r="EY411"/>
      <c r="EZ411"/>
      <c r="FA411"/>
      <c r="FB411"/>
      <c r="FC411"/>
      <c r="FD411"/>
      <c r="FE411"/>
      <c r="FF411"/>
      <c r="FG411"/>
      <c r="FH411"/>
      <c r="FI411"/>
      <c r="FJ411"/>
      <c r="FK411"/>
      <c r="FL411"/>
      <c r="FM411"/>
      <c r="FN411"/>
      <c r="FO411"/>
      <c r="FP411"/>
      <c r="FQ411"/>
      <c r="FR411"/>
      <c r="FS411"/>
      <c r="FT411"/>
      <c r="FU411"/>
      <c r="FV411"/>
      <c r="FW411"/>
      <c r="FX411"/>
      <c r="FY411"/>
      <c r="FZ411"/>
      <c r="GA411"/>
      <c r="GB411"/>
      <c r="GC411"/>
      <c r="GD411"/>
      <c r="GE411"/>
      <c r="GF411"/>
      <c r="GG411"/>
      <c r="GH411"/>
      <c r="GI411"/>
      <c r="GJ411"/>
      <c r="GK411"/>
      <c r="GL411"/>
      <c r="GM411"/>
      <c r="GN411"/>
      <c r="GO411"/>
      <c r="GP411"/>
      <c r="GQ411"/>
      <c r="GR411"/>
      <c r="GS411"/>
      <c r="GT411"/>
      <c r="GU411"/>
      <c r="GV411"/>
      <c r="GW411"/>
      <c r="GX411"/>
      <c r="GY411"/>
      <c r="GZ411"/>
      <c r="HA411"/>
      <c r="HB411"/>
      <c r="HC411"/>
      <c r="HD411"/>
      <c r="HE411"/>
      <c r="HF411"/>
      <c r="HG411"/>
      <c r="HH411"/>
      <c r="HI411"/>
      <c r="HJ411"/>
      <c r="HK411"/>
      <c r="HL411"/>
      <c r="HM411"/>
      <c r="HN411"/>
      <c r="HO411"/>
      <c r="HP411"/>
      <c r="HQ411"/>
      <c r="HR411"/>
      <c r="HS411"/>
      <c r="HT411"/>
      <c r="HU411"/>
      <c r="HV411"/>
      <c r="HW411"/>
      <c r="HX411"/>
      <c r="HY411"/>
      <c r="HZ411"/>
      <c r="IA411"/>
      <c r="IB411"/>
      <c r="IC411"/>
      <c r="ID411"/>
      <c r="IE411"/>
      <c r="IF411"/>
      <c r="IG411"/>
      <c r="IH411"/>
      <c r="II411"/>
      <c r="IJ411"/>
      <c r="IK411"/>
      <c r="IL411"/>
      <c r="IM411"/>
      <c r="IN411"/>
      <c r="IO411"/>
      <c r="IP411"/>
      <c r="IQ411"/>
      <c r="IR411"/>
      <c r="IS411"/>
      <c r="IT411"/>
      <c r="IU411"/>
      <c r="IV411"/>
    </row>
    <row r="412" spans="1:256" ht="15" customHeight="1">
      <c r="A412"/>
      <c r="B412" s="272" t="s">
        <v>497</v>
      </c>
      <c r="C412" s="272"/>
      <c r="D412" s="272"/>
      <c r="E412" s="272"/>
      <c r="F412" s="272"/>
      <c r="G412" s="239">
        <v>43.6</v>
      </c>
      <c r="H412" s="239"/>
      <c r="I412" s="239"/>
      <c r="J412" s="239"/>
      <c r="K412" s="239"/>
      <c r="L412" s="239"/>
      <c r="M412" s="239"/>
      <c r="N412" s="239">
        <v>43.6</v>
      </c>
      <c r="O412" s="239"/>
      <c r="P412" s="239"/>
      <c r="Q412" s="239"/>
      <c r="R412" s="239"/>
      <c r="S412" s="239"/>
      <c r="T412" s="239"/>
      <c r="U412" s="239">
        <v>100</v>
      </c>
      <c r="V412" s="239"/>
      <c r="W412" s="239"/>
      <c r="X412" s="239"/>
      <c r="Y412" s="239"/>
      <c r="Z412" s="239"/>
      <c r="AA412" s="239"/>
      <c r="AB412" s="239">
        <v>95.6</v>
      </c>
      <c r="AC412" s="239"/>
      <c r="AD412" s="239"/>
      <c r="AE412" s="239"/>
      <c r="AF412" s="239"/>
      <c r="AG412" s="239"/>
      <c r="AH412" s="239"/>
      <c r="AI412" s="239">
        <v>95.6</v>
      </c>
      <c r="AJ412" s="239"/>
      <c r="AK412" s="239"/>
      <c r="AL412" s="239"/>
      <c r="AM412" s="239"/>
      <c r="AN412" s="239"/>
      <c r="AO412" s="239"/>
      <c r="AP412" s="239">
        <v>100</v>
      </c>
      <c r="AQ412" s="239"/>
      <c r="AR412" s="239"/>
      <c r="AS412" s="239"/>
      <c r="AT412" s="239"/>
      <c r="AU412" s="239"/>
      <c r="AV412" s="239"/>
      <c r="AW412" s="239">
        <v>602.2</v>
      </c>
      <c r="AX412" s="239"/>
      <c r="AY412" s="239"/>
      <c r="AZ412" s="239"/>
      <c r="BA412" s="239"/>
      <c r="BB412" s="239"/>
      <c r="BC412" s="239"/>
      <c r="BD412" s="239">
        <v>596.9</v>
      </c>
      <c r="BE412" s="239"/>
      <c r="BF412" s="239"/>
      <c r="BG412" s="239"/>
      <c r="BH412" s="239"/>
      <c r="BI412" s="239"/>
      <c r="BJ412" s="239"/>
      <c r="BK412" s="239">
        <v>99.1</v>
      </c>
      <c r="BL412" s="239"/>
      <c r="BM412" s="239"/>
      <c r="BN412" s="239"/>
      <c r="BO412" s="239"/>
      <c r="BP412" s="239"/>
      <c r="BQ412" s="239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  <c r="DN412"/>
      <c r="DO412"/>
      <c r="DP412"/>
      <c r="DQ412"/>
      <c r="DR412"/>
      <c r="DS412"/>
      <c r="DT412"/>
      <c r="DU412"/>
      <c r="DV412"/>
      <c r="DW412"/>
      <c r="DX412"/>
      <c r="DY412"/>
      <c r="DZ412"/>
      <c r="EA412"/>
      <c r="EB412"/>
      <c r="EC412"/>
      <c r="ED412"/>
      <c r="EE412"/>
      <c r="EF412"/>
      <c r="EG412"/>
      <c r="EH412"/>
      <c r="EI412"/>
      <c r="EJ412"/>
      <c r="EK412"/>
      <c r="EL412"/>
      <c r="EM412"/>
      <c r="EN412"/>
      <c r="EO412"/>
      <c r="EP412"/>
      <c r="EQ412"/>
      <c r="ER412"/>
      <c r="ES412"/>
      <c r="ET412"/>
      <c r="EU412"/>
      <c r="EV412"/>
      <c r="EW412"/>
      <c r="EX412"/>
      <c r="EY412"/>
      <c r="EZ412"/>
      <c r="FA412"/>
      <c r="FB412"/>
      <c r="FC412"/>
      <c r="FD412"/>
      <c r="FE412"/>
      <c r="FF412"/>
      <c r="FG412"/>
      <c r="FH412"/>
      <c r="FI412"/>
      <c r="FJ412"/>
      <c r="FK412"/>
      <c r="FL412"/>
      <c r="FM412"/>
      <c r="FN412"/>
      <c r="FO412"/>
      <c r="FP412"/>
      <c r="FQ412"/>
      <c r="FR412"/>
      <c r="FS412"/>
      <c r="FT412"/>
      <c r="FU412"/>
      <c r="FV412"/>
      <c r="FW412"/>
      <c r="FX412"/>
      <c r="FY412"/>
      <c r="FZ412"/>
      <c r="GA412"/>
      <c r="GB412"/>
      <c r="GC412"/>
      <c r="GD412"/>
      <c r="GE412"/>
      <c r="GF412"/>
      <c r="GG412"/>
      <c r="GH412"/>
      <c r="GI412"/>
      <c r="GJ412"/>
      <c r="GK412"/>
      <c r="GL412"/>
      <c r="GM412"/>
      <c r="GN412"/>
      <c r="GO412"/>
      <c r="GP412"/>
      <c r="GQ412"/>
      <c r="GR412"/>
      <c r="GS412"/>
      <c r="GT412"/>
      <c r="GU412"/>
      <c r="GV412"/>
      <c r="GW412"/>
      <c r="GX412"/>
      <c r="GY412"/>
      <c r="GZ412"/>
      <c r="HA412"/>
      <c r="HB412"/>
      <c r="HC412"/>
      <c r="HD412"/>
      <c r="HE412"/>
      <c r="HF412"/>
      <c r="HG412"/>
      <c r="HH412"/>
      <c r="HI412"/>
      <c r="HJ412"/>
      <c r="HK412"/>
      <c r="HL412"/>
      <c r="HM412"/>
      <c r="HN412"/>
      <c r="HO412"/>
      <c r="HP412"/>
      <c r="HQ412"/>
      <c r="HR412"/>
      <c r="HS412"/>
      <c r="HT412"/>
      <c r="HU412"/>
      <c r="HV412"/>
      <c r="HW412"/>
      <c r="HX412"/>
      <c r="HY412"/>
      <c r="HZ412"/>
      <c r="IA412"/>
      <c r="IB412"/>
      <c r="IC412"/>
      <c r="ID412"/>
      <c r="IE412"/>
      <c r="IF412"/>
      <c r="IG412"/>
      <c r="IH412"/>
      <c r="II412"/>
      <c r="IJ412"/>
      <c r="IK412"/>
      <c r="IL412"/>
      <c r="IM412"/>
      <c r="IN412"/>
      <c r="IO412"/>
      <c r="IP412"/>
      <c r="IQ412"/>
      <c r="IR412"/>
      <c r="IS412"/>
      <c r="IT412"/>
      <c r="IU412"/>
      <c r="IV412"/>
    </row>
    <row r="413" spans="1:256" ht="15" customHeight="1">
      <c r="A413"/>
      <c r="B413" s="7"/>
      <c r="C413" s="7"/>
      <c r="D413" s="7"/>
      <c r="E413" s="7"/>
      <c r="F413" s="7"/>
      <c r="G413" s="273"/>
      <c r="H413" s="273"/>
      <c r="I413" s="273"/>
      <c r="J413" s="273"/>
      <c r="K413" s="273"/>
      <c r="L413" s="273"/>
      <c r="M413" s="273"/>
      <c r="N413" s="273"/>
      <c r="O413" s="273"/>
      <c r="P413" s="273"/>
      <c r="Q413" s="273"/>
      <c r="R413" s="273"/>
      <c r="S413" s="273"/>
      <c r="T413" s="273"/>
      <c r="U413" s="273"/>
      <c r="V413" s="273"/>
      <c r="W413" s="273"/>
      <c r="X413" s="273"/>
      <c r="Y413" s="273"/>
      <c r="Z413" s="273"/>
      <c r="AA413" s="273"/>
      <c r="AB413" s="273"/>
      <c r="AC413" s="273"/>
      <c r="AD413" s="273"/>
      <c r="AE413" s="273"/>
      <c r="AF413" s="273"/>
      <c r="AG413" s="273"/>
      <c r="AH413" s="273"/>
      <c r="AI413" s="273"/>
      <c r="AJ413" s="273"/>
      <c r="AK413" s="273"/>
      <c r="AL413" s="273"/>
      <c r="AM413" s="273"/>
      <c r="AN413" s="273"/>
      <c r="AO413" s="273"/>
      <c r="AP413" s="273"/>
      <c r="AQ413" s="273"/>
      <c r="AR413" s="273"/>
      <c r="AS413" s="274"/>
      <c r="AT413" s="273"/>
      <c r="AU413" s="273"/>
      <c r="AV413"/>
      <c r="AW413" s="273"/>
      <c r="AX413"/>
      <c r="AY413" s="273"/>
      <c r="AZ413" s="273"/>
      <c r="BA413" s="273"/>
      <c r="BB413"/>
      <c r="BC413" s="273"/>
      <c r="BD413" s="273"/>
      <c r="BE413" s="273"/>
      <c r="BF413" s="273"/>
      <c r="BG413" s="273"/>
      <c r="BH413" s="273"/>
      <c r="BI413" s="273"/>
      <c r="BJ413" s="273"/>
      <c r="BK413" s="273"/>
      <c r="BL413" s="273"/>
      <c r="BM413" s="273"/>
      <c r="BN413" s="273"/>
      <c r="BO413" s="273"/>
      <c r="BP413" s="273"/>
      <c r="BQ413" s="275" t="s">
        <v>498</v>
      </c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  <c r="DS413"/>
      <c r="DT413"/>
      <c r="DU413"/>
      <c r="DV413"/>
      <c r="DW413"/>
      <c r="DX413"/>
      <c r="DY413"/>
      <c r="DZ413"/>
      <c r="EA413"/>
      <c r="EB413"/>
      <c r="EC413"/>
      <c r="ED413"/>
      <c r="EE413"/>
      <c r="EF413"/>
      <c r="EG413"/>
      <c r="EH413"/>
      <c r="EI413"/>
      <c r="EJ413"/>
      <c r="EK413"/>
      <c r="EL413"/>
      <c r="EM413"/>
      <c r="EN413"/>
      <c r="EO413"/>
      <c r="EP413"/>
      <c r="EQ413"/>
      <c r="ER413"/>
      <c r="ES413"/>
      <c r="ET413"/>
      <c r="EU413"/>
      <c r="EV413"/>
      <c r="EW413"/>
      <c r="EX413"/>
      <c r="EY413"/>
      <c r="EZ413"/>
      <c r="FA413"/>
      <c r="FB413"/>
      <c r="FC413"/>
      <c r="FD413"/>
      <c r="FE413"/>
      <c r="FF413"/>
      <c r="FG413"/>
      <c r="FH413"/>
      <c r="FI413"/>
      <c r="FJ413"/>
      <c r="FK413"/>
      <c r="FL413"/>
      <c r="FM413"/>
      <c r="FN413"/>
      <c r="FO413"/>
      <c r="FP413"/>
      <c r="FQ413"/>
      <c r="FR413"/>
      <c r="FS413"/>
      <c r="FT413"/>
      <c r="FU413"/>
      <c r="FV413"/>
      <c r="FW413"/>
      <c r="FX413"/>
      <c r="FY413"/>
      <c r="FZ413"/>
      <c r="GA413"/>
      <c r="GB413"/>
      <c r="GC413"/>
      <c r="GD413"/>
      <c r="GE413"/>
      <c r="GF413"/>
      <c r="GG413"/>
      <c r="GH413"/>
      <c r="GI413"/>
      <c r="GJ413"/>
      <c r="GK413"/>
      <c r="GL413"/>
      <c r="GM413"/>
      <c r="GN413"/>
      <c r="GO413"/>
      <c r="GP413"/>
      <c r="GQ413"/>
      <c r="GR413"/>
      <c r="GS413"/>
      <c r="GT413"/>
      <c r="GU413"/>
      <c r="GV413"/>
      <c r="GW413"/>
      <c r="GX413"/>
      <c r="GY413"/>
      <c r="GZ413"/>
      <c r="HA413"/>
      <c r="HB413"/>
      <c r="HC413"/>
      <c r="HD413"/>
      <c r="HE413"/>
      <c r="HF413"/>
      <c r="HG413"/>
      <c r="HH413"/>
      <c r="HI413"/>
      <c r="HJ413"/>
      <c r="HK413"/>
      <c r="HL413"/>
      <c r="HM413"/>
      <c r="HN413"/>
      <c r="HO413"/>
      <c r="HP413"/>
      <c r="HQ413"/>
      <c r="HR413"/>
      <c r="HS413"/>
      <c r="HT413"/>
      <c r="HU413"/>
      <c r="HV413"/>
      <c r="HW413"/>
      <c r="HX413"/>
      <c r="HY413"/>
      <c r="HZ413"/>
      <c r="IA413"/>
      <c r="IB413"/>
      <c r="IC413"/>
      <c r="ID413"/>
      <c r="IE413"/>
      <c r="IF413"/>
      <c r="IG413"/>
      <c r="IH413"/>
      <c r="II413"/>
      <c r="IJ413"/>
      <c r="IK413"/>
      <c r="IL413"/>
      <c r="IM413"/>
      <c r="IN413"/>
      <c r="IO413"/>
      <c r="IP413"/>
      <c r="IQ413"/>
      <c r="IR413"/>
      <c r="IS413"/>
      <c r="IT413"/>
      <c r="IU413"/>
      <c r="IV413"/>
    </row>
    <row r="414" spans="1:256" ht="15" customHeight="1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  <c r="DL414"/>
      <c r="DM414"/>
      <c r="DN414"/>
      <c r="DO414"/>
      <c r="DP414"/>
      <c r="DQ414"/>
      <c r="DR414"/>
      <c r="DS414"/>
      <c r="DT414"/>
      <c r="DU414"/>
      <c r="DV414"/>
      <c r="DW414"/>
      <c r="DX414"/>
      <c r="DY414"/>
      <c r="DZ414"/>
      <c r="EA414"/>
      <c r="EB414"/>
      <c r="EC414"/>
      <c r="ED414"/>
      <c r="EE414"/>
      <c r="EF414"/>
      <c r="EG414"/>
      <c r="EH414"/>
      <c r="EI414"/>
      <c r="EJ414"/>
      <c r="EK414"/>
      <c r="EL414"/>
      <c r="EM414"/>
      <c r="EN414"/>
      <c r="EO414"/>
      <c r="EP414"/>
      <c r="EQ414"/>
      <c r="ER414"/>
      <c r="ES414"/>
      <c r="ET414"/>
      <c r="EU414"/>
      <c r="EV414"/>
      <c r="EW414"/>
      <c r="EX414"/>
      <c r="EY414"/>
      <c r="EZ414"/>
      <c r="FA414"/>
      <c r="FB414"/>
      <c r="FC414"/>
      <c r="FD414"/>
      <c r="FE414"/>
      <c r="FF414"/>
      <c r="FG414"/>
      <c r="FH414"/>
      <c r="FI414"/>
      <c r="FJ414"/>
      <c r="FK414"/>
      <c r="FL414"/>
      <c r="FM414"/>
      <c r="FN414"/>
      <c r="FO414"/>
      <c r="FP414"/>
      <c r="FQ414"/>
      <c r="FR414"/>
      <c r="FS414"/>
      <c r="FT414"/>
      <c r="FU414"/>
      <c r="FV414"/>
      <c r="FW414"/>
      <c r="FX414"/>
      <c r="FY414"/>
      <c r="FZ414"/>
      <c r="GA414"/>
      <c r="GB414"/>
      <c r="GC414"/>
      <c r="GD414"/>
      <c r="GE414"/>
      <c r="GF414"/>
      <c r="GG414"/>
      <c r="GH414"/>
      <c r="GI414"/>
      <c r="GJ414"/>
      <c r="GK414"/>
      <c r="GL414"/>
      <c r="GM414"/>
      <c r="GN414"/>
      <c r="GO414"/>
      <c r="GP414"/>
      <c r="GQ414"/>
      <c r="GR414"/>
      <c r="GS414"/>
      <c r="GT414"/>
      <c r="GU414"/>
      <c r="GV414"/>
      <c r="GW414"/>
      <c r="GX414"/>
      <c r="GY414"/>
      <c r="GZ414"/>
      <c r="HA414"/>
      <c r="HB414"/>
      <c r="HC414"/>
      <c r="HD414"/>
      <c r="HE414"/>
      <c r="HF414"/>
      <c r="HG414"/>
      <c r="HH414"/>
      <c r="HI414"/>
      <c r="HJ414"/>
      <c r="HK414"/>
      <c r="HL414"/>
      <c r="HM414"/>
      <c r="HN414"/>
      <c r="HO414"/>
      <c r="HP414"/>
      <c r="HQ414"/>
      <c r="HR414"/>
      <c r="HS414"/>
      <c r="HT414"/>
      <c r="HU414"/>
      <c r="HV414"/>
      <c r="HW414"/>
      <c r="HX414"/>
      <c r="HY414"/>
      <c r="HZ414"/>
      <c r="IA414"/>
      <c r="IB414"/>
      <c r="IC414"/>
      <c r="ID414"/>
      <c r="IE414"/>
      <c r="IF414"/>
      <c r="IG414"/>
      <c r="IH414"/>
      <c r="II414"/>
      <c r="IJ414"/>
      <c r="IK414"/>
      <c r="IL414"/>
      <c r="IM414"/>
      <c r="IN414"/>
      <c r="IO414"/>
      <c r="IP414"/>
      <c r="IQ414"/>
      <c r="IR414"/>
      <c r="IS414"/>
      <c r="IT414"/>
      <c r="IU414"/>
      <c r="IV414"/>
    </row>
    <row r="415" spans="1:256" ht="15" customHeight="1">
      <c r="A415" s="8" t="s">
        <v>499</v>
      </c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 s="8" t="s">
        <v>500</v>
      </c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 s="5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  <c r="DL415"/>
      <c r="DM415"/>
      <c r="DN415"/>
      <c r="DO415"/>
      <c r="DP415"/>
      <c r="DQ415"/>
      <c r="DR415"/>
      <c r="DS415"/>
      <c r="DT415"/>
      <c r="DU415"/>
      <c r="DV415"/>
      <c r="DW415"/>
      <c r="DX415"/>
      <c r="DY415"/>
      <c r="DZ415"/>
      <c r="EA415"/>
      <c r="EB415"/>
      <c r="EC415"/>
      <c r="ED415"/>
      <c r="EE415"/>
      <c r="EF415"/>
      <c r="EG415"/>
      <c r="EH415"/>
      <c r="EI415"/>
      <c r="EJ415"/>
      <c r="EK415"/>
      <c r="EL415"/>
      <c r="EM415"/>
      <c r="EN415"/>
      <c r="EO415"/>
      <c r="EP415"/>
      <c r="EQ415"/>
      <c r="ER415"/>
      <c r="ES415"/>
      <c r="ET415"/>
      <c r="EU415"/>
      <c r="EV415"/>
      <c r="EW415"/>
      <c r="EX415"/>
      <c r="EY415"/>
      <c r="EZ415"/>
      <c r="FA415"/>
      <c r="FB415"/>
      <c r="FC415"/>
      <c r="FD415"/>
      <c r="FE415"/>
      <c r="FF415"/>
      <c r="FG415"/>
      <c r="FH415"/>
      <c r="FI415"/>
      <c r="FJ415"/>
      <c r="FK415"/>
      <c r="FL415"/>
      <c r="FM415"/>
      <c r="FN415"/>
      <c r="FO415"/>
      <c r="FP415"/>
      <c r="FQ415"/>
      <c r="FR415"/>
      <c r="FS415"/>
      <c r="FT415"/>
      <c r="FU415"/>
      <c r="FV415"/>
      <c r="FW415"/>
      <c r="FX415"/>
      <c r="FY415"/>
      <c r="FZ415"/>
      <c r="GA415"/>
      <c r="GB415"/>
      <c r="GC415"/>
      <c r="GD415"/>
      <c r="GE415"/>
      <c r="GF415"/>
      <c r="GG415"/>
      <c r="GH415"/>
      <c r="GI415"/>
      <c r="GJ415"/>
      <c r="GK415"/>
      <c r="GL415"/>
      <c r="GM415"/>
      <c r="GN415"/>
      <c r="GO415"/>
      <c r="GP415"/>
      <c r="GQ415"/>
      <c r="GR415"/>
      <c r="GS415"/>
      <c r="GT415"/>
      <c r="GU415"/>
      <c r="GV415"/>
      <c r="GW415"/>
      <c r="GX415"/>
      <c r="GY415"/>
      <c r="GZ415"/>
      <c r="HA415"/>
      <c r="HB415"/>
      <c r="HC415"/>
      <c r="HD415"/>
      <c r="HE415"/>
      <c r="HF415"/>
      <c r="HG415"/>
      <c r="HH415"/>
      <c r="HI415"/>
      <c r="HJ415"/>
      <c r="HK415"/>
      <c r="HL415"/>
      <c r="HM415"/>
      <c r="HN415"/>
      <c r="HO415"/>
      <c r="HP415"/>
      <c r="HQ415"/>
      <c r="HR415"/>
      <c r="HS415"/>
      <c r="HT415"/>
      <c r="HU415"/>
      <c r="HV415"/>
      <c r="HW415"/>
      <c r="HX415"/>
      <c r="HY415"/>
      <c r="HZ415"/>
      <c r="IA415"/>
      <c r="IB415"/>
      <c r="IC415"/>
      <c r="ID415"/>
      <c r="IE415"/>
      <c r="IF415"/>
      <c r="IG415"/>
      <c r="IH415"/>
      <c r="II415"/>
      <c r="IJ415"/>
      <c r="IK415"/>
      <c r="IL415"/>
      <c r="IM415"/>
      <c r="IN415"/>
      <c r="IO415"/>
      <c r="IP415"/>
      <c r="IQ415"/>
      <c r="IR415"/>
      <c r="IS415"/>
      <c r="IT415"/>
      <c r="IU415"/>
      <c r="IV415"/>
    </row>
    <row r="416" spans="1:256" ht="3.75" customHeight="1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 s="55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 s="55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  <c r="DL416"/>
      <c r="DM416"/>
      <c r="DN416"/>
      <c r="DO416"/>
      <c r="DP416"/>
      <c r="DQ416"/>
      <c r="DR416"/>
      <c r="DS416"/>
      <c r="DT416"/>
      <c r="DU416"/>
      <c r="DV416"/>
      <c r="DW416"/>
      <c r="DX416"/>
      <c r="DY416"/>
      <c r="DZ416"/>
      <c r="EA416"/>
      <c r="EB416"/>
      <c r="EC416"/>
      <c r="ED416"/>
      <c r="EE416"/>
      <c r="EF416"/>
      <c r="EG416"/>
      <c r="EH416"/>
      <c r="EI416"/>
      <c r="EJ416"/>
      <c r="EK416"/>
      <c r="EL416"/>
      <c r="EM416"/>
      <c r="EN416"/>
      <c r="EO416"/>
      <c r="EP416"/>
      <c r="EQ416"/>
      <c r="ER416"/>
      <c r="ES416"/>
      <c r="ET416"/>
      <c r="EU416"/>
      <c r="EV416"/>
      <c r="EW416"/>
      <c r="EX416"/>
      <c r="EY416"/>
      <c r="EZ416"/>
      <c r="FA416"/>
      <c r="FB416"/>
      <c r="FC416"/>
      <c r="FD416"/>
      <c r="FE416"/>
      <c r="FF416"/>
      <c r="FG416"/>
      <c r="FH416"/>
      <c r="FI416"/>
      <c r="FJ416"/>
      <c r="FK416"/>
      <c r="FL416"/>
      <c r="FM416"/>
      <c r="FN416"/>
      <c r="FO416"/>
      <c r="FP416"/>
      <c r="FQ416"/>
      <c r="FR416"/>
      <c r="FS416"/>
      <c r="FT416"/>
      <c r="FU416"/>
      <c r="FV416"/>
      <c r="FW416"/>
      <c r="FX416"/>
      <c r="FY416"/>
      <c r="FZ416"/>
      <c r="GA416"/>
      <c r="GB416"/>
      <c r="GC416"/>
      <c r="GD416"/>
      <c r="GE416"/>
      <c r="GF416"/>
      <c r="GG416"/>
      <c r="GH416"/>
      <c r="GI416"/>
      <c r="GJ416"/>
      <c r="GK416"/>
      <c r="GL416"/>
      <c r="GM416"/>
      <c r="GN416"/>
      <c r="GO416"/>
      <c r="GP416"/>
      <c r="GQ416"/>
      <c r="GR416"/>
      <c r="GS416"/>
      <c r="GT416"/>
      <c r="GU416"/>
      <c r="GV416"/>
      <c r="GW416"/>
      <c r="GX416"/>
      <c r="GY416"/>
      <c r="GZ416"/>
      <c r="HA416"/>
      <c r="HB416"/>
      <c r="HC416"/>
      <c r="HD416"/>
      <c r="HE416"/>
      <c r="HF416"/>
      <c r="HG416"/>
      <c r="HH416"/>
      <c r="HI416"/>
      <c r="HJ416"/>
      <c r="HK416"/>
      <c r="HL416"/>
      <c r="HM416"/>
      <c r="HN416"/>
      <c r="HO416"/>
      <c r="HP416"/>
      <c r="HQ416"/>
      <c r="HR416"/>
      <c r="HS416"/>
      <c r="HT416"/>
      <c r="HU416"/>
      <c r="HV416"/>
      <c r="HW416"/>
      <c r="HX416"/>
      <c r="HY416"/>
      <c r="HZ416"/>
      <c r="IA416"/>
      <c r="IB416"/>
      <c r="IC416"/>
      <c r="ID416"/>
      <c r="IE416"/>
      <c r="IF416"/>
      <c r="IG416"/>
      <c r="IH416"/>
      <c r="II416"/>
      <c r="IJ416"/>
      <c r="IK416"/>
      <c r="IL416"/>
      <c r="IM416"/>
      <c r="IN416"/>
      <c r="IO416"/>
      <c r="IP416"/>
      <c r="IQ416"/>
      <c r="IR416"/>
      <c r="IS416"/>
      <c r="IT416"/>
      <c r="IU416"/>
      <c r="IV416"/>
    </row>
    <row r="417" spans="1:256" ht="13.5" customHeight="1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 s="55" t="s">
        <v>501</v>
      </c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 s="55" t="s">
        <v>501</v>
      </c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  <c r="DL417"/>
      <c r="DM417"/>
      <c r="DN417"/>
      <c r="DO417"/>
      <c r="DP417"/>
      <c r="DQ417"/>
      <c r="DR417"/>
      <c r="DS417"/>
      <c r="DT417"/>
      <c r="DU417"/>
      <c r="DV417"/>
      <c r="DW417"/>
      <c r="DX417"/>
      <c r="DY417"/>
      <c r="DZ417"/>
      <c r="EA417"/>
      <c r="EB417"/>
      <c r="EC417"/>
      <c r="ED417"/>
      <c r="EE417"/>
      <c r="EF417"/>
      <c r="EG417"/>
      <c r="EH417"/>
      <c r="EI417"/>
      <c r="EJ417"/>
      <c r="EK417"/>
      <c r="EL417"/>
      <c r="EM417"/>
      <c r="EN417"/>
      <c r="EO417"/>
      <c r="EP417"/>
      <c r="EQ417"/>
      <c r="ER417"/>
      <c r="ES417"/>
      <c r="ET417"/>
      <c r="EU417"/>
      <c r="EV417"/>
      <c r="EW417"/>
      <c r="EX417"/>
      <c r="EY417"/>
      <c r="EZ417"/>
      <c r="FA417"/>
      <c r="FB417"/>
      <c r="FC417"/>
      <c r="FD417"/>
      <c r="FE417"/>
      <c r="FF417"/>
      <c r="FG417"/>
      <c r="FH417"/>
      <c r="FI417"/>
      <c r="FJ417"/>
      <c r="FK417"/>
      <c r="FL417"/>
      <c r="FM417"/>
      <c r="FN417"/>
      <c r="FO417"/>
      <c r="FP417"/>
      <c r="FQ417"/>
      <c r="FR417"/>
      <c r="FS417"/>
      <c r="FT417"/>
      <c r="FU417"/>
      <c r="FV417"/>
      <c r="FW417"/>
      <c r="FX417"/>
      <c r="FY417"/>
      <c r="FZ417"/>
      <c r="GA417"/>
      <c r="GB417"/>
      <c r="GC417"/>
      <c r="GD417"/>
      <c r="GE417"/>
      <c r="GF417"/>
      <c r="GG417"/>
      <c r="GH417"/>
      <c r="GI417"/>
      <c r="GJ417"/>
      <c r="GK417"/>
      <c r="GL417"/>
      <c r="GM417"/>
      <c r="GN417"/>
      <c r="GO417"/>
      <c r="GP417"/>
      <c r="GQ417"/>
      <c r="GR417"/>
      <c r="GS417"/>
      <c r="GT417"/>
      <c r="GU417"/>
      <c r="GV417"/>
      <c r="GW417"/>
      <c r="GX417"/>
      <c r="GY417"/>
      <c r="GZ417"/>
      <c r="HA417"/>
      <c r="HB417"/>
      <c r="HC417"/>
      <c r="HD417"/>
      <c r="HE417"/>
      <c r="HF417"/>
      <c r="HG417"/>
      <c r="HH417"/>
      <c r="HI417"/>
      <c r="HJ417"/>
      <c r="HK417"/>
      <c r="HL417"/>
      <c r="HM417"/>
      <c r="HN417"/>
      <c r="HO417"/>
      <c r="HP417"/>
      <c r="HQ417"/>
      <c r="HR417"/>
      <c r="HS417"/>
      <c r="HT417"/>
      <c r="HU417"/>
      <c r="HV417"/>
      <c r="HW417"/>
      <c r="HX417"/>
      <c r="HY417"/>
      <c r="HZ417"/>
      <c r="IA417"/>
      <c r="IB417"/>
      <c r="IC417"/>
      <c r="ID417"/>
      <c r="IE417"/>
      <c r="IF417"/>
      <c r="IG417"/>
      <c r="IH417"/>
      <c r="II417"/>
      <c r="IJ417"/>
      <c r="IK417"/>
      <c r="IL417"/>
      <c r="IM417"/>
      <c r="IN417"/>
      <c r="IO417"/>
      <c r="IP417"/>
      <c r="IQ417"/>
      <c r="IR417"/>
      <c r="IS417"/>
      <c r="IT417"/>
      <c r="IU417"/>
      <c r="IV417"/>
    </row>
    <row r="418" spans="1:256" ht="15" customHeight="1">
      <c r="A418"/>
      <c r="B418" s="5" t="s">
        <v>502</v>
      </c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 t="s">
        <v>503</v>
      </c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/>
      <c r="AI418"/>
      <c r="AJ418"/>
      <c r="AK418"/>
      <c r="AL418" s="5" t="s">
        <v>502</v>
      </c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 t="s">
        <v>503</v>
      </c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  <c r="DL418"/>
      <c r="DM418"/>
      <c r="DN418"/>
      <c r="DO418"/>
      <c r="DP418"/>
      <c r="DQ418"/>
      <c r="DR418"/>
      <c r="DS418"/>
      <c r="DT418"/>
      <c r="DU418"/>
      <c r="DV418"/>
      <c r="DW418"/>
      <c r="DX418"/>
      <c r="DY418"/>
      <c r="DZ418"/>
      <c r="EA418"/>
      <c r="EB418"/>
      <c r="EC418"/>
      <c r="ED418"/>
      <c r="EE418"/>
      <c r="EF418"/>
      <c r="EG418"/>
      <c r="EH418"/>
      <c r="EI418"/>
      <c r="EJ418"/>
      <c r="EK418"/>
      <c r="EL418"/>
      <c r="EM418"/>
      <c r="EN418"/>
      <c r="EO418"/>
      <c r="EP418"/>
      <c r="EQ418"/>
      <c r="ER418"/>
      <c r="ES418"/>
      <c r="ET418"/>
      <c r="EU418"/>
      <c r="EV418"/>
      <c r="EW418"/>
      <c r="EX418"/>
      <c r="EY418"/>
      <c r="EZ418"/>
      <c r="FA418"/>
      <c r="FB418"/>
      <c r="FC418"/>
      <c r="FD418"/>
      <c r="FE418"/>
      <c r="FF418"/>
      <c r="FG418"/>
      <c r="FH418"/>
      <c r="FI418"/>
      <c r="FJ418"/>
      <c r="FK418"/>
      <c r="FL418"/>
      <c r="FM418"/>
      <c r="FN418"/>
      <c r="FO418"/>
      <c r="FP418"/>
      <c r="FQ418"/>
      <c r="FR418"/>
      <c r="FS418"/>
      <c r="FT418"/>
      <c r="FU418"/>
      <c r="FV418"/>
      <c r="FW418"/>
      <c r="FX418"/>
      <c r="FY418"/>
      <c r="FZ418"/>
      <c r="GA418"/>
      <c r="GB418"/>
      <c r="GC418"/>
      <c r="GD418"/>
      <c r="GE418"/>
      <c r="GF418"/>
      <c r="GG418"/>
      <c r="GH418"/>
      <c r="GI418"/>
      <c r="GJ418"/>
      <c r="GK418"/>
      <c r="GL418"/>
      <c r="GM418"/>
      <c r="GN418"/>
      <c r="GO418"/>
      <c r="GP418"/>
      <c r="GQ418"/>
      <c r="GR418"/>
      <c r="GS418"/>
      <c r="GT418"/>
      <c r="GU418"/>
      <c r="GV418"/>
      <c r="GW418"/>
      <c r="GX418"/>
      <c r="GY418"/>
      <c r="GZ418"/>
      <c r="HA418"/>
      <c r="HB418"/>
      <c r="HC418"/>
      <c r="HD418"/>
      <c r="HE418"/>
      <c r="HF418"/>
      <c r="HG418"/>
      <c r="HH418"/>
      <c r="HI418"/>
      <c r="HJ418"/>
      <c r="HK418"/>
      <c r="HL418"/>
      <c r="HM418"/>
      <c r="HN418"/>
      <c r="HO418"/>
      <c r="HP418"/>
      <c r="HQ418"/>
      <c r="HR418"/>
      <c r="HS418"/>
      <c r="HT418"/>
      <c r="HU418"/>
      <c r="HV418"/>
      <c r="HW418"/>
      <c r="HX418"/>
      <c r="HY418"/>
      <c r="HZ418"/>
      <c r="IA418"/>
      <c r="IB418"/>
      <c r="IC418"/>
      <c r="ID418"/>
      <c r="IE418"/>
      <c r="IF418"/>
      <c r="IG418"/>
      <c r="IH418"/>
      <c r="II418"/>
      <c r="IJ418"/>
      <c r="IK418"/>
      <c r="IL418"/>
      <c r="IM418"/>
      <c r="IN418"/>
      <c r="IO418"/>
      <c r="IP418"/>
      <c r="IQ418"/>
      <c r="IR418"/>
      <c r="IS418"/>
      <c r="IT418"/>
      <c r="IU418"/>
      <c r="IV418"/>
    </row>
    <row r="419" spans="1:256" ht="15" customHeight="1">
      <c r="A419"/>
      <c r="B419" s="241" t="s">
        <v>504</v>
      </c>
      <c r="C419" s="241"/>
      <c r="D419" s="241"/>
      <c r="E419" s="241"/>
      <c r="F419" s="241"/>
      <c r="G419" s="241"/>
      <c r="H419" s="241"/>
      <c r="I419" s="241"/>
      <c r="J419" s="241"/>
      <c r="K419" s="241"/>
      <c r="L419" s="241"/>
      <c r="M419" s="241"/>
      <c r="N419" s="241"/>
      <c r="O419" s="241"/>
      <c r="P419" s="241"/>
      <c r="Q419" s="241"/>
      <c r="R419" s="241"/>
      <c r="S419" s="241"/>
      <c r="T419" s="241"/>
      <c r="U419" s="276">
        <v>1.51</v>
      </c>
      <c r="V419" s="276"/>
      <c r="W419" s="276"/>
      <c r="X419" s="276"/>
      <c r="Y419" s="276"/>
      <c r="Z419" s="276"/>
      <c r="AA419" s="276"/>
      <c r="AB419" s="276"/>
      <c r="AC419" s="276"/>
      <c r="AD419" s="276"/>
      <c r="AE419" s="276"/>
      <c r="AF419" s="276"/>
      <c r="AG419" s="276"/>
      <c r="AH419"/>
      <c r="AI419"/>
      <c r="AJ419"/>
      <c r="AK419"/>
      <c r="AL419" s="97" t="s">
        <v>505</v>
      </c>
      <c r="AM419" s="97"/>
      <c r="AN419" s="97"/>
      <c r="AO419" s="97"/>
      <c r="AP419" s="97"/>
      <c r="AQ419" s="97"/>
      <c r="AR419" s="97"/>
      <c r="AS419" s="97"/>
      <c r="AT419" s="97"/>
      <c r="AU419" s="97"/>
      <c r="AV419" s="97"/>
      <c r="AW419" s="97"/>
      <c r="AX419" s="97"/>
      <c r="AY419" s="97"/>
      <c r="AZ419" s="97"/>
      <c r="BA419" s="97"/>
      <c r="BB419" s="97"/>
      <c r="BC419" s="97"/>
      <c r="BD419" s="97"/>
      <c r="BE419" s="277">
        <v>1.06</v>
      </c>
      <c r="BF419" s="277"/>
      <c r="BG419" s="277"/>
      <c r="BH419" s="277"/>
      <c r="BI419" s="277"/>
      <c r="BJ419" s="277"/>
      <c r="BK419" s="277"/>
      <c r="BL419" s="277"/>
      <c r="BM419" s="277"/>
      <c r="BN419" s="277"/>
      <c r="BO419" s="277"/>
      <c r="BP419" s="277"/>
      <c r="BQ419" s="277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  <c r="DL419"/>
      <c r="DM419"/>
      <c r="DN419"/>
      <c r="DO419"/>
      <c r="DP419"/>
      <c r="DQ419"/>
      <c r="DR419"/>
      <c r="DS419"/>
      <c r="DT419"/>
      <c r="DU419"/>
      <c r="DV419"/>
      <c r="DW419"/>
      <c r="DX419"/>
      <c r="DY419"/>
      <c r="DZ419"/>
      <c r="EA419"/>
      <c r="EB419"/>
      <c r="EC419"/>
      <c r="ED419"/>
      <c r="EE419"/>
      <c r="EF419"/>
      <c r="EG419"/>
      <c r="EH419"/>
      <c r="EI419"/>
      <c r="EJ419"/>
      <c r="EK419"/>
      <c r="EL419"/>
      <c r="EM419"/>
      <c r="EN419"/>
      <c r="EO419"/>
      <c r="EP419"/>
      <c r="EQ419"/>
      <c r="ER419"/>
      <c r="ES419"/>
      <c r="ET419"/>
      <c r="EU419"/>
      <c r="EV419"/>
      <c r="EW419"/>
      <c r="EX419"/>
      <c r="EY419"/>
      <c r="EZ419"/>
      <c r="FA419"/>
      <c r="FB419"/>
      <c r="FC419"/>
      <c r="FD419"/>
      <c r="FE419"/>
      <c r="FF419"/>
      <c r="FG419"/>
      <c r="FH419"/>
      <c r="FI419"/>
      <c r="FJ419"/>
      <c r="FK419"/>
      <c r="FL419"/>
      <c r="FM419"/>
      <c r="FN419"/>
      <c r="FO419"/>
      <c r="FP419"/>
      <c r="FQ419"/>
      <c r="FR419"/>
      <c r="FS419"/>
      <c r="FT419"/>
      <c r="FU419"/>
      <c r="FV419"/>
      <c r="FW419"/>
      <c r="FX419"/>
      <c r="FY419"/>
      <c r="FZ419"/>
      <c r="GA419"/>
      <c r="GB419"/>
      <c r="GC419"/>
      <c r="GD419"/>
      <c r="GE419"/>
      <c r="GF419"/>
      <c r="GG419"/>
      <c r="GH419"/>
      <c r="GI419"/>
      <c r="GJ419"/>
      <c r="GK419"/>
      <c r="GL419"/>
      <c r="GM419"/>
      <c r="GN419"/>
      <c r="GO419"/>
      <c r="GP419"/>
      <c r="GQ419"/>
      <c r="GR419"/>
      <c r="GS419"/>
      <c r="GT419"/>
      <c r="GU419"/>
      <c r="GV419"/>
      <c r="GW419"/>
      <c r="GX419"/>
      <c r="GY419"/>
      <c r="GZ419"/>
      <c r="HA419"/>
      <c r="HB419"/>
      <c r="HC419"/>
      <c r="HD419"/>
      <c r="HE419"/>
      <c r="HF419"/>
      <c r="HG419"/>
      <c r="HH419"/>
      <c r="HI419"/>
      <c r="HJ419"/>
      <c r="HK419"/>
      <c r="HL419"/>
      <c r="HM419"/>
      <c r="HN419"/>
      <c r="HO419"/>
      <c r="HP419"/>
      <c r="HQ419"/>
      <c r="HR419"/>
      <c r="HS419"/>
      <c r="HT419"/>
      <c r="HU419"/>
      <c r="HV419"/>
      <c r="HW419"/>
      <c r="HX419"/>
      <c r="HY419"/>
      <c r="HZ419"/>
      <c r="IA419"/>
      <c r="IB419"/>
      <c r="IC419"/>
      <c r="ID419"/>
      <c r="IE419"/>
      <c r="IF419"/>
      <c r="IG419"/>
      <c r="IH419"/>
      <c r="II419"/>
      <c r="IJ419"/>
      <c r="IK419"/>
      <c r="IL419"/>
      <c r="IM419"/>
      <c r="IN419"/>
      <c r="IO419"/>
      <c r="IP419"/>
      <c r="IQ419"/>
      <c r="IR419"/>
      <c r="IS419"/>
      <c r="IT419"/>
      <c r="IU419"/>
      <c r="IV419"/>
    </row>
    <row r="420" spans="1:256" ht="15" customHeight="1">
      <c r="A420"/>
      <c r="B420" s="278"/>
      <c r="C420" s="279" t="s">
        <v>506</v>
      </c>
      <c r="D420" s="280"/>
      <c r="E420" s="280"/>
      <c r="F420" s="280"/>
      <c r="G420" s="280"/>
      <c r="H420" s="280"/>
      <c r="I420" s="280"/>
      <c r="J420" s="280"/>
      <c r="K420" s="280"/>
      <c r="L420" s="280"/>
      <c r="M420" s="280"/>
      <c r="N420" s="280"/>
      <c r="O420" s="280"/>
      <c r="P420" s="280"/>
      <c r="Q420" s="280"/>
      <c r="R420" s="280"/>
      <c r="S420" s="280"/>
      <c r="T420" s="281"/>
      <c r="U420" s="276">
        <v>0.35</v>
      </c>
      <c r="V420" s="276"/>
      <c r="W420" s="276"/>
      <c r="X420" s="276"/>
      <c r="Y420" s="276"/>
      <c r="Z420" s="276"/>
      <c r="AA420" s="276"/>
      <c r="AB420" s="276"/>
      <c r="AC420" s="276"/>
      <c r="AD420" s="276"/>
      <c r="AE420" s="276"/>
      <c r="AF420" s="276"/>
      <c r="AG420" s="276"/>
      <c r="AH420"/>
      <c r="AI420"/>
      <c r="AJ420"/>
      <c r="AK420"/>
      <c r="AL420" s="97" t="s">
        <v>507</v>
      </c>
      <c r="AM420" s="97"/>
      <c r="AN420" s="97"/>
      <c r="AO420" s="97"/>
      <c r="AP420" s="97"/>
      <c r="AQ420" s="97"/>
      <c r="AR420" s="97"/>
      <c r="AS420" s="97"/>
      <c r="AT420" s="97"/>
      <c r="AU420" s="97"/>
      <c r="AV420" s="97"/>
      <c r="AW420" s="97"/>
      <c r="AX420" s="97"/>
      <c r="AY420" s="97"/>
      <c r="AZ420" s="97"/>
      <c r="BA420" s="97"/>
      <c r="BB420" s="97"/>
      <c r="BC420" s="97"/>
      <c r="BD420" s="97"/>
      <c r="BE420" s="277">
        <v>0.13</v>
      </c>
      <c r="BF420" s="277"/>
      <c r="BG420" s="277"/>
      <c r="BH420" s="277"/>
      <c r="BI420" s="277"/>
      <c r="BJ420" s="277"/>
      <c r="BK420" s="277"/>
      <c r="BL420" s="277"/>
      <c r="BM420" s="277"/>
      <c r="BN420" s="277"/>
      <c r="BO420" s="277"/>
      <c r="BP420" s="277"/>
      <c r="BQ420" s="277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  <c r="DL420"/>
      <c r="DM420"/>
      <c r="DN420"/>
      <c r="DO420"/>
      <c r="DP420"/>
      <c r="DQ420"/>
      <c r="DR420"/>
      <c r="DS420"/>
      <c r="DT420"/>
      <c r="DU420"/>
      <c r="DV420"/>
      <c r="DW420"/>
      <c r="DX420"/>
      <c r="DY420"/>
      <c r="DZ420"/>
      <c r="EA420"/>
      <c r="EB420"/>
      <c r="EC420"/>
      <c r="ED420"/>
      <c r="EE420"/>
      <c r="EF420"/>
      <c r="EG420"/>
      <c r="EH420"/>
      <c r="EI420"/>
      <c r="EJ420"/>
      <c r="EK420"/>
      <c r="EL420"/>
      <c r="EM420"/>
      <c r="EN420"/>
      <c r="EO420"/>
      <c r="EP420"/>
      <c r="EQ420"/>
      <c r="ER420"/>
      <c r="ES420"/>
      <c r="ET420"/>
      <c r="EU420"/>
      <c r="EV420"/>
      <c r="EW420"/>
      <c r="EX420"/>
      <c r="EY420"/>
      <c r="EZ420"/>
      <c r="FA420"/>
      <c r="FB420"/>
      <c r="FC420"/>
      <c r="FD420"/>
      <c r="FE420"/>
      <c r="FF420"/>
      <c r="FG420"/>
      <c r="FH420"/>
      <c r="FI420"/>
      <c r="FJ420"/>
      <c r="FK420"/>
      <c r="FL420"/>
      <c r="FM420"/>
      <c r="FN420"/>
      <c r="FO420"/>
      <c r="FP420"/>
      <c r="FQ420"/>
      <c r="FR420"/>
      <c r="FS420"/>
      <c r="FT420"/>
      <c r="FU420"/>
      <c r="FV420"/>
      <c r="FW420"/>
      <c r="FX420"/>
      <c r="FY420"/>
      <c r="FZ420"/>
      <c r="GA420"/>
      <c r="GB420"/>
      <c r="GC420"/>
      <c r="GD420"/>
      <c r="GE420"/>
      <c r="GF420"/>
      <c r="GG420"/>
      <c r="GH420"/>
      <c r="GI420"/>
      <c r="GJ420"/>
      <c r="GK420"/>
      <c r="GL420"/>
      <c r="GM420"/>
      <c r="GN420"/>
      <c r="GO420"/>
      <c r="GP420"/>
      <c r="GQ420"/>
      <c r="GR420"/>
      <c r="GS420"/>
      <c r="GT420"/>
      <c r="GU420"/>
      <c r="GV420"/>
      <c r="GW420"/>
      <c r="GX420"/>
      <c r="GY420"/>
      <c r="GZ420"/>
      <c r="HA420"/>
      <c r="HB420"/>
      <c r="HC420"/>
      <c r="HD420"/>
      <c r="HE420"/>
      <c r="HF420"/>
      <c r="HG420"/>
      <c r="HH420"/>
      <c r="HI420"/>
      <c r="HJ420"/>
      <c r="HK420"/>
      <c r="HL420"/>
      <c r="HM420"/>
      <c r="HN420"/>
      <c r="HO420"/>
      <c r="HP420"/>
      <c r="HQ420"/>
      <c r="HR420"/>
      <c r="HS420"/>
      <c r="HT420"/>
      <c r="HU420"/>
      <c r="HV420"/>
      <c r="HW420"/>
      <c r="HX420"/>
      <c r="HY420"/>
      <c r="HZ420"/>
      <c r="IA420"/>
      <c r="IB420"/>
      <c r="IC420"/>
      <c r="ID420"/>
      <c r="IE420"/>
      <c r="IF420"/>
      <c r="IG420"/>
      <c r="IH420"/>
      <c r="II420"/>
      <c r="IJ420"/>
      <c r="IK420"/>
      <c r="IL420"/>
      <c r="IM420"/>
      <c r="IN420"/>
      <c r="IO420"/>
      <c r="IP420"/>
      <c r="IQ420"/>
      <c r="IR420"/>
      <c r="IS420"/>
      <c r="IT420"/>
      <c r="IU420"/>
      <c r="IV420"/>
    </row>
    <row r="421" spans="1:256" ht="15" customHeight="1">
      <c r="A421"/>
      <c r="B421" s="278"/>
      <c r="C421" s="279" t="s">
        <v>508</v>
      </c>
      <c r="D421" s="280"/>
      <c r="E421" s="280"/>
      <c r="F421" s="280"/>
      <c r="G421" s="280"/>
      <c r="H421" s="280"/>
      <c r="I421" s="280"/>
      <c r="J421" s="280"/>
      <c r="K421" s="280"/>
      <c r="L421" s="280"/>
      <c r="M421" s="280"/>
      <c r="N421" s="280"/>
      <c r="O421" s="280"/>
      <c r="P421" s="280"/>
      <c r="Q421" s="280"/>
      <c r="R421" s="280"/>
      <c r="S421" s="280"/>
      <c r="T421" s="281"/>
      <c r="U421" s="276">
        <v>0.17</v>
      </c>
      <c r="V421" s="276"/>
      <c r="W421" s="276"/>
      <c r="X421" s="276"/>
      <c r="Y421" s="276"/>
      <c r="Z421" s="276"/>
      <c r="AA421" s="276"/>
      <c r="AB421" s="276"/>
      <c r="AC421" s="276"/>
      <c r="AD421" s="276"/>
      <c r="AE421" s="276"/>
      <c r="AF421" s="276"/>
      <c r="AG421" s="276"/>
      <c r="AH421"/>
      <c r="AI421"/>
      <c r="AJ421"/>
      <c r="AK421"/>
      <c r="AL421" s="97" t="s">
        <v>509</v>
      </c>
      <c r="AM421" s="97"/>
      <c r="AN421" s="97"/>
      <c r="AO421" s="97"/>
      <c r="AP421" s="97"/>
      <c r="AQ421" s="97"/>
      <c r="AR421" s="97"/>
      <c r="AS421" s="97"/>
      <c r="AT421" s="97"/>
      <c r="AU421" s="97"/>
      <c r="AV421" s="97"/>
      <c r="AW421" s="97"/>
      <c r="AX421" s="97"/>
      <c r="AY421" s="97"/>
      <c r="AZ421" s="97"/>
      <c r="BA421" s="97"/>
      <c r="BB421" s="97"/>
      <c r="BC421" s="97"/>
      <c r="BD421" s="97"/>
      <c r="BE421" s="277">
        <v>0.73</v>
      </c>
      <c r="BF421" s="277"/>
      <c r="BG421" s="277"/>
      <c r="BH421" s="277"/>
      <c r="BI421" s="277"/>
      <c r="BJ421" s="277"/>
      <c r="BK421" s="277"/>
      <c r="BL421" s="277"/>
      <c r="BM421" s="277"/>
      <c r="BN421" s="277"/>
      <c r="BO421" s="277"/>
      <c r="BP421" s="277"/>
      <c r="BQ421" s="277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  <c r="DL421"/>
      <c r="DM421"/>
      <c r="DN421"/>
      <c r="DO421"/>
      <c r="DP421"/>
      <c r="DQ421"/>
      <c r="DR421"/>
      <c r="DS421"/>
      <c r="DT421"/>
      <c r="DU421"/>
      <c r="DV421"/>
      <c r="DW421"/>
      <c r="DX421"/>
      <c r="DY421"/>
      <c r="DZ421"/>
      <c r="EA421"/>
      <c r="EB421"/>
      <c r="EC421"/>
      <c r="ED421"/>
      <c r="EE421"/>
      <c r="EF421"/>
      <c r="EG421"/>
      <c r="EH421"/>
      <c r="EI421"/>
      <c r="EJ421"/>
      <c r="EK421"/>
      <c r="EL421"/>
      <c r="EM421"/>
      <c r="EN421"/>
      <c r="EO421"/>
      <c r="EP421"/>
      <c r="EQ421"/>
      <c r="ER421"/>
      <c r="ES421"/>
      <c r="ET421"/>
      <c r="EU421"/>
      <c r="EV421"/>
      <c r="EW421"/>
      <c r="EX421"/>
      <c r="EY421"/>
      <c r="EZ421"/>
      <c r="FA421"/>
      <c r="FB421"/>
      <c r="FC421"/>
      <c r="FD421"/>
      <c r="FE421"/>
      <c r="FF421"/>
      <c r="FG421"/>
      <c r="FH421"/>
      <c r="FI421"/>
      <c r="FJ421"/>
      <c r="FK421"/>
      <c r="FL421"/>
      <c r="FM421"/>
      <c r="FN421"/>
      <c r="FO421"/>
      <c r="FP421"/>
      <c r="FQ421"/>
      <c r="FR421"/>
      <c r="FS421"/>
      <c r="FT421"/>
      <c r="FU421"/>
      <c r="FV421"/>
      <c r="FW421"/>
      <c r="FX421"/>
      <c r="FY421"/>
      <c r="FZ421"/>
      <c r="GA421"/>
      <c r="GB421"/>
      <c r="GC421"/>
      <c r="GD421"/>
      <c r="GE421"/>
      <c r="GF421"/>
      <c r="GG421"/>
      <c r="GH421"/>
      <c r="GI421"/>
      <c r="GJ421"/>
      <c r="GK421"/>
      <c r="GL421"/>
      <c r="GM421"/>
      <c r="GN421"/>
      <c r="GO421"/>
      <c r="GP421"/>
      <c r="GQ421"/>
      <c r="GR421"/>
      <c r="GS421"/>
      <c r="GT421"/>
      <c r="GU421"/>
      <c r="GV421"/>
      <c r="GW421"/>
      <c r="GX421"/>
      <c r="GY421"/>
      <c r="GZ421"/>
      <c r="HA421"/>
      <c r="HB421"/>
      <c r="HC421"/>
      <c r="HD421"/>
      <c r="HE421"/>
      <c r="HF421"/>
      <c r="HG421"/>
      <c r="HH421"/>
      <c r="HI421"/>
      <c r="HJ421"/>
      <c r="HK421"/>
      <c r="HL421"/>
      <c r="HM421"/>
      <c r="HN421"/>
      <c r="HO421"/>
      <c r="HP421"/>
      <c r="HQ421"/>
      <c r="HR421"/>
      <c r="HS421"/>
      <c r="HT421"/>
      <c r="HU421"/>
      <c r="HV421"/>
      <c r="HW421"/>
      <c r="HX421"/>
      <c r="HY421"/>
      <c r="HZ421"/>
      <c r="IA421"/>
      <c r="IB421"/>
      <c r="IC421"/>
      <c r="ID421"/>
      <c r="IE421"/>
      <c r="IF421"/>
      <c r="IG421"/>
      <c r="IH421"/>
      <c r="II421"/>
      <c r="IJ421"/>
      <c r="IK421"/>
      <c r="IL421"/>
      <c r="IM421"/>
      <c r="IN421"/>
      <c r="IO421"/>
      <c r="IP421"/>
      <c r="IQ421"/>
      <c r="IR421"/>
      <c r="IS421"/>
      <c r="IT421"/>
      <c r="IU421"/>
      <c r="IV421"/>
    </row>
    <row r="422" spans="1:256" ht="15" customHeight="1">
      <c r="A422"/>
      <c r="B422" s="278"/>
      <c r="C422" s="279" t="s">
        <v>510</v>
      </c>
      <c r="D422" s="280"/>
      <c r="E422" s="280"/>
      <c r="F422" s="280"/>
      <c r="G422" s="280"/>
      <c r="H422" s="280"/>
      <c r="I422" s="280"/>
      <c r="J422" s="280"/>
      <c r="K422" s="280"/>
      <c r="L422" s="280"/>
      <c r="M422" s="280"/>
      <c r="N422" s="280"/>
      <c r="O422" s="280"/>
      <c r="P422" s="280"/>
      <c r="Q422" s="280"/>
      <c r="R422" s="280"/>
      <c r="S422" s="280"/>
      <c r="T422" s="281"/>
      <c r="U422" s="276">
        <v>0.16</v>
      </c>
      <c r="V422" s="276"/>
      <c r="W422" s="276"/>
      <c r="X422" s="276"/>
      <c r="Y422" s="276"/>
      <c r="Z422" s="276"/>
      <c r="AA422" s="276"/>
      <c r="AB422" s="276"/>
      <c r="AC422" s="276"/>
      <c r="AD422" s="276"/>
      <c r="AE422" s="276"/>
      <c r="AF422" s="276"/>
      <c r="AG422" s="276"/>
      <c r="AH422"/>
      <c r="AI422"/>
      <c r="AJ422"/>
      <c r="AK422"/>
      <c r="AL422" s="97" t="s">
        <v>511</v>
      </c>
      <c r="AM422" s="97"/>
      <c r="AN422" s="97"/>
      <c r="AO422" s="97"/>
      <c r="AP422" s="97"/>
      <c r="AQ422" s="97"/>
      <c r="AR422" s="97"/>
      <c r="AS422" s="97"/>
      <c r="AT422" s="97"/>
      <c r="AU422" s="97"/>
      <c r="AV422" s="97"/>
      <c r="AW422" s="97"/>
      <c r="AX422" s="97"/>
      <c r="AY422" s="97"/>
      <c r="AZ422" s="97"/>
      <c r="BA422" s="97"/>
      <c r="BB422" s="97"/>
      <c r="BC422" s="97"/>
      <c r="BD422" s="97"/>
      <c r="BE422" s="277">
        <v>0.32</v>
      </c>
      <c r="BF422" s="277"/>
      <c r="BG422" s="277"/>
      <c r="BH422" s="277"/>
      <c r="BI422" s="277"/>
      <c r="BJ422" s="277"/>
      <c r="BK422" s="277"/>
      <c r="BL422" s="277"/>
      <c r="BM422" s="277"/>
      <c r="BN422" s="277"/>
      <c r="BO422" s="277"/>
      <c r="BP422" s="277"/>
      <c r="BQ422" s="277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  <c r="DL422"/>
      <c r="DM422"/>
      <c r="DN422"/>
      <c r="DO422"/>
      <c r="DP422"/>
      <c r="DQ422"/>
      <c r="DR422"/>
      <c r="DS422"/>
      <c r="DT422"/>
      <c r="DU422"/>
      <c r="DV422"/>
      <c r="DW422"/>
      <c r="DX422"/>
      <c r="DY422"/>
      <c r="DZ422"/>
      <c r="EA422"/>
      <c r="EB422"/>
      <c r="EC422"/>
      <c r="ED422"/>
      <c r="EE422"/>
      <c r="EF422"/>
      <c r="EG422"/>
      <c r="EH422"/>
      <c r="EI422"/>
      <c r="EJ422"/>
      <c r="EK422"/>
      <c r="EL422"/>
      <c r="EM422"/>
      <c r="EN422"/>
      <c r="EO422"/>
      <c r="EP422"/>
      <c r="EQ422"/>
      <c r="ER422"/>
      <c r="ES422"/>
      <c r="ET422"/>
      <c r="EU422"/>
      <c r="EV422"/>
      <c r="EW422"/>
      <c r="EX422"/>
      <c r="EY422"/>
      <c r="EZ422"/>
      <c r="FA422"/>
      <c r="FB422"/>
      <c r="FC422"/>
      <c r="FD422"/>
      <c r="FE422"/>
      <c r="FF422"/>
      <c r="FG422"/>
      <c r="FH422"/>
      <c r="FI422"/>
      <c r="FJ422"/>
      <c r="FK422"/>
      <c r="FL422"/>
      <c r="FM422"/>
      <c r="FN422"/>
      <c r="FO422"/>
      <c r="FP422"/>
      <c r="FQ422"/>
      <c r="FR422"/>
      <c r="FS422"/>
      <c r="FT422"/>
      <c r="FU422"/>
      <c r="FV422"/>
      <c r="FW422"/>
      <c r="FX422"/>
      <c r="FY422"/>
      <c r="FZ422"/>
      <c r="GA422"/>
      <c r="GB422"/>
      <c r="GC422"/>
      <c r="GD422"/>
      <c r="GE422"/>
      <c r="GF422"/>
      <c r="GG422"/>
      <c r="GH422"/>
      <c r="GI422"/>
      <c r="GJ422"/>
      <c r="GK422"/>
      <c r="GL422"/>
      <c r="GM422"/>
      <c r="GN422"/>
      <c r="GO422"/>
      <c r="GP422"/>
      <c r="GQ422"/>
      <c r="GR422"/>
      <c r="GS422"/>
      <c r="GT422"/>
      <c r="GU422"/>
      <c r="GV422"/>
      <c r="GW422"/>
      <c r="GX422"/>
      <c r="GY422"/>
      <c r="GZ422"/>
      <c r="HA422"/>
      <c r="HB422"/>
      <c r="HC422"/>
      <c r="HD422"/>
      <c r="HE422"/>
      <c r="HF422"/>
      <c r="HG422"/>
      <c r="HH422"/>
      <c r="HI422"/>
      <c r="HJ422"/>
      <c r="HK422"/>
      <c r="HL422"/>
      <c r="HM422"/>
      <c r="HN422"/>
      <c r="HO422"/>
      <c r="HP422"/>
      <c r="HQ422"/>
      <c r="HR422"/>
      <c r="HS422"/>
      <c r="HT422"/>
      <c r="HU422"/>
      <c r="HV422"/>
      <c r="HW422"/>
      <c r="HX422"/>
      <c r="HY422"/>
      <c r="HZ422"/>
      <c r="IA422"/>
      <c r="IB422"/>
      <c r="IC422"/>
      <c r="ID422"/>
      <c r="IE422"/>
      <c r="IF422"/>
      <c r="IG422"/>
      <c r="IH422"/>
      <c r="II422"/>
      <c r="IJ422"/>
      <c r="IK422"/>
      <c r="IL422"/>
      <c r="IM422"/>
      <c r="IN422"/>
      <c r="IO422"/>
      <c r="IP422"/>
      <c r="IQ422"/>
      <c r="IR422"/>
      <c r="IS422"/>
      <c r="IT422"/>
      <c r="IU422"/>
      <c r="IV422"/>
    </row>
    <row r="423" spans="1:256" ht="15" customHeight="1">
      <c r="A423"/>
      <c r="B423" s="278"/>
      <c r="C423" s="279" t="s">
        <v>512</v>
      </c>
      <c r="D423" s="280"/>
      <c r="E423" s="280"/>
      <c r="F423" s="280"/>
      <c r="G423" s="280"/>
      <c r="H423" s="280"/>
      <c r="I423" s="280"/>
      <c r="J423" s="280"/>
      <c r="K423" s="280"/>
      <c r="L423" s="280"/>
      <c r="M423" s="280"/>
      <c r="N423" s="280"/>
      <c r="O423" s="280"/>
      <c r="P423" s="280"/>
      <c r="Q423" s="280"/>
      <c r="R423" s="280"/>
      <c r="S423" s="280"/>
      <c r="T423" s="281"/>
      <c r="U423" s="276">
        <v>0.16</v>
      </c>
      <c r="V423" s="276"/>
      <c r="W423" s="276"/>
      <c r="X423" s="276"/>
      <c r="Y423" s="276"/>
      <c r="Z423" s="276"/>
      <c r="AA423" s="276"/>
      <c r="AB423" s="276"/>
      <c r="AC423" s="276"/>
      <c r="AD423" s="276"/>
      <c r="AE423" s="276"/>
      <c r="AF423" s="276"/>
      <c r="AG423" s="276"/>
      <c r="AH423"/>
      <c r="AI423"/>
      <c r="AJ423"/>
      <c r="AK423"/>
      <c r="AL423" s="97" t="s">
        <v>513</v>
      </c>
      <c r="AM423" s="97"/>
      <c r="AN423" s="97"/>
      <c r="AO423" s="97"/>
      <c r="AP423" s="97"/>
      <c r="AQ423" s="97"/>
      <c r="AR423" s="97"/>
      <c r="AS423" s="97"/>
      <c r="AT423" s="97"/>
      <c r="AU423" s="97"/>
      <c r="AV423" s="97"/>
      <c r="AW423" s="97"/>
      <c r="AX423" s="97"/>
      <c r="AY423" s="97"/>
      <c r="AZ423" s="97"/>
      <c r="BA423" s="97"/>
      <c r="BB423" s="97"/>
      <c r="BC423" s="97"/>
      <c r="BD423" s="97"/>
      <c r="BE423" s="277" t="s">
        <v>514</v>
      </c>
      <c r="BF423" s="277"/>
      <c r="BG423" s="277"/>
      <c r="BH423" s="277"/>
      <c r="BI423" s="277"/>
      <c r="BJ423" s="277"/>
      <c r="BK423" s="277"/>
      <c r="BL423" s="277"/>
      <c r="BM423" s="277"/>
      <c r="BN423" s="277"/>
      <c r="BO423" s="277"/>
      <c r="BP423" s="277"/>
      <c r="BQ423" s="277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  <c r="DL423"/>
      <c r="DM423"/>
      <c r="DN423"/>
      <c r="DO423"/>
      <c r="DP423"/>
      <c r="DQ423"/>
      <c r="DR423"/>
      <c r="DS423"/>
      <c r="DT423"/>
      <c r="DU423"/>
      <c r="DV423"/>
      <c r="DW423"/>
      <c r="DX423"/>
      <c r="DY423"/>
      <c r="DZ423"/>
      <c r="EA423"/>
      <c r="EB423"/>
      <c r="EC423"/>
      <c r="ED423"/>
      <c r="EE423"/>
      <c r="EF423"/>
      <c r="EG423"/>
      <c r="EH423"/>
      <c r="EI423"/>
      <c r="EJ423"/>
      <c r="EK423"/>
      <c r="EL423"/>
      <c r="EM423"/>
      <c r="EN423"/>
      <c r="EO423"/>
      <c r="EP423"/>
      <c r="EQ423"/>
      <c r="ER423"/>
      <c r="ES423"/>
      <c r="ET423"/>
      <c r="EU423"/>
      <c r="EV423"/>
      <c r="EW423"/>
      <c r="EX423"/>
      <c r="EY423"/>
      <c r="EZ423"/>
      <c r="FA423"/>
      <c r="FB423"/>
      <c r="FC423"/>
      <c r="FD423"/>
      <c r="FE423"/>
      <c r="FF423"/>
      <c r="FG423"/>
      <c r="FH423"/>
      <c r="FI423"/>
      <c r="FJ423"/>
      <c r="FK423"/>
      <c r="FL423"/>
      <c r="FM423"/>
      <c r="FN423"/>
      <c r="FO423"/>
      <c r="FP423"/>
      <c r="FQ423"/>
      <c r="FR423"/>
      <c r="FS423"/>
      <c r="FT423"/>
      <c r="FU423"/>
      <c r="FV423"/>
      <c r="FW423"/>
      <c r="FX423"/>
      <c r="FY423"/>
      <c r="FZ423"/>
      <c r="GA423"/>
      <c r="GB423"/>
      <c r="GC423"/>
      <c r="GD423"/>
      <c r="GE423"/>
      <c r="GF423"/>
      <c r="GG423"/>
      <c r="GH423"/>
      <c r="GI423"/>
      <c r="GJ423"/>
      <c r="GK423"/>
      <c r="GL423"/>
      <c r="GM423"/>
      <c r="GN423"/>
      <c r="GO423"/>
      <c r="GP423"/>
      <c r="GQ423"/>
      <c r="GR423"/>
      <c r="GS423"/>
      <c r="GT423"/>
      <c r="GU423"/>
      <c r="GV423"/>
      <c r="GW423"/>
      <c r="GX423"/>
      <c r="GY423"/>
      <c r="GZ423"/>
      <c r="HA423"/>
      <c r="HB423"/>
      <c r="HC423"/>
      <c r="HD423"/>
      <c r="HE423"/>
      <c r="HF423"/>
      <c r="HG423"/>
      <c r="HH423"/>
      <c r="HI423"/>
      <c r="HJ423"/>
      <c r="HK423"/>
      <c r="HL423"/>
      <c r="HM423"/>
      <c r="HN423"/>
      <c r="HO423"/>
      <c r="HP423"/>
      <c r="HQ423"/>
      <c r="HR423"/>
      <c r="HS423"/>
      <c r="HT423"/>
      <c r="HU423"/>
      <c r="HV423"/>
      <c r="HW423"/>
      <c r="HX423"/>
      <c r="HY423"/>
      <c r="HZ423"/>
      <c r="IA423"/>
      <c r="IB423"/>
      <c r="IC423"/>
      <c r="ID423"/>
      <c r="IE423"/>
      <c r="IF423"/>
      <c r="IG423"/>
      <c r="IH423"/>
      <c r="II423"/>
      <c r="IJ423"/>
      <c r="IK423"/>
      <c r="IL423"/>
      <c r="IM423"/>
      <c r="IN423"/>
      <c r="IO423"/>
      <c r="IP423"/>
      <c r="IQ423"/>
      <c r="IR423"/>
      <c r="IS423"/>
      <c r="IT423"/>
      <c r="IU423"/>
      <c r="IV423"/>
    </row>
    <row r="424" spans="1:256" ht="15" customHeight="1">
      <c r="A424"/>
      <c r="B424" s="278"/>
      <c r="C424" s="279" t="s">
        <v>515</v>
      </c>
      <c r="D424" s="280"/>
      <c r="E424" s="280"/>
      <c r="F424" s="280"/>
      <c r="G424" s="280"/>
      <c r="H424" s="280"/>
      <c r="I424" s="280"/>
      <c r="J424" s="280"/>
      <c r="K424" s="280"/>
      <c r="L424" s="280"/>
      <c r="M424" s="280"/>
      <c r="N424" s="280"/>
      <c r="O424" s="280"/>
      <c r="P424" s="280"/>
      <c r="Q424" s="280"/>
      <c r="R424" s="280"/>
      <c r="S424" s="280"/>
      <c r="T424" s="281"/>
      <c r="U424" s="276">
        <v>0.16</v>
      </c>
      <c r="V424" s="276"/>
      <c r="W424" s="276"/>
      <c r="X424" s="276"/>
      <c r="Y424" s="276"/>
      <c r="Z424" s="276"/>
      <c r="AA424" s="276"/>
      <c r="AB424" s="276"/>
      <c r="AC424" s="276"/>
      <c r="AD424" s="276"/>
      <c r="AE424" s="276"/>
      <c r="AF424" s="276"/>
      <c r="AG424" s="276"/>
      <c r="AH424"/>
      <c r="AI424"/>
      <c r="AJ424"/>
      <c r="AK424"/>
      <c r="AL424" s="97" t="s">
        <v>516</v>
      </c>
      <c r="AM424" s="97"/>
      <c r="AN424" s="97"/>
      <c r="AO424" s="97"/>
      <c r="AP424" s="97"/>
      <c r="AQ424" s="97"/>
      <c r="AR424" s="97"/>
      <c r="AS424" s="97"/>
      <c r="AT424" s="97"/>
      <c r="AU424" s="97"/>
      <c r="AV424" s="97"/>
      <c r="AW424" s="97"/>
      <c r="AX424" s="97"/>
      <c r="AY424" s="97"/>
      <c r="AZ424" s="97"/>
      <c r="BA424" s="97"/>
      <c r="BB424" s="97"/>
      <c r="BC424" s="97"/>
      <c r="BD424" s="97"/>
      <c r="BE424" s="277" t="s">
        <v>514</v>
      </c>
      <c r="BF424" s="277"/>
      <c r="BG424" s="277"/>
      <c r="BH424" s="277"/>
      <c r="BI424" s="277"/>
      <c r="BJ424" s="277"/>
      <c r="BK424" s="277"/>
      <c r="BL424" s="277"/>
      <c r="BM424" s="277"/>
      <c r="BN424" s="277"/>
      <c r="BO424" s="277"/>
      <c r="BP424" s="277"/>
      <c r="BQ424" s="277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  <c r="DL424"/>
      <c r="DM424"/>
      <c r="DN424"/>
      <c r="DO424"/>
      <c r="DP424"/>
      <c r="DQ424"/>
      <c r="DR424"/>
      <c r="DS424"/>
      <c r="DT424"/>
      <c r="DU424"/>
      <c r="DV424"/>
      <c r="DW424"/>
      <c r="DX424"/>
      <c r="DY424"/>
      <c r="DZ424"/>
      <c r="EA424"/>
      <c r="EB424"/>
      <c r="EC424"/>
      <c r="ED424"/>
      <c r="EE424"/>
      <c r="EF424"/>
      <c r="EG424"/>
      <c r="EH424"/>
      <c r="EI424"/>
      <c r="EJ424"/>
      <c r="EK424"/>
      <c r="EL424"/>
      <c r="EM424"/>
      <c r="EN424"/>
      <c r="EO424"/>
      <c r="EP424"/>
      <c r="EQ424"/>
      <c r="ER424"/>
      <c r="ES424"/>
      <c r="ET424"/>
      <c r="EU424"/>
      <c r="EV424"/>
      <c r="EW424"/>
      <c r="EX424"/>
      <c r="EY424"/>
      <c r="EZ424"/>
      <c r="FA424"/>
      <c r="FB424"/>
      <c r="FC424"/>
      <c r="FD424"/>
      <c r="FE424"/>
      <c r="FF424"/>
      <c r="FG424"/>
      <c r="FH424"/>
      <c r="FI424"/>
      <c r="FJ424"/>
      <c r="FK424"/>
      <c r="FL424"/>
      <c r="FM424"/>
      <c r="FN424"/>
      <c r="FO424"/>
      <c r="FP424"/>
      <c r="FQ424"/>
      <c r="FR424"/>
      <c r="FS424"/>
      <c r="FT424"/>
      <c r="FU424"/>
      <c r="FV424"/>
      <c r="FW424"/>
      <c r="FX424"/>
      <c r="FY424"/>
      <c r="FZ424"/>
      <c r="GA424"/>
      <c r="GB424"/>
      <c r="GC424"/>
      <c r="GD424"/>
      <c r="GE424"/>
      <c r="GF424"/>
      <c r="GG424"/>
      <c r="GH424"/>
      <c r="GI424"/>
      <c r="GJ424"/>
      <c r="GK424"/>
      <c r="GL424"/>
      <c r="GM424"/>
      <c r="GN424"/>
      <c r="GO424"/>
      <c r="GP424"/>
      <c r="GQ424"/>
      <c r="GR424"/>
      <c r="GS424"/>
      <c r="GT424"/>
      <c r="GU424"/>
      <c r="GV424"/>
      <c r="GW424"/>
      <c r="GX424"/>
      <c r="GY424"/>
      <c r="GZ424"/>
      <c r="HA424"/>
      <c r="HB424"/>
      <c r="HC424"/>
      <c r="HD424"/>
      <c r="HE424"/>
      <c r="HF424"/>
      <c r="HG424"/>
      <c r="HH424"/>
      <c r="HI424"/>
      <c r="HJ424"/>
      <c r="HK424"/>
      <c r="HL424"/>
      <c r="HM424"/>
      <c r="HN424"/>
      <c r="HO424"/>
      <c r="HP424"/>
      <c r="HQ424"/>
      <c r="HR424"/>
      <c r="HS424"/>
      <c r="HT424"/>
      <c r="HU424"/>
      <c r="HV424"/>
      <c r="HW424"/>
      <c r="HX424"/>
      <c r="HY424"/>
      <c r="HZ424"/>
      <c r="IA424"/>
      <c r="IB424"/>
      <c r="IC424"/>
      <c r="ID424"/>
      <c r="IE424"/>
      <c r="IF424"/>
      <c r="IG424"/>
      <c r="IH424"/>
      <c r="II424"/>
      <c r="IJ424"/>
      <c r="IK424"/>
      <c r="IL424"/>
      <c r="IM424"/>
      <c r="IN424"/>
      <c r="IO424"/>
      <c r="IP424"/>
      <c r="IQ424"/>
      <c r="IR424"/>
      <c r="IS424"/>
      <c r="IT424"/>
      <c r="IU424"/>
      <c r="IV424"/>
    </row>
    <row r="425" spans="1:256" ht="15" customHeight="1">
      <c r="A425"/>
      <c r="B425" s="278"/>
      <c r="C425" s="279" t="s">
        <v>517</v>
      </c>
      <c r="D425" s="280"/>
      <c r="E425" s="280"/>
      <c r="F425" s="280"/>
      <c r="G425" s="280"/>
      <c r="H425" s="280"/>
      <c r="I425" s="280"/>
      <c r="J425" s="280"/>
      <c r="K425" s="280"/>
      <c r="L425" s="280"/>
      <c r="M425" s="280"/>
      <c r="N425" s="280"/>
      <c r="O425" s="280"/>
      <c r="P425" s="280"/>
      <c r="Q425" s="280"/>
      <c r="R425" s="280"/>
      <c r="S425" s="280"/>
      <c r="T425" s="281"/>
      <c r="U425" s="276">
        <v>0.25</v>
      </c>
      <c r="V425" s="276"/>
      <c r="W425" s="276"/>
      <c r="X425" s="276"/>
      <c r="Y425" s="276"/>
      <c r="Z425" s="276"/>
      <c r="AA425" s="276"/>
      <c r="AB425" s="276"/>
      <c r="AC425" s="276"/>
      <c r="AD425" s="276"/>
      <c r="AE425" s="276"/>
      <c r="AF425" s="276"/>
      <c r="AG425" s="276"/>
      <c r="AH425"/>
      <c r="AI425"/>
      <c r="AJ425"/>
      <c r="AK425"/>
      <c r="AL425" s="97" t="s">
        <v>518</v>
      </c>
      <c r="AM425" s="97"/>
      <c r="AN425" s="97"/>
      <c r="AO425" s="97"/>
      <c r="AP425" s="97"/>
      <c r="AQ425" s="97"/>
      <c r="AR425" s="97"/>
      <c r="AS425" s="97"/>
      <c r="AT425" s="97"/>
      <c r="AU425" s="97"/>
      <c r="AV425" s="97"/>
      <c r="AW425" s="97"/>
      <c r="AX425" s="97"/>
      <c r="AY425" s="97"/>
      <c r="AZ425" s="97"/>
      <c r="BA425" s="97"/>
      <c r="BB425" s="97"/>
      <c r="BC425" s="97"/>
      <c r="BD425" s="97"/>
      <c r="BE425" s="277">
        <v>9.23</v>
      </c>
      <c r="BF425" s="277"/>
      <c r="BG425" s="277"/>
      <c r="BH425" s="277"/>
      <c r="BI425" s="277"/>
      <c r="BJ425" s="277"/>
      <c r="BK425" s="277"/>
      <c r="BL425" s="277"/>
      <c r="BM425" s="277"/>
      <c r="BN425" s="277"/>
      <c r="BO425" s="277"/>
      <c r="BP425" s="277"/>
      <c r="BQ425" s="277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  <c r="DL425"/>
      <c r="DM425"/>
      <c r="DN425"/>
      <c r="DO425"/>
      <c r="DP425"/>
      <c r="DQ425"/>
      <c r="DR425"/>
      <c r="DS425"/>
      <c r="DT425"/>
      <c r="DU425"/>
      <c r="DV425"/>
      <c r="DW425"/>
      <c r="DX425"/>
      <c r="DY425"/>
      <c r="DZ425"/>
      <c r="EA425"/>
      <c r="EB425"/>
      <c r="EC425"/>
      <c r="ED425"/>
      <c r="EE425"/>
      <c r="EF425"/>
      <c r="EG425"/>
      <c r="EH425"/>
      <c r="EI425"/>
      <c r="EJ425"/>
      <c r="EK425"/>
      <c r="EL425"/>
      <c r="EM425"/>
      <c r="EN425"/>
      <c r="EO425"/>
      <c r="EP425"/>
      <c r="EQ425"/>
      <c r="ER425"/>
      <c r="ES425"/>
      <c r="ET425"/>
      <c r="EU425"/>
      <c r="EV425"/>
      <c r="EW425"/>
      <c r="EX425"/>
      <c r="EY425"/>
      <c r="EZ425"/>
      <c r="FA425"/>
      <c r="FB425"/>
      <c r="FC425"/>
      <c r="FD425"/>
      <c r="FE425"/>
      <c r="FF425"/>
      <c r="FG425"/>
      <c r="FH425"/>
      <c r="FI425"/>
      <c r="FJ425"/>
      <c r="FK425"/>
      <c r="FL425"/>
      <c r="FM425"/>
      <c r="FN425"/>
      <c r="FO425"/>
      <c r="FP425"/>
      <c r="FQ425"/>
      <c r="FR425"/>
      <c r="FS425"/>
      <c r="FT425"/>
      <c r="FU425"/>
      <c r="FV425"/>
      <c r="FW425"/>
      <c r="FX425"/>
      <c r="FY425"/>
      <c r="FZ425"/>
      <c r="GA425"/>
      <c r="GB425"/>
      <c r="GC425"/>
      <c r="GD425"/>
      <c r="GE425"/>
      <c r="GF425"/>
      <c r="GG425"/>
      <c r="GH425"/>
      <c r="GI425"/>
      <c r="GJ425"/>
      <c r="GK425"/>
      <c r="GL425"/>
      <c r="GM425"/>
      <c r="GN425"/>
      <c r="GO425"/>
      <c r="GP425"/>
      <c r="GQ425"/>
      <c r="GR425"/>
      <c r="GS425"/>
      <c r="GT425"/>
      <c r="GU425"/>
      <c r="GV425"/>
      <c r="GW425"/>
      <c r="GX425"/>
      <c r="GY425"/>
      <c r="GZ425"/>
      <c r="HA425"/>
      <c r="HB425"/>
      <c r="HC425"/>
      <c r="HD425"/>
      <c r="HE425"/>
      <c r="HF425"/>
      <c r="HG425"/>
      <c r="HH425"/>
      <c r="HI425"/>
      <c r="HJ425"/>
      <c r="HK425"/>
      <c r="HL425"/>
      <c r="HM425"/>
      <c r="HN425"/>
      <c r="HO425"/>
      <c r="HP425"/>
      <c r="HQ425"/>
      <c r="HR425"/>
      <c r="HS425"/>
      <c r="HT425"/>
      <c r="HU425"/>
      <c r="HV425"/>
      <c r="HW425"/>
      <c r="HX425"/>
      <c r="HY425"/>
      <c r="HZ425"/>
      <c r="IA425"/>
      <c r="IB425"/>
      <c r="IC425"/>
      <c r="ID425"/>
      <c r="IE425"/>
      <c r="IF425"/>
      <c r="IG425"/>
      <c r="IH425"/>
      <c r="II425"/>
      <c r="IJ425"/>
      <c r="IK425"/>
      <c r="IL425"/>
      <c r="IM425"/>
      <c r="IN425"/>
      <c r="IO425"/>
      <c r="IP425"/>
      <c r="IQ425"/>
      <c r="IR425"/>
      <c r="IS425"/>
      <c r="IT425"/>
      <c r="IU425"/>
      <c r="IV425"/>
    </row>
    <row r="426" spans="1:256" ht="15" customHeight="1">
      <c r="A426"/>
      <c r="B426" s="278"/>
      <c r="C426" s="279" t="s">
        <v>519</v>
      </c>
      <c r="D426" s="280"/>
      <c r="E426" s="280"/>
      <c r="F426" s="280"/>
      <c r="G426" s="280"/>
      <c r="H426" s="280"/>
      <c r="I426" s="280"/>
      <c r="J426" s="280"/>
      <c r="K426" s="280"/>
      <c r="L426" s="280"/>
      <c r="M426" s="280"/>
      <c r="N426" s="280"/>
      <c r="O426" s="280"/>
      <c r="P426" s="280"/>
      <c r="Q426" s="280"/>
      <c r="R426" s="280"/>
      <c r="S426" s="280"/>
      <c r="T426" s="281"/>
      <c r="U426" s="276">
        <v>0.2</v>
      </c>
      <c r="V426" s="276"/>
      <c r="W426" s="276"/>
      <c r="X426" s="276"/>
      <c r="Y426" s="276"/>
      <c r="Z426" s="276"/>
      <c r="AA426" s="276"/>
      <c r="AB426" s="276"/>
      <c r="AC426" s="276"/>
      <c r="AD426" s="276"/>
      <c r="AE426" s="276"/>
      <c r="AF426" s="276"/>
      <c r="AG426" s="276"/>
      <c r="AH426"/>
      <c r="AI426"/>
      <c r="AJ426"/>
      <c r="AK426"/>
      <c r="AL426" s="97" t="s">
        <v>520</v>
      </c>
      <c r="AM426" s="97"/>
      <c r="AN426" s="97"/>
      <c r="AO426" s="97"/>
      <c r="AP426" s="97"/>
      <c r="AQ426" s="97"/>
      <c r="AR426" s="97"/>
      <c r="AS426" s="97"/>
      <c r="AT426" s="97"/>
      <c r="AU426" s="97"/>
      <c r="AV426" s="97"/>
      <c r="AW426" s="97"/>
      <c r="AX426" s="97"/>
      <c r="AY426" s="97"/>
      <c r="AZ426" s="97"/>
      <c r="BA426" s="97"/>
      <c r="BB426" s="97"/>
      <c r="BC426" s="97"/>
      <c r="BD426" s="97"/>
      <c r="BE426" s="277" t="s">
        <v>514</v>
      </c>
      <c r="BF426" s="277"/>
      <c r="BG426" s="277"/>
      <c r="BH426" s="277"/>
      <c r="BI426" s="277"/>
      <c r="BJ426" s="277"/>
      <c r="BK426" s="277"/>
      <c r="BL426" s="277"/>
      <c r="BM426" s="277"/>
      <c r="BN426" s="277"/>
      <c r="BO426" s="277"/>
      <c r="BP426" s="277"/>
      <c r="BQ426" s="277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  <c r="DL426"/>
      <c r="DM426"/>
      <c r="DN426"/>
      <c r="DO426"/>
      <c r="DP426"/>
      <c r="DQ426"/>
      <c r="DR426"/>
      <c r="DS426"/>
      <c r="DT426"/>
      <c r="DU426"/>
      <c r="DV426"/>
      <c r="DW426"/>
      <c r="DX426"/>
      <c r="DY426"/>
      <c r="DZ426"/>
      <c r="EA426"/>
      <c r="EB426"/>
      <c r="EC426"/>
      <c r="ED426"/>
      <c r="EE426"/>
      <c r="EF426"/>
      <c r="EG426"/>
      <c r="EH426"/>
      <c r="EI426"/>
      <c r="EJ426"/>
      <c r="EK426"/>
      <c r="EL426"/>
      <c r="EM426"/>
      <c r="EN426"/>
      <c r="EO426"/>
      <c r="EP426"/>
      <c r="EQ426"/>
      <c r="ER426"/>
      <c r="ES426"/>
      <c r="ET426"/>
      <c r="EU426"/>
      <c r="EV426"/>
      <c r="EW426"/>
      <c r="EX426"/>
      <c r="EY426"/>
      <c r="EZ426"/>
      <c r="FA426"/>
      <c r="FB426"/>
      <c r="FC426"/>
      <c r="FD426"/>
      <c r="FE426"/>
      <c r="FF426"/>
      <c r="FG426"/>
      <c r="FH426"/>
      <c r="FI426"/>
      <c r="FJ426"/>
      <c r="FK426"/>
      <c r="FL426"/>
      <c r="FM426"/>
      <c r="FN426"/>
      <c r="FO426"/>
      <c r="FP426"/>
      <c r="FQ426"/>
      <c r="FR426"/>
      <c r="FS426"/>
      <c r="FT426"/>
      <c r="FU426"/>
      <c r="FV426"/>
      <c r="FW426"/>
      <c r="FX426"/>
      <c r="FY426"/>
      <c r="FZ426"/>
      <c r="GA426"/>
      <c r="GB426"/>
      <c r="GC426"/>
      <c r="GD426"/>
      <c r="GE426"/>
      <c r="GF426"/>
      <c r="GG426"/>
      <c r="GH426"/>
      <c r="GI426"/>
      <c r="GJ426"/>
      <c r="GK426"/>
      <c r="GL426"/>
      <c r="GM426"/>
      <c r="GN426"/>
      <c r="GO426"/>
      <c r="GP426"/>
      <c r="GQ426"/>
      <c r="GR426"/>
      <c r="GS426"/>
      <c r="GT426"/>
      <c r="GU426"/>
      <c r="GV426"/>
      <c r="GW426"/>
      <c r="GX426"/>
      <c r="GY426"/>
      <c r="GZ426"/>
      <c r="HA426"/>
      <c r="HB426"/>
      <c r="HC426"/>
      <c r="HD426"/>
      <c r="HE426"/>
      <c r="HF426"/>
      <c r="HG426"/>
      <c r="HH426"/>
      <c r="HI426"/>
      <c r="HJ426"/>
      <c r="HK426"/>
      <c r="HL426"/>
      <c r="HM426"/>
      <c r="HN426"/>
      <c r="HO426"/>
      <c r="HP426"/>
      <c r="HQ426"/>
      <c r="HR426"/>
      <c r="HS426"/>
      <c r="HT426"/>
      <c r="HU426"/>
      <c r="HV426"/>
      <c r="HW426"/>
      <c r="HX426"/>
      <c r="HY426"/>
      <c r="HZ426"/>
      <c r="IA426"/>
      <c r="IB426"/>
      <c r="IC426"/>
      <c r="ID426"/>
      <c r="IE426"/>
      <c r="IF426"/>
      <c r="IG426"/>
      <c r="IH426"/>
      <c r="II426"/>
      <c r="IJ426"/>
      <c r="IK426"/>
      <c r="IL426"/>
      <c r="IM426"/>
      <c r="IN426"/>
      <c r="IO426"/>
      <c r="IP426"/>
      <c r="IQ426"/>
      <c r="IR426"/>
      <c r="IS426"/>
      <c r="IT426"/>
      <c r="IU426"/>
      <c r="IV426"/>
    </row>
    <row r="427" spans="1:256" ht="15" customHeight="1">
      <c r="A427"/>
      <c r="B427" s="282"/>
      <c r="C427" s="279" t="s">
        <v>521</v>
      </c>
      <c r="D427" s="280"/>
      <c r="E427" s="280"/>
      <c r="F427" s="280"/>
      <c r="G427" s="280"/>
      <c r="H427" s="280"/>
      <c r="I427" s="280"/>
      <c r="J427" s="280"/>
      <c r="K427" s="280"/>
      <c r="L427" s="280"/>
      <c r="M427" s="280"/>
      <c r="N427" s="280"/>
      <c r="O427" s="280"/>
      <c r="P427" s="280"/>
      <c r="Q427" s="280"/>
      <c r="R427" s="280"/>
      <c r="S427" s="280"/>
      <c r="T427" s="281"/>
      <c r="U427" s="276">
        <v>0.06</v>
      </c>
      <c r="V427" s="276"/>
      <c r="W427" s="276"/>
      <c r="X427" s="276"/>
      <c r="Y427" s="276"/>
      <c r="Z427" s="276"/>
      <c r="AA427" s="276"/>
      <c r="AB427" s="276"/>
      <c r="AC427" s="276"/>
      <c r="AD427" s="276"/>
      <c r="AE427" s="276"/>
      <c r="AF427" s="276"/>
      <c r="AG427" s="276"/>
      <c r="AH427"/>
      <c r="AI427"/>
      <c r="AJ427"/>
      <c r="AK427"/>
      <c r="AL427" s="97" t="s">
        <v>522</v>
      </c>
      <c r="AM427" s="97"/>
      <c r="AN427" s="97"/>
      <c r="AO427" s="97"/>
      <c r="AP427" s="97"/>
      <c r="AQ427" s="97"/>
      <c r="AR427" s="97"/>
      <c r="AS427" s="97"/>
      <c r="AT427" s="97"/>
      <c r="AU427" s="97"/>
      <c r="AV427" s="97"/>
      <c r="AW427" s="97"/>
      <c r="AX427" s="97"/>
      <c r="AY427" s="97"/>
      <c r="AZ427" s="97"/>
      <c r="BA427" s="97"/>
      <c r="BB427" s="97"/>
      <c r="BC427" s="97"/>
      <c r="BD427" s="97"/>
      <c r="BE427" s="277" t="s">
        <v>514</v>
      </c>
      <c r="BF427" s="277"/>
      <c r="BG427" s="277"/>
      <c r="BH427" s="277"/>
      <c r="BI427" s="277"/>
      <c r="BJ427" s="277"/>
      <c r="BK427" s="277"/>
      <c r="BL427" s="277"/>
      <c r="BM427" s="277"/>
      <c r="BN427" s="277"/>
      <c r="BO427" s="277"/>
      <c r="BP427" s="277"/>
      <c r="BQ427" s="27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  <c r="DL427"/>
      <c r="DM427"/>
      <c r="DN427"/>
      <c r="DO427"/>
      <c r="DP427"/>
      <c r="DQ427"/>
      <c r="DR427"/>
      <c r="DS427"/>
      <c r="DT427"/>
      <c r="DU427"/>
      <c r="DV427"/>
      <c r="DW427"/>
      <c r="DX427"/>
      <c r="DY427"/>
      <c r="DZ427"/>
      <c r="EA427"/>
      <c r="EB427"/>
      <c r="EC427"/>
      <c r="ED427"/>
      <c r="EE427"/>
      <c r="EF427"/>
      <c r="EG427"/>
      <c r="EH427"/>
      <c r="EI427"/>
      <c r="EJ427"/>
      <c r="EK427"/>
      <c r="EL427"/>
      <c r="EM427"/>
      <c r="EN427"/>
      <c r="EO427"/>
      <c r="EP427"/>
      <c r="EQ427"/>
      <c r="ER427"/>
      <c r="ES427"/>
      <c r="ET427"/>
      <c r="EU427"/>
      <c r="EV427"/>
      <c r="EW427"/>
      <c r="EX427"/>
      <c r="EY427"/>
      <c r="EZ427"/>
      <c r="FA427"/>
      <c r="FB427"/>
      <c r="FC427"/>
      <c r="FD427"/>
      <c r="FE427"/>
      <c r="FF427"/>
      <c r="FG427"/>
      <c r="FH427"/>
      <c r="FI427"/>
      <c r="FJ427"/>
      <c r="FK427"/>
      <c r="FL427"/>
      <c r="FM427"/>
      <c r="FN427"/>
      <c r="FO427"/>
      <c r="FP427"/>
      <c r="FQ427"/>
      <c r="FR427"/>
      <c r="FS427"/>
      <c r="FT427"/>
      <c r="FU427"/>
      <c r="FV427"/>
      <c r="FW427"/>
      <c r="FX427"/>
      <c r="FY427"/>
      <c r="FZ427"/>
      <c r="GA427"/>
      <c r="GB427"/>
      <c r="GC427"/>
      <c r="GD427"/>
      <c r="GE427"/>
      <c r="GF427"/>
      <c r="GG427"/>
      <c r="GH427"/>
      <c r="GI427"/>
      <c r="GJ427"/>
      <c r="GK427"/>
      <c r="GL427"/>
      <c r="GM427"/>
      <c r="GN427"/>
      <c r="GO427"/>
      <c r="GP427"/>
      <c r="GQ427"/>
      <c r="GR427"/>
      <c r="GS427"/>
      <c r="GT427"/>
      <c r="GU427"/>
      <c r="GV427"/>
      <c r="GW427"/>
      <c r="GX427"/>
      <c r="GY427"/>
      <c r="GZ427"/>
      <c r="HA427"/>
      <c r="HB427"/>
      <c r="HC427"/>
      <c r="HD427"/>
      <c r="HE427"/>
      <c r="HF427"/>
      <c r="HG427"/>
      <c r="HH427"/>
      <c r="HI427"/>
      <c r="HJ427"/>
      <c r="HK427"/>
      <c r="HL427"/>
      <c r="HM427"/>
      <c r="HN427"/>
      <c r="HO427"/>
      <c r="HP427"/>
      <c r="HQ427"/>
      <c r="HR427"/>
      <c r="HS427"/>
      <c r="HT427"/>
      <c r="HU427"/>
      <c r="HV427"/>
      <c r="HW427"/>
      <c r="HX427"/>
      <c r="HY427"/>
      <c r="HZ427"/>
      <c r="IA427"/>
      <c r="IB427"/>
      <c r="IC427"/>
      <c r="ID427"/>
      <c r="IE427"/>
      <c r="IF427"/>
      <c r="IG427"/>
      <c r="IH427"/>
      <c r="II427"/>
      <c r="IJ427"/>
      <c r="IK427"/>
      <c r="IL427"/>
      <c r="IM427"/>
      <c r="IN427"/>
      <c r="IO427"/>
      <c r="IP427"/>
      <c r="IQ427"/>
      <c r="IR427"/>
      <c r="IS427"/>
      <c r="IT427"/>
      <c r="IU427"/>
      <c r="IV427"/>
    </row>
    <row r="428" spans="1:256" ht="15" customHeight="1">
      <c r="A428"/>
      <c r="B428" s="241" t="s">
        <v>523</v>
      </c>
      <c r="C428" s="241"/>
      <c r="D428" s="241"/>
      <c r="E428" s="241"/>
      <c r="F428" s="241"/>
      <c r="G428" s="241"/>
      <c r="H428" s="241"/>
      <c r="I428" s="241"/>
      <c r="J428" s="241"/>
      <c r="K428" s="241"/>
      <c r="L428" s="241"/>
      <c r="M428" s="241"/>
      <c r="N428" s="241"/>
      <c r="O428" s="241"/>
      <c r="P428" s="241"/>
      <c r="Q428" s="241"/>
      <c r="R428" s="241"/>
      <c r="S428" s="241"/>
      <c r="T428" s="241"/>
      <c r="U428" s="276">
        <v>2.89</v>
      </c>
      <c r="V428" s="276"/>
      <c r="W428" s="276"/>
      <c r="X428" s="276"/>
      <c r="Y428" s="276"/>
      <c r="Z428" s="276"/>
      <c r="AA428" s="276"/>
      <c r="AB428" s="276"/>
      <c r="AC428" s="276"/>
      <c r="AD428" s="276"/>
      <c r="AE428" s="276"/>
      <c r="AF428" s="276"/>
      <c r="AG428" s="276"/>
      <c r="AH428"/>
      <c r="AI428"/>
      <c r="AJ428"/>
      <c r="AK428"/>
      <c r="AL428" s="97" t="s">
        <v>524</v>
      </c>
      <c r="AM428" s="97"/>
      <c r="AN428" s="97"/>
      <c r="AO428" s="97"/>
      <c r="AP428" s="97"/>
      <c r="AQ428" s="97"/>
      <c r="AR428" s="97"/>
      <c r="AS428" s="97"/>
      <c r="AT428" s="97"/>
      <c r="AU428" s="97"/>
      <c r="AV428" s="97"/>
      <c r="AW428" s="97"/>
      <c r="AX428" s="97"/>
      <c r="AY428" s="97"/>
      <c r="AZ428" s="97"/>
      <c r="BA428" s="97"/>
      <c r="BB428" s="97"/>
      <c r="BC428" s="97"/>
      <c r="BD428" s="97"/>
      <c r="BE428" s="277" t="s">
        <v>514</v>
      </c>
      <c r="BF428" s="277"/>
      <c r="BG428" s="277"/>
      <c r="BH428" s="277"/>
      <c r="BI428" s="277"/>
      <c r="BJ428" s="277"/>
      <c r="BK428" s="277"/>
      <c r="BL428" s="277"/>
      <c r="BM428" s="277"/>
      <c r="BN428" s="277"/>
      <c r="BO428" s="277"/>
      <c r="BP428" s="277"/>
      <c r="BQ428" s="277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  <c r="DL428"/>
      <c r="DM428"/>
      <c r="DN428"/>
      <c r="DO428"/>
      <c r="DP428"/>
      <c r="DQ428"/>
      <c r="DR428"/>
      <c r="DS428"/>
      <c r="DT428"/>
      <c r="DU428"/>
      <c r="DV428"/>
      <c r="DW428"/>
      <c r="DX428"/>
      <c r="DY428"/>
      <c r="DZ428"/>
      <c r="EA428"/>
      <c r="EB428"/>
      <c r="EC428"/>
      <c r="ED428"/>
      <c r="EE428"/>
      <c r="EF428"/>
      <c r="EG428"/>
      <c r="EH428"/>
      <c r="EI428"/>
      <c r="EJ428"/>
      <c r="EK428"/>
      <c r="EL428"/>
      <c r="EM428"/>
      <c r="EN428"/>
      <c r="EO428"/>
      <c r="EP428"/>
      <c r="EQ428"/>
      <c r="ER428"/>
      <c r="ES428"/>
      <c r="ET428"/>
      <c r="EU428"/>
      <c r="EV428"/>
      <c r="EW428"/>
      <c r="EX428"/>
      <c r="EY428"/>
      <c r="EZ428"/>
      <c r="FA428"/>
      <c r="FB428"/>
      <c r="FC428"/>
      <c r="FD428"/>
      <c r="FE428"/>
      <c r="FF428"/>
      <c r="FG428"/>
      <c r="FH428"/>
      <c r="FI428"/>
      <c r="FJ428"/>
      <c r="FK428"/>
      <c r="FL428"/>
      <c r="FM428"/>
      <c r="FN428"/>
      <c r="FO428"/>
      <c r="FP428"/>
      <c r="FQ428"/>
      <c r="FR428"/>
      <c r="FS428"/>
      <c r="FT428"/>
      <c r="FU428"/>
      <c r="FV428"/>
      <c r="FW428"/>
      <c r="FX428"/>
      <c r="FY428"/>
      <c r="FZ428"/>
      <c r="GA428"/>
      <c r="GB428"/>
      <c r="GC428"/>
      <c r="GD428"/>
      <c r="GE428"/>
      <c r="GF428"/>
      <c r="GG428"/>
      <c r="GH428"/>
      <c r="GI428"/>
      <c r="GJ428"/>
      <c r="GK428"/>
      <c r="GL428"/>
      <c r="GM428"/>
      <c r="GN428"/>
      <c r="GO428"/>
      <c r="GP428"/>
      <c r="GQ428"/>
      <c r="GR428"/>
      <c r="GS428"/>
      <c r="GT428"/>
      <c r="GU428"/>
      <c r="GV428"/>
      <c r="GW428"/>
      <c r="GX428"/>
      <c r="GY428"/>
      <c r="GZ428"/>
      <c r="HA428"/>
      <c r="HB428"/>
      <c r="HC428"/>
      <c r="HD428"/>
      <c r="HE428"/>
      <c r="HF428"/>
      <c r="HG428"/>
      <c r="HH428"/>
      <c r="HI428"/>
      <c r="HJ428"/>
      <c r="HK428"/>
      <c r="HL428"/>
      <c r="HM428"/>
      <c r="HN428"/>
      <c r="HO428"/>
      <c r="HP428"/>
      <c r="HQ428"/>
      <c r="HR428"/>
      <c r="HS428"/>
      <c r="HT428"/>
      <c r="HU428"/>
      <c r="HV428"/>
      <c r="HW428"/>
      <c r="HX428"/>
      <c r="HY428"/>
      <c r="HZ428"/>
      <c r="IA428"/>
      <c r="IB428"/>
      <c r="IC428"/>
      <c r="ID428"/>
      <c r="IE428"/>
      <c r="IF428"/>
      <c r="IG428"/>
      <c r="IH428"/>
      <c r="II428"/>
      <c r="IJ428"/>
      <c r="IK428"/>
      <c r="IL428"/>
      <c r="IM428"/>
      <c r="IN428"/>
      <c r="IO428"/>
      <c r="IP428"/>
      <c r="IQ428"/>
      <c r="IR428"/>
      <c r="IS428"/>
      <c r="IT428"/>
      <c r="IU428"/>
      <c r="IV428"/>
    </row>
    <row r="429" spans="1:256" ht="15" customHeight="1">
      <c r="A429"/>
      <c r="B429" s="278"/>
      <c r="C429" s="279" t="s">
        <v>525</v>
      </c>
      <c r="D429" s="280"/>
      <c r="E429" s="280"/>
      <c r="F429" s="280"/>
      <c r="G429" s="280"/>
      <c r="H429" s="280"/>
      <c r="I429" s="280"/>
      <c r="J429" s="280"/>
      <c r="K429" s="280"/>
      <c r="L429" s="280"/>
      <c r="M429" s="280"/>
      <c r="N429" s="280"/>
      <c r="O429" s="280"/>
      <c r="P429" s="280"/>
      <c r="Q429" s="280"/>
      <c r="R429" s="280"/>
      <c r="S429" s="280"/>
      <c r="T429" s="281"/>
      <c r="U429" s="276">
        <v>2.8</v>
      </c>
      <c r="V429" s="276"/>
      <c r="W429" s="276"/>
      <c r="X429" s="276"/>
      <c r="Y429" s="276"/>
      <c r="Z429" s="276"/>
      <c r="AA429" s="276"/>
      <c r="AB429" s="276"/>
      <c r="AC429" s="276"/>
      <c r="AD429" s="276"/>
      <c r="AE429" s="276"/>
      <c r="AF429" s="276"/>
      <c r="AG429" s="276"/>
      <c r="AH429"/>
      <c r="AI429"/>
      <c r="AJ429"/>
      <c r="AK429"/>
      <c r="AL429" s="97" t="s">
        <v>526</v>
      </c>
      <c r="AM429" s="97"/>
      <c r="AN429" s="97"/>
      <c r="AO429" s="97"/>
      <c r="AP429" s="97"/>
      <c r="AQ429" s="97"/>
      <c r="AR429" s="97"/>
      <c r="AS429" s="97"/>
      <c r="AT429" s="97"/>
      <c r="AU429" s="97"/>
      <c r="AV429" s="97"/>
      <c r="AW429" s="97"/>
      <c r="AX429" s="97"/>
      <c r="AY429" s="97"/>
      <c r="AZ429" s="97"/>
      <c r="BA429" s="97"/>
      <c r="BB429" s="97"/>
      <c r="BC429" s="97"/>
      <c r="BD429" s="97"/>
      <c r="BE429" s="277">
        <v>4.32</v>
      </c>
      <c r="BF429" s="277"/>
      <c r="BG429" s="277"/>
      <c r="BH429" s="277"/>
      <c r="BI429" s="277"/>
      <c r="BJ429" s="277"/>
      <c r="BK429" s="277"/>
      <c r="BL429" s="277"/>
      <c r="BM429" s="277"/>
      <c r="BN429" s="277"/>
      <c r="BO429" s="277"/>
      <c r="BP429" s="277"/>
      <c r="BQ429" s="277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  <c r="DL429"/>
      <c r="DM429"/>
      <c r="DN429"/>
      <c r="DO429"/>
      <c r="DP429"/>
      <c r="DQ429"/>
      <c r="DR429"/>
      <c r="DS429"/>
      <c r="DT429"/>
      <c r="DU429"/>
      <c r="DV429"/>
      <c r="DW429"/>
      <c r="DX429"/>
      <c r="DY429"/>
      <c r="DZ429"/>
      <c r="EA429"/>
      <c r="EB429"/>
      <c r="EC429"/>
      <c r="ED429"/>
      <c r="EE429"/>
      <c r="EF429"/>
      <c r="EG429"/>
      <c r="EH429"/>
      <c r="EI429"/>
      <c r="EJ429"/>
      <c r="EK429"/>
      <c r="EL429"/>
      <c r="EM429"/>
      <c r="EN429"/>
      <c r="EO429"/>
      <c r="EP429"/>
      <c r="EQ429"/>
      <c r="ER429"/>
      <c r="ES429"/>
      <c r="ET429"/>
      <c r="EU429"/>
      <c r="EV429"/>
      <c r="EW429"/>
      <c r="EX429"/>
      <c r="EY429"/>
      <c r="EZ429"/>
      <c r="FA429"/>
      <c r="FB429"/>
      <c r="FC429"/>
      <c r="FD429"/>
      <c r="FE429"/>
      <c r="FF429"/>
      <c r="FG429"/>
      <c r="FH429"/>
      <c r="FI429"/>
      <c r="FJ429"/>
      <c r="FK429"/>
      <c r="FL429"/>
      <c r="FM429"/>
      <c r="FN429"/>
      <c r="FO429"/>
      <c r="FP429"/>
      <c r="FQ429"/>
      <c r="FR429"/>
      <c r="FS429"/>
      <c r="FT429"/>
      <c r="FU429"/>
      <c r="FV429"/>
      <c r="FW429"/>
      <c r="FX429"/>
      <c r="FY429"/>
      <c r="FZ429"/>
      <c r="GA429"/>
      <c r="GB429"/>
      <c r="GC429"/>
      <c r="GD429"/>
      <c r="GE429"/>
      <c r="GF429"/>
      <c r="GG429"/>
      <c r="GH429"/>
      <c r="GI429"/>
      <c r="GJ429"/>
      <c r="GK429"/>
      <c r="GL429"/>
      <c r="GM429"/>
      <c r="GN429"/>
      <c r="GO429"/>
      <c r="GP429"/>
      <c r="GQ429"/>
      <c r="GR429"/>
      <c r="GS429"/>
      <c r="GT429"/>
      <c r="GU429"/>
      <c r="GV429"/>
      <c r="GW429"/>
      <c r="GX429"/>
      <c r="GY429"/>
      <c r="GZ429"/>
      <c r="HA429"/>
      <c r="HB429"/>
      <c r="HC429"/>
      <c r="HD429"/>
      <c r="HE429"/>
      <c r="HF429"/>
      <c r="HG429"/>
      <c r="HH429"/>
      <c r="HI429"/>
      <c r="HJ429"/>
      <c r="HK429"/>
      <c r="HL429"/>
      <c r="HM429"/>
      <c r="HN429"/>
      <c r="HO429"/>
      <c r="HP429"/>
      <c r="HQ429"/>
      <c r="HR429"/>
      <c r="HS429"/>
      <c r="HT429"/>
      <c r="HU429"/>
      <c r="HV429"/>
      <c r="HW429"/>
      <c r="HX429"/>
      <c r="HY429"/>
      <c r="HZ429"/>
      <c r="IA429"/>
      <c r="IB429"/>
      <c r="IC429"/>
      <c r="ID429"/>
      <c r="IE429"/>
      <c r="IF429"/>
      <c r="IG429"/>
      <c r="IH429"/>
      <c r="II429"/>
      <c r="IJ429"/>
      <c r="IK429"/>
      <c r="IL429"/>
      <c r="IM429"/>
      <c r="IN429"/>
      <c r="IO429"/>
      <c r="IP429"/>
      <c r="IQ429"/>
      <c r="IR429"/>
      <c r="IS429"/>
      <c r="IT429"/>
      <c r="IU429"/>
      <c r="IV429"/>
    </row>
    <row r="430" spans="1:256" ht="15" customHeight="1">
      <c r="A430"/>
      <c r="B430" s="282"/>
      <c r="C430" s="279" t="s">
        <v>527</v>
      </c>
      <c r="D430" s="280"/>
      <c r="E430" s="280"/>
      <c r="F430" s="280"/>
      <c r="G430" s="280"/>
      <c r="H430" s="280"/>
      <c r="I430" s="280"/>
      <c r="J430" s="280"/>
      <c r="K430" s="280"/>
      <c r="L430" s="280"/>
      <c r="M430" s="280"/>
      <c r="N430" s="280"/>
      <c r="O430" s="280"/>
      <c r="P430" s="280"/>
      <c r="Q430" s="280"/>
      <c r="R430" s="280"/>
      <c r="S430" s="280"/>
      <c r="T430" s="281"/>
      <c r="U430" s="276">
        <v>0.09</v>
      </c>
      <c r="V430" s="276"/>
      <c r="W430" s="276"/>
      <c r="X430" s="276"/>
      <c r="Y430" s="276"/>
      <c r="Z430" s="276"/>
      <c r="AA430" s="276"/>
      <c r="AB430" s="276"/>
      <c r="AC430" s="276"/>
      <c r="AD430" s="276"/>
      <c r="AE430" s="276"/>
      <c r="AF430" s="276"/>
      <c r="AG430" s="276"/>
      <c r="AH430"/>
      <c r="AI430"/>
      <c r="AJ430"/>
      <c r="AK430"/>
      <c r="AL430" s="97" t="s">
        <v>528</v>
      </c>
      <c r="AM430" s="97"/>
      <c r="AN430" s="97"/>
      <c r="AO430" s="97"/>
      <c r="AP430" s="97"/>
      <c r="AQ430" s="97"/>
      <c r="AR430" s="97"/>
      <c r="AS430" s="97"/>
      <c r="AT430" s="97"/>
      <c r="AU430" s="97"/>
      <c r="AV430" s="97"/>
      <c r="AW430" s="97"/>
      <c r="AX430" s="97"/>
      <c r="AY430" s="97"/>
      <c r="AZ430" s="97"/>
      <c r="BA430" s="97"/>
      <c r="BB430" s="97"/>
      <c r="BC430" s="97"/>
      <c r="BD430" s="97"/>
      <c r="BE430" s="277" t="s">
        <v>514</v>
      </c>
      <c r="BF430" s="277"/>
      <c r="BG430" s="277"/>
      <c r="BH430" s="277"/>
      <c r="BI430" s="277"/>
      <c r="BJ430" s="277"/>
      <c r="BK430" s="277"/>
      <c r="BL430" s="277"/>
      <c r="BM430" s="277"/>
      <c r="BN430" s="277"/>
      <c r="BO430" s="277"/>
      <c r="BP430" s="277"/>
      <c r="BQ430" s="277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  <c r="DL430"/>
      <c r="DM430"/>
      <c r="DN430"/>
      <c r="DO430"/>
      <c r="DP430"/>
      <c r="DQ430"/>
      <c r="DR430"/>
      <c r="DS430"/>
      <c r="DT430"/>
      <c r="DU430"/>
      <c r="DV430"/>
      <c r="DW430"/>
      <c r="DX430"/>
      <c r="DY430"/>
      <c r="DZ430"/>
      <c r="EA430"/>
      <c r="EB430"/>
      <c r="EC430"/>
      <c r="ED430"/>
      <c r="EE430"/>
      <c r="EF430"/>
      <c r="EG430"/>
      <c r="EH430"/>
      <c r="EI430"/>
      <c r="EJ430"/>
      <c r="EK430"/>
      <c r="EL430"/>
      <c r="EM430"/>
      <c r="EN430"/>
      <c r="EO430"/>
      <c r="EP430"/>
      <c r="EQ430"/>
      <c r="ER430"/>
      <c r="ES430"/>
      <c r="ET430"/>
      <c r="EU430"/>
      <c r="EV430"/>
      <c r="EW430"/>
      <c r="EX430"/>
      <c r="EY430"/>
      <c r="EZ430"/>
      <c r="FA430"/>
      <c r="FB430"/>
      <c r="FC430"/>
      <c r="FD430"/>
      <c r="FE430"/>
      <c r="FF430"/>
      <c r="FG430"/>
      <c r="FH430"/>
      <c r="FI430"/>
      <c r="FJ430"/>
      <c r="FK430"/>
      <c r="FL430"/>
      <c r="FM430"/>
      <c r="FN430"/>
      <c r="FO430"/>
      <c r="FP430"/>
      <c r="FQ430"/>
      <c r="FR430"/>
      <c r="FS430"/>
      <c r="FT430"/>
      <c r="FU430"/>
      <c r="FV430"/>
      <c r="FW430"/>
      <c r="FX430"/>
      <c r="FY430"/>
      <c r="FZ430"/>
      <c r="GA430"/>
      <c r="GB430"/>
      <c r="GC430"/>
      <c r="GD430"/>
      <c r="GE430"/>
      <c r="GF430"/>
      <c r="GG430"/>
      <c r="GH430"/>
      <c r="GI430"/>
      <c r="GJ430"/>
      <c r="GK430"/>
      <c r="GL430"/>
      <c r="GM430"/>
      <c r="GN430"/>
      <c r="GO430"/>
      <c r="GP430"/>
      <c r="GQ430"/>
      <c r="GR430"/>
      <c r="GS430"/>
      <c r="GT430"/>
      <c r="GU430"/>
      <c r="GV430"/>
      <c r="GW430"/>
      <c r="GX430"/>
      <c r="GY430"/>
      <c r="GZ430"/>
      <c r="HA430"/>
      <c r="HB430"/>
      <c r="HC430"/>
      <c r="HD430"/>
      <c r="HE430"/>
      <c r="HF430"/>
      <c r="HG430"/>
      <c r="HH430"/>
      <c r="HI430"/>
      <c r="HJ430"/>
      <c r="HK430"/>
      <c r="HL430"/>
      <c r="HM430"/>
      <c r="HN430"/>
      <c r="HO430"/>
      <c r="HP430"/>
      <c r="HQ430"/>
      <c r="HR430"/>
      <c r="HS430"/>
      <c r="HT430"/>
      <c r="HU430"/>
      <c r="HV430"/>
      <c r="HW430"/>
      <c r="HX430"/>
      <c r="HY430"/>
      <c r="HZ430"/>
      <c r="IA430"/>
      <c r="IB430"/>
      <c r="IC430"/>
      <c r="ID430"/>
      <c r="IE430"/>
      <c r="IF430"/>
      <c r="IG430"/>
      <c r="IH430"/>
      <c r="II430"/>
      <c r="IJ430"/>
      <c r="IK430"/>
      <c r="IL430"/>
      <c r="IM430"/>
      <c r="IN430"/>
      <c r="IO430"/>
      <c r="IP430"/>
      <c r="IQ430"/>
      <c r="IR430"/>
      <c r="IS430"/>
      <c r="IT430"/>
      <c r="IU430"/>
      <c r="IV430"/>
    </row>
    <row r="431" spans="1:256" ht="15" customHeight="1">
      <c r="A431"/>
      <c r="B431" s="241" t="s">
        <v>529</v>
      </c>
      <c r="C431" s="241"/>
      <c r="D431" s="241"/>
      <c r="E431" s="241"/>
      <c r="F431" s="241"/>
      <c r="G431" s="241"/>
      <c r="H431" s="241"/>
      <c r="I431" s="241"/>
      <c r="J431" s="241"/>
      <c r="K431" s="241"/>
      <c r="L431" s="241"/>
      <c r="M431" s="241"/>
      <c r="N431" s="241"/>
      <c r="O431" s="241"/>
      <c r="P431" s="241"/>
      <c r="Q431" s="241"/>
      <c r="R431" s="241"/>
      <c r="S431" s="241"/>
      <c r="T431" s="241"/>
      <c r="U431" s="276">
        <v>19.04</v>
      </c>
      <c r="V431" s="276"/>
      <c r="W431" s="276"/>
      <c r="X431" s="276"/>
      <c r="Y431" s="276"/>
      <c r="Z431" s="276"/>
      <c r="AA431" s="276"/>
      <c r="AB431" s="276"/>
      <c r="AC431" s="276"/>
      <c r="AD431" s="276"/>
      <c r="AE431" s="276"/>
      <c r="AF431" s="276"/>
      <c r="AG431" s="276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 s="55" t="s">
        <v>530</v>
      </c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  <c r="DL431"/>
      <c r="DM431"/>
      <c r="DN431"/>
      <c r="DO431"/>
      <c r="DP431"/>
      <c r="DQ431"/>
      <c r="DR431"/>
      <c r="DS431"/>
      <c r="DT431"/>
      <c r="DU431"/>
      <c r="DV431"/>
      <c r="DW431"/>
      <c r="DX431"/>
      <c r="DY431"/>
      <c r="DZ431"/>
      <c r="EA431"/>
      <c r="EB431"/>
      <c r="EC431"/>
      <c r="ED431"/>
      <c r="EE431"/>
      <c r="EF431"/>
      <c r="EG431"/>
      <c r="EH431"/>
      <c r="EI431"/>
      <c r="EJ431"/>
      <c r="EK431"/>
      <c r="EL431"/>
      <c r="EM431"/>
      <c r="EN431"/>
      <c r="EO431"/>
      <c r="EP431"/>
      <c r="EQ431"/>
      <c r="ER431"/>
      <c r="ES431"/>
      <c r="ET431"/>
      <c r="EU431"/>
      <c r="EV431"/>
      <c r="EW431"/>
      <c r="EX431"/>
      <c r="EY431"/>
      <c r="EZ431"/>
      <c r="FA431"/>
      <c r="FB431"/>
      <c r="FC431"/>
      <c r="FD431"/>
      <c r="FE431"/>
      <c r="FF431"/>
      <c r="FG431"/>
      <c r="FH431"/>
      <c r="FI431"/>
      <c r="FJ431"/>
      <c r="FK431"/>
      <c r="FL431"/>
      <c r="FM431"/>
      <c r="FN431"/>
      <c r="FO431"/>
      <c r="FP431"/>
      <c r="FQ431"/>
      <c r="FR431"/>
      <c r="FS431"/>
      <c r="FT431"/>
      <c r="FU431"/>
      <c r="FV431"/>
      <c r="FW431"/>
      <c r="FX431"/>
      <c r="FY431"/>
      <c r="FZ431"/>
      <c r="GA431"/>
      <c r="GB431"/>
      <c r="GC431"/>
      <c r="GD431"/>
      <c r="GE431"/>
      <c r="GF431"/>
      <c r="GG431"/>
      <c r="GH431"/>
      <c r="GI431"/>
      <c r="GJ431"/>
      <c r="GK431"/>
      <c r="GL431"/>
      <c r="GM431"/>
      <c r="GN431"/>
      <c r="GO431"/>
      <c r="GP431"/>
      <c r="GQ431"/>
      <c r="GR431"/>
      <c r="GS431"/>
      <c r="GT431"/>
      <c r="GU431"/>
      <c r="GV431"/>
      <c r="GW431"/>
      <c r="GX431"/>
      <c r="GY431"/>
      <c r="GZ431"/>
      <c r="HA431"/>
      <c r="HB431"/>
      <c r="HC431"/>
      <c r="HD431"/>
      <c r="HE431"/>
      <c r="HF431"/>
      <c r="HG431"/>
      <c r="HH431"/>
      <c r="HI431"/>
      <c r="HJ431"/>
      <c r="HK431"/>
      <c r="HL431"/>
      <c r="HM431"/>
      <c r="HN431"/>
      <c r="HO431"/>
      <c r="HP431"/>
      <c r="HQ431"/>
      <c r="HR431"/>
      <c r="HS431"/>
      <c r="HT431"/>
      <c r="HU431"/>
      <c r="HV431"/>
      <c r="HW431"/>
      <c r="HX431"/>
      <c r="HY431"/>
      <c r="HZ431"/>
      <c r="IA431"/>
      <c r="IB431"/>
      <c r="IC431"/>
      <c r="ID431"/>
      <c r="IE431"/>
      <c r="IF431"/>
      <c r="IG431"/>
      <c r="IH431"/>
      <c r="II431"/>
      <c r="IJ431"/>
      <c r="IK431"/>
      <c r="IL431"/>
      <c r="IM431"/>
      <c r="IN431"/>
      <c r="IO431"/>
      <c r="IP431"/>
      <c r="IQ431"/>
      <c r="IR431"/>
      <c r="IS431"/>
      <c r="IT431"/>
      <c r="IU431"/>
      <c r="IV431"/>
    </row>
    <row r="432" spans="1:256" ht="15" customHeight="1">
      <c r="A432"/>
      <c r="B432" s="283"/>
      <c r="C432" s="279" t="s">
        <v>531</v>
      </c>
      <c r="D432" s="280"/>
      <c r="E432" s="280"/>
      <c r="F432" s="280"/>
      <c r="G432" s="280"/>
      <c r="H432" s="280"/>
      <c r="I432" s="280"/>
      <c r="J432" s="280"/>
      <c r="K432" s="280"/>
      <c r="L432" s="280"/>
      <c r="M432" s="280"/>
      <c r="N432" s="280"/>
      <c r="O432" s="280"/>
      <c r="P432" s="280"/>
      <c r="Q432" s="280"/>
      <c r="R432" s="280"/>
      <c r="S432" s="280"/>
      <c r="T432" s="281"/>
      <c r="U432" s="276">
        <v>19.04</v>
      </c>
      <c r="V432" s="276"/>
      <c r="W432" s="276"/>
      <c r="X432" s="276"/>
      <c r="Y432" s="276"/>
      <c r="Z432" s="276"/>
      <c r="AA432" s="276"/>
      <c r="AB432" s="276"/>
      <c r="AC432" s="276"/>
      <c r="AD432" s="276"/>
      <c r="AE432" s="276"/>
      <c r="AF432" s="276"/>
      <c r="AG432" s="276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S432"/>
      <c r="CT432"/>
      <c r="CU432"/>
      <c r="CV432"/>
      <c r="CW432"/>
      <c r="CX432"/>
      <c r="CY432"/>
      <c r="CZ432"/>
      <c r="DA432"/>
      <c r="DB432"/>
      <c r="DC432"/>
      <c r="DD432"/>
      <c r="DE432"/>
      <c r="DF432"/>
      <c r="DG432"/>
      <c r="DH432"/>
      <c r="DI432"/>
      <c r="DJ432"/>
      <c r="DK432"/>
      <c r="DL432"/>
      <c r="DM432"/>
      <c r="DN432"/>
      <c r="DO432"/>
      <c r="DP432"/>
      <c r="DQ432"/>
      <c r="DR432"/>
      <c r="DS432"/>
      <c r="DT432"/>
      <c r="DU432"/>
      <c r="DV432"/>
      <c r="DW432"/>
      <c r="DX432"/>
      <c r="DY432"/>
      <c r="DZ432"/>
      <c r="EA432"/>
      <c r="EB432"/>
      <c r="EC432"/>
      <c r="ED432"/>
      <c r="EE432"/>
      <c r="EF432"/>
      <c r="EG432"/>
      <c r="EH432"/>
      <c r="EI432"/>
      <c r="EJ432"/>
      <c r="EK432"/>
      <c r="EL432"/>
      <c r="EM432"/>
      <c r="EN432"/>
      <c r="EO432"/>
      <c r="EP432"/>
      <c r="EQ432"/>
      <c r="ER432"/>
      <c r="ES432"/>
      <c r="ET432"/>
      <c r="EU432"/>
      <c r="EV432"/>
      <c r="EW432"/>
      <c r="EX432"/>
      <c r="EY432"/>
      <c r="EZ432"/>
      <c r="FA432"/>
      <c r="FB432"/>
      <c r="FC432"/>
      <c r="FD432"/>
      <c r="FE432"/>
      <c r="FF432"/>
      <c r="FG432"/>
      <c r="FH432"/>
      <c r="FI432"/>
      <c r="FJ432"/>
      <c r="FK432"/>
      <c r="FL432"/>
      <c r="FM432"/>
      <c r="FN432"/>
      <c r="FO432"/>
      <c r="FP432"/>
      <c r="FQ432"/>
      <c r="FR432"/>
      <c r="FS432"/>
      <c r="FT432"/>
      <c r="FU432"/>
      <c r="FV432"/>
      <c r="FW432"/>
      <c r="FX432"/>
      <c r="FY432"/>
      <c r="FZ432"/>
      <c r="GA432"/>
      <c r="GB432"/>
      <c r="GC432"/>
      <c r="GD432"/>
      <c r="GE432"/>
      <c r="GF432"/>
      <c r="GG432"/>
      <c r="GH432"/>
      <c r="GI432"/>
      <c r="GJ432"/>
      <c r="GK432"/>
      <c r="GL432"/>
      <c r="GM432"/>
      <c r="GN432"/>
      <c r="GO432"/>
      <c r="GP432"/>
      <c r="GQ432"/>
      <c r="GR432"/>
      <c r="GS432"/>
      <c r="GT432"/>
      <c r="GU432"/>
      <c r="GV432"/>
      <c r="GW432"/>
      <c r="GX432"/>
      <c r="GY432"/>
      <c r="GZ432"/>
      <c r="HA432"/>
      <c r="HB432"/>
      <c r="HC432"/>
      <c r="HD432"/>
      <c r="HE432"/>
      <c r="HF432"/>
      <c r="HG432"/>
      <c r="HH432"/>
      <c r="HI432"/>
      <c r="HJ432"/>
      <c r="HK432"/>
      <c r="HL432"/>
      <c r="HM432"/>
      <c r="HN432"/>
      <c r="HO432"/>
      <c r="HP432"/>
      <c r="HQ432"/>
      <c r="HR432"/>
      <c r="HS432"/>
      <c r="HT432"/>
      <c r="HU432"/>
      <c r="HV432"/>
      <c r="HW432"/>
      <c r="HX432"/>
      <c r="HY432"/>
      <c r="HZ432"/>
      <c r="IA432"/>
      <c r="IB432"/>
      <c r="IC432"/>
      <c r="ID432"/>
      <c r="IE432"/>
      <c r="IF432"/>
      <c r="IG432"/>
      <c r="IH432"/>
      <c r="II432"/>
      <c r="IJ432"/>
      <c r="IK432"/>
      <c r="IL432"/>
      <c r="IM432"/>
      <c r="IN432"/>
      <c r="IO432"/>
      <c r="IP432"/>
      <c r="IQ432"/>
      <c r="IR432"/>
      <c r="IS432"/>
      <c r="IT432"/>
      <c r="IU432"/>
      <c r="IV432"/>
    </row>
    <row r="433" spans="1:256" ht="15" customHeight="1">
      <c r="A433"/>
      <c r="B433" s="241" t="s">
        <v>532</v>
      </c>
      <c r="C433" s="241"/>
      <c r="D433" s="241"/>
      <c r="E433" s="241"/>
      <c r="F433" s="241"/>
      <c r="G433" s="241"/>
      <c r="H433" s="241"/>
      <c r="I433" s="241"/>
      <c r="J433" s="241"/>
      <c r="K433" s="241"/>
      <c r="L433" s="241"/>
      <c r="M433" s="241"/>
      <c r="N433" s="241"/>
      <c r="O433" s="241"/>
      <c r="P433" s="241"/>
      <c r="Q433" s="241"/>
      <c r="R433" s="241"/>
      <c r="S433" s="241"/>
      <c r="T433" s="241"/>
      <c r="U433" s="276">
        <v>2.98</v>
      </c>
      <c r="V433" s="276"/>
      <c r="W433" s="276"/>
      <c r="X433" s="276"/>
      <c r="Y433" s="276"/>
      <c r="Z433" s="276"/>
      <c r="AA433" s="276"/>
      <c r="AB433" s="276"/>
      <c r="AC433" s="276"/>
      <c r="AD433" s="276"/>
      <c r="AE433" s="276"/>
      <c r="AF433" s="276"/>
      <c r="AG433" s="276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  <c r="DL433"/>
      <c r="DM433"/>
      <c r="DN433"/>
      <c r="DO433"/>
      <c r="DP433"/>
      <c r="DQ433"/>
      <c r="DR433"/>
      <c r="DS433"/>
      <c r="DT433"/>
      <c r="DU433"/>
      <c r="DV433"/>
      <c r="DW433"/>
      <c r="DX433"/>
      <c r="DY433"/>
      <c r="DZ433"/>
      <c r="EA433"/>
      <c r="EB433"/>
      <c r="EC433"/>
      <c r="ED433"/>
      <c r="EE433"/>
      <c r="EF433"/>
      <c r="EG433"/>
      <c r="EH433"/>
      <c r="EI433"/>
      <c r="EJ433"/>
      <c r="EK433"/>
      <c r="EL433"/>
      <c r="EM433"/>
      <c r="EN433"/>
      <c r="EO433"/>
      <c r="EP433"/>
      <c r="EQ433"/>
      <c r="ER433"/>
      <c r="ES433"/>
      <c r="ET433"/>
      <c r="EU433"/>
      <c r="EV433"/>
      <c r="EW433"/>
      <c r="EX433"/>
      <c r="EY433"/>
      <c r="EZ433"/>
      <c r="FA433"/>
      <c r="FB433"/>
      <c r="FC433"/>
      <c r="FD433"/>
      <c r="FE433"/>
      <c r="FF433"/>
      <c r="FG433"/>
      <c r="FH433"/>
      <c r="FI433"/>
      <c r="FJ433"/>
      <c r="FK433"/>
      <c r="FL433"/>
      <c r="FM433"/>
      <c r="FN433"/>
      <c r="FO433"/>
      <c r="FP433"/>
      <c r="FQ433"/>
      <c r="FR433"/>
      <c r="FS433"/>
      <c r="FT433"/>
      <c r="FU433"/>
      <c r="FV433"/>
      <c r="FW433"/>
      <c r="FX433"/>
      <c r="FY433"/>
      <c r="FZ433"/>
      <c r="GA433"/>
      <c r="GB433"/>
      <c r="GC433"/>
      <c r="GD433"/>
      <c r="GE433"/>
      <c r="GF433"/>
      <c r="GG433"/>
      <c r="GH433"/>
      <c r="GI433"/>
      <c r="GJ433"/>
      <c r="GK433"/>
      <c r="GL433"/>
      <c r="GM433"/>
      <c r="GN433"/>
      <c r="GO433"/>
      <c r="GP433"/>
      <c r="GQ433"/>
      <c r="GR433"/>
      <c r="GS433"/>
      <c r="GT433"/>
      <c r="GU433"/>
      <c r="GV433"/>
      <c r="GW433"/>
      <c r="GX433"/>
      <c r="GY433"/>
      <c r="GZ433"/>
      <c r="HA433"/>
      <c r="HB433"/>
      <c r="HC433"/>
      <c r="HD433"/>
      <c r="HE433"/>
      <c r="HF433"/>
      <c r="HG433"/>
      <c r="HH433"/>
      <c r="HI433"/>
      <c r="HJ433"/>
      <c r="HK433"/>
      <c r="HL433"/>
      <c r="HM433"/>
      <c r="HN433"/>
      <c r="HO433"/>
      <c r="HP433"/>
      <c r="HQ433"/>
      <c r="HR433"/>
      <c r="HS433"/>
      <c r="HT433"/>
      <c r="HU433"/>
      <c r="HV433"/>
      <c r="HW433"/>
      <c r="HX433"/>
      <c r="HY433"/>
      <c r="HZ433"/>
      <c r="IA433"/>
      <c r="IB433"/>
      <c r="IC433"/>
      <c r="ID433"/>
      <c r="IE433"/>
      <c r="IF433"/>
      <c r="IG433"/>
      <c r="IH433"/>
      <c r="II433"/>
      <c r="IJ433"/>
      <c r="IK433"/>
      <c r="IL433"/>
      <c r="IM433"/>
      <c r="IN433"/>
      <c r="IO433"/>
      <c r="IP433"/>
      <c r="IQ433"/>
      <c r="IR433"/>
      <c r="IS433"/>
      <c r="IT433"/>
      <c r="IU433"/>
      <c r="IV433"/>
    </row>
    <row r="434" spans="1:256" ht="15" customHeight="1">
      <c r="A434"/>
      <c r="B434" s="278"/>
      <c r="C434" s="279" t="s">
        <v>533</v>
      </c>
      <c r="D434" s="280"/>
      <c r="E434" s="280"/>
      <c r="F434" s="280"/>
      <c r="G434" s="280"/>
      <c r="H434" s="280"/>
      <c r="I434" s="280"/>
      <c r="J434" s="280"/>
      <c r="K434" s="280">
        <v>27.84</v>
      </c>
      <c r="L434" s="280"/>
      <c r="M434" s="280"/>
      <c r="N434" s="280"/>
      <c r="O434" s="280"/>
      <c r="P434" s="280"/>
      <c r="Q434" s="280"/>
      <c r="R434" s="280"/>
      <c r="S434" s="280">
        <v>16.53</v>
      </c>
      <c r="T434" s="281"/>
      <c r="U434" s="276">
        <v>1.9</v>
      </c>
      <c r="V434" s="276"/>
      <c r="W434" s="276"/>
      <c r="X434" s="276"/>
      <c r="Y434" s="276"/>
      <c r="Z434" s="276"/>
      <c r="AA434" s="276"/>
      <c r="AB434" s="276"/>
      <c r="AC434" s="276"/>
      <c r="AD434" s="276"/>
      <c r="AE434" s="276"/>
      <c r="AF434" s="276"/>
      <c r="AG434" s="276"/>
      <c r="AH434"/>
      <c r="AI434" s="1">
        <v>11.76</v>
      </c>
      <c r="AJ434"/>
      <c r="AK434"/>
      <c r="AL434"/>
      <c r="AM434"/>
      <c r="AN434"/>
      <c r="AO434"/>
      <c r="AP434"/>
      <c r="AQ434" s="1">
        <v>5.32</v>
      </c>
      <c r="AR434"/>
      <c r="AS434"/>
      <c r="AT434"/>
      <c r="AU434"/>
      <c r="AV434"/>
      <c r="AW434"/>
      <c r="AX434"/>
      <c r="AY434" s="1">
        <v>48.31</v>
      </c>
      <c r="AZ434"/>
      <c r="BA434"/>
      <c r="BB434"/>
      <c r="BC434"/>
      <c r="BD434"/>
      <c r="BE434"/>
      <c r="BF434"/>
      <c r="BG434" s="1">
        <v>195.4</v>
      </c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  <c r="DL434"/>
      <c r="DM434"/>
      <c r="DN434"/>
      <c r="DO434"/>
      <c r="DP434"/>
      <c r="DQ434"/>
      <c r="DR434"/>
      <c r="DS434"/>
      <c r="DT434"/>
      <c r="DU434"/>
      <c r="DV434"/>
      <c r="DW434"/>
      <c r="DX434"/>
      <c r="DY434"/>
      <c r="DZ434"/>
      <c r="EA434"/>
      <c r="EB434"/>
      <c r="EC434"/>
      <c r="ED434"/>
      <c r="EE434"/>
      <c r="EF434"/>
      <c r="EG434"/>
      <c r="EH434"/>
      <c r="EI434"/>
      <c r="EJ434"/>
      <c r="EK434"/>
      <c r="EL434"/>
      <c r="EM434"/>
      <c r="EN434"/>
      <c r="EO434"/>
      <c r="EP434"/>
      <c r="EQ434"/>
      <c r="ER434"/>
      <c r="ES434"/>
      <c r="ET434"/>
      <c r="EU434"/>
      <c r="EV434"/>
      <c r="EW434"/>
      <c r="EX434"/>
      <c r="EY434"/>
      <c r="EZ434"/>
      <c r="FA434"/>
      <c r="FB434"/>
      <c r="FC434"/>
      <c r="FD434"/>
      <c r="FE434"/>
      <c r="FF434"/>
      <c r="FG434"/>
      <c r="FH434"/>
      <c r="FI434"/>
      <c r="FJ434"/>
      <c r="FK434"/>
      <c r="FL434"/>
      <c r="FM434"/>
      <c r="FN434"/>
      <c r="FO434"/>
      <c r="FP434"/>
      <c r="FQ434"/>
      <c r="FR434"/>
      <c r="FS434"/>
      <c r="FT434"/>
      <c r="FU434"/>
      <c r="FV434"/>
      <c r="FW434"/>
      <c r="FX434"/>
      <c r="FY434"/>
      <c r="FZ434"/>
      <c r="GA434"/>
      <c r="GB434"/>
      <c r="GC434"/>
      <c r="GD434"/>
      <c r="GE434"/>
      <c r="GF434"/>
      <c r="GG434"/>
      <c r="GH434"/>
      <c r="GI434"/>
      <c r="GJ434"/>
      <c r="GK434"/>
      <c r="GL434"/>
      <c r="GM434"/>
      <c r="GN434"/>
      <c r="GO434"/>
      <c r="GP434"/>
      <c r="GQ434"/>
      <c r="GR434"/>
      <c r="GS434"/>
      <c r="GT434"/>
      <c r="GU434"/>
      <c r="GV434"/>
      <c r="GW434"/>
      <c r="GX434"/>
      <c r="GY434"/>
      <c r="GZ434"/>
      <c r="HA434"/>
      <c r="HB434"/>
      <c r="HC434"/>
      <c r="HD434"/>
      <c r="HE434"/>
      <c r="HF434"/>
      <c r="HG434"/>
      <c r="HH434"/>
      <c r="HI434"/>
      <c r="HJ434"/>
      <c r="HK434"/>
      <c r="HL434"/>
      <c r="HM434"/>
      <c r="HN434"/>
      <c r="HO434"/>
      <c r="HP434"/>
      <c r="HQ434"/>
      <c r="HR434"/>
      <c r="HS434"/>
      <c r="HT434"/>
      <c r="HU434"/>
      <c r="HV434"/>
      <c r="HW434"/>
      <c r="HX434"/>
      <c r="HY434"/>
      <c r="HZ434"/>
      <c r="IA434"/>
      <c r="IB434"/>
      <c r="IC434"/>
      <c r="ID434"/>
      <c r="IE434"/>
      <c r="IF434"/>
      <c r="IG434"/>
      <c r="IH434"/>
      <c r="II434"/>
      <c r="IJ434"/>
      <c r="IK434"/>
      <c r="IL434"/>
      <c r="IM434"/>
      <c r="IN434"/>
      <c r="IO434"/>
      <c r="IP434"/>
      <c r="IQ434"/>
      <c r="IR434"/>
      <c r="IS434"/>
      <c r="IT434"/>
      <c r="IU434"/>
      <c r="IV434"/>
    </row>
    <row r="435" spans="1:256" ht="15" customHeight="1">
      <c r="A435"/>
      <c r="B435" s="282"/>
      <c r="C435" s="279" t="s">
        <v>534</v>
      </c>
      <c r="D435" s="280"/>
      <c r="E435" s="280"/>
      <c r="F435" s="280"/>
      <c r="G435" s="280"/>
      <c r="H435" s="280"/>
      <c r="I435" s="280"/>
      <c r="J435" s="280"/>
      <c r="K435" s="280">
        <v>14.25</v>
      </c>
      <c r="L435" s="280"/>
      <c r="M435" s="280"/>
      <c r="N435" s="280"/>
      <c r="O435" s="280"/>
      <c r="P435" s="280"/>
      <c r="Q435" s="280"/>
      <c r="R435" s="280"/>
      <c r="S435" s="280">
        <v>8.46</v>
      </c>
      <c r="T435" s="281"/>
      <c r="U435" s="276">
        <v>1.08</v>
      </c>
      <c r="V435" s="276"/>
      <c r="W435" s="276"/>
      <c r="X435" s="276"/>
      <c r="Y435" s="276"/>
      <c r="Z435" s="276"/>
      <c r="AA435" s="276"/>
      <c r="AB435" s="276"/>
      <c r="AC435" s="276"/>
      <c r="AD435" s="276"/>
      <c r="AE435" s="276"/>
      <c r="AF435" s="276"/>
      <c r="AG435" s="276"/>
      <c r="AH435"/>
      <c r="AI435" s="1">
        <v>6.02</v>
      </c>
      <c r="AJ435"/>
      <c r="AK435"/>
      <c r="AL435"/>
      <c r="AM435"/>
      <c r="AN435"/>
      <c r="AO435"/>
      <c r="AP435"/>
      <c r="AQ435" s="1">
        <v>2.72</v>
      </c>
      <c r="AR435"/>
      <c r="AS435"/>
      <c r="AT435"/>
      <c r="AU435"/>
      <c r="AV435"/>
      <c r="AW435"/>
      <c r="AX435"/>
      <c r="AY435" s="1">
        <v>24.72</v>
      </c>
      <c r="AZ435"/>
      <c r="BA435"/>
      <c r="BB435"/>
      <c r="BC435"/>
      <c r="BD435"/>
      <c r="BE435"/>
      <c r="BF435"/>
      <c r="BG435" s="1">
        <v>100</v>
      </c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U435"/>
      <c r="CV435"/>
      <c r="CW435"/>
      <c r="CX435"/>
      <c r="CY435"/>
      <c r="CZ435"/>
      <c r="DA435"/>
      <c r="DB435"/>
      <c r="DC435"/>
      <c r="DD435"/>
      <c r="DE435"/>
      <c r="DF435"/>
      <c r="DG435"/>
      <c r="DH435"/>
      <c r="DI435"/>
      <c r="DJ435"/>
      <c r="DK435"/>
      <c r="DL435"/>
      <c r="DM435"/>
      <c r="DN435"/>
      <c r="DO435"/>
      <c r="DP435"/>
      <c r="DQ435"/>
      <c r="DR435"/>
      <c r="DS435"/>
      <c r="DT435"/>
      <c r="DU435"/>
      <c r="DV435"/>
      <c r="DW435"/>
      <c r="DX435"/>
      <c r="DY435"/>
      <c r="DZ435"/>
      <c r="EA435"/>
      <c r="EB435"/>
      <c r="EC435"/>
      <c r="ED435"/>
      <c r="EE435"/>
      <c r="EF435"/>
      <c r="EG435"/>
      <c r="EH435"/>
      <c r="EI435"/>
      <c r="EJ435"/>
      <c r="EK435"/>
      <c r="EL435"/>
      <c r="EM435"/>
      <c r="EN435"/>
      <c r="EO435"/>
      <c r="EP435"/>
      <c r="EQ435"/>
      <c r="ER435"/>
      <c r="ES435"/>
      <c r="ET435"/>
      <c r="EU435"/>
      <c r="EV435"/>
      <c r="EW435"/>
      <c r="EX435"/>
      <c r="EY435"/>
      <c r="EZ435"/>
      <c r="FA435"/>
      <c r="FB435"/>
      <c r="FC435"/>
      <c r="FD435"/>
      <c r="FE435"/>
      <c r="FF435"/>
      <c r="FG435"/>
      <c r="FH435"/>
      <c r="FI435"/>
      <c r="FJ435"/>
      <c r="FK435"/>
      <c r="FL435"/>
      <c r="FM435"/>
      <c r="FN435"/>
      <c r="FO435"/>
      <c r="FP435"/>
      <c r="FQ435"/>
      <c r="FR435"/>
      <c r="FS435"/>
      <c r="FT435"/>
      <c r="FU435"/>
      <c r="FV435"/>
      <c r="FW435"/>
      <c r="FX435"/>
      <c r="FY435"/>
      <c r="FZ435"/>
      <c r="GA435"/>
      <c r="GB435"/>
      <c r="GC435"/>
      <c r="GD435"/>
      <c r="GE435"/>
      <c r="GF435"/>
      <c r="GG435"/>
      <c r="GH435"/>
      <c r="GI435"/>
      <c r="GJ435"/>
      <c r="GK435"/>
      <c r="GL435"/>
      <c r="GM435"/>
      <c r="GN435"/>
      <c r="GO435"/>
      <c r="GP435"/>
      <c r="GQ435"/>
      <c r="GR435"/>
      <c r="GS435"/>
      <c r="GT435"/>
      <c r="GU435"/>
      <c r="GV435"/>
      <c r="GW435"/>
      <c r="GX435"/>
      <c r="GY435"/>
      <c r="GZ435"/>
      <c r="HA435"/>
      <c r="HB435"/>
      <c r="HC435"/>
      <c r="HD435"/>
      <c r="HE435"/>
      <c r="HF435"/>
      <c r="HG435"/>
      <c r="HH435"/>
      <c r="HI435"/>
      <c r="HJ435"/>
      <c r="HK435"/>
      <c r="HL435"/>
      <c r="HM435"/>
      <c r="HN435"/>
      <c r="HO435"/>
      <c r="HP435"/>
      <c r="HQ435"/>
      <c r="HR435"/>
      <c r="HS435"/>
      <c r="HT435"/>
      <c r="HU435"/>
      <c r="HV435"/>
      <c r="HW435"/>
      <c r="HX435"/>
      <c r="HY435"/>
      <c r="HZ435"/>
      <c r="IA435"/>
      <c r="IB435"/>
      <c r="IC435"/>
      <c r="ID435"/>
      <c r="IE435"/>
      <c r="IF435"/>
      <c r="IG435"/>
      <c r="IH435"/>
      <c r="II435"/>
      <c r="IJ435"/>
      <c r="IK435"/>
      <c r="IL435"/>
      <c r="IM435"/>
      <c r="IN435"/>
      <c r="IO435"/>
      <c r="IP435"/>
      <c r="IQ435"/>
      <c r="IR435"/>
      <c r="IS435"/>
      <c r="IT435"/>
      <c r="IU435"/>
      <c r="IV435"/>
    </row>
    <row r="436" spans="1:256" ht="15" customHeight="1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 s="55" t="s">
        <v>535</v>
      </c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  <c r="CV436"/>
      <c r="CW436"/>
      <c r="CX436"/>
      <c r="CY436"/>
      <c r="CZ436"/>
      <c r="DA436"/>
      <c r="DB436"/>
      <c r="DC436"/>
      <c r="DD436"/>
      <c r="DE436"/>
      <c r="DF436"/>
      <c r="DG436"/>
      <c r="DH436"/>
      <c r="DI436"/>
      <c r="DJ436"/>
      <c r="DK436"/>
      <c r="DL436"/>
      <c r="DM436"/>
      <c r="DN436"/>
      <c r="DO436"/>
      <c r="DP436"/>
      <c r="DQ436"/>
      <c r="DR436"/>
      <c r="DS436"/>
      <c r="DT436"/>
      <c r="DU436"/>
      <c r="DV436"/>
      <c r="DW436"/>
      <c r="DX436"/>
      <c r="DY436"/>
      <c r="DZ436"/>
      <c r="EA436"/>
      <c r="EB436"/>
      <c r="EC436"/>
      <c r="ED436"/>
      <c r="EE436"/>
      <c r="EF436"/>
      <c r="EG436"/>
      <c r="EH436"/>
      <c r="EI436"/>
      <c r="EJ436"/>
      <c r="EK436"/>
      <c r="EL436"/>
      <c r="EM436"/>
      <c r="EN436"/>
      <c r="EO436"/>
      <c r="EP436"/>
      <c r="EQ436"/>
      <c r="ER436"/>
      <c r="ES436"/>
      <c r="ET436"/>
      <c r="EU436"/>
      <c r="EV436"/>
      <c r="EW436"/>
      <c r="EX436"/>
      <c r="EY436"/>
      <c r="EZ436"/>
      <c r="FA436"/>
      <c r="FB436"/>
      <c r="FC436"/>
      <c r="FD436"/>
      <c r="FE436"/>
      <c r="FF436"/>
      <c r="FG436"/>
      <c r="FH436"/>
      <c r="FI436"/>
      <c r="FJ436"/>
      <c r="FK436"/>
      <c r="FL436"/>
      <c r="FM436"/>
      <c r="FN436"/>
      <c r="FO436"/>
      <c r="FP436"/>
      <c r="FQ436"/>
      <c r="FR436"/>
      <c r="FS436"/>
      <c r="FT436"/>
      <c r="FU436"/>
      <c r="FV436"/>
      <c r="FW436"/>
      <c r="FX436"/>
      <c r="FY436"/>
      <c r="FZ436"/>
      <c r="GA436"/>
      <c r="GB436"/>
      <c r="GC436"/>
      <c r="GD436"/>
      <c r="GE436"/>
      <c r="GF436"/>
      <c r="GG436"/>
      <c r="GH436"/>
      <c r="GI436"/>
      <c r="GJ436"/>
      <c r="GK436"/>
      <c r="GL436"/>
      <c r="GM436"/>
      <c r="GN436"/>
      <c r="GO436"/>
      <c r="GP436"/>
      <c r="GQ436"/>
      <c r="GR436"/>
      <c r="GS436"/>
      <c r="GT436"/>
      <c r="GU436"/>
      <c r="GV436"/>
      <c r="GW436"/>
      <c r="GX436"/>
      <c r="GY436"/>
      <c r="GZ436"/>
      <c r="HA436"/>
      <c r="HB436"/>
      <c r="HC436"/>
      <c r="HD436"/>
      <c r="HE436"/>
      <c r="HF436"/>
      <c r="HG436"/>
      <c r="HH436"/>
      <c r="HI436"/>
      <c r="HJ436"/>
      <c r="HK436"/>
      <c r="HL436"/>
      <c r="HM436"/>
      <c r="HN436"/>
      <c r="HO436"/>
      <c r="HP436"/>
      <c r="HQ436"/>
      <c r="HR436"/>
      <c r="HS436"/>
      <c r="HT436"/>
      <c r="HU436"/>
      <c r="HV436"/>
      <c r="HW436"/>
      <c r="HX436"/>
      <c r="HY436"/>
      <c r="HZ436"/>
      <c r="IA436"/>
      <c r="IB436"/>
      <c r="IC436"/>
      <c r="ID436"/>
      <c r="IE436"/>
      <c r="IF436"/>
      <c r="IG436"/>
      <c r="IH436"/>
      <c r="II436"/>
      <c r="IJ436"/>
      <c r="IK436"/>
      <c r="IL436"/>
      <c r="IM436"/>
      <c r="IN436"/>
      <c r="IO436"/>
      <c r="IP436"/>
      <c r="IQ436"/>
      <c r="IR436"/>
      <c r="IS436"/>
      <c r="IT436"/>
      <c r="IU436"/>
      <c r="IV436"/>
    </row>
    <row r="438" spans="1:256" ht="18.75" customHeight="1">
      <c r="A438" s="2" t="s">
        <v>536</v>
      </c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  <c r="CR438"/>
      <c r="CS438"/>
      <c r="CT438"/>
      <c r="CU438"/>
      <c r="CV438"/>
      <c r="CW438"/>
      <c r="CX438"/>
      <c r="CY438"/>
      <c r="CZ438"/>
      <c r="DA438"/>
      <c r="DB438"/>
      <c r="DC438"/>
      <c r="DD438"/>
      <c r="DE438"/>
      <c r="DF438"/>
      <c r="DG438"/>
      <c r="DH438"/>
      <c r="DI438"/>
      <c r="DJ438"/>
      <c r="DK438"/>
      <c r="DL438"/>
      <c r="DM438"/>
      <c r="DN438"/>
      <c r="DO438"/>
      <c r="DP438"/>
      <c r="DQ438"/>
      <c r="DR438"/>
      <c r="DS438"/>
      <c r="DT438"/>
      <c r="DU438"/>
      <c r="DV438"/>
      <c r="DW438"/>
      <c r="DX438"/>
      <c r="DY438"/>
      <c r="DZ438"/>
      <c r="EA438"/>
      <c r="EB438"/>
      <c r="EC438"/>
      <c r="ED438"/>
      <c r="EE438"/>
      <c r="EF438"/>
      <c r="EG438"/>
      <c r="EH438"/>
      <c r="EI438"/>
      <c r="EJ438"/>
      <c r="EK438"/>
      <c r="EL438"/>
      <c r="EM438"/>
      <c r="EN438"/>
      <c r="EO438"/>
      <c r="EP438"/>
      <c r="EQ438"/>
      <c r="ER438"/>
      <c r="ES438"/>
      <c r="ET438"/>
      <c r="EU438"/>
      <c r="EV438"/>
      <c r="EW438"/>
      <c r="EX438"/>
      <c r="EY438"/>
      <c r="EZ438"/>
      <c r="FA438"/>
      <c r="FB438"/>
      <c r="FC438"/>
      <c r="FD438"/>
      <c r="FE438"/>
      <c r="FF438"/>
      <c r="FG438"/>
      <c r="FH438"/>
      <c r="FI438"/>
      <c r="FJ438"/>
      <c r="FK438"/>
      <c r="FL438"/>
      <c r="FM438"/>
      <c r="FN438"/>
      <c r="FO438"/>
      <c r="FP438"/>
      <c r="FQ438"/>
      <c r="FR438"/>
      <c r="FS438"/>
      <c r="FT438"/>
      <c r="FU438"/>
      <c r="FV438"/>
      <c r="FW438"/>
      <c r="FX438"/>
      <c r="FY438"/>
      <c r="FZ438"/>
      <c r="GA438"/>
      <c r="GB438"/>
      <c r="GC438"/>
      <c r="GD438"/>
      <c r="GE438"/>
      <c r="GF438"/>
      <c r="GG438"/>
      <c r="GH438"/>
      <c r="GI438"/>
      <c r="GJ438"/>
      <c r="GK438"/>
      <c r="GL438"/>
      <c r="GM438"/>
      <c r="GN438"/>
      <c r="GO438"/>
      <c r="GP438"/>
      <c r="GQ438"/>
      <c r="GR438"/>
      <c r="GS438"/>
      <c r="GT438"/>
      <c r="GU438"/>
      <c r="GV438"/>
      <c r="GW438"/>
      <c r="GX438"/>
      <c r="GY438"/>
      <c r="GZ438"/>
      <c r="HA438"/>
      <c r="HB438"/>
      <c r="HC438"/>
      <c r="HD438"/>
      <c r="HE438"/>
      <c r="HF438"/>
      <c r="HG438"/>
      <c r="HH438"/>
      <c r="HI438"/>
      <c r="HJ438"/>
      <c r="HK438"/>
      <c r="HL438"/>
      <c r="HM438"/>
      <c r="HN438"/>
      <c r="HO438"/>
      <c r="HP438"/>
      <c r="HQ438"/>
      <c r="HR438"/>
      <c r="HS438"/>
      <c r="HT438"/>
      <c r="HU438"/>
      <c r="HV438"/>
      <c r="HW438"/>
      <c r="HX438"/>
      <c r="HY438"/>
      <c r="HZ438"/>
      <c r="IA438"/>
      <c r="IB438"/>
      <c r="IC438"/>
      <c r="ID438"/>
      <c r="IE438"/>
      <c r="IF438"/>
      <c r="IG438"/>
      <c r="IH438"/>
      <c r="II438"/>
      <c r="IJ438"/>
      <c r="IK438"/>
      <c r="IL438"/>
      <c r="IM438"/>
      <c r="IN438"/>
      <c r="IO438"/>
      <c r="IP438"/>
      <c r="IQ438"/>
      <c r="IR438"/>
      <c r="IS438"/>
      <c r="IT438"/>
      <c r="IU438"/>
      <c r="IV438"/>
    </row>
    <row r="439" spans="1:256" ht="3" customHeight="1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  <c r="CH439"/>
      <c r="CI439"/>
      <c r="CJ439"/>
      <c r="CK439"/>
      <c r="CL439"/>
      <c r="CM439"/>
      <c r="CN439"/>
      <c r="CO439"/>
      <c r="CP439"/>
      <c r="CQ439"/>
      <c r="CR439"/>
      <c r="CS439"/>
      <c r="CT439"/>
      <c r="CU439"/>
      <c r="CV439"/>
      <c r="CW439"/>
      <c r="CX439"/>
      <c r="CY439"/>
      <c r="CZ439"/>
      <c r="DA439"/>
      <c r="DB439"/>
      <c r="DC439"/>
      <c r="DD439"/>
      <c r="DE439"/>
      <c r="DF439"/>
      <c r="DG439"/>
      <c r="DH439"/>
      <c r="DI439"/>
      <c r="DJ439"/>
      <c r="DK439"/>
      <c r="DL439"/>
      <c r="DM439"/>
      <c r="DN439"/>
      <c r="DO439"/>
      <c r="DP439"/>
      <c r="DQ439"/>
      <c r="DR439"/>
      <c r="DS439"/>
      <c r="DT439"/>
      <c r="DU439"/>
      <c r="DV439"/>
      <c r="DW439"/>
      <c r="DX439"/>
      <c r="DY439"/>
      <c r="DZ439"/>
      <c r="EA439"/>
      <c r="EB439"/>
      <c r="EC439"/>
      <c r="ED439"/>
      <c r="EE439"/>
      <c r="EF439"/>
      <c r="EG439"/>
      <c r="EH439"/>
      <c r="EI439"/>
      <c r="EJ439"/>
      <c r="EK439"/>
      <c r="EL439"/>
      <c r="EM439"/>
      <c r="EN439"/>
      <c r="EO439"/>
      <c r="EP439"/>
      <c r="EQ439"/>
      <c r="ER439"/>
      <c r="ES439"/>
      <c r="ET439"/>
      <c r="EU439"/>
      <c r="EV439"/>
      <c r="EW439"/>
      <c r="EX439"/>
      <c r="EY439"/>
      <c r="EZ439"/>
      <c r="FA439"/>
      <c r="FB439"/>
      <c r="FC439"/>
      <c r="FD439"/>
      <c r="FE439"/>
      <c r="FF439"/>
      <c r="FG439"/>
      <c r="FH439"/>
      <c r="FI439"/>
      <c r="FJ439"/>
      <c r="FK439"/>
      <c r="FL439"/>
      <c r="FM439"/>
      <c r="FN439"/>
      <c r="FO439"/>
      <c r="FP439"/>
      <c r="FQ439"/>
      <c r="FR439"/>
      <c r="FS439"/>
      <c r="FT439"/>
      <c r="FU439"/>
      <c r="FV439"/>
      <c r="FW439"/>
      <c r="FX439"/>
      <c r="FY439"/>
      <c r="FZ439"/>
      <c r="GA439"/>
      <c r="GB439"/>
      <c r="GC439"/>
      <c r="GD439"/>
      <c r="GE439"/>
      <c r="GF439"/>
      <c r="GG439"/>
      <c r="GH439"/>
      <c r="GI439"/>
      <c r="GJ439"/>
      <c r="GK439"/>
      <c r="GL439"/>
      <c r="GM439"/>
      <c r="GN439"/>
      <c r="GO439"/>
      <c r="GP439"/>
      <c r="GQ439"/>
      <c r="GR439"/>
      <c r="GS439"/>
      <c r="GT439"/>
      <c r="GU439"/>
      <c r="GV439"/>
      <c r="GW439"/>
      <c r="GX439"/>
      <c r="GY439"/>
      <c r="GZ439"/>
      <c r="HA439"/>
      <c r="HB439"/>
      <c r="HC439"/>
      <c r="HD439"/>
      <c r="HE439"/>
      <c r="HF439"/>
      <c r="HG439"/>
      <c r="HH439"/>
      <c r="HI439"/>
      <c r="HJ439"/>
      <c r="HK439"/>
      <c r="HL439"/>
      <c r="HM439"/>
      <c r="HN439"/>
      <c r="HO439"/>
      <c r="HP439"/>
      <c r="HQ439"/>
      <c r="HR439"/>
      <c r="HS439"/>
      <c r="HT439"/>
      <c r="HU439"/>
      <c r="HV439"/>
      <c r="HW439"/>
      <c r="HX439"/>
      <c r="HY439"/>
      <c r="HZ439"/>
      <c r="IA439"/>
      <c r="IB439"/>
      <c r="IC439"/>
      <c r="ID439"/>
      <c r="IE439"/>
      <c r="IF439"/>
      <c r="IG439"/>
      <c r="IH439"/>
      <c r="II439"/>
      <c r="IJ439"/>
      <c r="IK439"/>
      <c r="IL439"/>
      <c r="IM439"/>
      <c r="IN439"/>
      <c r="IO439"/>
      <c r="IP439"/>
      <c r="IQ439"/>
      <c r="IR439"/>
      <c r="IS439"/>
      <c r="IT439"/>
      <c r="IU439"/>
      <c r="IV439"/>
    </row>
    <row r="440" spans="1:256" ht="15" customHeight="1">
      <c r="A440" s="8" t="s">
        <v>537</v>
      </c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 s="55" t="s">
        <v>538</v>
      </c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P440"/>
      <c r="CQ440"/>
      <c r="CR440"/>
      <c r="CS440"/>
      <c r="CT440"/>
      <c r="CU440"/>
      <c r="CV440"/>
      <c r="CW440"/>
      <c r="CX440"/>
      <c r="CY440"/>
      <c r="CZ440"/>
      <c r="DA440"/>
      <c r="DB440"/>
      <c r="DC440"/>
      <c r="DD440"/>
      <c r="DE440"/>
      <c r="DF440"/>
      <c r="DG440"/>
      <c r="DH440"/>
      <c r="DI440"/>
      <c r="DJ440"/>
      <c r="DK440"/>
      <c r="DL440"/>
      <c r="DM440"/>
      <c r="DN440"/>
      <c r="DO440"/>
      <c r="DP440"/>
      <c r="DQ440"/>
      <c r="DR440"/>
      <c r="DS440"/>
      <c r="DT440"/>
      <c r="DU440"/>
      <c r="DV440"/>
      <c r="DW440"/>
      <c r="DX440"/>
      <c r="DY440"/>
      <c r="DZ440"/>
      <c r="EA440"/>
      <c r="EB440"/>
      <c r="EC440"/>
      <c r="ED440"/>
      <c r="EE440"/>
      <c r="EF440"/>
      <c r="EG440"/>
      <c r="EH440"/>
      <c r="EI440"/>
      <c r="EJ440"/>
      <c r="EK440"/>
      <c r="EL440"/>
      <c r="EM440"/>
      <c r="EN440"/>
      <c r="EO440"/>
      <c r="EP440"/>
      <c r="EQ440"/>
      <c r="ER440"/>
      <c r="ES440"/>
      <c r="ET440"/>
      <c r="EU440"/>
      <c r="EV440"/>
      <c r="EW440"/>
      <c r="EX440"/>
      <c r="EY440"/>
      <c r="EZ440"/>
      <c r="FA440"/>
      <c r="FB440"/>
      <c r="FC440"/>
      <c r="FD440"/>
      <c r="FE440"/>
      <c r="FF440"/>
      <c r="FG440"/>
      <c r="FH440"/>
      <c r="FI440"/>
      <c r="FJ440"/>
      <c r="FK440"/>
      <c r="FL440"/>
      <c r="FM440"/>
      <c r="FN440"/>
      <c r="FO440"/>
      <c r="FP440"/>
      <c r="FQ440"/>
      <c r="FR440"/>
      <c r="FS440"/>
      <c r="FT440"/>
      <c r="FU440"/>
      <c r="FV440"/>
      <c r="FW440"/>
      <c r="FX440"/>
      <c r="FY440"/>
      <c r="FZ440"/>
      <c r="GA440"/>
      <c r="GB440"/>
      <c r="GC440"/>
      <c r="GD440"/>
      <c r="GE440"/>
      <c r="GF440"/>
      <c r="GG440"/>
      <c r="GH440"/>
      <c r="GI440"/>
      <c r="GJ440"/>
      <c r="GK440"/>
      <c r="GL440"/>
      <c r="GM440"/>
      <c r="GN440"/>
      <c r="GO440"/>
      <c r="GP440"/>
      <c r="GQ440"/>
      <c r="GR440"/>
      <c r="GS440"/>
      <c r="GT440"/>
      <c r="GU440"/>
      <c r="GV440"/>
      <c r="GW440"/>
      <c r="GX440"/>
      <c r="GY440"/>
      <c r="GZ440"/>
      <c r="HA440"/>
      <c r="HB440"/>
      <c r="HC440"/>
      <c r="HD440"/>
      <c r="HE440"/>
      <c r="HF440"/>
      <c r="HG440"/>
      <c r="HH440"/>
      <c r="HI440"/>
      <c r="HJ440"/>
      <c r="HK440"/>
      <c r="HL440"/>
      <c r="HM440"/>
      <c r="HN440"/>
      <c r="HO440"/>
      <c r="HP440"/>
      <c r="HQ440"/>
      <c r="HR440"/>
      <c r="HS440"/>
      <c r="HT440"/>
      <c r="HU440"/>
      <c r="HV440"/>
      <c r="HW440"/>
      <c r="HX440"/>
      <c r="HY440"/>
      <c r="HZ440"/>
      <c r="IA440"/>
      <c r="IB440"/>
      <c r="IC440"/>
      <c r="ID440"/>
      <c r="IE440"/>
      <c r="IF440"/>
      <c r="IG440"/>
      <c r="IH440"/>
      <c r="II440"/>
      <c r="IJ440"/>
      <c r="IK440"/>
      <c r="IL440"/>
      <c r="IM440"/>
      <c r="IN440"/>
      <c r="IO440"/>
      <c r="IP440"/>
      <c r="IQ440"/>
      <c r="IR440"/>
      <c r="IS440"/>
      <c r="IT440"/>
      <c r="IU440"/>
      <c r="IV440"/>
    </row>
    <row r="441" spans="1:256" ht="3.75" customHeight="1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  <c r="CH441"/>
      <c r="CI441"/>
      <c r="CJ441"/>
      <c r="CK441"/>
      <c r="CL441"/>
      <c r="CM441"/>
      <c r="CN441"/>
      <c r="CO441"/>
      <c r="CP441"/>
      <c r="CQ441"/>
      <c r="CR441"/>
      <c r="CS441"/>
      <c r="CT441"/>
      <c r="CU441"/>
      <c r="CV441"/>
      <c r="CW441"/>
      <c r="CX441"/>
      <c r="CY441"/>
      <c r="CZ441"/>
      <c r="DA441"/>
      <c r="DB441"/>
      <c r="DC441"/>
      <c r="DD441"/>
      <c r="DE441"/>
      <c r="DF441"/>
      <c r="DG441"/>
      <c r="DH441"/>
      <c r="DI441"/>
      <c r="DJ441"/>
      <c r="DK441"/>
      <c r="DL441"/>
      <c r="DM441"/>
      <c r="DN441"/>
      <c r="DO441"/>
      <c r="DP441"/>
      <c r="DQ441"/>
      <c r="DR441"/>
      <c r="DS441"/>
      <c r="DT441"/>
      <c r="DU441"/>
      <c r="DV441"/>
      <c r="DW441"/>
      <c r="DX441"/>
      <c r="DY441"/>
      <c r="DZ441"/>
      <c r="EA441"/>
      <c r="EB441"/>
      <c r="EC441"/>
      <c r="ED441"/>
      <c r="EE441"/>
      <c r="EF441"/>
      <c r="EG441"/>
      <c r="EH441"/>
      <c r="EI441"/>
      <c r="EJ441"/>
      <c r="EK441"/>
      <c r="EL441"/>
      <c r="EM441"/>
      <c r="EN441"/>
      <c r="EO441"/>
      <c r="EP441"/>
      <c r="EQ441"/>
      <c r="ER441"/>
      <c r="ES441"/>
      <c r="ET441"/>
      <c r="EU441"/>
      <c r="EV441"/>
      <c r="EW441"/>
      <c r="EX441"/>
      <c r="EY441"/>
      <c r="EZ441"/>
      <c r="FA441"/>
      <c r="FB441"/>
      <c r="FC441"/>
      <c r="FD441"/>
      <c r="FE441"/>
      <c r="FF441"/>
      <c r="FG441"/>
      <c r="FH441"/>
      <c r="FI441"/>
      <c r="FJ441"/>
      <c r="FK441"/>
      <c r="FL441"/>
      <c r="FM441"/>
      <c r="FN441"/>
      <c r="FO441"/>
      <c r="FP441"/>
      <c r="FQ441"/>
      <c r="FR441"/>
      <c r="FS441"/>
      <c r="FT441"/>
      <c r="FU441"/>
      <c r="FV441"/>
      <c r="FW441"/>
      <c r="FX441"/>
      <c r="FY441"/>
      <c r="FZ441"/>
      <c r="GA441"/>
      <c r="GB441"/>
      <c r="GC441"/>
      <c r="GD441"/>
      <c r="GE441"/>
      <c r="GF441"/>
      <c r="GG441"/>
      <c r="GH441"/>
      <c r="GI441"/>
      <c r="GJ441"/>
      <c r="GK441"/>
      <c r="GL441"/>
      <c r="GM441"/>
      <c r="GN441"/>
      <c r="GO441"/>
      <c r="GP441"/>
      <c r="GQ441"/>
      <c r="GR441"/>
      <c r="GS441"/>
      <c r="GT441"/>
      <c r="GU441"/>
      <c r="GV441"/>
      <c r="GW441"/>
      <c r="GX441"/>
      <c r="GY441"/>
      <c r="GZ441"/>
      <c r="HA441"/>
      <c r="HB441"/>
      <c r="HC441"/>
      <c r="HD441"/>
      <c r="HE441"/>
      <c r="HF441"/>
      <c r="HG441"/>
      <c r="HH441"/>
      <c r="HI441"/>
      <c r="HJ441"/>
      <c r="HK441"/>
      <c r="HL441"/>
      <c r="HM441"/>
      <c r="HN441"/>
      <c r="HO441"/>
      <c r="HP441"/>
      <c r="HQ441"/>
      <c r="HR441"/>
      <c r="HS441"/>
      <c r="HT441"/>
      <c r="HU441"/>
      <c r="HV441"/>
      <c r="HW441"/>
      <c r="HX441"/>
      <c r="HY441"/>
      <c r="HZ441"/>
      <c r="IA441"/>
      <c r="IB441"/>
      <c r="IC441"/>
      <c r="ID441"/>
      <c r="IE441"/>
      <c r="IF441"/>
      <c r="IG441"/>
      <c r="IH441"/>
      <c r="II441"/>
      <c r="IJ441"/>
      <c r="IK441"/>
      <c r="IL441"/>
      <c r="IM441"/>
      <c r="IN441"/>
      <c r="IO441"/>
      <c r="IP441"/>
      <c r="IQ441"/>
      <c r="IR441"/>
      <c r="IS441"/>
      <c r="IT441"/>
      <c r="IU441"/>
      <c r="IV441"/>
    </row>
    <row r="442" spans="1:256" ht="15" customHeight="1">
      <c r="A442"/>
      <c r="B442" s="5" t="s">
        <v>102</v>
      </c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284">
        <v>38991</v>
      </c>
      <c r="T442" s="284"/>
      <c r="U442" s="284"/>
      <c r="V442" s="284"/>
      <c r="W442" s="284"/>
      <c r="X442" s="284"/>
      <c r="Y442" s="284"/>
      <c r="Z442" s="284"/>
      <c r="AA442" s="284"/>
      <c r="AB442" s="284"/>
      <c r="AC442" s="284"/>
      <c r="AD442" s="284"/>
      <c r="AE442" s="284"/>
      <c r="AF442" s="284"/>
      <c r="AG442" s="284"/>
      <c r="AH442" s="284"/>
      <c r="AI442" s="284"/>
      <c r="AJ442" s="284">
        <v>41183</v>
      </c>
      <c r="AK442" s="284"/>
      <c r="AL442" s="284"/>
      <c r="AM442" s="284"/>
      <c r="AN442" s="284"/>
      <c r="AO442" s="284"/>
      <c r="AP442" s="284"/>
      <c r="AQ442" s="284"/>
      <c r="AR442" s="284"/>
      <c r="AS442" s="284"/>
      <c r="AT442" s="284"/>
      <c r="AU442" s="284"/>
      <c r="AV442" s="284"/>
      <c r="AW442" s="284"/>
      <c r="AX442" s="284"/>
      <c r="AY442" s="284"/>
      <c r="AZ442" s="284"/>
      <c r="BA442" s="284">
        <v>42644</v>
      </c>
      <c r="BB442" s="284"/>
      <c r="BC442" s="284"/>
      <c r="BD442" s="284"/>
      <c r="BE442" s="284"/>
      <c r="BF442" s="284"/>
      <c r="BG442" s="284"/>
      <c r="BH442" s="284"/>
      <c r="BI442" s="284"/>
      <c r="BJ442" s="284"/>
      <c r="BK442" s="284"/>
      <c r="BL442" s="284"/>
      <c r="BM442" s="284"/>
      <c r="BN442" s="284"/>
      <c r="BO442" s="284"/>
      <c r="BP442" s="284"/>
      <c r="BQ442" s="284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  <c r="CR442"/>
      <c r="CS442"/>
      <c r="CT442"/>
      <c r="CU442"/>
      <c r="CV442"/>
      <c r="CW442"/>
      <c r="CX442"/>
      <c r="CY442"/>
      <c r="CZ442"/>
      <c r="DA442"/>
      <c r="DB442"/>
      <c r="DC442"/>
      <c r="DD442"/>
      <c r="DE442"/>
      <c r="DF442"/>
      <c r="DG442"/>
      <c r="DH442"/>
      <c r="DI442"/>
      <c r="DJ442"/>
      <c r="DK442"/>
      <c r="DL442"/>
      <c r="DM442"/>
      <c r="DN442"/>
      <c r="DO442"/>
      <c r="DP442"/>
      <c r="DQ442"/>
      <c r="DR442"/>
      <c r="DS442"/>
      <c r="DT442"/>
      <c r="DU442"/>
      <c r="DV442"/>
      <c r="DW442"/>
      <c r="DX442"/>
      <c r="DY442"/>
      <c r="DZ442"/>
      <c r="EA442"/>
      <c r="EB442"/>
      <c r="EC442"/>
      <c r="ED442"/>
      <c r="EE442"/>
      <c r="EF442"/>
      <c r="EG442"/>
      <c r="EH442"/>
      <c r="EI442"/>
      <c r="EJ442"/>
      <c r="EK442"/>
      <c r="EL442"/>
      <c r="EM442"/>
      <c r="EN442"/>
      <c r="EO442"/>
      <c r="EP442"/>
      <c r="EQ442"/>
      <c r="ER442"/>
      <c r="ES442"/>
      <c r="ET442"/>
      <c r="EU442"/>
      <c r="EV442"/>
      <c r="EW442"/>
      <c r="EX442"/>
      <c r="EY442"/>
      <c r="EZ442"/>
      <c r="FA442"/>
      <c r="FB442"/>
      <c r="FC442"/>
      <c r="FD442"/>
      <c r="FE442"/>
      <c r="FF442"/>
      <c r="FG442"/>
      <c r="FH442"/>
      <c r="FI442"/>
      <c r="FJ442"/>
      <c r="FK442"/>
      <c r="FL442"/>
      <c r="FM442"/>
      <c r="FN442"/>
      <c r="FO442"/>
      <c r="FP442"/>
      <c r="FQ442"/>
      <c r="FR442"/>
      <c r="FS442"/>
      <c r="FT442"/>
      <c r="FU442"/>
      <c r="FV442"/>
      <c r="FW442"/>
      <c r="FX442"/>
      <c r="FY442"/>
      <c r="FZ442"/>
      <c r="GA442"/>
      <c r="GB442"/>
      <c r="GC442"/>
      <c r="GD442"/>
      <c r="GE442"/>
      <c r="GF442"/>
      <c r="GG442"/>
      <c r="GH442"/>
      <c r="GI442"/>
      <c r="GJ442"/>
      <c r="GK442"/>
      <c r="GL442"/>
      <c r="GM442"/>
      <c r="GN442"/>
      <c r="GO442"/>
      <c r="GP442"/>
      <c r="GQ442"/>
      <c r="GR442"/>
      <c r="GS442"/>
      <c r="GT442"/>
      <c r="GU442"/>
      <c r="GV442"/>
      <c r="GW442"/>
      <c r="GX442"/>
      <c r="GY442"/>
      <c r="GZ442"/>
      <c r="HA442"/>
      <c r="HB442"/>
      <c r="HC442"/>
      <c r="HD442"/>
      <c r="HE442"/>
      <c r="HF442"/>
      <c r="HG442"/>
      <c r="HH442"/>
      <c r="HI442"/>
      <c r="HJ442"/>
      <c r="HK442"/>
      <c r="HL442"/>
      <c r="HM442"/>
      <c r="HN442"/>
      <c r="HO442"/>
      <c r="HP442"/>
      <c r="HQ442"/>
      <c r="HR442"/>
      <c r="HS442"/>
      <c r="HT442"/>
      <c r="HU442"/>
      <c r="HV442"/>
      <c r="HW442"/>
      <c r="HX442"/>
      <c r="HY442"/>
      <c r="HZ442"/>
      <c r="IA442"/>
      <c r="IB442"/>
      <c r="IC442"/>
      <c r="ID442"/>
      <c r="IE442"/>
      <c r="IF442"/>
      <c r="IG442"/>
      <c r="IH442"/>
      <c r="II442"/>
      <c r="IJ442"/>
      <c r="IK442"/>
      <c r="IL442"/>
      <c r="IM442"/>
      <c r="IN442"/>
      <c r="IO442"/>
      <c r="IP442"/>
      <c r="IQ442"/>
      <c r="IR442"/>
      <c r="IS442"/>
      <c r="IT442"/>
      <c r="IU442"/>
      <c r="IV442"/>
    </row>
    <row r="443" spans="1:256" ht="15" customHeight="1">
      <c r="A443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 t="s">
        <v>539</v>
      </c>
      <c r="T443" s="5"/>
      <c r="U443" s="5"/>
      <c r="V443" s="5"/>
      <c r="W443" s="5"/>
      <c r="X443" s="5"/>
      <c r="Y443" s="5"/>
      <c r="Z443" s="5" t="s">
        <v>540</v>
      </c>
      <c r="AA443" s="5"/>
      <c r="AB443" s="5"/>
      <c r="AC443" s="5"/>
      <c r="AD443" s="5"/>
      <c r="AE443" s="5"/>
      <c r="AF443" s="5"/>
      <c r="AG443" s="5"/>
      <c r="AH443" s="5"/>
      <c r="AI443" s="5"/>
      <c r="AJ443" s="5" t="s">
        <v>539</v>
      </c>
      <c r="AK443" s="5"/>
      <c r="AL443" s="5"/>
      <c r="AM443" s="5"/>
      <c r="AN443" s="5"/>
      <c r="AO443" s="5"/>
      <c r="AP443" s="5"/>
      <c r="AQ443" s="5" t="s">
        <v>540</v>
      </c>
      <c r="AR443" s="5"/>
      <c r="AS443" s="5"/>
      <c r="AT443" s="5"/>
      <c r="AU443" s="5"/>
      <c r="AV443" s="5"/>
      <c r="AW443" s="5"/>
      <c r="AX443" s="5"/>
      <c r="AY443" s="5"/>
      <c r="AZ443" s="5"/>
      <c r="BA443" s="5" t="s">
        <v>539</v>
      </c>
      <c r="BB443" s="5"/>
      <c r="BC443" s="5"/>
      <c r="BD443" s="5"/>
      <c r="BE443" s="5"/>
      <c r="BF443" s="5"/>
      <c r="BG443" s="5"/>
      <c r="BH443" s="5" t="s">
        <v>540</v>
      </c>
      <c r="BI443" s="5"/>
      <c r="BJ443" s="5"/>
      <c r="BK443" s="5"/>
      <c r="BL443" s="5"/>
      <c r="BM443" s="5"/>
      <c r="BN443" s="5"/>
      <c r="BO443" s="5"/>
      <c r="BP443" s="5"/>
      <c r="BQ443" s="5"/>
      <c r="BR443"/>
      <c r="BS443"/>
      <c r="BT443"/>
      <c r="BU443"/>
      <c r="BV443"/>
      <c r="BW443"/>
      <c r="BX443"/>
      <c r="BY443"/>
      <c r="BZ443"/>
      <c r="CA443"/>
      <c r="CB443"/>
      <c r="CC443" s="1" t="s">
        <v>541</v>
      </c>
      <c r="CD443"/>
      <c r="CE443"/>
      <c r="CF443"/>
      <c r="CG443"/>
      <c r="CH443"/>
      <c r="CI443"/>
      <c r="CJ443"/>
      <c r="CK443"/>
      <c r="CL443"/>
      <c r="CM443"/>
      <c r="CN443"/>
      <c r="CO443"/>
      <c r="CP443"/>
      <c r="CQ443"/>
      <c r="CR443"/>
      <c r="CS443"/>
      <c r="CT443"/>
      <c r="CU443"/>
      <c r="CV443"/>
      <c r="CW443"/>
      <c r="CX443"/>
      <c r="CY443"/>
      <c r="CZ443"/>
      <c r="DA443"/>
      <c r="DB443"/>
      <c r="DC443"/>
      <c r="DD443"/>
      <c r="DE443"/>
      <c r="DF443"/>
      <c r="DG443"/>
      <c r="DH443"/>
      <c r="DI443"/>
      <c r="DJ443"/>
      <c r="DK443"/>
      <c r="DL443"/>
      <c r="DM443"/>
      <c r="DN443"/>
      <c r="DO443"/>
      <c r="DP443"/>
      <c r="DQ443"/>
      <c r="DR443"/>
      <c r="DS443"/>
      <c r="DT443"/>
      <c r="DU443"/>
      <c r="DV443"/>
      <c r="DW443"/>
      <c r="DX443"/>
      <c r="DY443"/>
      <c r="DZ443"/>
      <c r="EA443"/>
      <c r="EB443"/>
      <c r="EC443"/>
      <c r="ED443"/>
      <c r="EE443"/>
      <c r="EF443"/>
      <c r="EG443"/>
      <c r="EH443"/>
      <c r="EI443"/>
      <c r="EJ443"/>
      <c r="EK443"/>
      <c r="EL443"/>
      <c r="EM443"/>
      <c r="EN443"/>
      <c r="EO443"/>
      <c r="EP443"/>
      <c r="EQ443"/>
      <c r="ER443"/>
      <c r="ES443"/>
      <c r="ET443"/>
      <c r="EU443"/>
      <c r="EV443"/>
      <c r="EW443"/>
      <c r="EX443"/>
      <c r="EY443"/>
      <c r="EZ443"/>
      <c r="FA443"/>
      <c r="FB443"/>
      <c r="FC443"/>
      <c r="FD443"/>
      <c r="FE443"/>
      <c r="FF443"/>
      <c r="FG443"/>
      <c r="FH443"/>
      <c r="FI443"/>
      <c r="FJ443"/>
      <c r="FK443"/>
      <c r="FL443"/>
      <c r="FM443"/>
      <c r="FN443"/>
      <c r="FO443"/>
      <c r="FP443"/>
      <c r="FQ443"/>
      <c r="FR443"/>
      <c r="FS443"/>
      <c r="FT443"/>
      <c r="FU443"/>
      <c r="FV443"/>
      <c r="FW443"/>
      <c r="FX443"/>
      <c r="FY443"/>
      <c r="FZ443"/>
      <c r="GA443"/>
      <c r="GB443"/>
      <c r="GC443"/>
      <c r="GD443"/>
      <c r="GE443"/>
      <c r="GF443"/>
      <c r="GG443"/>
      <c r="GH443"/>
      <c r="GI443"/>
      <c r="GJ443"/>
      <c r="GK443"/>
      <c r="GL443"/>
      <c r="GM443"/>
      <c r="GN443"/>
      <c r="GO443"/>
      <c r="GP443"/>
      <c r="GQ443"/>
      <c r="GR443"/>
      <c r="GS443"/>
      <c r="GT443"/>
      <c r="GU443"/>
      <c r="GV443"/>
      <c r="GW443"/>
      <c r="GX443"/>
      <c r="GY443"/>
      <c r="GZ443"/>
      <c r="HA443"/>
      <c r="HB443"/>
      <c r="HC443"/>
      <c r="HD443"/>
      <c r="HE443"/>
      <c r="HF443"/>
      <c r="HG443"/>
      <c r="HH443"/>
      <c r="HI443"/>
      <c r="HJ443"/>
      <c r="HK443"/>
      <c r="HL443"/>
      <c r="HM443"/>
      <c r="HN443"/>
      <c r="HO443"/>
      <c r="HP443"/>
      <c r="HQ443"/>
      <c r="HR443"/>
      <c r="HS443"/>
      <c r="HT443"/>
      <c r="HU443"/>
      <c r="HV443"/>
      <c r="HW443"/>
      <c r="HX443"/>
      <c r="HY443"/>
      <c r="HZ443"/>
      <c r="IA443"/>
      <c r="IB443"/>
      <c r="IC443"/>
      <c r="ID443"/>
      <c r="IE443"/>
      <c r="IF443"/>
      <c r="IG443"/>
      <c r="IH443"/>
      <c r="II443"/>
      <c r="IJ443"/>
      <c r="IK443"/>
      <c r="IL443"/>
      <c r="IM443"/>
      <c r="IN443"/>
      <c r="IO443"/>
      <c r="IP443"/>
      <c r="IQ443"/>
      <c r="IR443"/>
      <c r="IS443"/>
      <c r="IT443"/>
      <c r="IU443"/>
      <c r="IV443"/>
    </row>
    <row r="444" spans="1:256" ht="15" customHeight="1">
      <c r="A444"/>
      <c r="B444" s="5" t="s">
        <v>542</v>
      </c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285">
        <f>SUM(S445:Y461)</f>
        <v>2618</v>
      </c>
      <c r="T444" s="285"/>
      <c r="U444" s="285"/>
      <c r="V444" s="285"/>
      <c r="W444" s="285"/>
      <c r="X444" s="285"/>
      <c r="Y444" s="285"/>
      <c r="Z444" s="249">
        <f>SUM(Z445:AI461)</f>
        <v>19574</v>
      </c>
      <c r="AA444" s="249"/>
      <c r="AB444" s="249"/>
      <c r="AC444" s="249"/>
      <c r="AD444" s="249"/>
      <c r="AE444" s="249"/>
      <c r="AF444" s="249"/>
      <c r="AG444" s="249"/>
      <c r="AH444" s="249"/>
      <c r="AI444" s="249"/>
      <c r="AJ444" s="249">
        <f>SUM(AJ445:AP461)</f>
        <v>2560</v>
      </c>
      <c r="AK444" s="249"/>
      <c r="AL444" s="249"/>
      <c r="AM444" s="249"/>
      <c r="AN444" s="249"/>
      <c r="AO444" s="249"/>
      <c r="AP444" s="249"/>
      <c r="AQ444" s="249">
        <f>SUM(AQ445:AZ461)</f>
        <v>20141</v>
      </c>
      <c r="AR444" s="249"/>
      <c r="AS444" s="249"/>
      <c r="AT444" s="249"/>
      <c r="AU444" s="249"/>
      <c r="AV444" s="249"/>
      <c r="AW444" s="249"/>
      <c r="AX444" s="249"/>
      <c r="AY444" s="249"/>
      <c r="AZ444" s="249"/>
      <c r="BA444" s="249">
        <f>SUM(BA445:BG461)</f>
        <v>2509</v>
      </c>
      <c r="BB444" s="249"/>
      <c r="BC444" s="249"/>
      <c r="BD444" s="249"/>
      <c r="BE444" s="249"/>
      <c r="BF444" s="249"/>
      <c r="BG444" s="249"/>
      <c r="BH444" s="249">
        <f>SUM(BH445:BQ461)</f>
        <v>20643</v>
      </c>
      <c r="BI444" s="249"/>
      <c r="BJ444" s="249"/>
      <c r="BK444" s="249"/>
      <c r="BL444" s="249"/>
      <c r="BM444" s="249"/>
      <c r="BN444" s="249"/>
      <c r="BO444" s="249"/>
      <c r="BP444" s="249"/>
      <c r="BQ444" s="249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S444"/>
      <c r="CT444"/>
      <c r="CU444"/>
      <c r="CV444"/>
      <c r="CW444"/>
      <c r="CX444"/>
      <c r="CY444"/>
      <c r="CZ444"/>
      <c r="DA444"/>
      <c r="DB444"/>
      <c r="DC444"/>
      <c r="DD444"/>
      <c r="DE444"/>
      <c r="DF444"/>
      <c r="DG444"/>
      <c r="DH444"/>
      <c r="DI444"/>
      <c r="DJ444"/>
      <c r="DK444"/>
      <c r="DL444"/>
      <c r="DM444"/>
      <c r="DN444"/>
      <c r="DO444"/>
      <c r="DP444"/>
      <c r="DQ444"/>
      <c r="DR444"/>
      <c r="DS444"/>
      <c r="DT444"/>
      <c r="DU444"/>
      <c r="DV444"/>
      <c r="DW444"/>
      <c r="DX444"/>
      <c r="DY444"/>
      <c r="DZ444"/>
      <c r="EA444"/>
      <c r="EB444"/>
      <c r="EC444"/>
      <c r="ED444"/>
      <c r="EE444"/>
      <c r="EF444"/>
      <c r="EG444"/>
      <c r="EH444"/>
      <c r="EI444"/>
      <c r="EJ444"/>
      <c r="EK444"/>
      <c r="EL444"/>
      <c r="EM444"/>
      <c r="EN444"/>
      <c r="EO444"/>
      <c r="EP444"/>
      <c r="EQ444"/>
      <c r="ER444"/>
      <c r="ES444"/>
      <c r="ET444"/>
      <c r="EU444"/>
      <c r="EV444"/>
      <c r="EW444"/>
      <c r="EX444"/>
      <c r="EY444"/>
      <c r="EZ444"/>
      <c r="FA444"/>
      <c r="FB444"/>
      <c r="FC444"/>
      <c r="FD444"/>
      <c r="FE444"/>
      <c r="FF444"/>
      <c r="FG444"/>
      <c r="FH444"/>
      <c r="FI444"/>
      <c r="FJ444"/>
      <c r="FK444"/>
      <c r="FL444"/>
      <c r="FM444"/>
      <c r="FN444"/>
      <c r="FO444"/>
      <c r="FP444"/>
      <c r="FQ444"/>
      <c r="FR444"/>
      <c r="FS444"/>
      <c r="FT444"/>
      <c r="FU444"/>
      <c r="FV444"/>
      <c r="FW444"/>
      <c r="FX444"/>
      <c r="FY444"/>
      <c r="FZ444"/>
      <c r="GA444"/>
      <c r="GB444"/>
      <c r="GC444"/>
      <c r="GD444"/>
      <c r="GE444"/>
      <c r="GF444"/>
      <c r="GG444"/>
      <c r="GH444"/>
      <c r="GI444"/>
      <c r="GJ444"/>
      <c r="GK444"/>
      <c r="GL444"/>
      <c r="GM444"/>
      <c r="GN444"/>
      <c r="GO444"/>
      <c r="GP444"/>
      <c r="GQ444"/>
      <c r="GR444"/>
      <c r="GS444"/>
      <c r="GT444"/>
      <c r="GU444"/>
      <c r="GV444"/>
      <c r="GW444"/>
      <c r="GX444"/>
      <c r="GY444"/>
      <c r="GZ444"/>
      <c r="HA444"/>
      <c r="HB444"/>
      <c r="HC444"/>
      <c r="HD444"/>
      <c r="HE444"/>
      <c r="HF444"/>
      <c r="HG444"/>
      <c r="HH444"/>
      <c r="HI444"/>
      <c r="HJ444"/>
      <c r="HK444"/>
      <c r="HL444"/>
      <c r="HM444"/>
      <c r="HN444"/>
      <c r="HO444"/>
      <c r="HP444"/>
      <c r="HQ444"/>
      <c r="HR444"/>
      <c r="HS444"/>
      <c r="HT444"/>
      <c r="HU444"/>
      <c r="HV444"/>
      <c r="HW444"/>
      <c r="HX444"/>
      <c r="HY444"/>
      <c r="HZ444"/>
      <c r="IA444"/>
      <c r="IB444"/>
      <c r="IC444"/>
      <c r="ID444"/>
      <c r="IE444"/>
      <c r="IF444"/>
      <c r="IG444"/>
      <c r="IH444"/>
      <c r="II444"/>
      <c r="IJ444"/>
      <c r="IK444"/>
      <c r="IL444"/>
      <c r="IM444"/>
      <c r="IN444"/>
      <c r="IO444"/>
      <c r="IP444"/>
      <c r="IQ444"/>
      <c r="IR444"/>
      <c r="IS444"/>
      <c r="IT444"/>
      <c r="IU444"/>
      <c r="IV444"/>
    </row>
    <row r="445" spans="1:256" ht="15" customHeight="1">
      <c r="A445"/>
      <c r="B445" s="286" t="s">
        <v>543</v>
      </c>
      <c r="C445" s="286"/>
      <c r="D445" s="286"/>
      <c r="E445" s="286"/>
      <c r="F445" s="286"/>
      <c r="G445" s="286"/>
      <c r="H445" s="286"/>
      <c r="I445" s="286"/>
      <c r="J445" s="286"/>
      <c r="K445" s="286"/>
      <c r="L445" s="286"/>
      <c r="M445" s="286"/>
      <c r="N445" s="286"/>
      <c r="O445" s="286"/>
      <c r="P445" s="286"/>
      <c r="Q445" s="286"/>
      <c r="R445" s="286"/>
      <c r="S445" s="287">
        <v>14</v>
      </c>
      <c r="T445" s="287"/>
      <c r="U445" s="287"/>
      <c r="V445" s="287"/>
      <c r="W445" s="287"/>
      <c r="X445" s="287"/>
      <c r="Y445" s="287"/>
      <c r="Z445" s="247">
        <v>159</v>
      </c>
      <c r="AA445" s="247"/>
      <c r="AB445" s="247"/>
      <c r="AC445" s="247"/>
      <c r="AD445" s="247"/>
      <c r="AE445" s="247"/>
      <c r="AF445" s="247"/>
      <c r="AG445" s="247"/>
      <c r="AH445" s="247"/>
      <c r="AI445" s="247"/>
      <c r="AJ445" s="287">
        <v>18</v>
      </c>
      <c r="AK445" s="287"/>
      <c r="AL445" s="287"/>
      <c r="AM445" s="287"/>
      <c r="AN445" s="287"/>
      <c r="AO445" s="287"/>
      <c r="AP445" s="287"/>
      <c r="AQ445" s="247">
        <v>317</v>
      </c>
      <c r="AR445" s="247"/>
      <c r="AS445" s="247"/>
      <c r="AT445" s="247"/>
      <c r="AU445" s="247"/>
      <c r="AV445" s="247"/>
      <c r="AW445" s="247"/>
      <c r="AX445" s="247"/>
      <c r="AY445" s="247"/>
      <c r="AZ445" s="247"/>
      <c r="BA445" s="287">
        <v>23</v>
      </c>
      <c r="BB445" s="287"/>
      <c r="BC445" s="287"/>
      <c r="BD445" s="287"/>
      <c r="BE445" s="287"/>
      <c r="BF445" s="287"/>
      <c r="BG445" s="287"/>
      <c r="BH445" s="247">
        <v>159</v>
      </c>
      <c r="BI445" s="247"/>
      <c r="BJ445" s="247"/>
      <c r="BK445" s="247"/>
      <c r="BL445" s="247"/>
      <c r="BM445" s="247"/>
      <c r="BN445" s="247"/>
      <c r="BO445" s="247"/>
      <c r="BP445" s="247"/>
      <c r="BQ445" s="247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P445"/>
      <c r="CQ445"/>
      <c r="CR445"/>
      <c r="CS445"/>
      <c r="CT445"/>
      <c r="CU445"/>
      <c r="CV445"/>
      <c r="CW445"/>
      <c r="CX445"/>
      <c r="CY445"/>
      <c r="CZ445"/>
      <c r="DA445"/>
      <c r="DB445"/>
      <c r="DC445"/>
      <c r="DD445"/>
      <c r="DE445"/>
      <c r="DF445"/>
      <c r="DG445"/>
      <c r="DH445"/>
      <c r="DI445"/>
      <c r="DJ445"/>
      <c r="DK445"/>
      <c r="DL445"/>
      <c r="DM445"/>
      <c r="DN445"/>
      <c r="DO445"/>
      <c r="DP445"/>
      <c r="DQ445"/>
      <c r="DR445"/>
      <c r="DS445"/>
      <c r="DT445"/>
      <c r="DU445"/>
      <c r="DV445"/>
      <c r="DW445"/>
      <c r="DX445"/>
      <c r="DY445"/>
      <c r="DZ445"/>
      <c r="EA445"/>
      <c r="EB445"/>
      <c r="EC445"/>
      <c r="ED445"/>
      <c r="EE445"/>
      <c r="EF445"/>
      <c r="EG445"/>
      <c r="EH445"/>
      <c r="EI445"/>
      <c r="EJ445"/>
      <c r="EK445"/>
      <c r="EL445"/>
      <c r="EM445"/>
      <c r="EN445"/>
      <c r="EO445"/>
      <c r="EP445"/>
      <c r="EQ445"/>
      <c r="ER445"/>
      <c r="ES445"/>
      <c r="ET445"/>
      <c r="EU445"/>
      <c r="EV445"/>
      <c r="EW445"/>
      <c r="EX445"/>
      <c r="EY445"/>
      <c r="EZ445"/>
      <c r="FA445"/>
      <c r="FB445"/>
      <c r="FC445"/>
      <c r="FD445"/>
      <c r="FE445"/>
      <c r="FF445"/>
      <c r="FG445"/>
      <c r="FH445"/>
      <c r="FI445"/>
      <c r="FJ445"/>
      <c r="FK445"/>
      <c r="FL445"/>
      <c r="FM445"/>
      <c r="FN445"/>
      <c r="FO445"/>
      <c r="FP445"/>
      <c r="FQ445"/>
      <c r="FR445"/>
      <c r="FS445"/>
      <c r="FT445"/>
      <c r="FU445"/>
      <c r="FV445"/>
      <c r="FW445"/>
      <c r="FX445"/>
      <c r="FY445"/>
      <c r="FZ445"/>
      <c r="GA445"/>
      <c r="GB445"/>
      <c r="GC445"/>
      <c r="GD445"/>
      <c r="GE445"/>
      <c r="GF445"/>
      <c r="GG445"/>
      <c r="GH445"/>
      <c r="GI445"/>
      <c r="GJ445"/>
      <c r="GK445"/>
      <c r="GL445"/>
      <c r="GM445"/>
      <c r="GN445"/>
      <c r="GO445"/>
      <c r="GP445"/>
      <c r="GQ445"/>
      <c r="GR445"/>
      <c r="GS445"/>
      <c r="GT445"/>
      <c r="GU445"/>
      <c r="GV445"/>
      <c r="GW445"/>
      <c r="GX445"/>
      <c r="GY445"/>
      <c r="GZ445"/>
      <c r="HA445"/>
      <c r="HB445"/>
      <c r="HC445"/>
      <c r="HD445"/>
      <c r="HE445"/>
      <c r="HF445"/>
      <c r="HG445"/>
      <c r="HH445"/>
      <c r="HI445"/>
      <c r="HJ445"/>
      <c r="HK445"/>
      <c r="HL445"/>
      <c r="HM445"/>
      <c r="HN445"/>
      <c r="HO445"/>
      <c r="HP445"/>
      <c r="HQ445"/>
      <c r="HR445"/>
      <c r="HS445"/>
      <c r="HT445"/>
      <c r="HU445"/>
      <c r="HV445"/>
      <c r="HW445"/>
      <c r="HX445"/>
      <c r="HY445"/>
      <c r="HZ445"/>
      <c r="IA445"/>
      <c r="IB445"/>
      <c r="IC445"/>
      <c r="ID445"/>
      <c r="IE445"/>
      <c r="IF445"/>
      <c r="IG445"/>
      <c r="IH445"/>
      <c r="II445"/>
      <c r="IJ445"/>
      <c r="IK445"/>
      <c r="IL445"/>
      <c r="IM445"/>
      <c r="IN445"/>
      <c r="IO445"/>
      <c r="IP445"/>
      <c r="IQ445"/>
      <c r="IR445"/>
      <c r="IS445"/>
      <c r="IT445"/>
      <c r="IU445"/>
      <c r="IV445"/>
    </row>
    <row r="446" spans="1:256" ht="15" customHeight="1">
      <c r="A446"/>
      <c r="B446" s="288" t="s">
        <v>544</v>
      </c>
      <c r="C446" s="288"/>
      <c r="D446" s="288"/>
      <c r="E446" s="288"/>
      <c r="F446" s="288"/>
      <c r="G446" s="288"/>
      <c r="H446" s="288"/>
      <c r="I446" s="288"/>
      <c r="J446" s="288"/>
      <c r="K446" s="288"/>
      <c r="L446" s="288"/>
      <c r="M446" s="288"/>
      <c r="N446" s="288"/>
      <c r="O446" s="288"/>
      <c r="P446" s="288"/>
      <c r="Q446" s="288"/>
      <c r="R446" s="288"/>
      <c r="S446" s="289" t="s">
        <v>514</v>
      </c>
      <c r="T446" s="289"/>
      <c r="U446" s="289"/>
      <c r="V446" s="289"/>
      <c r="W446" s="289"/>
      <c r="X446" s="289"/>
      <c r="Y446" s="289"/>
      <c r="Z446" s="248" t="s">
        <v>514</v>
      </c>
      <c r="AA446" s="248"/>
      <c r="AB446" s="248"/>
      <c r="AC446" s="248"/>
      <c r="AD446" s="248"/>
      <c r="AE446" s="248"/>
      <c r="AF446" s="248"/>
      <c r="AG446" s="248"/>
      <c r="AH446" s="248"/>
      <c r="AI446" s="248"/>
      <c r="AJ446" s="289" t="s">
        <v>514</v>
      </c>
      <c r="AK446" s="289"/>
      <c r="AL446" s="289"/>
      <c r="AM446" s="289"/>
      <c r="AN446" s="289"/>
      <c r="AO446" s="289"/>
      <c r="AP446" s="289"/>
      <c r="AQ446" s="248" t="s">
        <v>514</v>
      </c>
      <c r="AR446" s="248"/>
      <c r="AS446" s="248"/>
      <c r="AT446" s="248"/>
      <c r="AU446" s="248"/>
      <c r="AV446" s="248"/>
      <c r="AW446" s="248"/>
      <c r="AX446" s="248"/>
      <c r="AY446" s="248"/>
      <c r="AZ446" s="248"/>
      <c r="BA446" s="289" t="s">
        <v>514</v>
      </c>
      <c r="BB446" s="289"/>
      <c r="BC446" s="289"/>
      <c r="BD446" s="289"/>
      <c r="BE446" s="289"/>
      <c r="BF446" s="289"/>
      <c r="BG446" s="289"/>
      <c r="BH446" s="248" t="s">
        <v>514</v>
      </c>
      <c r="BI446" s="248"/>
      <c r="BJ446" s="248"/>
      <c r="BK446" s="248"/>
      <c r="BL446" s="248"/>
      <c r="BM446" s="248"/>
      <c r="BN446" s="248"/>
      <c r="BO446" s="248"/>
      <c r="BP446" s="248"/>
      <c r="BQ446" s="248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P446"/>
      <c r="CQ446"/>
      <c r="CR446"/>
      <c r="CS446"/>
      <c r="CT446"/>
      <c r="CU446"/>
      <c r="CV446"/>
      <c r="CW446"/>
      <c r="CX446"/>
      <c r="CY446"/>
      <c r="CZ446"/>
      <c r="DA446"/>
      <c r="DB446"/>
      <c r="DC446"/>
      <c r="DD446"/>
      <c r="DE446"/>
      <c r="DF446"/>
      <c r="DG446"/>
      <c r="DH446"/>
      <c r="DI446"/>
      <c r="DJ446"/>
      <c r="DK446"/>
      <c r="DL446"/>
      <c r="DM446"/>
      <c r="DN446"/>
      <c r="DO446"/>
      <c r="DP446"/>
      <c r="DQ446"/>
      <c r="DR446"/>
      <c r="DS446"/>
      <c r="DT446"/>
      <c r="DU446"/>
      <c r="DV446"/>
      <c r="DW446"/>
      <c r="DX446"/>
      <c r="DY446"/>
      <c r="DZ446"/>
      <c r="EA446"/>
      <c r="EB446"/>
      <c r="EC446"/>
      <c r="ED446"/>
      <c r="EE446"/>
      <c r="EF446"/>
      <c r="EG446"/>
      <c r="EH446"/>
      <c r="EI446"/>
      <c r="EJ446"/>
      <c r="EK446"/>
      <c r="EL446"/>
      <c r="EM446"/>
      <c r="EN446"/>
      <c r="EO446"/>
      <c r="EP446"/>
      <c r="EQ446"/>
      <c r="ER446"/>
      <c r="ES446"/>
      <c r="ET446"/>
      <c r="EU446"/>
      <c r="EV446"/>
      <c r="EW446"/>
      <c r="EX446"/>
      <c r="EY446"/>
      <c r="EZ446"/>
      <c r="FA446"/>
      <c r="FB446"/>
      <c r="FC446"/>
      <c r="FD446"/>
      <c r="FE446"/>
      <c r="FF446"/>
      <c r="FG446"/>
      <c r="FH446"/>
      <c r="FI446"/>
      <c r="FJ446"/>
      <c r="FK446"/>
      <c r="FL446"/>
      <c r="FM446"/>
      <c r="FN446"/>
      <c r="FO446"/>
      <c r="FP446"/>
      <c r="FQ446"/>
      <c r="FR446"/>
      <c r="FS446"/>
      <c r="FT446"/>
      <c r="FU446"/>
      <c r="FV446"/>
      <c r="FW446"/>
      <c r="FX446"/>
      <c r="FY446"/>
      <c r="FZ446"/>
      <c r="GA446"/>
      <c r="GB446"/>
      <c r="GC446"/>
      <c r="GD446"/>
      <c r="GE446"/>
      <c r="GF446"/>
      <c r="GG446"/>
      <c r="GH446"/>
      <c r="GI446"/>
      <c r="GJ446"/>
      <c r="GK446"/>
      <c r="GL446"/>
      <c r="GM446"/>
      <c r="GN446"/>
      <c r="GO446"/>
      <c r="GP446"/>
      <c r="GQ446"/>
      <c r="GR446"/>
      <c r="GS446"/>
      <c r="GT446"/>
      <c r="GU446"/>
      <c r="GV446"/>
      <c r="GW446"/>
      <c r="GX446"/>
      <c r="GY446"/>
      <c r="GZ446"/>
      <c r="HA446"/>
      <c r="HB446"/>
      <c r="HC446"/>
      <c r="HD446"/>
      <c r="HE446"/>
      <c r="HF446"/>
      <c r="HG446"/>
      <c r="HH446"/>
      <c r="HI446"/>
      <c r="HJ446"/>
      <c r="HK446"/>
      <c r="HL446"/>
      <c r="HM446"/>
      <c r="HN446"/>
      <c r="HO446"/>
      <c r="HP446"/>
      <c r="HQ446"/>
      <c r="HR446"/>
      <c r="HS446"/>
      <c r="HT446"/>
      <c r="HU446"/>
      <c r="HV446"/>
      <c r="HW446"/>
      <c r="HX446"/>
      <c r="HY446"/>
      <c r="HZ446"/>
      <c r="IA446"/>
      <c r="IB446"/>
      <c r="IC446"/>
      <c r="ID446"/>
      <c r="IE446"/>
      <c r="IF446"/>
      <c r="IG446"/>
      <c r="IH446"/>
      <c r="II446"/>
      <c r="IJ446"/>
      <c r="IK446"/>
      <c r="IL446"/>
      <c r="IM446"/>
      <c r="IN446"/>
      <c r="IO446"/>
      <c r="IP446"/>
      <c r="IQ446"/>
      <c r="IR446"/>
      <c r="IS446"/>
      <c r="IT446"/>
      <c r="IU446"/>
      <c r="IV446"/>
    </row>
    <row r="447" spans="1:256" ht="15" customHeight="1">
      <c r="A447"/>
      <c r="B447" s="290" t="s">
        <v>545</v>
      </c>
      <c r="C447" s="290"/>
      <c r="D447" s="290"/>
      <c r="E447" s="290"/>
      <c r="F447" s="290"/>
      <c r="G447" s="290"/>
      <c r="H447" s="290"/>
      <c r="I447" s="290"/>
      <c r="J447" s="290"/>
      <c r="K447" s="290"/>
      <c r="L447" s="290"/>
      <c r="M447" s="290"/>
      <c r="N447" s="290"/>
      <c r="O447" s="290"/>
      <c r="P447" s="290"/>
      <c r="Q447" s="290"/>
      <c r="R447" s="290"/>
      <c r="S447" s="289">
        <v>307</v>
      </c>
      <c r="T447" s="289"/>
      <c r="U447" s="289"/>
      <c r="V447" s="289"/>
      <c r="W447" s="289"/>
      <c r="X447" s="289"/>
      <c r="Y447" s="289"/>
      <c r="Z447" s="248">
        <v>1946</v>
      </c>
      <c r="AA447" s="248"/>
      <c r="AB447" s="248"/>
      <c r="AC447" s="248"/>
      <c r="AD447" s="248"/>
      <c r="AE447" s="248"/>
      <c r="AF447" s="248"/>
      <c r="AG447" s="248"/>
      <c r="AH447" s="248"/>
      <c r="AI447" s="248"/>
      <c r="AJ447" s="289">
        <v>276</v>
      </c>
      <c r="AK447" s="289"/>
      <c r="AL447" s="289"/>
      <c r="AM447" s="289"/>
      <c r="AN447" s="289"/>
      <c r="AO447" s="289"/>
      <c r="AP447" s="289"/>
      <c r="AQ447" s="248">
        <v>1812</v>
      </c>
      <c r="AR447" s="248"/>
      <c r="AS447" s="248"/>
      <c r="AT447" s="248"/>
      <c r="AU447" s="248"/>
      <c r="AV447" s="248"/>
      <c r="AW447" s="248"/>
      <c r="AX447" s="248"/>
      <c r="AY447" s="248"/>
      <c r="AZ447" s="248"/>
      <c r="BA447" s="289">
        <v>241</v>
      </c>
      <c r="BB447" s="289"/>
      <c r="BC447" s="289"/>
      <c r="BD447" s="289"/>
      <c r="BE447" s="289"/>
      <c r="BF447" s="289"/>
      <c r="BG447" s="289"/>
      <c r="BH447" s="248">
        <v>1676</v>
      </c>
      <c r="BI447" s="248"/>
      <c r="BJ447" s="248"/>
      <c r="BK447" s="248"/>
      <c r="BL447" s="248"/>
      <c r="BM447" s="248"/>
      <c r="BN447" s="248"/>
      <c r="BO447" s="248"/>
      <c r="BP447" s="248"/>
      <c r="BQ447" s="248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  <c r="CP447"/>
      <c r="CQ447"/>
      <c r="CR447"/>
      <c r="CS447"/>
      <c r="CT447"/>
      <c r="CU447"/>
      <c r="CV447"/>
      <c r="CW447"/>
      <c r="CX447"/>
      <c r="CY447"/>
      <c r="CZ447"/>
      <c r="DA447"/>
      <c r="DB447"/>
      <c r="DC447"/>
      <c r="DD447"/>
      <c r="DE447"/>
      <c r="DF447"/>
      <c r="DG447"/>
      <c r="DH447"/>
      <c r="DI447"/>
      <c r="DJ447"/>
      <c r="DK447"/>
      <c r="DL447"/>
      <c r="DM447"/>
      <c r="DN447"/>
      <c r="DO447"/>
      <c r="DP447"/>
      <c r="DQ447"/>
      <c r="DR447"/>
      <c r="DS447"/>
      <c r="DT447"/>
      <c r="DU447"/>
      <c r="DV447"/>
      <c r="DW447"/>
      <c r="DX447"/>
      <c r="DY447"/>
      <c r="DZ447"/>
      <c r="EA447"/>
      <c r="EB447"/>
      <c r="EC447"/>
      <c r="ED447"/>
      <c r="EE447"/>
      <c r="EF447"/>
      <c r="EG447"/>
      <c r="EH447"/>
      <c r="EI447"/>
      <c r="EJ447"/>
      <c r="EK447"/>
      <c r="EL447"/>
      <c r="EM447"/>
      <c r="EN447"/>
      <c r="EO447"/>
      <c r="EP447"/>
      <c r="EQ447"/>
      <c r="ER447"/>
      <c r="ES447"/>
      <c r="ET447"/>
      <c r="EU447"/>
      <c r="EV447"/>
      <c r="EW447"/>
      <c r="EX447"/>
      <c r="EY447"/>
      <c r="EZ447"/>
      <c r="FA447"/>
      <c r="FB447"/>
      <c r="FC447"/>
      <c r="FD447"/>
      <c r="FE447"/>
      <c r="FF447"/>
      <c r="FG447"/>
      <c r="FH447"/>
      <c r="FI447"/>
      <c r="FJ447"/>
      <c r="FK447"/>
      <c r="FL447"/>
      <c r="FM447"/>
      <c r="FN447"/>
      <c r="FO447"/>
      <c r="FP447"/>
      <c r="FQ447"/>
      <c r="FR447"/>
      <c r="FS447"/>
      <c r="FT447"/>
      <c r="FU447"/>
      <c r="FV447"/>
      <c r="FW447"/>
      <c r="FX447"/>
      <c r="FY447"/>
      <c r="FZ447"/>
      <c r="GA447"/>
      <c r="GB447"/>
      <c r="GC447"/>
      <c r="GD447"/>
      <c r="GE447"/>
      <c r="GF447"/>
      <c r="GG447"/>
      <c r="GH447"/>
      <c r="GI447"/>
      <c r="GJ447"/>
      <c r="GK447"/>
      <c r="GL447"/>
      <c r="GM447"/>
      <c r="GN447"/>
      <c r="GO447"/>
      <c r="GP447"/>
      <c r="GQ447"/>
      <c r="GR447"/>
      <c r="GS447"/>
      <c r="GT447"/>
      <c r="GU447"/>
      <c r="GV447"/>
      <c r="GW447"/>
      <c r="GX447"/>
      <c r="GY447"/>
      <c r="GZ447"/>
      <c r="HA447"/>
      <c r="HB447"/>
      <c r="HC447"/>
      <c r="HD447"/>
      <c r="HE447"/>
      <c r="HF447"/>
      <c r="HG447"/>
      <c r="HH447"/>
      <c r="HI447"/>
      <c r="HJ447"/>
      <c r="HK447"/>
      <c r="HL447"/>
      <c r="HM447"/>
      <c r="HN447"/>
      <c r="HO447"/>
      <c r="HP447"/>
      <c r="HQ447"/>
      <c r="HR447"/>
      <c r="HS447"/>
      <c r="HT447"/>
      <c r="HU447"/>
      <c r="HV447"/>
      <c r="HW447"/>
      <c r="HX447"/>
      <c r="HY447"/>
      <c r="HZ447"/>
      <c r="IA447"/>
      <c r="IB447"/>
      <c r="IC447"/>
      <c r="ID447"/>
      <c r="IE447"/>
      <c r="IF447"/>
      <c r="IG447"/>
      <c r="IH447"/>
      <c r="II447"/>
      <c r="IJ447"/>
      <c r="IK447"/>
      <c r="IL447"/>
      <c r="IM447"/>
      <c r="IN447"/>
      <c r="IO447"/>
      <c r="IP447"/>
      <c r="IQ447"/>
      <c r="IR447"/>
      <c r="IS447"/>
      <c r="IT447"/>
      <c r="IU447"/>
      <c r="IV447"/>
    </row>
    <row r="448" spans="1:256" ht="15" customHeight="1">
      <c r="A448"/>
      <c r="B448" s="291" t="s">
        <v>546</v>
      </c>
      <c r="C448" s="291"/>
      <c r="D448" s="291"/>
      <c r="E448" s="291"/>
      <c r="F448" s="291"/>
      <c r="G448" s="291"/>
      <c r="H448" s="291"/>
      <c r="I448" s="291"/>
      <c r="J448" s="291"/>
      <c r="K448" s="291"/>
      <c r="L448" s="291"/>
      <c r="M448" s="291"/>
      <c r="N448" s="291"/>
      <c r="O448" s="291"/>
      <c r="P448" s="291"/>
      <c r="Q448" s="291"/>
      <c r="R448" s="291"/>
      <c r="S448" s="289">
        <v>248</v>
      </c>
      <c r="T448" s="289"/>
      <c r="U448" s="289"/>
      <c r="V448" s="289"/>
      <c r="W448" s="289"/>
      <c r="X448" s="289"/>
      <c r="Y448" s="289"/>
      <c r="Z448" s="248">
        <v>3932</v>
      </c>
      <c r="AA448" s="248"/>
      <c r="AB448" s="248"/>
      <c r="AC448" s="248"/>
      <c r="AD448" s="248"/>
      <c r="AE448" s="248"/>
      <c r="AF448" s="248"/>
      <c r="AG448" s="248"/>
      <c r="AH448" s="248"/>
      <c r="AI448" s="248"/>
      <c r="AJ448" s="289">
        <v>245</v>
      </c>
      <c r="AK448" s="289"/>
      <c r="AL448" s="289"/>
      <c r="AM448" s="289"/>
      <c r="AN448" s="289"/>
      <c r="AO448" s="289"/>
      <c r="AP448" s="289"/>
      <c r="AQ448" s="248">
        <v>3422</v>
      </c>
      <c r="AR448" s="248"/>
      <c r="AS448" s="248"/>
      <c r="AT448" s="248"/>
      <c r="AU448" s="248"/>
      <c r="AV448" s="248"/>
      <c r="AW448" s="248"/>
      <c r="AX448" s="248"/>
      <c r="AY448" s="248"/>
      <c r="AZ448" s="248"/>
      <c r="BA448" s="289">
        <v>241</v>
      </c>
      <c r="BB448" s="289"/>
      <c r="BC448" s="289"/>
      <c r="BD448" s="289"/>
      <c r="BE448" s="289"/>
      <c r="BF448" s="289"/>
      <c r="BG448" s="289"/>
      <c r="BH448" s="248">
        <v>3743</v>
      </c>
      <c r="BI448" s="248"/>
      <c r="BJ448" s="248"/>
      <c r="BK448" s="248"/>
      <c r="BL448" s="248"/>
      <c r="BM448" s="248"/>
      <c r="BN448" s="248"/>
      <c r="BO448" s="248"/>
      <c r="BP448" s="248"/>
      <c r="BQ448" s="2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O448"/>
      <c r="CP448"/>
      <c r="CQ448"/>
      <c r="CR448"/>
      <c r="CS448"/>
      <c r="CT448"/>
      <c r="CU448"/>
      <c r="CV448"/>
      <c r="CW448"/>
      <c r="CX448"/>
      <c r="CY448"/>
      <c r="CZ448"/>
      <c r="DA448"/>
      <c r="DB448"/>
      <c r="DC448"/>
      <c r="DD448"/>
      <c r="DE448"/>
      <c r="DF448"/>
      <c r="DG448"/>
      <c r="DH448"/>
      <c r="DI448"/>
      <c r="DJ448"/>
      <c r="DK448"/>
      <c r="DL448"/>
      <c r="DM448"/>
      <c r="DN448"/>
      <c r="DO448"/>
      <c r="DP448"/>
      <c r="DQ448"/>
      <c r="DR448"/>
      <c r="DS448"/>
      <c r="DT448"/>
      <c r="DU448"/>
      <c r="DV448"/>
      <c r="DW448"/>
      <c r="DX448"/>
      <c r="DY448"/>
      <c r="DZ448"/>
      <c r="EA448"/>
      <c r="EB448"/>
      <c r="EC448"/>
      <c r="ED448"/>
      <c r="EE448"/>
      <c r="EF448"/>
      <c r="EG448"/>
      <c r="EH448"/>
      <c r="EI448"/>
      <c r="EJ448"/>
      <c r="EK448"/>
      <c r="EL448"/>
      <c r="EM448"/>
      <c r="EN448"/>
      <c r="EO448"/>
      <c r="EP448"/>
      <c r="EQ448"/>
      <c r="ER448"/>
      <c r="ES448"/>
      <c r="ET448"/>
      <c r="EU448"/>
      <c r="EV448"/>
      <c r="EW448"/>
      <c r="EX448"/>
      <c r="EY448"/>
      <c r="EZ448"/>
      <c r="FA448"/>
      <c r="FB448"/>
      <c r="FC448"/>
      <c r="FD448"/>
      <c r="FE448"/>
      <c r="FF448"/>
      <c r="FG448"/>
      <c r="FH448"/>
      <c r="FI448"/>
      <c r="FJ448"/>
      <c r="FK448"/>
      <c r="FL448"/>
      <c r="FM448"/>
      <c r="FN448"/>
      <c r="FO448"/>
      <c r="FP448"/>
      <c r="FQ448"/>
      <c r="FR448"/>
      <c r="FS448"/>
      <c r="FT448"/>
      <c r="FU448"/>
      <c r="FV448"/>
      <c r="FW448"/>
      <c r="FX448"/>
      <c r="FY448"/>
      <c r="FZ448"/>
      <c r="GA448"/>
      <c r="GB448"/>
      <c r="GC448"/>
      <c r="GD448"/>
      <c r="GE448"/>
      <c r="GF448"/>
      <c r="GG448"/>
      <c r="GH448"/>
      <c r="GI448"/>
      <c r="GJ448"/>
      <c r="GK448"/>
      <c r="GL448"/>
      <c r="GM448"/>
      <c r="GN448"/>
      <c r="GO448"/>
      <c r="GP448"/>
      <c r="GQ448"/>
      <c r="GR448"/>
      <c r="GS448"/>
      <c r="GT448"/>
      <c r="GU448"/>
      <c r="GV448"/>
      <c r="GW448"/>
      <c r="GX448"/>
      <c r="GY448"/>
      <c r="GZ448"/>
      <c r="HA448"/>
      <c r="HB448"/>
      <c r="HC448"/>
      <c r="HD448"/>
      <c r="HE448"/>
      <c r="HF448"/>
      <c r="HG448"/>
      <c r="HH448"/>
      <c r="HI448"/>
      <c r="HJ448"/>
      <c r="HK448"/>
      <c r="HL448"/>
      <c r="HM448"/>
      <c r="HN448"/>
      <c r="HO448"/>
      <c r="HP448"/>
      <c r="HQ448"/>
      <c r="HR448"/>
      <c r="HS448"/>
      <c r="HT448"/>
      <c r="HU448"/>
      <c r="HV448"/>
      <c r="HW448"/>
      <c r="HX448"/>
      <c r="HY448"/>
      <c r="HZ448"/>
      <c r="IA448"/>
      <c r="IB448"/>
      <c r="IC448"/>
      <c r="ID448"/>
      <c r="IE448"/>
      <c r="IF448"/>
      <c r="IG448"/>
      <c r="IH448"/>
      <c r="II448"/>
      <c r="IJ448"/>
      <c r="IK448"/>
      <c r="IL448"/>
      <c r="IM448"/>
      <c r="IN448"/>
      <c r="IO448"/>
      <c r="IP448"/>
      <c r="IQ448"/>
      <c r="IR448"/>
      <c r="IS448"/>
      <c r="IT448"/>
      <c r="IU448"/>
      <c r="IV448"/>
    </row>
    <row r="449" spans="1:256" ht="15" customHeight="1">
      <c r="A449"/>
      <c r="B449" s="291" t="s">
        <v>547</v>
      </c>
      <c r="C449" s="291"/>
      <c r="D449" s="291"/>
      <c r="E449" s="291"/>
      <c r="F449" s="291"/>
      <c r="G449" s="291"/>
      <c r="H449" s="291"/>
      <c r="I449" s="291"/>
      <c r="J449" s="291"/>
      <c r="K449" s="291"/>
      <c r="L449" s="291"/>
      <c r="M449" s="291"/>
      <c r="N449" s="291"/>
      <c r="O449" s="291"/>
      <c r="P449" s="291"/>
      <c r="Q449" s="291"/>
      <c r="R449" s="291"/>
      <c r="S449" s="289">
        <v>2</v>
      </c>
      <c r="T449" s="289"/>
      <c r="U449" s="289"/>
      <c r="V449" s="289"/>
      <c r="W449" s="289"/>
      <c r="X449" s="289"/>
      <c r="Y449" s="289"/>
      <c r="Z449" s="248">
        <v>146</v>
      </c>
      <c r="AA449" s="248"/>
      <c r="AB449" s="248"/>
      <c r="AC449" s="248"/>
      <c r="AD449" s="248"/>
      <c r="AE449" s="248"/>
      <c r="AF449" s="248"/>
      <c r="AG449" s="248"/>
      <c r="AH449" s="248"/>
      <c r="AI449" s="248"/>
      <c r="AJ449" s="289">
        <v>4</v>
      </c>
      <c r="AK449" s="289"/>
      <c r="AL449" s="289"/>
      <c r="AM449" s="289"/>
      <c r="AN449" s="289"/>
      <c r="AO449" s="289"/>
      <c r="AP449" s="289"/>
      <c r="AQ449" s="248">
        <v>157</v>
      </c>
      <c r="AR449" s="248"/>
      <c r="AS449" s="248"/>
      <c r="AT449" s="248"/>
      <c r="AU449" s="248"/>
      <c r="AV449" s="248"/>
      <c r="AW449" s="248"/>
      <c r="AX449" s="248"/>
      <c r="AY449" s="248"/>
      <c r="AZ449" s="248"/>
      <c r="BA449" s="289">
        <v>4</v>
      </c>
      <c r="BB449" s="289"/>
      <c r="BC449" s="289"/>
      <c r="BD449" s="289"/>
      <c r="BE449" s="289"/>
      <c r="BF449" s="289"/>
      <c r="BG449" s="289"/>
      <c r="BH449" s="248">
        <v>89</v>
      </c>
      <c r="BI449" s="248"/>
      <c r="BJ449" s="248"/>
      <c r="BK449" s="248"/>
      <c r="BL449" s="248"/>
      <c r="BM449" s="248"/>
      <c r="BN449" s="248"/>
      <c r="BO449" s="248"/>
      <c r="BP449" s="248"/>
      <c r="BQ449" s="248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  <c r="CH449"/>
      <c r="CI449"/>
      <c r="CJ449"/>
      <c r="CK449"/>
      <c r="CL449"/>
      <c r="CM449"/>
      <c r="CN449"/>
      <c r="CO449"/>
      <c r="CP449"/>
      <c r="CQ449"/>
      <c r="CR449"/>
      <c r="CS449"/>
      <c r="CT449"/>
      <c r="CU449"/>
      <c r="CV449"/>
      <c r="CW449"/>
      <c r="CX449"/>
      <c r="CY449"/>
      <c r="CZ449"/>
      <c r="DA449"/>
      <c r="DB449"/>
      <c r="DC449"/>
      <c r="DD449"/>
      <c r="DE449"/>
      <c r="DF449"/>
      <c r="DG449"/>
      <c r="DH449"/>
      <c r="DI449"/>
      <c r="DJ449"/>
      <c r="DK449"/>
      <c r="DL449"/>
      <c r="DM449"/>
      <c r="DN449"/>
      <c r="DO449"/>
      <c r="DP449"/>
      <c r="DQ449"/>
      <c r="DR449"/>
      <c r="DS449"/>
      <c r="DT449"/>
      <c r="DU449"/>
      <c r="DV449"/>
      <c r="DW449"/>
      <c r="DX449"/>
      <c r="DY449"/>
      <c r="DZ449"/>
      <c r="EA449"/>
      <c r="EB449"/>
      <c r="EC449"/>
      <c r="ED449"/>
      <c r="EE449"/>
      <c r="EF449"/>
      <c r="EG449"/>
      <c r="EH449"/>
      <c r="EI449"/>
      <c r="EJ449"/>
      <c r="EK449"/>
      <c r="EL449"/>
      <c r="EM449"/>
      <c r="EN449"/>
      <c r="EO449"/>
      <c r="EP449"/>
      <c r="EQ449"/>
      <c r="ER449"/>
      <c r="ES449"/>
      <c r="ET449"/>
      <c r="EU449"/>
      <c r="EV449"/>
      <c r="EW449"/>
      <c r="EX449"/>
      <c r="EY449"/>
      <c r="EZ449"/>
      <c r="FA449"/>
      <c r="FB449"/>
      <c r="FC449"/>
      <c r="FD449"/>
      <c r="FE449"/>
      <c r="FF449"/>
      <c r="FG449"/>
      <c r="FH449"/>
      <c r="FI449"/>
      <c r="FJ449"/>
      <c r="FK449"/>
      <c r="FL449"/>
      <c r="FM449"/>
      <c r="FN449"/>
      <c r="FO449"/>
      <c r="FP449"/>
      <c r="FQ449"/>
      <c r="FR449"/>
      <c r="FS449"/>
      <c r="FT449"/>
      <c r="FU449"/>
      <c r="FV449"/>
      <c r="FW449"/>
      <c r="FX449"/>
      <c r="FY449"/>
      <c r="FZ449"/>
      <c r="GA449"/>
      <c r="GB449"/>
      <c r="GC449"/>
      <c r="GD449"/>
      <c r="GE449"/>
      <c r="GF449"/>
      <c r="GG449"/>
      <c r="GH449"/>
      <c r="GI449"/>
      <c r="GJ449"/>
      <c r="GK449"/>
      <c r="GL449"/>
      <c r="GM449"/>
      <c r="GN449"/>
      <c r="GO449"/>
      <c r="GP449"/>
      <c r="GQ449"/>
      <c r="GR449"/>
      <c r="GS449"/>
      <c r="GT449"/>
      <c r="GU449"/>
      <c r="GV449"/>
      <c r="GW449"/>
      <c r="GX449"/>
      <c r="GY449"/>
      <c r="GZ449"/>
      <c r="HA449"/>
      <c r="HB449"/>
      <c r="HC449"/>
      <c r="HD449"/>
      <c r="HE449"/>
      <c r="HF449"/>
      <c r="HG449"/>
      <c r="HH449"/>
      <c r="HI449"/>
      <c r="HJ449"/>
      <c r="HK449"/>
      <c r="HL449"/>
      <c r="HM449"/>
      <c r="HN449"/>
      <c r="HO449"/>
      <c r="HP449"/>
      <c r="HQ449"/>
      <c r="HR449"/>
      <c r="HS449"/>
      <c r="HT449"/>
      <c r="HU449"/>
      <c r="HV449"/>
      <c r="HW449"/>
      <c r="HX449"/>
      <c r="HY449"/>
      <c r="HZ449"/>
      <c r="IA449"/>
      <c r="IB449"/>
      <c r="IC449"/>
      <c r="ID449"/>
      <c r="IE449"/>
      <c r="IF449"/>
      <c r="IG449"/>
      <c r="IH449"/>
      <c r="II449"/>
      <c r="IJ449"/>
      <c r="IK449"/>
      <c r="IL449"/>
      <c r="IM449"/>
      <c r="IN449"/>
      <c r="IO449"/>
      <c r="IP449"/>
      <c r="IQ449"/>
      <c r="IR449"/>
      <c r="IS449"/>
      <c r="IT449"/>
      <c r="IU449"/>
      <c r="IV449"/>
    </row>
    <row r="450" spans="1:256" ht="15" customHeight="1">
      <c r="A450"/>
      <c r="B450" s="291" t="s">
        <v>548</v>
      </c>
      <c r="C450" s="291"/>
      <c r="D450" s="291"/>
      <c r="E450" s="291"/>
      <c r="F450" s="291"/>
      <c r="G450" s="291"/>
      <c r="H450" s="291"/>
      <c r="I450" s="291"/>
      <c r="J450" s="291"/>
      <c r="K450" s="291"/>
      <c r="L450" s="291"/>
      <c r="M450" s="291"/>
      <c r="N450" s="291"/>
      <c r="O450" s="291"/>
      <c r="P450" s="291"/>
      <c r="Q450" s="291"/>
      <c r="R450" s="291"/>
      <c r="S450" s="289">
        <v>14</v>
      </c>
      <c r="T450" s="289"/>
      <c r="U450" s="289"/>
      <c r="V450" s="289"/>
      <c r="W450" s="289"/>
      <c r="X450" s="289"/>
      <c r="Y450" s="289"/>
      <c r="Z450" s="248">
        <v>94</v>
      </c>
      <c r="AA450" s="248"/>
      <c r="AB450" s="248"/>
      <c r="AC450" s="248"/>
      <c r="AD450" s="248"/>
      <c r="AE450" s="248"/>
      <c r="AF450" s="248"/>
      <c r="AG450" s="248"/>
      <c r="AH450" s="248"/>
      <c r="AI450" s="248"/>
      <c r="AJ450" s="289">
        <v>19</v>
      </c>
      <c r="AK450" s="289"/>
      <c r="AL450" s="289"/>
      <c r="AM450" s="289"/>
      <c r="AN450" s="289"/>
      <c r="AO450" s="289"/>
      <c r="AP450" s="289"/>
      <c r="AQ450" s="248">
        <v>92</v>
      </c>
      <c r="AR450" s="248"/>
      <c r="AS450" s="248"/>
      <c r="AT450" s="248"/>
      <c r="AU450" s="248"/>
      <c r="AV450" s="248"/>
      <c r="AW450" s="248"/>
      <c r="AX450" s="248"/>
      <c r="AY450" s="248"/>
      <c r="AZ450" s="248"/>
      <c r="BA450" s="289">
        <v>20</v>
      </c>
      <c r="BB450" s="289"/>
      <c r="BC450" s="289"/>
      <c r="BD450" s="289"/>
      <c r="BE450" s="289"/>
      <c r="BF450" s="289"/>
      <c r="BG450" s="289"/>
      <c r="BH450" s="248">
        <v>94</v>
      </c>
      <c r="BI450" s="248"/>
      <c r="BJ450" s="248"/>
      <c r="BK450" s="248"/>
      <c r="BL450" s="248"/>
      <c r="BM450" s="248"/>
      <c r="BN450" s="248"/>
      <c r="BO450" s="248"/>
      <c r="BP450" s="248"/>
      <c r="BQ450" s="248"/>
      <c r="BR450"/>
      <c r="BS450"/>
      <c r="BT450"/>
      <c r="BU450"/>
      <c r="BV450"/>
      <c r="BW450"/>
      <c r="BX450"/>
      <c r="BY450"/>
      <c r="BZ450"/>
      <c r="CA450"/>
      <c r="CB450"/>
      <c r="CC450"/>
      <c r="CD450"/>
      <c r="CE450"/>
      <c r="CF450"/>
      <c r="CG450"/>
      <c r="CH450"/>
      <c r="CI450"/>
      <c r="CJ450"/>
      <c r="CK450"/>
      <c r="CL450"/>
      <c r="CM450"/>
      <c r="CN450"/>
      <c r="CO450"/>
      <c r="CP450"/>
      <c r="CQ450"/>
      <c r="CR450"/>
      <c r="CS450"/>
      <c r="CT450"/>
      <c r="CU450"/>
      <c r="CV450"/>
      <c r="CW450"/>
      <c r="CX450"/>
      <c r="CY450"/>
      <c r="CZ450"/>
      <c r="DA450"/>
      <c r="DB450"/>
      <c r="DC450"/>
      <c r="DD450"/>
      <c r="DE450"/>
      <c r="DF450"/>
      <c r="DG450"/>
      <c r="DH450"/>
      <c r="DI450"/>
      <c r="DJ450"/>
      <c r="DK450"/>
      <c r="DL450"/>
      <c r="DM450"/>
      <c r="DN450"/>
      <c r="DO450"/>
      <c r="DP450"/>
      <c r="DQ450"/>
      <c r="DR450"/>
      <c r="DS450"/>
      <c r="DT450"/>
      <c r="DU450"/>
      <c r="DV450"/>
      <c r="DW450"/>
      <c r="DX450"/>
      <c r="DY450"/>
      <c r="DZ450"/>
      <c r="EA450"/>
      <c r="EB450"/>
      <c r="EC450"/>
      <c r="ED450"/>
      <c r="EE450"/>
      <c r="EF450"/>
      <c r="EG450"/>
      <c r="EH450"/>
      <c r="EI450"/>
      <c r="EJ450"/>
      <c r="EK450"/>
      <c r="EL450"/>
      <c r="EM450"/>
      <c r="EN450"/>
      <c r="EO450"/>
      <c r="EP450"/>
      <c r="EQ450"/>
      <c r="ER450"/>
      <c r="ES450"/>
      <c r="ET450"/>
      <c r="EU450"/>
      <c r="EV450"/>
      <c r="EW450"/>
      <c r="EX450"/>
      <c r="EY450"/>
      <c r="EZ450"/>
      <c r="FA450"/>
      <c r="FB450"/>
      <c r="FC450"/>
      <c r="FD450"/>
      <c r="FE450"/>
      <c r="FF450"/>
      <c r="FG450"/>
      <c r="FH450"/>
      <c r="FI450"/>
      <c r="FJ450"/>
      <c r="FK450"/>
      <c r="FL450"/>
      <c r="FM450"/>
      <c r="FN450"/>
      <c r="FO450"/>
      <c r="FP450"/>
      <c r="FQ450"/>
      <c r="FR450"/>
      <c r="FS450"/>
      <c r="FT450"/>
      <c r="FU450"/>
      <c r="FV450"/>
      <c r="FW450"/>
      <c r="FX450"/>
      <c r="FY450"/>
      <c r="FZ450"/>
      <c r="GA450"/>
      <c r="GB450"/>
      <c r="GC450"/>
      <c r="GD450"/>
      <c r="GE450"/>
      <c r="GF450"/>
      <c r="GG450"/>
      <c r="GH450"/>
      <c r="GI450"/>
      <c r="GJ450"/>
      <c r="GK450"/>
      <c r="GL450"/>
      <c r="GM450"/>
      <c r="GN450"/>
      <c r="GO450"/>
      <c r="GP450"/>
      <c r="GQ450"/>
      <c r="GR450"/>
      <c r="GS450"/>
      <c r="GT450"/>
      <c r="GU450"/>
      <c r="GV450"/>
      <c r="GW450"/>
      <c r="GX450"/>
      <c r="GY450"/>
      <c r="GZ450"/>
      <c r="HA450"/>
      <c r="HB450"/>
      <c r="HC450"/>
      <c r="HD450"/>
      <c r="HE450"/>
      <c r="HF450"/>
      <c r="HG450"/>
      <c r="HH450"/>
      <c r="HI450"/>
      <c r="HJ450"/>
      <c r="HK450"/>
      <c r="HL450"/>
      <c r="HM450"/>
      <c r="HN450"/>
      <c r="HO450"/>
      <c r="HP450"/>
      <c r="HQ450"/>
      <c r="HR450"/>
      <c r="HS450"/>
      <c r="HT450"/>
      <c r="HU450"/>
      <c r="HV450"/>
      <c r="HW450"/>
      <c r="HX450"/>
      <c r="HY450"/>
      <c r="HZ450"/>
      <c r="IA450"/>
      <c r="IB450"/>
      <c r="IC450"/>
      <c r="ID450"/>
      <c r="IE450"/>
      <c r="IF450"/>
      <c r="IG450"/>
      <c r="IH450"/>
      <c r="II450"/>
      <c r="IJ450"/>
      <c r="IK450"/>
      <c r="IL450"/>
      <c r="IM450"/>
      <c r="IN450"/>
      <c r="IO450"/>
      <c r="IP450"/>
      <c r="IQ450"/>
      <c r="IR450"/>
      <c r="IS450"/>
      <c r="IT450"/>
      <c r="IU450"/>
      <c r="IV450"/>
    </row>
    <row r="451" spans="1:256" ht="15" customHeight="1">
      <c r="A451"/>
      <c r="B451" s="291" t="s">
        <v>549</v>
      </c>
      <c r="C451" s="291"/>
      <c r="D451" s="291"/>
      <c r="E451" s="291"/>
      <c r="F451" s="291"/>
      <c r="G451" s="291"/>
      <c r="H451" s="291"/>
      <c r="I451" s="291"/>
      <c r="J451" s="291"/>
      <c r="K451" s="291"/>
      <c r="L451" s="291"/>
      <c r="M451" s="291"/>
      <c r="N451" s="291"/>
      <c r="O451" s="291"/>
      <c r="P451" s="291"/>
      <c r="Q451" s="291"/>
      <c r="R451" s="291"/>
      <c r="S451" s="289">
        <v>37</v>
      </c>
      <c r="T451" s="289"/>
      <c r="U451" s="289"/>
      <c r="V451" s="289"/>
      <c r="W451" s="289"/>
      <c r="X451" s="289"/>
      <c r="Y451" s="289"/>
      <c r="Z451" s="248">
        <v>732</v>
      </c>
      <c r="AA451" s="248"/>
      <c r="AB451" s="248"/>
      <c r="AC451" s="248"/>
      <c r="AD451" s="248"/>
      <c r="AE451" s="248"/>
      <c r="AF451" s="248"/>
      <c r="AG451" s="248"/>
      <c r="AH451" s="248"/>
      <c r="AI451" s="248"/>
      <c r="AJ451" s="289">
        <v>33</v>
      </c>
      <c r="AK451" s="289"/>
      <c r="AL451" s="289"/>
      <c r="AM451" s="289"/>
      <c r="AN451" s="289"/>
      <c r="AO451" s="289"/>
      <c r="AP451" s="289"/>
      <c r="AQ451" s="248">
        <v>680</v>
      </c>
      <c r="AR451" s="248"/>
      <c r="AS451" s="248"/>
      <c r="AT451" s="248"/>
      <c r="AU451" s="248"/>
      <c r="AV451" s="248"/>
      <c r="AW451" s="248"/>
      <c r="AX451" s="248"/>
      <c r="AY451" s="248"/>
      <c r="AZ451" s="248"/>
      <c r="BA451" s="289">
        <v>32</v>
      </c>
      <c r="BB451" s="289"/>
      <c r="BC451" s="289"/>
      <c r="BD451" s="289"/>
      <c r="BE451" s="289"/>
      <c r="BF451" s="289"/>
      <c r="BG451" s="289"/>
      <c r="BH451" s="248">
        <v>538</v>
      </c>
      <c r="BI451" s="248"/>
      <c r="BJ451" s="248"/>
      <c r="BK451" s="248"/>
      <c r="BL451" s="248"/>
      <c r="BM451" s="248"/>
      <c r="BN451" s="248"/>
      <c r="BO451" s="248"/>
      <c r="BP451" s="248"/>
      <c r="BQ451" s="248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  <c r="CG451"/>
      <c r="CH451"/>
      <c r="CI451"/>
      <c r="CJ451"/>
      <c r="CK451"/>
      <c r="CL451"/>
      <c r="CM451"/>
      <c r="CN451"/>
      <c r="CO451"/>
      <c r="CP451"/>
      <c r="CQ451"/>
      <c r="CR451"/>
      <c r="CS451"/>
      <c r="CT451"/>
      <c r="CU451"/>
      <c r="CV451"/>
      <c r="CW451"/>
      <c r="CX451"/>
      <c r="CY451"/>
      <c r="CZ451"/>
      <c r="DA451"/>
      <c r="DB451"/>
      <c r="DC451"/>
      <c r="DD451"/>
      <c r="DE451"/>
      <c r="DF451"/>
      <c r="DG451"/>
      <c r="DH451"/>
      <c r="DI451"/>
      <c r="DJ451"/>
      <c r="DK451"/>
      <c r="DL451"/>
      <c r="DM451"/>
      <c r="DN451"/>
      <c r="DO451"/>
      <c r="DP451"/>
      <c r="DQ451"/>
      <c r="DR451"/>
      <c r="DS451"/>
      <c r="DT451"/>
      <c r="DU451"/>
      <c r="DV451"/>
      <c r="DW451"/>
      <c r="DX451"/>
      <c r="DY451"/>
      <c r="DZ451"/>
      <c r="EA451"/>
      <c r="EB451"/>
      <c r="EC451"/>
      <c r="ED451"/>
      <c r="EE451"/>
      <c r="EF451"/>
      <c r="EG451"/>
      <c r="EH451"/>
      <c r="EI451"/>
      <c r="EJ451"/>
      <c r="EK451"/>
      <c r="EL451"/>
      <c r="EM451"/>
      <c r="EN451"/>
      <c r="EO451"/>
      <c r="EP451"/>
      <c r="EQ451"/>
      <c r="ER451"/>
      <c r="ES451"/>
      <c r="ET451"/>
      <c r="EU451"/>
      <c r="EV451"/>
      <c r="EW451"/>
      <c r="EX451"/>
      <c r="EY451"/>
      <c r="EZ451"/>
      <c r="FA451"/>
      <c r="FB451"/>
      <c r="FC451"/>
      <c r="FD451"/>
      <c r="FE451"/>
      <c r="FF451"/>
      <c r="FG451"/>
      <c r="FH451"/>
      <c r="FI451"/>
      <c r="FJ451"/>
      <c r="FK451"/>
      <c r="FL451"/>
      <c r="FM451"/>
      <c r="FN451"/>
      <c r="FO451"/>
      <c r="FP451"/>
      <c r="FQ451"/>
      <c r="FR451"/>
      <c r="FS451"/>
      <c r="FT451"/>
      <c r="FU451"/>
      <c r="FV451"/>
      <c r="FW451"/>
      <c r="FX451"/>
      <c r="FY451"/>
      <c r="FZ451"/>
      <c r="GA451"/>
      <c r="GB451"/>
      <c r="GC451"/>
      <c r="GD451"/>
      <c r="GE451"/>
      <c r="GF451"/>
      <c r="GG451"/>
      <c r="GH451"/>
      <c r="GI451"/>
      <c r="GJ451"/>
      <c r="GK451"/>
      <c r="GL451"/>
      <c r="GM451"/>
      <c r="GN451"/>
      <c r="GO451"/>
      <c r="GP451"/>
      <c r="GQ451"/>
      <c r="GR451"/>
      <c r="GS451"/>
      <c r="GT451"/>
      <c r="GU451"/>
      <c r="GV451"/>
      <c r="GW451"/>
      <c r="GX451"/>
      <c r="GY451"/>
      <c r="GZ451"/>
      <c r="HA451"/>
      <c r="HB451"/>
      <c r="HC451"/>
      <c r="HD451"/>
      <c r="HE451"/>
      <c r="HF451"/>
      <c r="HG451"/>
      <c r="HH451"/>
      <c r="HI451"/>
      <c r="HJ451"/>
      <c r="HK451"/>
      <c r="HL451"/>
      <c r="HM451"/>
      <c r="HN451"/>
      <c r="HO451"/>
      <c r="HP451"/>
      <c r="HQ451"/>
      <c r="HR451"/>
      <c r="HS451"/>
      <c r="HT451"/>
      <c r="HU451"/>
      <c r="HV451"/>
      <c r="HW451"/>
      <c r="HX451"/>
      <c r="HY451"/>
      <c r="HZ451"/>
      <c r="IA451"/>
      <c r="IB451"/>
      <c r="IC451"/>
      <c r="ID451"/>
      <c r="IE451"/>
      <c r="IF451"/>
      <c r="IG451"/>
      <c r="IH451"/>
      <c r="II451"/>
      <c r="IJ451"/>
      <c r="IK451"/>
      <c r="IL451"/>
      <c r="IM451"/>
      <c r="IN451"/>
      <c r="IO451"/>
      <c r="IP451"/>
      <c r="IQ451"/>
      <c r="IR451"/>
      <c r="IS451"/>
      <c r="IT451"/>
      <c r="IU451"/>
      <c r="IV451"/>
    </row>
    <row r="452" spans="1:256" ht="15" customHeight="1">
      <c r="A452"/>
      <c r="B452" s="291" t="s">
        <v>550</v>
      </c>
      <c r="C452" s="291"/>
      <c r="D452" s="291"/>
      <c r="E452" s="291"/>
      <c r="F452" s="291"/>
      <c r="G452" s="291"/>
      <c r="H452" s="291"/>
      <c r="I452" s="291"/>
      <c r="J452" s="291"/>
      <c r="K452" s="291"/>
      <c r="L452" s="291"/>
      <c r="M452" s="291"/>
      <c r="N452" s="291"/>
      <c r="O452" s="291"/>
      <c r="P452" s="291"/>
      <c r="Q452" s="291"/>
      <c r="R452" s="291"/>
      <c r="S452" s="289">
        <v>729</v>
      </c>
      <c r="T452" s="289"/>
      <c r="U452" s="289"/>
      <c r="V452" s="289"/>
      <c r="W452" s="289"/>
      <c r="X452" s="289"/>
      <c r="Y452" s="289"/>
      <c r="Z452" s="248">
        <v>3994</v>
      </c>
      <c r="AA452" s="248"/>
      <c r="AB452" s="248"/>
      <c r="AC452" s="248"/>
      <c r="AD452" s="248"/>
      <c r="AE452" s="248"/>
      <c r="AF452" s="248"/>
      <c r="AG452" s="248"/>
      <c r="AH452" s="248"/>
      <c r="AI452" s="248"/>
      <c r="AJ452" s="289">
        <v>661</v>
      </c>
      <c r="AK452" s="289"/>
      <c r="AL452" s="289"/>
      <c r="AM452" s="289"/>
      <c r="AN452" s="289"/>
      <c r="AO452" s="289"/>
      <c r="AP452" s="289"/>
      <c r="AQ452" s="248">
        <v>4257</v>
      </c>
      <c r="AR452" s="248"/>
      <c r="AS452" s="248"/>
      <c r="AT452" s="248"/>
      <c r="AU452" s="248"/>
      <c r="AV452" s="248"/>
      <c r="AW452" s="248"/>
      <c r="AX452" s="248"/>
      <c r="AY452" s="248"/>
      <c r="AZ452" s="248"/>
      <c r="BA452" s="289">
        <v>640</v>
      </c>
      <c r="BB452" s="289"/>
      <c r="BC452" s="289"/>
      <c r="BD452" s="289"/>
      <c r="BE452" s="289"/>
      <c r="BF452" s="289"/>
      <c r="BG452" s="289"/>
      <c r="BH452" s="248">
        <v>3961</v>
      </c>
      <c r="BI452" s="248"/>
      <c r="BJ452" s="248"/>
      <c r="BK452" s="248"/>
      <c r="BL452" s="248"/>
      <c r="BM452" s="248"/>
      <c r="BN452" s="248"/>
      <c r="BO452" s="248"/>
      <c r="BP452" s="248"/>
      <c r="BQ452" s="248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  <c r="CH452"/>
      <c r="CI452"/>
      <c r="CJ452"/>
      <c r="CK452"/>
      <c r="CL452"/>
      <c r="CM452"/>
      <c r="CN452"/>
      <c r="CO452"/>
      <c r="CP452"/>
      <c r="CQ452"/>
      <c r="CR452"/>
      <c r="CS452"/>
      <c r="CT452"/>
      <c r="CU452"/>
      <c r="CV452"/>
      <c r="CW452"/>
      <c r="CX452"/>
      <c r="CY452"/>
      <c r="CZ452"/>
      <c r="DA452"/>
      <c r="DB452"/>
      <c r="DC452"/>
      <c r="DD452"/>
      <c r="DE452"/>
      <c r="DF452"/>
      <c r="DG452"/>
      <c r="DH452"/>
      <c r="DI452"/>
      <c r="DJ452"/>
      <c r="DK452"/>
      <c r="DL452"/>
      <c r="DM452"/>
      <c r="DN452"/>
      <c r="DO452"/>
      <c r="DP452"/>
      <c r="DQ452"/>
      <c r="DR452"/>
      <c r="DS452"/>
      <c r="DT452"/>
      <c r="DU452"/>
      <c r="DV452"/>
      <c r="DW452"/>
      <c r="DX452"/>
      <c r="DY452"/>
      <c r="DZ452"/>
      <c r="EA452"/>
      <c r="EB452"/>
      <c r="EC452"/>
      <c r="ED452"/>
      <c r="EE452"/>
      <c r="EF452"/>
      <c r="EG452"/>
      <c r="EH452"/>
      <c r="EI452"/>
      <c r="EJ452"/>
      <c r="EK452"/>
      <c r="EL452"/>
      <c r="EM452"/>
      <c r="EN452"/>
      <c r="EO452"/>
      <c r="EP452"/>
      <c r="EQ452"/>
      <c r="ER452"/>
      <c r="ES452"/>
      <c r="ET452"/>
      <c r="EU452"/>
      <c r="EV452"/>
      <c r="EW452"/>
      <c r="EX452"/>
      <c r="EY452"/>
      <c r="EZ452"/>
      <c r="FA452"/>
      <c r="FB452"/>
      <c r="FC452"/>
      <c r="FD452"/>
      <c r="FE452"/>
      <c r="FF452"/>
      <c r="FG452"/>
      <c r="FH452"/>
      <c r="FI452"/>
      <c r="FJ452"/>
      <c r="FK452"/>
      <c r="FL452"/>
      <c r="FM452"/>
      <c r="FN452"/>
      <c r="FO452"/>
      <c r="FP452"/>
      <c r="FQ452"/>
      <c r="FR452"/>
      <c r="FS452"/>
      <c r="FT452"/>
      <c r="FU452"/>
      <c r="FV452"/>
      <c r="FW452"/>
      <c r="FX452"/>
      <c r="FY452"/>
      <c r="FZ452"/>
      <c r="GA452"/>
      <c r="GB452"/>
      <c r="GC452"/>
      <c r="GD452"/>
      <c r="GE452"/>
      <c r="GF452"/>
      <c r="GG452"/>
      <c r="GH452"/>
      <c r="GI452"/>
      <c r="GJ452"/>
      <c r="GK452"/>
      <c r="GL452"/>
      <c r="GM452"/>
      <c r="GN452"/>
      <c r="GO452"/>
      <c r="GP452"/>
      <c r="GQ452"/>
      <c r="GR452"/>
      <c r="GS452"/>
      <c r="GT452"/>
      <c r="GU452"/>
      <c r="GV452"/>
      <c r="GW452"/>
      <c r="GX452"/>
      <c r="GY452"/>
      <c r="GZ452"/>
      <c r="HA452"/>
      <c r="HB452"/>
      <c r="HC452"/>
      <c r="HD452"/>
      <c r="HE452"/>
      <c r="HF452"/>
      <c r="HG452"/>
      <c r="HH452"/>
      <c r="HI452"/>
      <c r="HJ452"/>
      <c r="HK452"/>
      <c r="HL452"/>
      <c r="HM452"/>
      <c r="HN452"/>
      <c r="HO452"/>
      <c r="HP452"/>
      <c r="HQ452"/>
      <c r="HR452"/>
      <c r="HS452"/>
      <c r="HT452"/>
      <c r="HU452"/>
      <c r="HV452"/>
      <c r="HW452"/>
      <c r="HX452"/>
      <c r="HY452"/>
      <c r="HZ452"/>
      <c r="IA452"/>
      <c r="IB452"/>
      <c r="IC452"/>
      <c r="ID452"/>
      <c r="IE452"/>
      <c r="IF452"/>
      <c r="IG452"/>
      <c r="IH452"/>
      <c r="II452"/>
      <c r="IJ452"/>
      <c r="IK452"/>
      <c r="IL452"/>
      <c r="IM452"/>
      <c r="IN452"/>
      <c r="IO452"/>
      <c r="IP452"/>
      <c r="IQ452"/>
      <c r="IR452"/>
      <c r="IS452"/>
      <c r="IT452"/>
      <c r="IU452"/>
      <c r="IV452"/>
    </row>
    <row r="453" spans="1:256" ht="15" customHeight="1">
      <c r="A453"/>
      <c r="B453" s="291" t="s">
        <v>551</v>
      </c>
      <c r="C453" s="291"/>
      <c r="D453" s="291"/>
      <c r="E453" s="291"/>
      <c r="F453" s="291"/>
      <c r="G453" s="291"/>
      <c r="H453" s="291"/>
      <c r="I453" s="291"/>
      <c r="J453" s="291"/>
      <c r="K453" s="291"/>
      <c r="L453" s="291"/>
      <c r="M453" s="291"/>
      <c r="N453" s="291"/>
      <c r="O453" s="291"/>
      <c r="P453" s="291"/>
      <c r="Q453" s="291"/>
      <c r="R453" s="291"/>
      <c r="S453" s="289">
        <v>45</v>
      </c>
      <c r="T453" s="289"/>
      <c r="U453" s="289"/>
      <c r="V453" s="289"/>
      <c r="W453" s="289"/>
      <c r="X453" s="289"/>
      <c r="Y453" s="289"/>
      <c r="Z453" s="248">
        <v>409</v>
      </c>
      <c r="AA453" s="248"/>
      <c r="AB453" s="248"/>
      <c r="AC453" s="248"/>
      <c r="AD453" s="248"/>
      <c r="AE453" s="248"/>
      <c r="AF453" s="248"/>
      <c r="AG453" s="248"/>
      <c r="AH453" s="248"/>
      <c r="AI453" s="248"/>
      <c r="AJ453" s="289">
        <v>47</v>
      </c>
      <c r="AK453" s="289"/>
      <c r="AL453" s="289"/>
      <c r="AM453" s="289"/>
      <c r="AN453" s="289"/>
      <c r="AO453" s="289"/>
      <c r="AP453" s="289"/>
      <c r="AQ453" s="248">
        <v>454</v>
      </c>
      <c r="AR453" s="248"/>
      <c r="AS453" s="248"/>
      <c r="AT453" s="248"/>
      <c r="AU453" s="248"/>
      <c r="AV453" s="248"/>
      <c r="AW453" s="248"/>
      <c r="AX453" s="248"/>
      <c r="AY453" s="248"/>
      <c r="AZ453" s="248"/>
      <c r="BA453" s="289">
        <v>44</v>
      </c>
      <c r="BB453" s="289"/>
      <c r="BC453" s="289"/>
      <c r="BD453" s="289"/>
      <c r="BE453" s="289"/>
      <c r="BF453" s="289"/>
      <c r="BG453" s="289"/>
      <c r="BH453" s="248">
        <v>454</v>
      </c>
      <c r="BI453" s="248"/>
      <c r="BJ453" s="248"/>
      <c r="BK453" s="248"/>
      <c r="BL453" s="248"/>
      <c r="BM453" s="248"/>
      <c r="BN453" s="248"/>
      <c r="BO453" s="248"/>
      <c r="BP453" s="248"/>
      <c r="BQ453" s="248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  <c r="CH453"/>
      <c r="CI453"/>
      <c r="CJ453"/>
      <c r="CK453"/>
      <c r="CL453"/>
      <c r="CM453"/>
      <c r="CN453"/>
      <c r="CO453"/>
      <c r="CP453"/>
      <c r="CQ453"/>
      <c r="CR453"/>
      <c r="CS453"/>
      <c r="CT453"/>
      <c r="CU453"/>
      <c r="CV453"/>
      <c r="CW453"/>
      <c r="CX453"/>
      <c r="CY453"/>
      <c r="CZ453"/>
      <c r="DA453"/>
      <c r="DB453"/>
      <c r="DC453"/>
      <c r="DD453"/>
      <c r="DE453"/>
      <c r="DF453"/>
      <c r="DG453"/>
      <c r="DH453"/>
      <c r="DI453"/>
      <c r="DJ453"/>
      <c r="DK453"/>
      <c r="DL453"/>
      <c r="DM453"/>
      <c r="DN453"/>
      <c r="DO453"/>
      <c r="DP453"/>
      <c r="DQ453"/>
      <c r="DR453"/>
      <c r="DS453"/>
      <c r="DT453"/>
      <c r="DU453"/>
      <c r="DV453"/>
      <c r="DW453"/>
      <c r="DX453"/>
      <c r="DY453"/>
      <c r="DZ453"/>
      <c r="EA453"/>
      <c r="EB453"/>
      <c r="EC453"/>
      <c r="ED453"/>
      <c r="EE453"/>
      <c r="EF453"/>
      <c r="EG453"/>
      <c r="EH453"/>
      <c r="EI453"/>
      <c r="EJ453"/>
      <c r="EK453"/>
      <c r="EL453"/>
      <c r="EM453"/>
      <c r="EN453"/>
      <c r="EO453"/>
      <c r="EP453"/>
      <c r="EQ453"/>
      <c r="ER453"/>
      <c r="ES453"/>
      <c r="ET453"/>
      <c r="EU453"/>
      <c r="EV453"/>
      <c r="EW453"/>
      <c r="EX453"/>
      <c r="EY453"/>
      <c r="EZ453"/>
      <c r="FA453"/>
      <c r="FB453"/>
      <c r="FC453"/>
      <c r="FD453"/>
      <c r="FE453"/>
      <c r="FF453"/>
      <c r="FG453"/>
      <c r="FH453"/>
      <c r="FI453"/>
      <c r="FJ453"/>
      <c r="FK453"/>
      <c r="FL453"/>
      <c r="FM453"/>
      <c r="FN453"/>
      <c r="FO453"/>
      <c r="FP453"/>
      <c r="FQ453"/>
      <c r="FR453"/>
      <c r="FS453"/>
      <c r="FT453"/>
      <c r="FU453"/>
      <c r="FV453"/>
      <c r="FW453"/>
      <c r="FX453"/>
      <c r="FY453"/>
      <c r="FZ453"/>
      <c r="GA453"/>
      <c r="GB453"/>
      <c r="GC453"/>
      <c r="GD453"/>
      <c r="GE453"/>
      <c r="GF453"/>
      <c r="GG453"/>
      <c r="GH453"/>
      <c r="GI453"/>
      <c r="GJ453"/>
      <c r="GK453"/>
      <c r="GL453"/>
      <c r="GM453"/>
      <c r="GN453"/>
      <c r="GO453"/>
      <c r="GP453"/>
      <c r="GQ453"/>
      <c r="GR453"/>
      <c r="GS453"/>
      <c r="GT453"/>
      <c r="GU453"/>
      <c r="GV453"/>
      <c r="GW453"/>
      <c r="GX453"/>
      <c r="GY453"/>
      <c r="GZ453"/>
      <c r="HA453"/>
      <c r="HB453"/>
      <c r="HC453"/>
      <c r="HD453"/>
      <c r="HE453"/>
      <c r="HF453"/>
      <c r="HG453"/>
      <c r="HH453"/>
      <c r="HI453"/>
      <c r="HJ453"/>
      <c r="HK453"/>
      <c r="HL453"/>
      <c r="HM453"/>
      <c r="HN453"/>
      <c r="HO453"/>
      <c r="HP453"/>
      <c r="HQ453"/>
      <c r="HR453"/>
      <c r="HS453"/>
      <c r="HT453"/>
      <c r="HU453"/>
      <c r="HV453"/>
      <c r="HW453"/>
      <c r="HX453"/>
      <c r="HY453"/>
      <c r="HZ453"/>
      <c r="IA453"/>
      <c r="IB453"/>
      <c r="IC453"/>
      <c r="ID453"/>
      <c r="IE453"/>
      <c r="IF453"/>
      <c r="IG453"/>
      <c r="IH453"/>
      <c r="II453"/>
      <c r="IJ453"/>
      <c r="IK453"/>
      <c r="IL453"/>
      <c r="IM453"/>
      <c r="IN453"/>
      <c r="IO453"/>
      <c r="IP453"/>
      <c r="IQ453"/>
      <c r="IR453"/>
      <c r="IS453"/>
      <c r="IT453"/>
      <c r="IU453"/>
      <c r="IV453"/>
    </row>
    <row r="454" spans="1:256" ht="15" customHeight="1">
      <c r="A454"/>
      <c r="B454" s="291" t="s">
        <v>552</v>
      </c>
      <c r="C454" s="291"/>
      <c r="D454" s="291"/>
      <c r="E454" s="291"/>
      <c r="F454" s="291"/>
      <c r="G454" s="291"/>
      <c r="H454" s="291"/>
      <c r="I454" s="291"/>
      <c r="J454" s="291"/>
      <c r="K454" s="291"/>
      <c r="L454" s="291"/>
      <c r="M454" s="291"/>
      <c r="N454" s="291"/>
      <c r="O454" s="291"/>
      <c r="P454" s="291"/>
      <c r="Q454" s="291"/>
      <c r="R454" s="291"/>
      <c r="S454" s="289">
        <v>125</v>
      </c>
      <c r="T454" s="289"/>
      <c r="U454" s="289"/>
      <c r="V454" s="289"/>
      <c r="W454" s="289"/>
      <c r="X454" s="289"/>
      <c r="Y454" s="289"/>
      <c r="Z454" s="248">
        <v>166</v>
      </c>
      <c r="AA454" s="248"/>
      <c r="AB454" s="248"/>
      <c r="AC454" s="248"/>
      <c r="AD454" s="248"/>
      <c r="AE454" s="248"/>
      <c r="AF454" s="248"/>
      <c r="AG454" s="248"/>
      <c r="AH454" s="248"/>
      <c r="AI454" s="248"/>
      <c r="AJ454" s="289">
        <v>119</v>
      </c>
      <c r="AK454" s="289"/>
      <c r="AL454" s="289"/>
      <c r="AM454" s="289"/>
      <c r="AN454" s="289"/>
      <c r="AO454" s="289"/>
      <c r="AP454" s="289"/>
      <c r="AQ454" s="248">
        <v>276</v>
      </c>
      <c r="AR454" s="248"/>
      <c r="AS454" s="248"/>
      <c r="AT454" s="248"/>
      <c r="AU454" s="248"/>
      <c r="AV454" s="248"/>
      <c r="AW454" s="248"/>
      <c r="AX454" s="248"/>
      <c r="AY454" s="248"/>
      <c r="AZ454" s="248"/>
      <c r="BA454" s="289">
        <v>120</v>
      </c>
      <c r="BB454" s="289"/>
      <c r="BC454" s="289"/>
      <c r="BD454" s="289"/>
      <c r="BE454" s="289"/>
      <c r="BF454" s="289"/>
      <c r="BG454" s="289"/>
      <c r="BH454" s="248">
        <v>301</v>
      </c>
      <c r="BI454" s="248"/>
      <c r="BJ454" s="248"/>
      <c r="BK454" s="248"/>
      <c r="BL454" s="248"/>
      <c r="BM454" s="248"/>
      <c r="BN454" s="248"/>
      <c r="BO454" s="248"/>
      <c r="BP454" s="248"/>
      <c r="BQ454" s="248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  <c r="CH454"/>
      <c r="CI454"/>
      <c r="CJ454"/>
      <c r="CK454"/>
      <c r="CL454"/>
      <c r="CM454"/>
      <c r="CN454"/>
      <c r="CO454"/>
      <c r="CP454"/>
      <c r="CQ454"/>
      <c r="CR454"/>
      <c r="CS454"/>
      <c r="CT454"/>
      <c r="CU454"/>
      <c r="CV454"/>
      <c r="CW454"/>
      <c r="CX454"/>
      <c r="CY454"/>
      <c r="CZ454"/>
      <c r="DA454"/>
      <c r="DB454"/>
      <c r="DC454"/>
      <c r="DD454"/>
      <c r="DE454"/>
      <c r="DF454"/>
      <c r="DG454"/>
      <c r="DH454"/>
      <c r="DI454"/>
      <c r="DJ454"/>
      <c r="DK454"/>
      <c r="DL454"/>
      <c r="DM454"/>
      <c r="DN454"/>
      <c r="DO454"/>
      <c r="DP454"/>
      <c r="DQ454"/>
      <c r="DR454"/>
      <c r="DS454"/>
      <c r="DT454"/>
      <c r="DU454"/>
      <c r="DV454"/>
      <c r="DW454"/>
      <c r="DX454"/>
      <c r="DY454"/>
      <c r="DZ454"/>
      <c r="EA454"/>
      <c r="EB454"/>
      <c r="EC454"/>
      <c r="ED454"/>
      <c r="EE454"/>
      <c r="EF454"/>
      <c r="EG454"/>
      <c r="EH454"/>
      <c r="EI454"/>
      <c r="EJ454"/>
      <c r="EK454"/>
      <c r="EL454"/>
      <c r="EM454"/>
      <c r="EN454"/>
      <c r="EO454"/>
      <c r="EP454"/>
      <c r="EQ454"/>
      <c r="ER454"/>
      <c r="ES454"/>
      <c r="ET454"/>
      <c r="EU454"/>
      <c r="EV454"/>
      <c r="EW454"/>
      <c r="EX454"/>
      <c r="EY454"/>
      <c r="EZ454"/>
      <c r="FA454"/>
      <c r="FB454"/>
      <c r="FC454"/>
      <c r="FD454"/>
      <c r="FE454"/>
      <c r="FF454"/>
      <c r="FG454"/>
      <c r="FH454"/>
      <c r="FI454"/>
      <c r="FJ454"/>
      <c r="FK454"/>
      <c r="FL454"/>
      <c r="FM454"/>
      <c r="FN454"/>
      <c r="FO454"/>
      <c r="FP454"/>
      <c r="FQ454"/>
      <c r="FR454"/>
      <c r="FS454"/>
      <c r="FT454"/>
      <c r="FU454"/>
      <c r="FV454"/>
      <c r="FW454"/>
      <c r="FX454"/>
      <c r="FY454"/>
      <c r="FZ454"/>
      <c r="GA454"/>
      <c r="GB454"/>
      <c r="GC454"/>
      <c r="GD454"/>
      <c r="GE454"/>
      <c r="GF454"/>
      <c r="GG454"/>
      <c r="GH454"/>
      <c r="GI454"/>
      <c r="GJ454"/>
      <c r="GK454"/>
      <c r="GL454"/>
      <c r="GM454"/>
      <c r="GN454"/>
      <c r="GO454"/>
      <c r="GP454"/>
      <c r="GQ454"/>
      <c r="GR454"/>
      <c r="GS454"/>
      <c r="GT454"/>
      <c r="GU454"/>
      <c r="GV454"/>
      <c r="GW454"/>
      <c r="GX454"/>
      <c r="GY454"/>
      <c r="GZ454"/>
      <c r="HA454"/>
      <c r="HB454"/>
      <c r="HC454"/>
      <c r="HD454"/>
      <c r="HE454"/>
      <c r="HF454"/>
      <c r="HG454"/>
      <c r="HH454"/>
      <c r="HI454"/>
      <c r="HJ454"/>
      <c r="HK454"/>
      <c r="HL454"/>
      <c r="HM454"/>
      <c r="HN454"/>
      <c r="HO454"/>
      <c r="HP454"/>
      <c r="HQ454"/>
      <c r="HR454"/>
      <c r="HS454"/>
      <c r="HT454"/>
      <c r="HU454"/>
      <c r="HV454"/>
      <c r="HW454"/>
      <c r="HX454"/>
      <c r="HY454"/>
      <c r="HZ454"/>
      <c r="IA454"/>
      <c r="IB454"/>
      <c r="IC454"/>
      <c r="ID454"/>
      <c r="IE454"/>
      <c r="IF454"/>
      <c r="IG454"/>
      <c r="IH454"/>
      <c r="II454"/>
      <c r="IJ454"/>
      <c r="IK454"/>
      <c r="IL454"/>
      <c r="IM454"/>
      <c r="IN454"/>
      <c r="IO454"/>
      <c r="IP454"/>
      <c r="IQ454"/>
      <c r="IR454"/>
      <c r="IS454"/>
      <c r="IT454"/>
      <c r="IU454"/>
      <c r="IV454"/>
    </row>
    <row r="455" spans="1:256" ht="15" customHeight="1">
      <c r="A455"/>
      <c r="B455" s="291" t="s">
        <v>553</v>
      </c>
      <c r="C455" s="291"/>
      <c r="D455" s="291"/>
      <c r="E455" s="291"/>
      <c r="F455" s="291"/>
      <c r="G455" s="291"/>
      <c r="H455" s="291"/>
      <c r="I455" s="291"/>
      <c r="J455" s="291"/>
      <c r="K455" s="291"/>
      <c r="L455" s="291"/>
      <c r="M455" s="291"/>
      <c r="N455" s="291"/>
      <c r="O455" s="291"/>
      <c r="P455" s="291"/>
      <c r="Q455" s="291"/>
      <c r="R455" s="291"/>
      <c r="S455" s="289" t="s">
        <v>514</v>
      </c>
      <c r="T455" s="289"/>
      <c r="U455" s="289"/>
      <c r="V455" s="289"/>
      <c r="W455" s="289"/>
      <c r="X455" s="289"/>
      <c r="Y455" s="289"/>
      <c r="Z455" s="248" t="s">
        <v>514</v>
      </c>
      <c r="AA455" s="248"/>
      <c r="AB455" s="248"/>
      <c r="AC455" s="248"/>
      <c r="AD455" s="248"/>
      <c r="AE455" s="248"/>
      <c r="AF455" s="248"/>
      <c r="AG455" s="248"/>
      <c r="AH455" s="248"/>
      <c r="AI455" s="248"/>
      <c r="AJ455" s="289">
        <v>82</v>
      </c>
      <c r="AK455" s="289"/>
      <c r="AL455" s="289"/>
      <c r="AM455" s="289"/>
      <c r="AN455" s="289"/>
      <c r="AO455" s="289"/>
      <c r="AP455" s="289"/>
      <c r="AQ455" s="248">
        <v>299</v>
      </c>
      <c r="AR455" s="248"/>
      <c r="AS455" s="248"/>
      <c r="AT455" s="248"/>
      <c r="AU455" s="248"/>
      <c r="AV455" s="248"/>
      <c r="AW455" s="248"/>
      <c r="AX455" s="248"/>
      <c r="AY455" s="248"/>
      <c r="AZ455" s="248"/>
      <c r="BA455" s="289">
        <v>86</v>
      </c>
      <c r="BB455" s="289"/>
      <c r="BC455" s="289"/>
      <c r="BD455" s="289"/>
      <c r="BE455" s="289"/>
      <c r="BF455" s="289"/>
      <c r="BG455" s="289"/>
      <c r="BH455" s="248">
        <v>370</v>
      </c>
      <c r="BI455" s="248"/>
      <c r="BJ455" s="248"/>
      <c r="BK455" s="248"/>
      <c r="BL455" s="248"/>
      <c r="BM455" s="248"/>
      <c r="BN455" s="248"/>
      <c r="BO455" s="248"/>
      <c r="BP455" s="248"/>
      <c r="BQ455" s="248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  <c r="CH455"/>
      <c r="CI455"/>
      <c r="CJ455"/>
      <c r="CK455"/>
      <c r="CL455"/>
      <c r="CM455"/>
      <c r="CN455"/>
      <c r="CO455"/>
      <c r="CP455"/>
      <c r="CQ455"/>
      <c r="CR455"/>
      <c r="CS455"/>
      <c r="CT455"/>
      <c r="CU455"/>
      <c r="CV455"/>
      <c r="CW455"/>
      <c r="CX455"/>
      <c r="CY455"/>
      <c r="CZ455"/>
      <c r="DA455"/>
      <c r="DB455"/>
      <c r="DC455"/>
      <c r="DD455"/>
      <c r="DE455"/>
      <c r="DF455"/>
      <c r="DG455"/>
      <c r="DH455"/>
      <c r="DI455"/>
      <c r="DJ455"/>
      <c r="DK455"/>
      <c r="DL455"/>
      <c r="DM455"/>
      <c r="DN455"/>
      <c r="DO455"/>
      <c r="DP455"/>
      <c r="DQ455"/>
      <c r="DR455"/>
      <c r="DS455"/>
      <c r="DT455"/>
      <c r="DU455"/>
      <c r="DV455"/>
      <c r="DW455"/>
      <c r="DX455"/>
      <c r="DY455"/>
      <c r="DZ455"/>
      <c r="EA455"/>
      <c r="EB455"/>
      <c r="EC455"/>
      <c r="ED455"/>
      <c r="EE455"/>
      <c r="EF455"/>
      <c r="EG455"/>
      <c r="EH455"/>
      <c r="EI455"/>
      <c r="EJ455"/>
      <c r="EK455"/>
      <c r="EL455"/>
      <c r="EM455"/>
      <c r="EN455"/>
      <c r="EO455"/>
      <c r="EP455"/>
      <c r="EQ455"/>
      <c r="ER455"/>
      <c r="ES455"/>
      <c r="ET455"/>
      <c r="EU455"/>
      <c r="EV455"/>
      <c r="EW455"/>
      <c r="EX455"/>
      <c r="EY455"/>
      <c r="EZ455"/>
      <c r="FA455"/>
      <c r="FB455"/>
      <c r="FC455"/>
      <c r="FD455"/>
      <c r="FE455"/>
      <c r="FF455"/>
      <c r="FG455"/>
      <c r="FH455"/>
      <c r="FI455"/>
      <c r="FJ455"/>
      <c r="FK455"/>
      <c r="FL455"/>
      <c r="FM455"/>
      <c r="FN455"/>
      <c r="FO455"/>
      <c r="FP455"/>
      <c r="FQ455"/>
      <c r="FR455"/>
      <c r="FS455"/>
      <c r="FT455"/>
      <c r="FU455"/>
      <c r="FV455"/>
      <c r="FW455"/>
      <c r="FX455"/>
      <c r="FY455"/>
      <c r="FZ455"/>
      <c r="GA455"/>
      <c r="GB455"/>
      <c r="GC455"/>
      <c r="GD455"/>
      <c r="GE455"/>
      <c r="GF455"/>
      <c r="GG455"/>
      <c r="GH455"/>
      <c r="GI455"/>
      <c r="GJ455"/>
      <c r="GK455"/>
      <c r="GL455"/>
      <c r="GM455"/>
      <c r="GN455"/>
      <c r="GO455"/>
      <c r="GP455"/>
      <c r="GQ455"/>
      <c r="GR455"/>
      <c r="GS455"/>
      <c r="GT455"/>
      <c r="GU455"/>
      <c r="GV455"/>
      <c r="GW455"/>
      <c r="GX455"/>
      <c r="GY455"/>
      <c r="GZ455"/>
      <c r="HA455"/>
      <c r="HB455"/>
      <c r="HC455"/>
      <c r="HD455"/>
      <c r="HE455"/>
      <c r="HF455"/>
      <c r="HG455"/>
      <c r="HH455"/>
      <c r="HI455"/>
      <c r="HJ455"/>
      <c r="HK455"/>
      <c r="HL455"/>
      <c r="HM455"/>
      <c r="HN455"/>
      <c r="HO455"/>
      <c r="HP455"/>
      <c r="HQ455"/>
      <c r="HR455"/>
      <c r="HS455"/>
      <c r="HT455"/>
      <c r="HU455"/>
      <c r="HV455"/>
      <c r="HW455"/>
      <c r="HX455"/>
      <c r="HY455"/>
      <c r="HZ455"/>
      <c r="IA455"/>
      <c r="IB455"/>
      <c r="IC455"/>
      <c r="ID455"/>
      <c r="IE455"/>
      <c r="IF455"/>
      <c r="IG455"/>
      <c r="IH455"/>
      <c r="II455"/>
      <c r="IJ455"/>
      <c r="IK455"/>
      <c r="IL455"/>
      <c r="IM455"/>
      <c r="IN455"/>
      <c r="IO455"/>
      <c r="IP455"/>
      <c r="IQ455"/>
      <c r="IR455"/>
      <c r="IS455"/>
      <c r="IT455"/>
      <c r="IU455"/>
      <c r="IV455"/>
    </row>
    <row r="456" spans="1:256" ht="15" customHeight="1">
      <c r="A456"/>
      <c r="B456" s="288" t="s">
        <v>554</v>
      </c>
      <c r="C456" s="288"/>
      <c r="D456" s="288"/>
      <c r="E456" s="288"/>
      <c r="F456" s="288"/>
      <c r="G456" s="288"/>
      <c r="H456" s="288"/>
      <c r="I456" s="288"/>
      <c r="J456" s="288"/>
      <c r="K456" s="288"/>
      <c r="L456" s="288"/>
      <c r="M456" s="288"/>
      <c r="N456" s="288"/>
      <c r="O456" s="288"/>
      <c r="P456" s="288"/>
      <c r="Q456" s="288"/>
      <c r="R456" s="288"/>
      <c r="S456" s="289">
        <v>317</v>
      </c>
      <c r="T456" s="289"/>
      <c r="U456" s="289"/>
      <c r="V456" s="289"/>
      <c r="W456" s="289"/>
      <c r="X456" s="289"/>
      <c r="Y456" s="289"/>
      <c r="Z456" s="248">
        <v>2133</v>
      </c>
      <c r="AA456" s="248"/>
      <c r="AB456" s="248"/>
      <c r="AC456" s="248"/>
      <c r="AD456" s="248"/>
      <c r="AE456" s="248"/>
      <c r="AF456" s="248"/>
      <c r="AG456" s="248"/>
      <c r="AH456" s="248"/>
      <c r="AI456" s="248"/>
      <c r="AJ456" s="289">
        <v>326</v>
      </c>
      <c r="AK456" s="289"/>
      <c r="AL456" s="289"/>
      <c r="AM456" s="289"/>
      <c r="AN456" s="289"/>
      <c r="AO456" s="289"/>
      <c r="AP456" s="289"/>
      <c r="AQ456" s="248">
        <v>2238</v>
      </c>
      <c r="AR456" s="248"/>
      <c r="AS456" s="248"/>
      <c r="AT456" s="248"/>
      <c r="AU456" s="248"/>
      <c r="AV456" s="248"/>
      <c r="AW456" s="248"/>
      <c r="AX456" s="248"/>
      <c r="AY456" s="248"/>
      <c r="AZ456" s="248"/>
      <c r="BA456" s="289">
        <v>332</v>
      </c>
      <c r="BB456" s="289"/>
      <c r="BC456" s="289"/>
      <c r="BD456" s="289"/>
      <c r="BE456" s="289"/>
      <c r="BF456" s="289"/>
      <c r="BG456" s="289"/>
      <c r="BH456" s="248">
        <v>2260</v>
      </c>
      <c r="BI456" s="248"/>
      <c r="BJ456" s="248"/>
      <c r="BK456" s="248"/>
      <c r="BL456" s="248"/>
      <c r="BM456" s="248"/>
      <c r="BN456" s="248"/>
      <c r="BO456" s="248"/>
      <c r="BP456" s="248"/>
      <c r="BQ456" s="248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  <c r="CH456"/>
      <c r="CI456"/>
      <c r="CJ456"/>
      <c r="CK456"/>
      <c r="CL456"/>
      <c r="CM456"/>
      <c r="CN456"/>
      <c r="CO456"/>
      <c r="CP456"/>
      <c r="CQ456"/>
      <c r="CR456"/>
      <c r="CS456"/>
      <c r="CT456"/>
      <c r="CU456"/>
      <c r="CV456"/>
      <c r="CW456"/>
      <c r="CX456"/>
      <c r="CY456"/>
      <c r="CZ456"/>
      <c r="DA456"/>
      <c r="DB456"/>
      <c r="DC456"/>
      <c r="DD456"/>
      <c r="DE456"/>
      <c r="DF456"/>
      <c r="DG456"/>
      <c r="DH456"/>
      <c r="DI456"/>
      <c r="DJ456"/>
      <c r="DK456"/>
      <c r="DL456"/>
      <c r="DM456"/>
      <c r="DN456"/>
      <c r="DO456"/>
      <c r="DP456"/>
      <c r="DQ456"/>
      <c r="DR456"/>
      <c r="DS456"/>
      <c r="DT456"/>
      <c r="DU456"/>
      <c r="DV456"/>
      <c r="DW456"/>
      <c r="DX456"/>
      <c r="DY456"/>
      <c r="DZ456"/>
      <c r="EA456"/>
      <c r="EB456"/>
      <c r="EC456"/>
      <c r="ED456"/>
      <c r="EE456"/>
      <c r="EF456"/>
      <c r="EG456"/>
      <c r="EH456"/>
      <c r="EI456"/>
      <c r="EJ456"/>
      <c r="EK456"/>
      <c r="EL456"/>
      <c r="EM456"/>
      <c r="EN456"/>
      <c r="EO456"/>
      <c r="EP456"/>
      <c r="EQ456"/>
      <c r="ER456"/>
      <c r="ES456"/>
      <c r="ET456"/>
      <c r="EU456"/>
      <c r="EV456"/>
      <c r="EW456"/>
      <c r="EX456"/>
      <c r="EY456"/>
      <c r="EZ456"/>
      <c r="FA456"/>
      <c r="FB456"/>
      <c r="FC456"/>
      <c r="FD456"/>
      <c r="FE456"/>
      <c r="FF456"/>
      <c r="FG456"/>
      <c r="FH456"/>
      <c r="FI456"/>
      <c r="FJ456"/>
      <c r="FK456"/>
      <c r="FL456"/>
      <c r="FM456"/>
      <c r="FN456"/>
      <c r="FO456"/>
      <c r="FP456"/>
      <c r="FQ456"/>
      <c r="FR456"/>
      <c r="FS456"/>
      <c r="FT456"/>
      <c r="FU456"/>
      <c r="FV456"/>
      <c r="FW456"/>
      <c r="FX456"/>
      <c r="FY456"/>
      <c r="FZ456"/>
      <c r="GA456"/>
      <c r="GB456"/>
      <c r="GC456"/>
      <c r="GD456"/>
      <c r="GE456"/>
      <c r="GF456"/>
      <c r="GG456"/>
      <c r="GH456"/>
      <c r="GI456"/>
      <c r="GJ456"/>
      <c r="GK456"/>
      <c r="GL456"/>
      <c r="GM456"/>
      <c r="GN456"/>
      <c r="GO456"/>
      <c r="GP456"/>
      <c r="GQ456"/>
      <c r="GR456"/>
      <c r="GS456"/>
      <c r="GT456"/>
      <c r="GU456"/>
      <c r="GV456"/>
      <c r="GW456"/>
      <c r="GX456"/>
      <c r="GY456"/>
      <c r="GZ456"/>
      <c r="HA456"/>
      <c r="HB456"/>
      <c r="HC456"/>
      <c r="HD456"/>
      <c r="HE456"/>
      <c r="HF456"/>
      <c r="HG456"/>
      <c r="HH456"/>
      <c r="HI456"/>
      <c r="HJ456"/>
      <c r="HK456"/>
      <c r="HL456"/>
      <c r="HM456"/>
      <c r="HN456"/>
      <c r="HO456"/>
      <c r="HP456"/>
      <c r="HQ456"/>
      <c r="HR456"/>
      <c r="HS456"/>
      <c r="HT456"/>
      <c r="HU456"/>
      <c r="HV456"/>
      <c r="HW456"/>
      <c r="HX456"/>
      <c r="HY456"/>
      <c r="HZ456"/>
      <c r="IA456"/>
      <c r="IB456"/>
      <c r="IC456"/>
      <c r="ID456"/>
      <c r="IE456"/>
      <c r="IF456"/>
      <c r="IG456"/>
      <c r="IH456"/>
      <c r="II456"/>
      <c r="IJ456"/>
      <c r="IK456"/>
      <c r="IL456"/>
      <c r="IM456"/>
      <c r="IN456"/>
      <c r="IO456"/>
      <c r="IP456"/>
      <c r="IQ456"/>
      <c r="IR456"/>
      <c r="IS456"/>
      <c r="IT456"/>
      <c r="IU456"/>
      <c r="IV456"/>
    </row>
    <row r="457" spans="1:256" ht="15" customHeight="1">
      <c r="A457"/>
      <c r="B457" s="290" t="s">
        <v>555</v>
      </c>
      <c r="C457" s="290"/>
      <c r="D457" s="290"/>
      <c r="E457" s="290"/>
      <c r="F457" s="290"/>
      <c r="G457" s="290"/>
      <c r="H457" s="290"/>
      <c r="I457" s="290"/>
      <c r="J457" s="290"/>
      <c r="K457" s="290"/>
      <c r="L457" s="290"/>
      <c r="M457" s="290"/>
      <c r="N457" s="290"/>
      <c r="O457" s="290"/>
      <c r="P457" s="290"/>
      <c r="Q457" s="290"/>
      <c r="R457" s="290"/>
      <c r="S457" s="289" t="s">
        <v>514</v>
      </c>
      <c r="T457" s="289"/>
      <c r="U457" s="289"/>
      <c r="V457" s="289"/>
      <c r="W457" s="289"/>
      <c r="X457" s="289"/>
      <c r="Y457" s="289"/>
      <c r="Z457" s="248" t="s">
        <v>514</v>
      </c>
      <c r="AA457" s="248"/>
      <c r="AB457" s="248"/>
      <c r="AC457" s="248"/>
      <c r="AD457" s="248"/>
      <c r="AE457" s="248"/>
      <c r="AF457" s="248"/>
      <c r="AG457" s="248"/>
      <c r="AH457" s="248"/>
      <c r="AI457" s="248"/>
      <c r="AJ457" s="289">
        <v>230</v>
      </c>
      <c r="AK457" s="289"/>
      <c r="AL457" s="289"/>
      <c r="AM457" s="289"/>
      <c r="AN457" s="289"/>
      <c r="AO457" s="289"/>
      <c r="AP457" s="289"/>
      <c r="AQ457" s="248">
        <v>1131</v>
      </c>
      <c r="AR457" s="248"/>
      <c r="AS457" s="248"/>
      <c r="AT457" s="248"/>
      <c r="AU457" s="248"/>
      <c r="AV457" s="248"/>
      <c r="AW457" s="248"/>
      <c r="AX457" s="248"/>
      <c r="AY457" s="248"/>
      <c r="AZ457" s="248"/>
      <c r="BA457" s="289">
        <v>216</v>
      </c>
      <c r="BB457" s="289"/>
      <c r="BC457" s="289"/>
      <c r="BD457" s="289"/>
      <c r="BE457" s="289"/>
      <c r="BF457" s="289"/>
      <c r="BG457" s="289"/>
      <c r="BH457" s="248">
        <v>923</v>
      </c>
      <c r="BI457" s="248"/>
      <c r="BJ457" s="248"/>
      <c r="BK457" s="248"/>
      <c r="BL457" s="248"/>
      <c r="BM457" s="248"/>
      <c r="BN457" s="248"/>
      <c r="BO457" s="248"/>
      <c r="BP457" s="248"/>
      <c r="BQ457" s="248"/>
      <c r="BR457"/>
      <c r="BS457"/>
      <c r="BT457"/>
      <c r="BU457"/>
      <c r="BV457"/>
      <c r="BW457"/>
      <c r="BX457"/>
      <c r="BY457"/>
      <c r="BZ457"/>
      <c r="CA457"/>
      <c r="CB457"/>
      <c r="CC457"/>
      <c r="CD457"/>
      <c r="CE457"/>
      <c r="CF457"/>
      <c r="CG457"/>
      <c r="CH457"/>
      <c r="CI457"/>
      <c r="CJ457"/>
      <c r="CK457"/>
      <c r="CL457"/>
      <c r="CM457"/>
      <c r="CN457"/>
      <c r="CO457"/>
      <c r="CP457"/>
      <c r="CQ457"/>
      <c r="CR457"/>
      <c r="CS457"/>
      <c r="CT457"/>
      <c r="CU457"/>
      <c r="CV457"/>
      <c r="CW457"/>
      <c r="CX457"/>
      <c r="CY457"/>
      <c r="CZ457"/>
      <c r="DA457"/>
      <c r="DB457"/>
      <c r="DC457"/>
      <c r="DD457"/>
      <c r="DE457"/>
      <c r="DF457"/>
      <c r="DG457"/>
      <c r="DH457"/>
      <c r="DI457"/>
      <c r="DJ457"/>
      <c r="DK457"/>
      <c r="DL457"/>
      <c r="DM457"/>
      <c r="DN457"/>
      <c r="DO457"/>
      <c r="DP457"/>
      <c r="DQ457"/>
      <c r="DR457"/>
      <c r="DS457"/>
      <c r="DT457"/>
      <c r="DU457"/>
      <c r="DV457"/>
      <c r="DW457"/>
      <c r="DX457"/>
      <c r="DY457"/>
      <c r="DZ457"/>
      <c r="EA457"/>
      <c r="EB457"/>
      <c r="EC457"/>
      <c r="ED457"/>
      <c r="EE457"/>
      <c r="EF457"/>
      <c r="EG457"/>
      <c r="EH457"/>
      <c r="EI457"/>
      <c r="EJ457"/>
      <c r="EK457"/>
      <c r="EL457"/>
      <c r="EM457"/>
      <c r="EN457"/>
      <c r="EO457"/>
      <c r="EP457"/>
      <c r="EQ457"/>
      <c r="ER457"/>
      <c r="ES457"/>
      <c r="ET457"/>
      <c r="EU457"/>
      <c r="EV457"/>
      <c r="EW457"/>
      <c r="EX457"/>
      <c r="EY457"/>
      <c r="EZ457"/>
      <c r="FA457"/>
      <c r="FB457"/>
      <c r="FC457"/>
      <c r="FD457"/>
      <c r="FE457"/>
      <c r="FF457"/>
      <c r="FG457"/>
      <c r="FH457"/>
      <c r="FI457"/>
      <c r="FJ457"/>
      <c r="FK457"/>
      <c r="FL457"/>
      <c r="FM457"/>
      <c r="FN457"/>
      <c r="FO457"/>
      <c r="FP457"/>
      <c r="FQ457"/>
      <c r="FR457"/>
      <c r="FS457"/>
      <c r="FT457"/>
      <c r="FU457"/>
      <c r="FV457"/>
      <c r="FW457"/>
      <c r="FX457"/>
      <c r="FY457"/>
      <c r="FZ457"/>
      <c r="GA457"/>
      <c r="GB457"/>
      <c r="GC457"/>
      <c r="GD457"/>
      <c r="GE457"/>
      <c r="GF457"/>
      <c r="GG457"/>
      <c r="GH457"/>
      <c r="GI457"/>
      <c r="GJ457"/>
      <c r="GK457"/>
      <c r="GL457"/>
      <c r="GM457"/>
      <c r="GN457"/>
      <c r="GO457"/>
      <c r="GP457"/>
      <c r="GQ457"/>
      <c r="GR457"/>
      <c r="GS457"/>
      <c r="GT457"/>
      <c r="GU457"/>
      <c r="GV457"/>
      <c r="GW457"/>
      <c r="GX457"/>
      <c r="GY457"/>
      <c r="GZ457"/>
      <c r="HA457"/>
      <c r="HB457"/>
      <c r="HC457"/>
      <c r="HD457"/>
      <c r="HE457"/>
      <c r="HF457"/>
      <c r="HG457"/>
      <c r="HH457"/>
      <c r="HI457"/>
      <c r="HJ457"/>
      <c r="HK457"/>
      <c r="HL457"/>
      <c r="HM457"/>
      <c r="HN457"/>
      <c r="HO457"/>
      <c r="HP457"/>
      <c r="HQ457"/>
      <c r="HR457"/>
      <c r="HS457"/>
      <c r="HT457"/>
      <c r="HU457"/>
      <c r="HV457"/>
      <c r="HW457"/>
      <c r="HX457"/>
      <c r="HY457"/>
      <c r="HZ457"/>
      <c r="IA457"/>
      <c r="IB457"/>
      <c r="IC457"/>
      <c r="ID457"/>
      <c r="IE457"/>
      <c r="IF457"/>
      <c r="IG457"/>
      <c r="IH457"/>
      <c r="II457"/>
      <c r="IJ457"/>
      <c r="IK457"/>
      <c r="IL457"/>
      <c r="IM457"/>
      <c r="IN457"/>
      <c r="IO457"/>
      <c r="IP457"/>
      <c r="IQ457"/>
      <c r="IR457"/>
      <c r="IS457"/>
      <c r="IT457"/>
      <c r="IU457"/>
      <c r="IV457"/>
    </row>
    <row r="458" spans="1:256" ht="15" customHeight="1">
      <c r="A458"/>
      <c r="B458" s="288" t="s">
        <v>556</v>
      </c>
      <c r="C458" s="288"/>
      <c r="D458" s="288"/>
      <c r="E458" s="288"/>
      <c r="F458" s="288"/>
      <c r="G458" s="288"/>
      <c r="H458" s="288"/>
      <c r="I458" s="288"/>
      <c r="J458" s="288"/>
      <c r="K458" s="288"/>
      <c r="L458" s="288"/>
      <c r="M458" s="288"/>
      <c r="N458" s="288"/>
      <c r="O458" s="288"/>
      <c r="P458" s="288"/>
      <c r="Q458" s="288"/>
      <c r="R458" s="288"/>
      <c r="S458" s="289">
        <v>81</v>
      </c>
      <c r="T458" s="289"/>
      <c r="U458" s="289"/>
      <c r="V458" s="289"/>
      <c r="W458" s="289"/>
      <c r="X458" s="289"/>
      <c r="Y458" s="289"/>
      <c r="Z458" s="248">
        <v>314</v>
      </c>
      <c r="AA458" s="248"/>
      <c r="AB458" s="248"/>
      <c r="AC458" s="248"/>
      <c r="AD458" s="248"/>
      <c r="AE458" s="248"/>
      <c r="AF458" s="248"/>
      <c r="AG458" s="248"/>
      <c r="AH458" s="248"/>
      <c r="AI458" s="248"/>
      <c r="AJ458" s="289">
        <v>79</v>
      </c>
      <c r="AK458" s="289"/>
      <c r="AL458" s="289"/>
      <c r="AM458" s="289"/>
      <c r="AN458" s="289"/>
      <c r="AO458" s="289"/>
      <c r="AP458" s="289"/>
      <c r="AQ458" s="248">
        <v>317</v>
      </c>
      <c r="AR458" s="248"/>
      <c r="AS458" s="248"/>
      <c r="AT458" s="248"/>
      <c r="AU458" s="248"/>
      <c r="AV458" s="248"/>
      <c r="AW458" s="248"/>
      <c r="AX458" s="248"/>
      <c r="AY458" s="248"/>
      <c r="AZ458" s="248"/>
      <c r="BA458" s="289">
        <v>73</v>
      </c>
      <c r="BB458" s="289"/>
      <c r="BC458" s="289"/>
      <c r="BD458" s="289"/>
      <c r="BE458" s="289"/>
      <c r="BF458" s="289"/>
      <c r="BG458" s="289"/>
      <c r="BH458" s="248">
        <v>282</v>
      </c>
      <c r="BI458" s="248"/>
      <c r="BJ458" s="248"/>
      <c r="BK458" s="248"/>
      <c r="BL458" s="248"/>
      <c r="BM458" s="248"/>
      <c r="BN458" s="248"/>
      <c r="BO458" s="248"/>
      <c r="BP458" s="248"/>
      <c r="BQ458" s="248"/>
      <c r="BR458"/>
      <c r="BS458"/>
      <c r="BT458"/>
      <c r="BU458"/>
      <c r="BV458"/>
      <c r="BW458"/>
      <c r="BX458"/>
      <c r="BY458"/>
      <c r="BZ458"/>
      <c r="CA458"/>
      <c r="CB458"/>
      <c r="CC458"/>
      <c r="CD458"/>
      <c r="CE458"/>
      <c r="CF458"/>
      <c r="CG458"/>
      <c r="CH458"/>
      <c r="CI458"/>
      <c r="CJ458"/>
      <c r="CK458"/>
      <c r="CL458"/>
      <c r="CM458"/>
      <c r="CN458"/>
      <c r="CO458"/>
      <c r="CP458"/>
      <c r="CQ458"/>
      <c r="CR458"/>
      <c r="CS458"/>
      <c r="CT458"/>
      <c r="CU458"/>
      <c r="CV458"/>
      <c r="CW458"/>
      <c r="CX458"/>
      <c r="CY458"/>
      <c r="CZ458"/>
      <c r="DA458"/>
      <c r="DB458"/>
      <c r="DC458"/>
      <c r="DD458"/>
      <c r="DE458"/>
      <c r="DF458"/>
      <c r="DG458"/>
      <c r="DH458"/>
      <c r="DI458"/>
      <c r="DJ458"/>
      <c r="DK458"/>
      <c r="DL458"/>
      <c r="DM458"/>
      <c r="DN458"/>
      <c r="DO458"/>
      <c r="DP458"/>
      <c r="DQ458"/>
      <c r="DR458"/>
      <c r="DS458"/>
      <c r="DT458"/>
      <c r="DU458"/>
      <c r="DV458"/>
      <c r="DW458"/>
      <c r="DX458"/>
      <c r="DY458"/>
      <c r="DZ458"/>
      <c r="EA458"/>
      <c r="EB458"/>
      <c r="EC458"/>
      <c r="ED458"/>
      <c r="EE458"/>
      <c r="EF458"/>
      <c r="EG458"/>
      <c r="EH458"/>
      <c r="EI458"/>
      <c r="EJ458"/>
      <c r="EK458"/>
      <c r="EL458"/>
      <c r="EM458"/>
      <c r="EN458"/>
      <c r="EO458"/>
      <c r="EP458"/>
      <c r="EQ458"/>
      <c r="ER458"/>
      <c r="ES458"/>
      <c r="ET458"/>
      <c r="EU458"/>
      <c r="EV458"/>
      <c r="EW458"/>
      <c r="EX458"/>
      <c r="EY458"/>
      <c r="EZ458"/>
      <c r="FA458"/>
      <c r="FB458"/>
      <c r="FC458"/>
      <c r="FD458"/>
      <c r="FE458"/>
      <c r="FF458"/>
      <c r="FG458"/>
      <c r="FH458"/>
      <c r="FI458"/>
      <c r="FJ458"/>
      <c r="FK458"/>
      <c r="FL458"/>
      <c r="FM458"/>
      <c r="FN458"/>
      <c r="FO458"/>
      <c r="FP458"/>
      <c r="FQ458"/>
      <c r="FR458"/>
      <c r="FS458"/>
      <c r="FT458"/>
      <c r="FU458"/>
      <c r="FV458"/>
      <c r="FW458"/>
      <c r="FX458"/>
      <c r="FY458"/>
      <c r="FZ458"/>
      <c r="GA458"/>
      <c r="GB458"/>
      <c r="GC458"/>
      <c r="GD458"/>
      <c r="GE458"/>
      <c r="GF458"/>
      <c r="GG458"/>
      <c r="GH458"/>
      <c r="GI458"/>
      <c r="GJ458"/>
      <c r="GK458"/>
      <c r="GL458"/>
      <c r="GM458"/>
      <c r="GN458"/>
      <c r="GO458"/>
      <c r="GP458"/>
      <c r="GQ458"/>
      <c r="GR458"/>
      <c r="GS458"/>
      <c r="GT458"/>
      <c r="GU458"/>
      <c r="GV458"/>
      <c r="GW458"/>
      <c r="GX458"/>
      <c r="GY458"/>
      <c r="GZ458"/>
      <c r="HA458"/>
      <c r="HB458"/>
      <c r="HC458"/>
      <c r="HD458"/>
      <c r="HE458"/>
      <c r="HF458"/>
      <c r="HG458"/>
      <c r="HH458"/>
      <c r="HI458"/>
      <c r="HJ458"/>
      <c r="HK458"/>
      <c r="HL458"/>
      <c r="HM458"/>
      <c r="HN458"/>
      <c r="HO458"/>
      <c r="HP458"/>
      <c r="HQ458"/>
      <c r="HR458"/>
      <c r="HS458"/>
      <c r="HT458"/>
      <c r="HU458"/>
      <c r="HV458"/>
      <c r="HW458"/>
      <c r="HX458"/>
      <c r="HY458"/>
      <c r="HZ458"/>
      <c r="IA458"/>
      <c r="IB458"/>
      <c r="IC458"/>
      <c r="ID458"/>
      <c r="IE458"/>
      <c r="IF458"/>
      <c r="IG458"/>
      <c r="IH458"/>
      <c r="II458"/>
      <c r="IJ458"/>
      <c r="IK458"/>
      <c r="IL458"/>
      <c r="IM458"/>
      <c r="IN458"/>
      <c r="IO458"/>
      <c r="IP458"/>
      <c r="IQ458"/>
      <c r="IR458"/>
      <c r="IS458"/>
      <c r="IT458"/>
      <c r="IU458"/>
      <c r="IV458"/>
    </row>
    <row r="459" spans="1:256" ht="15" customHeight="1">
      <c r="A459"/>
      <c r="B459" s="290" t="s">
        <v>557</v>
      </c>
      <c r="C459" s="290"/>
      <c r="D459" s="290"/>
      <c r="E459" s="290"/>
      <c r="F459" s="290"/>
      <c r="G459" s="290"/>
      <c r="H459" s="290"/>
      <c r="I459" s="290"/>
      <c r="J459" s="290"/>
      <c r="K459" s="290"/>
      <c r="L459" s="290"/>
      <c r="M459" s="290"/>
      <c r="N459" s="290"/>
      <c r="O459" s="290"/>
      <c r="P459" s="290"/>
      <c r="Q459" s="290"/>
      <c r="R459" s="290"/>
      <c r="S459" s="289">
        <v>154</v>
      </c>
      <c r="T459" s="289"/>
      <c r="U459" s="289"/>
      <c r="V459" s="289"/>
      <c r="W459" s="289"/>
      <c r="X459" s="289"/>
      <c r="Y459" s="289"/>
      <c r="Z459" s="248">
        <v>2326</v>
      </c>
      <c r="AA459" s="248"/>
      <c r="AB459" s="248"/>
      <c r="AC459" s="248"/>
      <c r="AD459" s="248"/>
      <c r="AE459" s="248"/>
      <c r="AF459" s="248"/>
      <c r="AG459" s="248"/>
      <c r="AH459" s="248"/>
      <c r="AI459" s="248"/>
      <c r="AJ459" s="289">
        <v>187</v>
      </c>
      <c r="AK459" s="289"/>
      <c r="AL459" s="289"/>
      <c r="AM459" s="289"/>
      <c r="AN459" s="289"/>
      <c r="AO459" s="289"/>
      <c r="AP459" s="289"/>
      <c r="AQ459" s="248">
        <v>2976</v>
      </c>
      <c r="AR459" s="248"/>
      <c r="AS459" s="248"/>
      <c r="AT459" s="248"/>
      <c r="AU459" s="248"/>
      <c r="AV459" s="248"/>
      <c r="AW459" s="248"/>
      <c r="AX459" s="248"/>
      <c r="AY459" s="248"/>
      <c r="AZ459" s="248"/>
      <c r="BA459" s="289">
        <v>219</v>
      </c>
      <c r="BB459" s="289"/>
      <c r="BC459" s="289"/>
      <c r="BD459" s="289"/>
      <c r="BE459" s="289"/>
      <c r="BF459" s="289"/>
      <c r="BG459" s="289"/>
      <c r="BH459" s="248">
        <v>4048</v>
      </c>
      <c r="BI459" s="248"/>
      <c r="BJ459" s="248"/>
      <c r="BK459" s="248"/>
      <c r="BL459" s="248"/>
      <c r="BM459" s="248"/>
      <c r="BN459" s="248"/>
      <c r="BO459" s="248"/>
      <c r="BP459" s="248"/>
      <c r="BQ459" s="248"/>
      <c r="BR459"/>
      <c r="BS459"/>
      <c r="BT459"/>
      <c r="BU459"/>
      <c r="BV459"/>
      <c r="BW459"/>
      <c r="BX459"/>
      <c r="BY459"/>
      <c r="BZ459"/>
      <c r="CA459"/>
      <c r="CB459"/>
      <c r="CC459"/>
      <c r="CD459"/>
      <c r="CE459"/>
      <c r="CF459"/>
      <c r="CG459"/>
      <c r="CH459"/>
      <c r="CI459"/>
      <c r="CJ459"/>
      <c r="CK459"/>
      <c r="CL459"/>
      <c r="CM459"/>
      <c r="CN459"/>
      <c r="CO459"/>
      <c r="CP459"/>
      <c r="CQ459"/>
      <c r="CR459"/>
      <c r="CS459"/>
      <c r="CT459"/>
      <c r="CU459"/>
      <c r="CV459"/>
      <c r="CW459"/>
      <c r="CX459"/>
      <c r="CY459"/>
      <c r="CZ459"/>
      <c r="DA459"/>
      <c r="DB459"/>
      <c r="DC459"/>
      <c r="DD459"/>
      <c r="DE459"/>
      <c r="DF459"/>
      <c r="DG459"/>
      <c r="DH459"/>
      <c r="DI459"/>
      <c r="DJ459"/>
      <c r="DK459"/>
      <c r="DL459"/>
      <c r="DM459"/>
      <c r="DN459"/>
      <c r="DO459"/>
      <c r="DP459"/>
      <c r="DQ459"/>
      <c r="DR459"/>
      <c r="DS459"/>
      <c r="DT459"/>
      <c r="DU459"/>
      <c r="DV459"/>
      <c r="DW459"/>
      <c r="DX459"/>
      <c r="DY459"/>
      <c r="DZ459"/>
      <c r="EA459"/>
      <c r="EB459"/>
      <c r="EC459"/>
      <c r="ED459"/>
      <c r="EE459"/>
      <c r="EF459"/>
      <c r="EG459"/>
      <c r="EH459"/>
      <c r="EI459"/>
      <c r="EJ459"/>
      <c r="EK459"/>
      <c r="EL459"/>
      <c r="EM459"/>
      <c r="EN459"/>
      <c r="EO459"/>
      <c r="EP459"/>
      <c r="EQ459"/>
      <c r="ER459"/>
      <c r="ES459"/>
      <c r="ET459"/>
      <c r="EU459"/>
      <c r="EV459"/>
      <c r="EW459"/>
      <c r="EX459"/>
      <c r="EY459"/>
      <c r="EZ459"/>
      <c r="FA459"/>
      <c r="FB459"/>
      <c r="FC459"/>
      <c r="FD459"/>
      <c r="FE459"/>
      <c r="FF459"/>
      <c r="FG459"/>
      <c r="FH459"/>
      <c r="FI459"/>
      <c r="FJ459"/>
      <c r="FK459"/>
      <c r="FL459"/>
      <c r="FM459"/>
      <c r="FN459"/>
      <c r="FO459"/>
      <c r="FP459"/>
      <c r="FQ459"/>
      <c r="FR459"/>
      <c r="FS459"/>
      <c r="FT459"/>
      <c r="FU459"/>
      <c r="FV459"/>
      <c r="FW459"/>
      <c r="FX459"/>
      <c r="FY459"/>
      <c r="FZ459"/>
      <c r="GA459"/>
      <c r="GB459"/>
      <c r="GC459"/>
      <c r="GD459"/>
      <c r="GE459"/>
      <c r="GF459"/>
      <c r="GG459"/>
      <c r="GH459"/>
      <c r="GI459"/>
      <c r="GJ459"/>
      <c r="GK459"/>
      <c r="GL459"/>
      <c r="GM459"/>
      <c r="GN459"/>
      <c r="GO459"/>
      <c r="GP459"/>
      <c r="GQ459"/>
      <c r="GR459"/>
      <c r="GS459"/>
      <c r="GT459"/>
      <c r="GU459"/>
      <c r="GV459"/>
      <c r="GW459"/>
      <c r="GX459"/>
      <c r="GY459"/>
      <c r="GZ459"/>
      <c r="HA459"/>
      <c r="HB459"/>
      <c r="HC459"/>
      <c r="HD459"/>
      <c r="HE459"/>
      <c r="HF459"/>
      <c r="HG459"/>
      <c r="HH459"/>
      <c r="HI459"/>
      <c r="HJ459"/>
      <c r="HK459"/>
      <c r="HL459"/>
      <c r="HM459"/>
      <c r="HN459"/>
      <c r="HO459"/>
      <c r="HP459"/>
      <c r="HQ459"/>
      <c r="HR459"/>
      <c r="HS459"/>
      <c r="HT459"/>
      <c r="HU459"/>
      <c r="HV459"/>
      <c r="HW459"/>
      <c r="HX459"/>
      <c r="HY459"/>
      <c r="HZ459"/>
      <c r="IA459"/>
      <c r="IB459"/>
      <c r="IC459"/>
      <c r="ID459"/>
      <c r="IE459"/>
      <c r="IF459"/>
      <c r="IG459"/>
      <c r="IH459"/>
      <c r="II459"/>
      <c r="IJ459"/>
      <c r="IK459"/>
      <c r="IL459"/>
      <c r="IM459"/>
      <c r="IN459"/>
      <c r="IO459"/>
      <c r="IP459"/>
      <c r="IQ459"/>
      <c r="IR459"/>
      <c r="IS459"/>
      <c r="IT459"/>
      <c r="IU459"/>
      <c r="IV459"/>
    </row>
    <row r="460" spans="1:256" ht="15" customHeight="1">
      <c r="A460"/>
      <c r="B460" s="288" t="s">
        <v>558</v>
      </c>
      <c r="C460" s="288"/>
      <c r="D460" s="288"/>
      <c r="E460" s="288"/>
      <c r="F460" s="288"/>
      <c r="G460" s="288"/>
      <c r="H460" s="288"/>
      <c r="I460" s="288"/>
      <c r="J460" s="288"/>
      <c r="K460" s="288"/>
      <c r="L460" s="288"/>
      <c r="M460" s="288"/>
      <c r="N460" s="288"/>
      <c r="O460" s="288"/>
      <c r="P460" s="288"/>
      <c r="Q460" s="288"/>
      <c r="R460" s="288"/>
      <c r="S460" s="289">
        <v>35</v>
      </c>
      <c r="T460" s="289"/>
      <c r="U460" s="289"/>
      <c r="V460" s="289"/>
      <c r="W460" s="289"/>
      <c r="X460" s="289"/>
      <c r="Y460" s="289"/>
      <c r="Z460" s="248">
        <v>391</v>
      </c>
      <c r="AA460" s="248"/>
      <c r="AB460" s="248"/>
      <c r="AC460" s="248"/>
      <c r="AD460" s="248"/>
      <c r="AE460" s="248"/>
      <c r="AF460" s="248"/>
      <c r="AG460" s="248"/>
      <c r="AH460" s="248"/>
      <c r="AI460" s="248"/>
      <c r="AJ460" s="289">
        <v>31</v>
      </c>
      <c r="AK460" s="289"/>
      <c r="AL460" s="289"/>
      <c r="AM460" s="289"/>
      <c r="AN460" s="289"/>
      <c r="AO460" s="289"/>
      <c r="AP460" s="289"/>
      <c r="AQ460" s="248">
        <v>218</v>
      </c>
      <c r="AR460" s="248"/>
      <c r="AS460" s="248"/>
      <c r="AT460" s="248"/>
      <c r="AU460" s="248"/>
      <c r="AV460" s="248"/>
      <c r="AW460" s="248"/>
      <c r="AX460" s="248"/>
      <c r="AY460" s="248"/>
      <c r="AZ460" s="248"/>
      <c r="BA460" s="289">
        <v>23</v>
      </c>
      <c r="BB460" s="289"/>
      <c r="BC460" s="289"/>
      <c r="BD460" s="289"/>
      <c r="BE460" s="289"/>
      <c r="BF460" s="289"/>
      <c r="BG460" s="289"/>
      <c r="BH460" s="248">
        <v>393</v>
      </c>
      <c r="BI460" s="248"/>
      <c r="BJ460" s="248"/>
      <c r="BK460" s="248"/>
      <c r="BL460" s="248"/>
      <c r="BM460" s="248"/>
      <c r="BN460" s="248"/>
      <c r="BO460" s="248"/>
      <c r="BP460" s="248"/>
      <c r="BQ460" s="248"/>
      <c r="BR460"/>
      <c r="BS460"/>
      <c r="BT460"/>
      <c r="BU460"/>
      <c r="BV460"/>
      <c r="BW460"/>
      <c r="BX460"/>
      <c r="BY460"/>
      <c r="BZ460"/>
      <c r="CA460"/>
      <c r="CB460"/>
      <c r="CC460"/>
      <c r="CD460"/>
      <c r="CE460"/>
      <c r="CF460"/>
      <c r="CG460"/>
      <c r="CH460"/>
      <c r="CI460"/>
      <c r="CJ460"/>
      <c r="CK460"/>
      <c r="CL460"/>
      <c r="CM460"/>
      <c r="CN460"/>
      <c r="CO460"/>
      <c r="CP460"/>
      <c r="CQ460"/>
      <c r="CR460"/>
      <c r="CS460"/>
      <c r="CT460"/>
      <c r="CU460"/>
      <c r="CV460"/>
      <c r="CW460"/>
      <c r="CX460"/>
      <c r="CY460"/>
      <c r="CZ460"/>
      <c r="DA460"/>
      <c r="DB460"/>
      <c r="DC460"/>
      <c r="DD460"/>
      <c r="DE460"/>
      <c r="DF460"/>
      <c r="DG460"/>
      <c r="DH460"/>
      <c r="DI460"/>
      <c r="DJ460"/>
      <c r="DK460"/>
      <c r="DL460"/>
      <c r="DM460"/>
      <c r="DN460"/>
      <c r="DO460"/>
      <c r="DP460"/>
      <c r="DQ460"/>
      <c r="DR460"/>
      <c r="DS460"/>
      <c r="DT460"/>
      <c r="DU460"/>
      <c r="DV460"/>
      <c r="DW460"/>
      <c r="DX460"/>
      <c r="DY460"/>
      <c r="DZ460"/>
      <c r="EA460"/>
      <c r="EB460"/>
      <c r="EC460"/>
      <c r="ED460"/>
      <c r="EE460"/>
      <c r="EF460"/>
      <c r="EG460"/>
      <c r="EH460"/>
      <c r="EI460"/>
      <c r="EJ460"/>
      <c r="EK460"/>
      <c r="EL460"/>
      <c r="EM460"/>
      <c r="EN460"/>
      <c r="EO460"/>
      <c r="EP460"/>
      <c r="EQ460"/>
      <c r="ER460"/>
      <c r="ES460"/>
      <c r="ET460"/>
      <c r="EU460"/>
      <c r="EV460"/>
      <c r="EW460"/>
      <c r="EX460"/>
      <c r="EY460"/>
      <c r="EZ460"/>
      <c r="FA460"/>
      <c r="FB460"/>
      <c r="FC460"/>
      <c r="FD460"/>
      <c r="FE460"/>
      <c r="FF460"/>
      <c r="FG460"/>
      <c r="FH460"/>
      <c r="FI460"/>
      <c r="FJ460"/>
      <c r="FK460"/>
      <c r="FL460"/>
      <c r="FM460"/>
      <c r="FN460"/>
      <c r="FO460"/>
      <c r="FP460"/>
      <c r="FQ460"/>
      <c r="FR460"/>
      <c r="FS460"/>
      <c r="FT460"/>
      <c r="FU460"/>
      <c r="FV460"/>
      <c r="FW460"/>
      <c r="FX460"/>
      <c r="FY460"/>
      <c r="FZ460"/>
      <c r="GA460"/>
      <c r="GB460"/>
      <c r="GC460"/>
      <c r="GD460"/>
      <c r="GE460"/>
      <c r="GF460"/>
      <c r="GG460"/>
      <c r="GH460"/>
      <c r="GI460"/>
      <c r="GJ460"/>
      <c r="GK460"/>
      <c r="GL460"/>
      <c r="GM460"/>
      <c r="GN460"/>
      <c r="GO460"/>
      <c r="GP460"/>
      <c r="GQ460"/>
      <c r="GR460"/>
      <c r="GS460"/>
      <c r="GT460"/>
      <c r="GU460"/>
      <c r="GV460"/>
      <c r="GW460"/>
      <c r="GX460"/>
      <c r="GY460"/>
      <c r="GZ460"/>
      <c r="HA460"/>
      <c r="HB460"/>
      <c r="HC460"/>
      <c r="HD460"/>
      <c r="HE460"/>
      <c r="HF460"/>
      <c r="HG460"/>
      <c r="HH460"/>
      <c r="HI460"/>
      <c r="HJ460"/>
      <c r="HK460"/>
      <c r="HL460"/>
      <c r="HM460"/>
      <c r="HN460"/>
      <c r="HO460"/>
      <c r="HP460"/>
      <c r="HQ460"/>
      <c r="HR460"/>
      <c r="HS460"/>
      <c r="HT460"/>
      <c r="HU460"/>
      <c r="HV460"/>
      <c r="HW460"/>
      <c r="HX460"/>
      <c r="HY460"/>
      <c r="HZ460"/>
      <c r="IA460"/>
      <c r="IB460"/>
      <c r="IC460"/>
      <c r="ID460"/>
      <c r="IE460"/>
      <c r="IF460"/>
      <c r="IG460"/>
      <c r="IH460"/>
      <c r="II460"/>
      <c r="IJ460"/>
      <c r="IK460"/>
      <c r="IL460"/>
      <c r="IM460"/>
      <c r="IN460"/>
      <c r="IO460"/>
      <c r="IP460"/>
      <c r="IQ460"/>
      <c r="IR460"/>
      <c r="IS460"/>
      <c r="IT460"/>
      <c r="IU460"/>
      <c r="IV460"/>
    </row>
    <row r="461" spans="1:256" ht="15" customHeight="1">
      <c r="A461"/>
      <c r="B461" s="292" t="s">
        <v>559</v>
      </c>
      <c r="C461" s="292"/>
      <c r="D461" s="292"/>
      <c r="E461" s="292"/>
      <c r="F461" s="292"/>
      <c r="G461" s="292"/>
      <c r="H461" s="292"/>
      <c r="I461" s="292"/>
      <c r="J461" s="292"/>
      <c r="K461" s="292"/>
      <c r="L461" s="292"/>
      <c r="M461" s="292"/>
      <c r="N461" s="292"/>
      <c r="O461" s="292"/>
      <c r="P461" s="292"/>
      <c r="Q461" s="292"/>
      <c r="R461" s="292"/>
      <c r="S461" s="293">
        <v>510</v>
      </c>
      <c r="T461" s="293"/>
      <c r="U461" s="293"/>
      <c r="V461" s="293"/>
      <c r="W461" s="293"/>
      <c r="X461" s="293"/>
      <c r="Y461" s="293"/>
      <c r="Z461" s="294">
        <v>2832</v>
      </c>
      <c r="AA461" s="294"/>
      <c r="AB461" s="294"/>
      <c r="AC461" s="294"/>
      <c r="AD461" s="294"/>
      <c r="AE461" s="294"/>
      <c r="AF461" s="294"/>
      <c r="AG461" s="294"/>
      <c r="AH461" s="294"/>
      <c r="AI461" s="294"/>
      <c r="AJ461" s="293">
        <v>203</v>
      </c>
      <c r="AK461" s="293"/>
      <c r="AL461" s="293"/>
      <c r="AM461" s="293"/>
      <c r="AN461" s="293"/>
      <c r="AO461" s="293"/>
      <c r="AP461" s="293"/>
      <c r="AQ461" s="294">
        <v>1495</v>
      </c>
      <c r="AR461" s="294"/>
      <c r="AS461" s="294"/>
      <c r="AT461" s="294"/>
      <c r="AU461" s="294"/>
      <c r="AV461" s="294"/>
      <c r="AW461" s="294"/>
      <c r="AX461" s="294"/>
      <c r="AY461" s="294"/>
      <c r="AZ461" s="294"/>
      <c r="BA461" s="293">
        <v>195</v>
      </c>
      <c r="BB461" s="293"/>
      <c r="BC461" s="293"/>
      <c r="BD461" s="293"/>
      <c r="BE461" s="293"/>
      <c r="BF461" s="293"/>
      <c r="BG461" s="293"/>
      <c r="BH461" s="294">
        <v>1352</v>
      </c>
      <c r="BI461" s="294"/>
      <c r="BJ461" s="294"/>
      <c r="BK461" s="294"/>
      <c r="BL461" s="294"/>
      <c r="BM461" s="294"/>
      <c r="BN461" s="294"/>
      <c r="BO461" s="294"/>
      <c r="BP461" s="294"/>
      <c r="BQ461" s="294"/>
      <c r="BR461"/>
      <c r="BS461"/>
      <c r="BT461"/>
      <c r="BU461"/>
      <c r="BV461"/>
      <c r="BW461"/>
      <c r="BX461"/>
      <c r="BY461"/>
      <c r="BZ461"/>
      <c r="CA461"/>
      <c r="CB461"/>
      <c r="CC461"/>
      <c r="CD461"/>
      <c r="CE461"/>
      <c r="CF461"/>
      <c r="CG461"/>
      <c r="CH461"/>
      <c r="CI461"/>
      <c r="CJ461"/>
      <c r="CK461"/>
      <c r="CL461"/>
      <c r="CM461"/>
      <c r="CN461"/>
      <c r="CO461"/>
      <c r="CP461"/>
      <c r="CQ461"/>
      <c r="CR461"/>
      <c r="CS461"/>
      <c r="CT461"/>
      <c r="CU461"/>
      <c r="CV461"/>
      <c r="CW461"/>
      <c r="CX461"/>
      <c r="CY461"/>
      <c r="CZ461"/>
      <c r="DA461"/>
      <c r="DB461"/>
      <c r="DC461"/>
      <c r="DD461"/>
      <c r="DE461"/>
      <c r="DF461"/>
      <c r="DG461"/>
      <c r="DH461"/>
      <c r="DI461"/>
      <c r="DJ461"/>
      <c r="DK461"/>
      <c r="DL461"/>
      <c r="DM461"/>
      <c r="DN461"/>
      <c r="DO461"/>
      <c r="DP461"/>
      <c r="DQ461"/>
      <c r="DR461"/>
      <c r="DS461"/>
      <c r="DT461"/>
      <c r="DU461"/>
      <c r="DV461"/>
      <c r="DW461"/>
      <c r="DX461"/>
      <c r="DY461"/>
      <c r="DZ461"/>
      <c r="EA461"/>
      <c r="EB461"/>
      <c r="EC461"/>
      <c r="ED461"/>
      <c r="EE461"/>
      <c r="EF461"/>
      <c r="EG461"/>
      <c r="EH461"/>
      <c r="EI461"/>
      <c r="EJ461"/>
      <c r="EK461"/>
      <c r="EL461"/>
      <c r="EM461"/>
      <c r="EN461"/>
      <c r="EO461"/>
      <c r="EP461"/>
      <c r="EQ461"/>
      <c r="ER461"/>
      <c r="ES461"/>
      <c r="ET461"/>
      <c r="EU461"/>
      <c r="EV461"/>
      <c r="EW461"/>
      <c r="EX461"/>
      <c r="EY461"/>
      <c r="EZ461"/>
      <c r="FA461"/>
      <c r="FB461"/>
      <c r="FC461"/>
      <c r="FD461"/>
      <c r="FE461"/>
      <c r="FF461"/>
      <c r="FG461"/>
      <c r="FH461"/>
      <c r="FI461"/>
      <c r="FJ461"/>
      <c r="FK461"/>
      <c r="FL461"/>
      <c r="FM461"/>
      <c r="FN461"/>
      <c r="FO461"/>
      <c r="FP461"/>
      <c r="FQ461"/>
      <c r="FR461"/>
      <c r="FS461"/>
      <c r="FT461"/>
      <c r="FU461"/>
      <c r="FV461"/>
      <c r="FW461"/>
      <c r="FX461"/>
      <c r="FY461"/>
      <c r="FZ461"/>
      <c r="GA461"/>
      <c r="GB461"/>
      <c r="GC461"/>
      <c r="GD461"/>
      <c r="GE461"/>
      <c r="GF461"/>
      <c r="GG461"/>
      <c r="GH461"/>
      <c r="GI461"/>
      <c r="GJ461"/>
      <c r="GK461"/>
      <c r="GL461"/>
      <c r="GM461"/>
      <c r="GN461"/>
      <c r="GO461"/>
      <c r="GP461"/>
      <c r="GQ461"/>
      <c r="GR461"/>
      <c r="GS461"/>
      <c r="GT461"/>
      <c r="GU461"/>
      <c r="GV461"/>
      <c r="GW461"/>
      <c r="GX461"/>
      <c r="GY461"/>
      <c r="GZ461"/>
      <c r="HA461"/>
      <c r="HB461"/>
      <c r="HC461"/>
      <c r="HD461"/>
      <c r="HE461"/>
      <c r="HF461"/>
      <c r="HG461"/>
      <c r="HH461"/>
      <c r="HI461"/>
      <c r="HJ461"/>
      <c r="HK461"/>
      <c r="HL461"/>
      <c r="HM461"/>
      <c r="HN461"/>
      <c r="HO461"/>
      <c r="HP461"/>
      <c r="HQ461"/>
      <c r="HR461"/>
      <c r="HS461"/>
      <c r="HT461"/>
      <c r="HU461"/>
      <c r="HV461"/>
      <c r="HW461"/>
      <c r="HX461"/>
      <c r="HY461"/>
      <c r="HZ461"/>
      <c r="IA461"/>
      <c r="IB461"/>
      <c r="IC461"/>
      <c r="ID461"/>
      <c r="IE461"/>
      <c r="IF461"/>
      <c r="IG461"/>
      <c r="IH461"/>
      <c r="II461"/>
      <c r="IJ461"/>
      <c r="IK461"/>
      <c r="IL461"/>
      <c r="IM461"/>
      <c r="IN461"/>
      <c r="IO461"/>
      <c r="IP461"/>
      <c r="IQ461"/>
      <c r="IR461"/>
      <c r="IS461"/>
      <c r="IT461"/>
      <c r="IU461"/>
      <c r="IV461"/>
    </row>
    <row r="462" spans="1:256" ht="15" customHeight="1">
      <c r="A462"/>
      <c r="B462" s="123" t="s">
        <v>560</v>
      </c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 s="55" t="s">
        <v>561</v>
      </c>
      <c r="BR462"/>
      <c r="BS462"/>
      <c r="BT462"/>
      <c r="BU462"/>
      <c r="BV462"/>
      <c r="BW462"/>
      <c r="BX462"/>
      <c r="BY462"/>
      <c r="BZ462"/>
      <c r="CA462"/>
      <c r="CB462"/>
      <c r="CC462"/>
      <c r="CD462"/>
      <c r="CE462"/>
      <c r="CF462"/>
      <c r="CG462"/>
      <c r="CH462"/>
      <c r="CI462"/>
      <c r="CJ462"/>
      <c r="CK462"/>
      <c r="CL462"/>
      <c r="CM462"/>
      <c r="CN462"/>
      <c r="CO462"/>
      <c r="CP462"/>
      <c r="CQ462"/>
      <c r="CR462"/>
      <c r="CS462"/>
      <c r="CT462"/>
      <c r="CU462"/>
      <c r="CV462"/>
      <c r="CW462"/>
      <c r="CX462"/>
      <c r="CY462"/>
      <c r="CZ462"/>
      <c r="DA462"/>
      <c r="DB462"/>
      <c r="DC462"/>
      <c r="DD462"/>
      <c r="DE462"/>
      <c r="DF462"/>
      <c r="DG462"/>
      <c r="DH462"/>
      <c r="DI462"/>
      <c r="DJ462"/>
      <c r="DK462"/>
      <c r="DL462"/>
      <c r="DM462"/>
      <c r="DN462"/>
      <c r="DO462"/>
      <c r="DP462"/>
      <c r="DQ462"/>
      <c r="DR462"/>
      <c r="DS462"/>
      <c r="DT462"/>
      <c r="DU462"/>
      <c r="DV462"/>
      <c r="DW462"/>
      <c r="DX462"/>
      <c r="DY462"/>
      <c r="DZ462"/>
      <c r="EA462"/>
      <c r="EB462"/>
      <c r="EC462"/>
      <c r="ED462"/>
      <c r="EE462"/>
      <c r="EF462"/>
      <c r="EG462"/>
      <c r="EH462"/>
      <c r="EI462"/>
      <c r="EJ462"/>
      <c r="EK462"/>
      <c r="EL462"/>
      <c r="EM462"/>
      <c r="EN462"/>
      <c r="EO462"/>
      <c r="EP462"/>
      <c r="EQ462"/>
      <c r="ER462"/>
      <c r="ES462"/>
      <c r="ET462"/>
      <c r="EU462"/>
      <c r="EV462"/>
      <c r="EW462"/>
      <c r="EX462"/>
      <c r="EY462"/>
      <c r="EZ462"/>
      <c r="FA462"/>
      <c r="FB462"/>
      <c r="FC462"/>
      <c r="FD462"/>
      <c r="FE462"/>
      <c r="FF462"/>
      <c r="FG462"/>
      <c r="FH462"/>
      <c r="FI462"/>
      <c r="FJ462"/>
      <c r="FK462"/>
      <c r="FL462"/>
      <c r="FM462"/>
      <c r="FN462"/>
      <c r="FO462"/>
      <c r="FP462"/>
      <c r="FQ462"/>
      <c r="FR462"/>
      <c r="FS462"/>
      <c r="FT462"/>
      <c r="FU462"/>
      <c r="FV462"/>
      <c r="FW462"/>
      <c r="FX462"/>
      <c r="FY462"/>
      <c r="FZ462"/>
      <c r="GA462"/>
      <c r="GB462"/>
      <c r="GC462"/>
      <c r="GD462"/>
      <c r="GE462"/>
      <c r="GF462"/>
      <c r="GG462"/>
      <c r="GH462"/>
      <c r="GI462"/>
      <c r="GJ462"/>
      <c r="GK462"/>
      <c r="GL462"/>
      <c r="GM462"/>
      <c r="GN462"/>
      <c r="GO462"/>
      <c r="GP462"/>
      <c r="GQ462"/>
      <c r="GR462"/>
      <c r="GS462"/>
      <c r="GT462"/>
      <c r="GU462"/>
      <c r="GV462"/>
      <c r="GW462"/>
      <c r="GX462"/>
      <c r="GY462"/>
      <c r="GZ462"/>
      <c r="HA462"/>
      <c r="HB462"/>
      <c r="HC462"/>
      <c r="HD462"/>
      <c r="HE462"/>
      <c r="HF462"/>
      <c r="HG462"/>
      <c r="HH462"/>
      <c r="HI462"/>
      <c r="HJ462"/>
      <c r="HK462"/>
      <c r="HL462"/>
      <c r="HM462"/>
      <c r="HN462"/>
      <c r="HO462"/>
      <c r="HP462"/>
      <c r="HQ462"/>
      <c r="HR462"/>
      <c r="HS462"/>
      <c r="HT462"/>
      <c r="HU462"/>
      <c r="HV462"/>
      <c r="HW462"/>
      <c r="HX462"/>
      <c r="HY462"/>
      <c r="HZ462"/>
      <c r="IA462"/>
      <c r="IB462"/>
      <c r="IC462"/>
      <c r="ID462"/>
      <c r="IE462"/>
      <c r="IF462"/>
      <c r="IG462"/>
      <c r="IH462"/>
      <c r="II462"/>
      <c r="IJ462"/>
      <c r="IK462"/>
      <c r="IL462"/>
      <c r="IM462"/>
      <c r="IN462"/>
      <c r="IO462"/>
      <c r="IP462"/>
      <c r="IQ462"/>
      <c r="IR462"/>
      <c r="IS462"/>
      <c r="IT462"/>
      <c r="IU462"/>
      <c r="IV462"/>
    </row>
    <row r="464" spans="1:256" ht="15" customHeight="1">
      <c r="A464" s="8" t="s">
        <v>562</v>
      </c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 s="55" t="s">
        <v>538</v>
      </c>
      <c r="BR464"/>
      <c r="BS464"/>
      <c r="BT464"/>
      <c r="BU464"/>
      <c r="BV464"/>
      <c r="BW464"/>
      <c r="BX464"/>
      <c r="BY464"/>
      <c r="BZ464"/>
      <c r="CA464"/>
      <c r="CB464"/>
      <c r="CC464"/>
      <c r="CD464"/>
      <c r="CE464"/>
      <c r="CF464"/>
      <c r="CG464"/>
      <c r="CH464"/>
      <c r="CI464"/>
      <c r="CJ464"/>
      <c r="CK464"/>
      <c r="CL464"/>
      <c r="CM464"/>
      <c r="CN464"/>
      <c r="CO464"/>
      <c r="CP464"/>
      <c r="CQ464"/>
      <c r="CR464"/>
      <c r="CS464"/>
      <c r="CT464"/>
      <c r="CU464"/>
      <c r="CV464"/>
      <c r="CW464"/>
      <c r="CX464"/>
      <c r="CY464"/>
      <c r="CZ464"/>
      <c r="DA464"/>
      <c r="DB464"/>
      <c r="DC464"/>
      <c r="DD464"/>
      <c r="DE464"/>
      <c r="DF464"/>
      <c r="DG464"/>
      <c r="DH464"/>
      <c r="DI464"/>
      <c r="DJ464"/>
      <c r="DK464"/>
      <c r="DL464"/>
      <c r="DM464"/>
      <c r="DN464"/>
      <c r="DO464"/>
      <c r="DP464"/>
      <c r="DQ464"/>
      <c r="DR464"/>
      <c r="DS464"/>
      <c r="DT464"/>
      <c r="DU464"/>
      <c r="DV464"/>
      <c r="DW464"/>
      <c r="DX464"/>
      <c r="DY464"/>
      <c r="DZ464"/>
      <c r="EA464"/>
      <c r="EB464"/>
      <c r="EC464"/>
      <c r="ED464"/>
      <c r="EE464"/>
      <c r="EF464"/>
      <c r="EG464"/>
      <c r="EH464"/>
      <c r="EI464"/>
      <c r="EJ464"/>
      <c r="EK464"/>
      <c r="EL464"/>
      <c r="EM464"/>
      <c r="EN464"/>
      <c r="EO464"/>
      <c r="EP464"/>
      <c r="EQ464"/>
      <c r="ER464"/>
      <c r="ES464"/>
      <c r="ET464"/>
      <c r="EU464"/>
      <c r="EV464"/>
      <c r="EW464"/>
      <c r="EX464"/>
      <c r="EY464"/>
      <c r="EZ464"/>
      <c r="FA464"/>
      <c r="FB464"/>
      <c r="FC464"/>
      <c r="FD464"/>
      <c r="FE464"/>
      <c r="FF464"/>
      <c r="FG464"/>
      <c r="FH464"/>
      <c r="FI464"/>
      <c r="FJ464"/>
      <c r="FK464"/>
      <c r="FL464"/>
      <c r="FM464"/>
      <c r="FN464"/>
      <c r="FO464"/>
      <c r="FP464"/>
      <c r="FQ464"/>
      <c r="FR464"/>
      <c r="FS464"/>
      <c r="FT464"/>
      <c r="FU464"/>
      <c r="FV464"/>
      <c r="FW464"/>
      <c r="FX464"/>
      <c r="FY464"/>
      <c r="FZ464"/>
      <c r="GA464"/>
      <c r="GB464"/>
      <c r="GC464"/>
      <c r="GD464"/>
      <c r="GE464"/>
      <c r="GF464"/>
      <c r="GG464"/>
      <c r="GH464"/>
      <c r="GI464"/>
      <c r="GJ464"/>
      <c r="GK464"/>
      <c r="GL464"/>
      <c r="GM464"/>
      <c r="GN464"/>
      <c r="GO464"/>
      <c r="GP464"/>
      <c r="GQ464"/>
      <c r="GR464"/>
      <c r="GS464"/>
      <c r="GT464"/>
      <c r="GU464"/>
      <c r="GV464"/>
      <c r="GW464"/>
      <c r="GX464"/>
      <c r="GY464"/>
      <c r="GZ464"/>
      <c r="HA464"/>
      <c r="HB464"/>
      <c r="HC464"/>
      <c r="HD464"/>
      <c r="HE464"/>
      <c r="HF464"/>
      <c r="HG464"/>
      <c r="HH464"/>
      <c r="HI464"/>
      <c r="HJ464"/>
      <c r="HK464"/>
      <c r="HL464"/>
      <c r="HM464"/>
      <c r="HN464"/>
      <c r="HO464"/>
      <c r="HP464"/>
      <c r="HQ464"/>
      <c r="HR464"/>
      <c r="HS464"/>
      <c r="HT464"/>
      <c r="HU464"/>
      <c r="HV464"/>
      <c r="HW464"/>
      <c r="HX464"/>
      <c r="HY464"/>
      <c r="HZ464"/>
      <c r="IA464"/>
      <c r="IB464"/>
      <c r="IC464"/>
      <c r="ID464"/>
      <c r="IE464"/>
      <c r="IF464"/>
      <c r="IG464"/>
      <c r="IH464"/>
      <c r="II464"/>
      <c r="IJ464"/>
      <c r="IK464"/>
      <c r="IL464"/>
      <c r="IM464"/>
      <c r="IN464"/>
      <c r="IO464"/>
      <c r="IP464"/>
      <c r="IQ464"/>
      <c r="IR464"/>
      <c r="IS464"/>
      <c r="IT464"/>
      <c r="IU464"/>
      <c r="IV464"/>
    </row>
    <row r="465" spans="1:256" ht="3.75" customHeight="1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  <c r="BY465"/>
      <c r="BZ465"/>
      <c r="CA465"/>
      <c r="CB465"/>
      <c r="CC465"/>
      <c r="CD465"/>
      <c r="CE465"/>
      <c r="CF465"/>
      <c r="CG465"/>
      <c r="CH465"/>
      <c r="CI465"/>
      <c r="CJ465"/>
      <c r="CK465"/>
      <c r="CL465"/>
      <c r="CM465"/>
      <c r="CN465"/>
      <c r="CO465"/>
      <c r="CP465"/>
      <c r="CQ465"/>
      <c r="CR465"/>
      <c r="CS465"/>
      <c r="CT465"/>
      <c r="CU465"/>
      <c r="CV465"/>
      <c r="CW465"/>
      <c r="CX465"/>
      <c r="CY465"/>
      <c r="CZ465"/>
      <c r="DA465"/>
      <c r="DB465"/>
      <c r="DC465"/>
      <c r="DD465"/>
      <c r="DE465"/>
      <c r="DF465"/>
      <c r="DG465"/>
      <c r="DH465"/>
      <c r="DI465"/>
      <c r="DJ465"/>
      <c r="DK465"/>
      <c r="DL465"/>
      <c r="DM465"/>
      <c r="DN465"/>
      <c r="DO465"/>
      <c r="DP465"/>
      <c r="DQ465"/>
      <c r="DR465"/>
      <c r="DS465"/>
      <c r="DT465"/>
      <c r="DU465"/>
      <c r="DV465"/>
      <c r="DW465"/>
      <c r="DX465"/>
      <c r="DY465"/>
      <c r="DZ465"/>
      <c r="EA465"/>
      <c r="EB465"/>
      <c r="EC465"/>
      <c r="ED465"/>
      <c r="EE465"/>
      <c r="EF465"/>
      <c r="EG465"/>
      <c r="EH465"/>
      <c r="EI465"/>
      <c r="EJ465"/>
      <c r="EK465"/>
      <c r="EL465"/>
      <c r="EM465"/>
      <c r="EN465"/>
      <c r="EO465"/>
      <c r="EP465"/>
      <c r="EQ465"/>
      <c r="ER465"/>
      <c r="ES465"/>
      <c r="ET465"/>
      <c r="EU465"/>
      <c r="EV465"/>
      <c r="EW465"/>
      <c r="EX465"/>
      <c r="EY465"/>
      <c r="EZ465"/>
      <c r="FA465"/>
      <c r="FB465"/>
      <c r="FC465"/>
      <c r="FD465"/>
      <c r="FE465"/>
      <c r="FF465"/>
      <c r="FG465"/>
      <c r="FH465"/>
      <c r="FI465"/>
      <c r="FJ465"/>
      <c r="FK465"/>
      <c r="FL465"/>
      <c r="FM465"/>
      <c r="FN465"/>
      <c r="FO465"/>
      <c r="FP465"/>
      <c r="FQ465"/>
      <c r="FR465"/>
      <c r="FS465"/>
      <c r="FT465"/>
      <c r="FU465"/>
      <c r="FV465"/>
      <c r="FW465"/>
      <c r="FX465"/>
      <c r="FY465"/>
      <c r="FZ465"/>
      <c r="GA465"/>
      <c r="GB465"/>
      <c r="GC465"/>
      <c r="GD465"/>
      <c r="GE465"/>
      <c r="GF465"/>
      <c r="GG465"/>
      <c r="GH465"/>
      <c r="GI465"/>
      <c r="GJ465"/>
      <c r="GK465"/>
      <c r="GL465"/>
      <c r="GM465"/>
      <c r="GN465"/>
      <c r="GO465"/>
      <c r="GP465"/>
      <c r="GQ465"/>
      <c r="GR465"/>
      <c r="GS465"/>
      <c r="GT465"/>
      <c r="GU465"/>
      <c r="GV465"/>
      <c r="GW465"/>
      <c r="GX465"/>
      <c r="GY465"/>
      <c r="GZ465"/>
      <c r="HA465"/>
      <c r="HB465"/>
      <c r="HC465"/>
      <c r="HD465"/>
      <c r="HE465"/>
      <c r="HF465"/>
      <c r="HG465"/>
      <c r="HH465"/>
      <c r="HI465"/>
      <c r="HJ465"/>
      <c r="HK465"/>
      <c r="HL465"/>
      <c r="HM465"/>
      <c r="HN465"/>
      <c r="HO465"/>
      <c r="HP465"/>
      <c r="HQ465"/>
      <c r="HR465"/>
      <c r="HS465"/>
      <c r="HT465"/>
      <c r="HU465"/>
      <c r="HV465"/>
      <c r="HW465"/>
      <c r="HX465"/>
      <c r="HY465"/>
      <c r="HZ465"/>
      <c r="IA465"/>
      <c r="IB465"/>
      <c r="IC465"/>
      <c r="ID465"/>
      <c r="IE465"/>
      <c r="IF465"/>
      <c r="IG465"/>
      <c r="IH465"/>
      <c r="II465"/>
      <c r="IJ465"/>
      <c r="IK465"/>
      <c r="IL465"/>
      <c r="IM465"/>
      <c r="IN465"/>
      <c r="IO465"/>
      <c r="IP465"/>
      <c r="IQ465"/>
      <c r="IR465"/>
      <c r="IS465"/>
      <c r="IT465"/>
      <c r="IU465"/>
      <c r="IV465"/>
    </row>
    <row r="466" spans="1:256" ht="15" customHeight="1">
      <c r="A466"/>
      <c r="B466" s="5" t="s">
        <v>102</v>
      </c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284">
        <v>38991</v>
      </c>
      <c r="T466" s="284"/>
      <c r="U466" s="284"/>
      <c r="V466" s="284"/>
      <c r="W466" s="284"/>
      <c r="X466" s="284"/>
      <c r="Y466" s="284"/>
      <c r="Z466" s="284"/>
      <c r="AA466" s="284"/>
      <c r="AB466" s="284"/>
      <c r="AC466" s="284"/>
      <c r="AD466" s="284"/>
      <c r="AE466" s="284"/>
      <c r="AF466" s="284"/>
      <c r="AG466" s="284"/>
      <c r="AH466" s="284"/>
      <c r="AI466" s="284"/>
      <c r="AJ466" s="284">
        <v>41183</v>
      </c>
      <c r="AK466" s="284"/>
      <c r="AL466" s="284"/>
      <c r="AM466" s="284"/>
      <c r="AN466" s="284"/>
      <c r="AO466" s="284"/>
      <c r="AP466" s="284"/>
      <c r="AQ466" s="284"/>
      <c r="AR466" s="284"/>
      <c r="AS466" s="284"/>
      <c r="AT466" s="284"/>
      <c r="AU466" s="284"/>
      <c r="AV466" s="284"/>
      <c r="AW466" s="284"/>
      <c r="AX466" s="284"/>
      <c r="AY466" s="284"/>
      <c r="AZ466" s="284"/>
      <c r="BA466" s="284">
        <v>42644</v>
      </c>
      <c r="BB466" s="284"/>
      <c r="BC466" s="284"/>
      <c r="BD466" s="284"/>
      <c r="BE466" s="284"/>
      <c r="BF466" s="284"/>
      <c r="BG466" s="284"/>
      <c r="BH466" s="284"/>
      <c r="BI466" s="284"/>
      <c r="BJ466" s="284"/>
      <c r="BK466" s="284"/>
      <c r="BL466" s="284"/>
      <c r="BM466" s="284"/>
      <c r="BN466" s="284"/>
      <c r="BO466" s="284"/>
      <c r="BP466" s="284"/>
      <c r="BQ466" s="284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  <c r="CH466"/>
      <c r="CI466"/>
      <c r="CJ466"/>
      <c r="CK466"/>
      <c r="CL466"/>
      <c r="CM466"/>
      <c r="CN466"/>
      <c r="CO466"/>
      <c r="CP466"/>
      <c r="CQ466"/>
      <c r="CR466"/>
      <c r="CS466"/>
      <c r="CT466"/>
      <c r="CU466"/>
      <c r="CV466"/>
      <c r="CW466"/>
      <c r="CX466"/>
      <c r="CY466"/>
      <c r="CZ466"/>
      <c r="DA466"/>
      <c r="DB466"/>
      <c r="DC466"/>
      <c r="DD466"/>
      <c r="DE466"/>
      <c r="DF466"/>
      <c r="DG466"/>
      <c r="DH466"/>
      <c r="DI466"/>
      <c r="DJ466"/>
      <c r="DK466"/>
      <c r="DL466"/>
      <c r="DM466"/>
      <c r="DN466"/>
      <c r="DO466"/>
      <c r="DP466"/>
      <c r="DQ466"/>
      <c r="DR466"/>
      <c r="DS466"/>
      <c r="DT466"/>
      <c r="DU466"/>
      <c r="DV466"/>
      <c r="DW466"/>
      <c r="DX466"/>
      <c r="DY466"/>
      <c r="DZ466"/>
      <c r="EA466"/>
      <c r="EB466"/>
      <c r="EC466"/>
      <c r="ED466"/>
      <c r="EE466"/>
      <c r="EF466"/>
      <c r="EG466"/>
      <c r="EH466"/>
      <c r="EI466"/>
      <c r="EJ466"/>
      <c r="EK466"/>
      <c r="EL466"/>
      <c r="EM466"/>
      <c r="EN466"/>
      <c r="EO466"/>
      <c r="EP466"/>
      <c r="EQ466"/>
      <c r="ER466"/>
      <c r="ES466"/>
      <c r="ET466"/>
      <c r="EU466"/>
      <c r="EV466"/>
      <c r="EW466"/>
      <c r="EX466"/>
      <c r="EY466"/>
      <c r="EZ466"/>
      <c r="FA466"/>
      <c r="FB466"/>
      <c r="FC466"/>
      <c r="FD466"/>
      <c r="FE466"/>
      <c r="FF466"/>
      <c r="FG466"/>
      <c r="FH466"/>
      <c r="FI466"/>
      <c r="FJ466"/>
      <c r="FK466"/>
      <c r="FL466"/>
      <c r="FM466"/>
      <c r="FN466"/>
      <c r="FO466"/>
      <c r="FP466"/>
      <c r="FQ466"/>
      <c r="FR466"/>
      <c r="FS466"/>
      <c r="FT466"/>
      <c r="FU466"/>
      <c r="FV466"/>
      <c r="FW466"/>
      <c r="FX466"/>
      <c r="FY466"/>
      <c r="FZ466"/>
      <c r="GA466"/>
      <c r="GB466"/>
      <c r="GC466"/>
      <c r="GD466"/>
      <c r="GE466"/>
      <c r="GF466"/>
      <c r="GG466"/>
      <c r="GH466"/>
      <c r="GI466"/>
      <c r="GJ466"/>
      <c r="GK466"/>
      <c r="GL466"/>
      <c r="GM466"/>
      <c r="GN466"/>
      <c r="GO466"/>
      <c r="GP466"/>
      <c r="GQ466"/>
      <c r="GR466"/>
      <c r="GS466"/>
      <c r="GT466"/>
      <c r="GU466"/>
      <c r="GV466"/>
      <c r="GW466"/>
      <c r="GX466"/>
      <c r="GY466"/>
      <c r="GZ466"/>
      <c r="HA466"/>
      <c r="HB466"/>
      <c r="HC466"/>
      <c r="HD466"/>
      <c r="HE466"/>
      <c r="HF466"/>
      <c r="HG466"/>
      <c r="HH466"/>
      <c r="HI466"/>
      <c r="HJ466"/>
      <c r="HK466"/>
      <c r="HL466"/>
      <c r="HM466"/>
      <c r="HN466"/>
      <c r="HO466"/>
      <c r="HP466"/>
      <c r="HQ466"/>
      <c r="HR466"/>
      <c r="HS466"/>
      <c r="HT466"/>
      <c r="HU466"/>
      <c r="HV466"/>
      <c r="HW466"/>
      <c r="HX466"/>
      <c r="HY466"/>
      <c r="HZ466"/>
      <c r="IA466"/>
      <c r="IB466"/>
      <c r="IC466"/>
      <c r="ID466"/>
      <c r="IE466"/>
      <c r="IF466"/>
      <c r="IG466"/>
      <c r="IH466"/>
      <c r="II466"/>
      <c r="IJ466"/>
      <c r="IK466"/>
      <c r="IL466"/>
      <c r="IM466"/>
      <c r="IN466"/>
      <c r="IO466"/>
      <c r="IP466"/>
      <c r="IQ466"/>
      <c r="IR466"/>
      <c r="IS466"/>
      <c r="IT466"/>
      <c r="IU466"/>
      <c r="IV466"/>
    </row>
    <row r="467" spans="1:256" ht="15" customHeight="1">
      <c r="A467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 t="s">
        <v>539</v>
      </c>
      <c r="T467" s="5"/>
      <c r="U467" s="5"/>
      <c r="V467" s="5"/>
      <c r="W467" s="5"/>
      <c r="X467" s="5"/>
      <c r="Y467" s="5"/>
      <c r="Z467" s="5" t="s">
        <v>540</v>
      </c>
      <c r="AA467" s="5"/>
      <c r="AB467" s="5"/>
      <c r="AC467" s="5"/>
      <c r="AD467" s="5"/>
      <c r="AE467" s="5"/>
      <c r="AF467" s="5"/>
      <c r="AG467" s="5"/>
      <c r="AH467" s="5"/>
      <c r="AI467" s="5"/>
      <c r="AJ467" s="5" t="s">
        <v>539</v>
      </c>
      <c r="AK467" s="5"/>
      <c r="AL467" s="5"/>
      <c r="AM467" s="5"/>
      <c r="AN467" s="5"/>
      <c r="AO467" s="5"/>
      <c r="AP467" s="5"/>
      <c r="AQ467" s="5" t="s">
        <v>540</v>
      </c>
      <c r="AR467" s="5"/>
      <c r="AS467" s="5"/>
      <c r="AT467" s="5"/>
      <c r="AU467" s="5"/>
      <c r="AV467" s="5"/>
      <c r="AW467" s="5"/>
      <c r="AX467" s="5"/>
      <c r="AY467" s="5"/>
      <c r="AZ467" s="5"/>
      <c r="BA467" s="5" t="s">
        <v>539</v>
      </c>
      <c r="BB467" s="5"/>
      <c r="BC467" s="5"/>
      <c r="BD467" s="5"/>
      <c r="BE467" s="5"/>
      <c r="BF467" s="5"/>
      <c r="BG467" s="5"/>
      <c r="BH467" s="5" t="s">
        <v>540</v>
      </c>
      <c r="BI467" s="5"/>
      <c r="BJ467" s="5"/>
      <c r="BK467" s="5"/>
      <c r="BL467" s="5"/>
      <c r="BM467" s="5"/>
      <c r="BN467" s="5"/>
      <c r="BO467" s="5"/>
      <c r="BP467" s="5"/>
      <c r="BQ467" s="5"/>
      <c r="BR467"/>
      <c r="BS467"/>
      <c r="BT467"/>
      <c r="BU467"/>
      <c r="BV467"/>
      <c r="BW467"/>
      <c r="BX467"/>
      <c r="BY467"/>
      <c r="BZ467"/>
      <c r="CA467"/>
      <c r="CB467"/>
      <c r="CC467" s="1" t="s">
        <v>563</v>
      </c>
      <c r="CD467"/>
      <c r="CE467"/>
      <c r="CF467"/>
      <c r="CG467"/>
      <c r="CH467"/>
      <c r="CI467"/>
      <c r="CJ467"/>
      <c r="CK467"/>
      <c r="CL467"/>
      <c r="CM467"/>
      <c r="CN467"/>
      <c r="CO467"/>
      <c r="CP467"/>
      <c r="CQ467"/>
      <c r="CR467"/>
      <c r="CS467"/>
      <c r="CT467"/>
      <c r="CU467"/>
      <c r="CV467"/>
      <c r="CW467"/>
      <c r="CX467"/>
      <c r="CY467"/>
      <c r="CZ467"/>
      <c r="DA467"/>
      <c r="DB467"/>
      <c r="DC467"/>
      <c r="DD467"/>
      <c r="DE467"/>
      <c r="DF467"/>
      <c r="DG467"/>
      <c r="DH467"/>
      <c r="DI467"/>
      <c r="DJ467"/>
      <c r="DK467"/>
      <c r="DL467"/>
      <c r="DM467"/>
      <c r="DN467"/>
      <c r="DO467"/>
      <c r="DP467"/>
      <c r="DQ467"/>
      <c r="DR467"/>
      <c r="DS467"/>
      <c r="DT467"/>
      <c r="DU467"/>
      <c r="DV467"/>
      <c r="DW467"/>
      <c r="DX467"/>
      <c r="DY467"/>
      <c r="DZ467"/>
      <c r="EA467"/>
      <c r="EB467"/>
      <c r="EC467"/>
      <c r="ED467"/>
      <c r="EE467"/>
      <c r="EF467"/>
      <c r="EG467"/>
      <c r="EH467"/>
      <c r="EI467"/>
      <c r="EJ467"/>
      <c r="EK467"/>
      <c r="EL467"/>
      <c r="EM467"/>
      <c r="EN467"/>
      <c r="EO467"/>
      <c r="EP467"/>
      <c r="EQ467"/>
      <c r="ER467"/>
      <c r="ES467"/>
      <c r="ET467"/>
      <c r="EU467"/>
      <c r="EV467"/>
      <c r="EW467"/>
      <c r="EX467"/>
      <c r="EY467"/>
      <c r="EZ467"/>
      <c r="FA467"/>
      <c r="FB467"/>
      <c r="FC467"/>
      <c r="FD467"/>
      <c r="FE467"/>
      <c r="FF467"/>
      <c r="FG467"/>
      <c r="FH467"/>
      <c r="FI467"/>
      <c r="FJ467"/>
      <c r="FK467"/>
      <c r="FL467"/>
      <c r="FM467"/>
      <c r="FN467"/>
      <c r="FO467"/>
      <c r="FP467"/>
      <c r="FQ467"/>
      <c r="FR467"/>
      <c r="FS467"/>
      <c r="FT467"/>
      <c r="FU467"/>
      <c r="FV467"/>
      <c r="FW467"/>
      <c r="FX467"/>
      <c r="FY467"/>
      <c r="FZ467"/>
      <c r="GA467"/>
      <c r="GB467"/>
      <c r="GC467"/>
      <c r="GD467"/>
      <c r="GE467"/>
      <c r="GF467"/>
      <c r="GG467"/>
      <c r="GH467"/>
      <c r="GI467"/>
      <c r="GJ467"/>
      <c r="GK467"/>
      <c r="GL467"/>
      <c r="GM467"/>
      <c r="GN467"/>
      <c r="GO467"/>
      <c r="GP467"/>
      <c r="GQ467"/>
      <c r="GR467"/>
      <c r="GS467"/>
      <c r="GT467"/>
      <c r="GU467"/>
      <c r="GV467"/>
      <c r="GW467"/>
      <c r="GX467"/>
      <c r="GY467"/>
      <c r="GZ467"/>
      <c r="HA467"/>
      <c r="HB467"/>
      <c r="HC467"/>
      <c r="HD467"/>
      <c r="HE467"/>
      <c r="HF467"/>
      <c r="HG467"/>
      <c r="HH467"/>
      <c r="HI467"/>
      <c r="HJ467"/>
      <c r="HK467"/>
      <c r="HL467"/>
      <c r="HM467"/>
      <c r="HN467"/>
      <c r="HO467"/>
      <c r="HP467"/>
      <c r="HQ467"/>
      <c r="HR467"/>
      <c r="HS467"/>
      <c r="HT467"/>
      <c r="HU467"/>
      <c r="HV467"/>
      <c r="HW467"/>
      <c r="HX467"/>
      <c r="HY467"/>
      <c r="HZ467"/>
      <c r="IA467"/>
      <c r="IB467"/>
      <c r="IC467"/>
      <c r="ID467"/>
      <c r="IE467"/>
      <c r="IF467"/>
      <c r="IG467"/>
      <c r="IH467"/>
      <c r="II467"/>
      <c r="IJ467"/>
      <c r="IK467"/>
      <c r="IL467"/>
      <c r="IM467"/>
      <c r="IN467"/>
      <c r="IO467"/>
      <c r="IP467"/>
      <c r="IQ467"/>
      <c r="IR467"/>
      <c r="IS467"/>
      <c r="IT467"/>
      <c r="IU467"/>
      <c r="IV467"/>
    </row>
    <row r="468" spans="1:256" ht="15" customHeight="1">
      <c r="A468"/>
      <c r="B468" s="5" t="s">
        <v>542</v>
      </c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249">
        <f>SUM(S469:Y474)</f>
        <v>2618</v>
      </c>
      <c r="T468" s="249"/>
      <c r="U468" s="249"/>
      <c r="V468" s="249"/>
      <c r="W468" s="249"/>
      <c r="X468" s="249"/>
      <c r="Y468" s="249"/>
      <c r="Z468" s="249">
        <f>SUM(Z469:AI473)</f>
        <v>19574</v>
      </c>
      <c r="AA468" s="249"/>
      <c r="AB468" s="249"/>
      <c r="AC468" s="249"/>
      <c r="AD468" s="249"/>
      <c r="AE468" s="249"/>
      <c r="AF468" s="249"/>
      <c r="AG468" s="249"/>
      <c r="AH468" s="249"/>
      <c r="AI468" s="249"/>
      <c r="AJ468" s="249">
        <f>SUM(AJ469:AP474)</f>
        <v>2560</v>
      </c>
      <c r="AK468" s="249"/>
      <c r="AL468" s="249"/>
      <c r="AM468" s="249"/>
      <c r="AN468" s="249"/>
      <c r="AO468" s="249"/>
      <c r="AP468" s="249"/>
      <c r="AQ468" s="249">
        <f>SUM(AQ469:AZ474)</f>
        <v>20141</v>
      </c>
      <c r="AR468" s="249"/>
      <c r="AS468" s="249"/>
      <c r="AT468" s="249"/>
      <c r="AU468" s="249"/>
      <c r="AV468" s="249"/>
      <c r="AW468" s="249"/>
      <c r="AX468" s="249"/>
      <c r="AY468" s="249"/>
      <c r="AZ468" s="249"/>
      <c r="BA468" s="249">
        <f>SUM(BA469:BG474)</f>
        <v>2509</v>
      </c>
      <c r="BB468" s="249"/>
      <c r="BC468" s="249"/>
      <c r="BD468" s="249"/>
      <c r="BE468" s="249"/>
      <c r="BF468" s="249"/>
      <c r="BG468" s="249"/>
      <c r="BH468" s="249">
        <f>SUM(BH469:BQ474)</f>
        <v>20643</v>
      </c>
      <c r="BI468" s="249"/>
      <c r="BJ468" s="249"/>
      <c r="BK468" s="249"/>
      <c r="BL468" s="249"/>
      <c r="BM468" s="249"/>
      <c r="BN468" s="249"/>
      <c r="BO468" s="249"/>
      <c r="BP468" s="249"/>
      <c r="BQ468" s="249"/>
      <c r="BR468"/>
      <c r="BS468"/>
      <c r="BT468"/>
      <c r="BU468"/>
      <c r="BV468"/>
      <c r="BW468"/>
      <c r="BX468"/>
      <c r="BY468"/>
      <c r="BZ468"/>
      <c r="CA468"/>
      <c r="CB468"/>
      <c r="CC468"/>
      <c r="CD468"/>
      <c r="CE468"/>
      <c r="CF468"/>
      <c r="CG468"/>
      <c r="CH468"/>
      <c r="CI468"/>
      <c r="CJ468"/>
      <c r="CK468"/>
      <c r="CL468"/>
      <c r="CM468"/>
      <c r="CN468"/>
      <c r="CO468"/>
      <c r="CP468"/>
      <c r="CQ468"/>
      <c r="CR468"/>
      <c r="CS468"/>
      <c r="CT468"/>
      <c r="CU468"/>
      <c r="CV468"/>
      <c r="CW468"/>
      <c r="CX468"/>
      <c r="CY468"/>
      <c r="CZ468"/>
      <c r="DA468"/>
      <c r="DB468"/>
      <c r="DC468"/>
      <c r="DD468"/>
      <c r="DE468"/>
      <c r="DF468"/>
      <c r="DG468"/>
      <c r="DH468"/>
      <c r="DI468"/>
      <c r="DJ468"/>
      <c r="DK468"/>
      <c r="DL468"/>
      <c r="DM468"/>
      <c r="DN468"/>
      <c r="DO468"/>
      <c r="DP468"/>
      <c r="DQ468"/>
      <c r="DR468"/>
      <c r="DS468"/>
      <c r="DT468"/>
      <c r="DU468"/>
      <c r="DV468"/>
      <c r="DW468"/>
      <c r="DX468"/>
      <c r="DY468"/>
      <c r="DZ468"/>
      <c r="EA468"/>
      <c r="EB468"/>
      <c r="EC468"/>
      <c r="ED468"/>
      <c r="EE468"/>
      <c r="EF468"/>
      <c r="EG468"/>
      <c r="EH468"/>
      <c r="EI468"/>
      <c r="EJ468"/>
      <c r="EK468"/>
      <c r="EL468"/>
      <c r="EM468"/>
      <c r="EN468"/>
      <c r="EO468"/>
      <c r="EP468"/>
      <c r="EQ468"/>
      <c r="ER468"/>
      <c r="ES468"/>
      <c r="ET468"/>
      <c r="EU468"/>
      <c r="EV468"/>
      <c r="EW468"/>
      <c r="EX468"/>
      <c r="EY468"/>
      <c r="EZ468"/>
      <c r="FA468"/>
      <c r="FB468"/>
      <c r="FC468"/>
      <c r="FD468"/>
      <c r="FE468"/>
      <c r="FF468"/>
      <c r="FG468"/>
      <c r="FH468"/>
      <c r="FI468"/>
      <c r="FJ468"/>
      <c r="FK468"/>
      <c r="FL468"/>
      <c r="FM468"/>
      <c r="FN468"/>
      <c r="FO468"/>
      <c r="FP468"/>
      <c r="FQ468"/>
      <c r="FR468"/>
      <c r="FS468"/>
      <c r="FT468"/>
      <c r="FU468"/>
      <c r="FV468"/>
      <c r="FW468"/>
      <c r="FX468"/>
      <c r="FY468"/>
      <c r="FZ468"/>
      <c r="GA468"/>
      <c r="GB468"/>
      <c r="GC468"/>
      <c r="GD468"/>
      <c r="GE468"/>
      <c r="GF468"/>
      <c r="GG468"/>
      <c r="GH468"/>
      <c r="GI468"/>
      <c r="GJ468"/>
      <c r="GK468"/>
      <c r="GL468"/>
      <c r="GM468"/>
      <c r="GN468"/>
      <c r="GO468"/>
      <c r="GP468"/>
      <c r="GQ468"/>
      <c r="GR468"/>
      <c r="GS468"/>
      <c r="GT468"/>
      <c r="GU468"/>
      <c r="GV468"/>
      <c r="GW468"/>
      <c r="GX468"/>
      <c r="GY468"/>
      <c r="GZ468"/>
      <c r="HA468"/>
      <c r="HB468"/>
      <c r="HC468"/>
      <c r="HD468"/>
      <c r="HE468"/>
      <c r="HF468"/>
      <c r="HG468"/>
      <c r="HH468"/>
      <c r="HI468"/>
      <c r="HJ468"/>
      <c r="HK468"/>
      <c r="HL468"/>
      <c r="HM468"/>
      <c r="HN468"/>
      <c r="HO468"/>
      <c r="HP468"/>
      <c r="HQ468"/>
      <c r="HR468"/>
      <c r="HS468"/>
      <c r="HT468"/>
      <c r="HU468"/>
      <c r="HV468"/>
      <c r="HW468"/>
      <c r="HX468"/>
      <c r="HY468"/>
      <c r="HZ468"/>
      <c r="IA468"/>
      <c r="IB468"/>
      <c r="IC468"/>
      <c r="ID468"/>
      <c r="IE468"/>
      <c r="IF468"/>
      <c r="IG468"/>
      <c r="IH468"/>
      <c r="II468"/>
      <c r="IJ468"/>
      <c r="IK468"/>
      <c r="IL468"/>
      <c r="IM468"/>
      <c r="IN468"/>
      <c r="IO468"/>
      <c r="IP468"/>
      <c r="IQ468"/>
      <c r="IR468"/>
      <c r="IS468"/>
      <c r="IT468"/>
      <c r="IU468"/>
      <c r="IV468"/>
    </row>
    <row r="469" spans="1:256" ht="15" customHeight="1">
      <c r="A469"/>
      <c r="B469" s="13" t="s">
        <v>564</v>
      </c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247">
        <v>1629</v>
      </c>
      <c r="T469" s="247"/>
      <c r="U469" s="247"/>
      <c r="V469" s="247"/>
      <c r="W469" s="247"/>
      <c r="X469" s="247"/>
      <c r="Y469" s="247"/>
      <c r="Z469" s="247">
        <v>3440</v>
      </c>
      <c r="AA469" s="247"/>
      <c r="AB469" s="247"/>
      <c r="AC469" s="247"/>
      <c r="AD469" s="247"/>
      <c r="AE469" s="247"/>
      <c r="AF469" s="247"/>
      <c r="AG469" s="247"/>
      <c r="AH469" s="247"/>
      <c r="AI469" s="247"/>
      <c r="AJ469" s="247">
        <v>1540</v>
      </c>
      <c r="AK469" s="247"/>
      <c r="AL469" s="247"/>
      <c r="AM469" s="247"/>
      <c r="AN469" s="247"/>
      <c r="AO469" s="247"/>
      <c r="AP469" s="247"/>
      <c r="AQ469" s="247">
        <v>3298</v>
      </c>
      <c r="AR469" s="247"/>
      <c r="AS469" s="247"/>
      <c r="AT469" s="247"/>
      <c r="AU469" s="247"/>
      <c r="AV469" s="247"/>
      <c r="AW469" s="247"/>
      <c r="AX469" s="247"/>
      <c r="AY469" s="247"/>
      <c r="AZ469" s="247"/>
      <c r="BA469" s="247">
        <v>1513</v>
      </c>
      <c r="BB469" s="247"/>
      <c r="BC469" s="247"/>
      <c r="BD469" s="247"/>
      <c r="BE469" s="247"/>
      <c r="BF469" s="247"/>
      <c r="BG469" s="247"/>
      <c r="BH469" s="247">
        <v>3233</v>
      </c>
      <c r="BI469" s="247"/>
      <c r="BJ469" s="247"/>
      <c r="BK469" s="247"/>
      <c r="BL469" s="247"/>
      <c r="BM469" s="247"/>
      <c r="BN469" s="247"/>
      <c r="BO469" s="247"/>
      <c r="BP469" s="247"/>
      <c r="BQ469" s="247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  <c r="CH469"/>
      <c r="CI469"/>
      <c r="CJ469"/>
      <c r="CK469"/>
      <c r="CL469"/>
      <c r="CM469"/>
      <c r="CN469"/>
      <c r="CO469"/>
      <c r="CP469"/>
      <c r="CQ469"/>
      <c r="CR469"/>
      <c r="CS469"/>
      <c r="CT469"/>
      <c r="CU469"/>
      <c r="CV469"/>
      <c r="CW469"/>
      <c r="CX469"/>
      <c r="CY469"/>
      <c r="CZ469"/>
      <c r="DA469"/>
      <c r="DB469"/>
      <c r="DC469"/>
      <c r="DD469"/>
      <c r="DE469"/>
      <c r="DF469"/>
      <c r="DG469"/>
      <c r="DH469"/>
      <c r="DI469"/>
      <c r="DJ469"/>
      <c r="DK469"/>
      <c r="DL469"/>
      <c r="DM469"/>
      <c r="DN469"/>
      <c r="DO469"/>
      <c r="DP469"/>
      <c r="DQ469"/>
      <c r="DR469"/>
      <c r="DS469"/>
      <c r="DT469"/>
      <c r="DU469"/>
      <c r="DV469"/>
      <c r="DW469"/>
      <c r="DX469"/>
      <c r="DY469"/>
      <c r="DZ469"/>
      <c r="EA469"/>
      <c r="EB469"/>
      <c r="EC469"/>
      <c r="ED469"/>
      <c r="EE469"/>
      <c r="EF469"/>
      <c r="EG469"/>
      <c r="EH469"/>
      <c r="EI469"/>
      <c r="EJ469"/>
      <c r="EK469"/>
      <c r="EL469"/>
      <c r="EM469"/>
      <c r="EN469"/>
      <c r="EO469"/>
      <c r="EP469"/>
      <c r="EQ469"/>
      <c r="ER469"/>
      <c r="ES469"/>
      <c r="ET469"/>
      <c r="EU469"/>
      <c r="EV469"/>
      <c r="EW469"/>
      <c r="EX469"/>
      <c r="EY469"/>
      <c r="EZ469"/>
      <c r="FA469"/>
      <c r="FB469"/>
      <c r="FC469"/>
      <c r="FD469"/>
      <c r="FE469"/>
      <c r="FF469"/>
      <c r="FG469"/>
      <c r="FH469"/>
      <c r="FI469"/>
      <c r="FJ469"/>
      <c r="FK469"/>
      <c r="FL469"/>
      <c r="FM469"/>
      <c r="FN469"/>
      <c r="FO469"/>
      <c r="FP469"/>
      <c r="FQ469"/>
      <c r="FR469"/>
      <c r="FS469"/>
      <c r="FT469"/>
      <c r="FU469"/>
      <c r="FV469"/>
      <c r="FW469"/>
      <c r="FX469"/>
      <c r="FY469"/>
      <c r="FZ469"/>
      <c r="GA469"/>
      <c r="GB469"/>
      <c r="GC469"/>
      <c r="GD469"/>
      <c r="GE469"/>
      <c r="GF469"/>
      <c r="GG469"/>
      <c r="GH469"/>
      <c r="GI469"/>
      <c r="GJ469"/>
      <c r="GK469"/>
      <c r="GL469"/>
      <c r="GM469"/>
      <c r="GN469"/>
      <c r="GO469"/>
      <c r="GP469"/>
      <c r="GQ469"/>
      <c r="GR469"/>
      <c r="GS469"/>
      <c r="GT469"/>
      <c r="GU469"/>
      <c r="GV469"/>
      <c r="GW469"/>
      <c r="GX469"/>
      <c r="GY469"/>
      <c r="GZ469"/>
      <c r="HA469"/>
      <c r="HB469"/>
      <c r="HC469"/>
      <c r="HD469"/>
      <c r="HE469"/>
      <c r="HF469"/>
      <c r="HG469"/>
      <c r="HH469"/>
      <c r="HI469"/>
      <c r="HJ469"/>
      <c r="HK469"/>
      <c r="HL469"/>
      <c r="HM469"/>
      <c r="HN469"/>
      <c r="HO469"/>
      <c r="HP469"/>
      <c r="HQ469"/>
      <c r="HR469"/>
      <c r="HS469"/>
      <c r="HT469"/>
      <c r="HU469"/>
      <c r="HV469"/>
      <c r="HW469"/>
      <c r="HX469"/>
      <c r="HY469"/>
      <c r="HZ469"/>
      <c r="IA469"/>
      <c r="IB469"/>
      <c r="IC469"/>
      <c r="ID469"/>
      <c r="IE469"/>
      <c r="IF469"/>
      <c r="IG469"/>
      <c r="IH469"/>
      <c r="II469"/>
      <c r="IJ469"/>
      <c r="IK469"/>
      <c r="IL469"/>
      <c r="IM469"/>
      <c r="IN469"/>
      <c r="IO469"/>
      <c r="IP469"/>
      <c r="IQ469"/>
      <c r="IR469"/>
      <c r="IS469"/>
      <c r="IT469"/>
      <c r="IU469"/>
      <c r="IV469"/>
    </row>
    <row r="470" spans="1:256" ht="15" customHeight="1">
      <c r="A470"/>
      <c r="B470" s="63" t="s">
        <v>565</v>
      </c>
      <c r="C470" s="63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248">
        <v>524</v>
      </c>
      <c r="T470" s="248"/>
      <c r="U470" s="248"/>
      <c r="V470" s="248"/>
      <c r="W470" s="248"/>
      <c r="X470" s="248"/>
      <c r="Y470" s="248"/>
      <c r="Z470" s="248">
        <v>3401</v>
      </c>
      <c r="AA470" s="248"/>
      <c r="AB470" s="248"/>
      <c r="AC470" s="248"/>
      <c r="AD470" s="248"/>
      <c r="AE470" s="248"/>
      <c r="AF470" s="248"/>
      <c r="AG470" s="248"/>
      <c r="AH470" s="248"/>
      <c r="AI470" s="248"/>
      <c r="AJ470" s="248">
        <v>549</v>
      </c>
      <c r="AK470" s="248"/>
      <c r="AL470" s="248"/>
      <c r="AM470" s="248"/>
      <c r="AN470" s="248"/>
      <c r="AO470" s="248"/>
      <c r="AP470" s="248"/>
      <c r="AQ470" s="248">
        <v>3592</v>
      </c>
      <c r="AR470" s="248"/>
      <c r="AS470" s="248"/>
      <c r="AT470" s="248"/>
      <c r="AU470" s="248"/>
      <c r="AV470" s="248"/>
      <c r="AW470" s="248"/>
      <c r="AX470" s="248"/>
      <c r="AY470" s="248"/>
      <c r="AZ470" s="248"/>
      <c r="BA470" s="248">
        <v>492</v>
      </c>
      <c r="BB470" s="248"/>
      <c r="BC470" s="248"/>
      <c r="BD470" s="248"/>
      <c r="BE470" s="248"/>
      <c r="BF470" s="248"/>
      <c r="BG470" s="248"/>
      <c r="BH470" s="248">
        <v>3175</v>
      </c>
      <c r="BI470" s="248"/>
      <c r="BJ470" s="248"/>
      <c r="BK470" s="248"/>
      <c r="BL470" s="248"/>
      <c r="BM470" s="248"/>
      <c r="BN470" s="248"/>
      <c r="BO470" s="248"/>
      <c r="BP470" s="248"/>
      <c r="BQ470" s="248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  <c r="CH470"/>
      <c r="CI470"/>
      <c r="CJ470"/>
      <c r="CK470"/>
      <c r="CL470"/>
      <c r="CM470"/>
      <c r="CN470"/>
      <c r="CO470"/>
      <c r="CP470"/>
      <c r="CQ470"/>
      <c r="CR470"/>
      <c r="CS470"/>
      <c r="CT470"/>
      <c r="CU470"/>
      <c r="CV470"/>
      <c r="CW470"/>
      <c r="CX470"/>
      <c r="CY470"/>
      <c r="CZ470"/>
      <c r="DA470"/>
      <c r="DB470"/>
      <c r="DC470"/>
      <c r="DD470"/>
      <c r="DE470"/>
      <c r="DF470"/>
      <c r="DG470"/>
      <c r="DH470"/>
      <c r="DI470"/>
      <c r="DJ470"/>
      <c r="DK470"/>
      <c r="DL470"/>
      <c r="DM470"/>
      <c r="DN470"/>
      <c r="DO470"/>
      <c r="DP470"/>
      <c r="DQ470"/>
      <c r="DR470"/>
      <c r="DS470"/>
      <c r="DT470"/>
      <c r="DU470"/>
      <c r="DV470"/>
      <c r="DW470"/>
      <c r="DX470"/>
      <c r="DY470"/>
      <c r="DZ470"/>
      <c r="EA470"/>
      <c r="EB470"/>
      <c r="EC470"/>
      <c r="ED470"/>
      <c r="EE470"/>
      <c r="EF470"/>
      <c r="EG470"/>
      <c r="EH470"/>
      <c r="EI470"/>
      <c r="EJ470"/>
      <c r="EK470"/>
      <c r="EL470"/>
      <c r="EM470"/>
      <c r="EN470"/>
      <c r="EO470"/>
      <c r="EP470"/>
      <c r="EQ470"/>
      <c r="ER470"/>
      <c r="ES470"/>
      <c r="ET470"/>
      <c r="EU470"/>
      <c r="EV470"/>
      <c r="EW470"/>
      <c r="EX470"/>
      <c r="EY470"/>
      <c r="EZ470"/>
      <c r="FA470"/>
      <c r="FB470"/>
      <c r="FC470"/>
      <c r="FD470"/>
      <c r="FE470"/>
      <c r="FF470"/>
      <c r="FG470"/>
      <c r="FH470"/>
      <c r="FI470"/>
      <c r="FJ470"/>
      <c r="FK470"/>
      <c r="FL470"/>
      <c r="FM470"/>
      <c r="FN470"/>
      <c r="FO470"/>
      <c r="FP470"/>
      <c r="FQ470"/>
      <c r="FR470"/>
      <c r="FS470"/>
      <c r="FT470"/>
      <c r="FU470"/>
      <c r="FV470"/>
      <c r="FW470"/>
      <c r="FX470"/>
      <c r="FY470"/>
      <c r="FZ470"/>
      <c r="GA470"/>
      <c r="GB470"/>
      <c r="GC470"/>
      <c r="GD470"/>
      <c r="GE470"/>
      <c r="GF470"/>
      <c r="GG470"/>
      <c r="GH470"/>
      <c r="GI470"/>
      <c r="GJ470"/>
      <c r="GK470"/>
      <c r="GL470"/>
      <c r="GM470"/>
      <c r="GN470"/>
      <c r="GO470"/>
      <c r="GP470"/>
      <c r="GQ470"/>
      <c r="GR470"/>
      <c r="GS470"/>
      <c r="GT470"/>
      <c r="GU470"/>
      <c r="GV470"/>
      <c r="GW470"/>
      <c r="GX470"/>
      <c r="GY470"/>
      <c r="GZ470"/>
      <c r="HA470"/>
      <c r="HB470"/>
      <c r="HC470"/>
      <c r="HD470"/>
      <c r="HE470"/>
      <c r="HF470"/>
      <c r="HG470"/>
      <c r="HH470"/>
      <c r="HI470"/>
      <c r="HJ470"/>
      <c r="HK470"/>
      <c r="HL470"/>
      <c r="HM470"/>
      <c r="HN470"/>
      <c r="HO470"/>
      <c r="HP470"/>
      <c r="HQ470"/>
      <c r="HR470"/>
      <c r="HS470"/>
      <c r="HT470"/>
      <c r="HU470"/>
      <c r="HV470"/>
      <c r="HW470"/>
      <c r="HX470"/>
      <c r="HY470"/>
      <c r="HZ470"/>
      <c r="IA470"/>
      <c r="IB470"/>
      <c r="IC470"/>
      <c r="ID470"/>
      <c r="IE470"/>
      <c r="IF470"/>
      <c r="IG470"/>
      <c r="IH470"/>
      <c r="II470"/>
      <c r="IJ470"/>
      <c r="IK470"/>
      <c r="IL470"/>
      <c r="IM470"/>
      <c r="IN470"/>
      <c r="IO470"/>
      <c r="IP470"/>
      <c r="IQ470"/>
      <c r="IR470"/>
      <c r="IS470"/>
      <c r="IT470"/>
      <c r="IU470"/>
      <c r="IV470"/>
    </row>
    <row r="471" spans="1:256" ht="15" customHeight="1">
      <c r="A471"/>
      <c r="B471" s="63" t="s">
        <v>566</v>
      </c>
      <c r="C471" s="63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248">
        <v>280</v>
      </c>
      <c r="T471" s="248"/>
      <c r="U471" s="248"/>
      <c r="V471" s="248"/>
      <c r="W471" s="248"/>
      <c r="X471" s="248"/>
      <c r="Y471" s="248"/>
      <c r="Z471" s="248">
        <v>3796</v>
      </c>
      <c r="AA471" s="248"/>
      <c r="AB471" s="248"/>
      <c r="AC471" s="248"/>
      <c r="AD471" s="248"/>
      <c r="AE471" s="248"/>
      <c r="AF471" s="248"/>
      <c r="AG471" s="248"/>
      <c r="AH471" s="248"/>
      <c r="AI471" s="248"/>
      <c r="AJ471" s="248">
        <v>253</v>
      </c>
      <c r="AK471" s="248"/>
      <c r="AL471" s="248"/>
      <c r="AM471" s="248"/>
      <c r="AN471" s="248"/>
      <c r="AO471" s="248"/>
      <c r="AP471" s="248"/>
      <c r="AQ471" s="248">
        <v>3439</v>
      </c>
      <c r="AR471" s="248"/>
      <c r="AS471" s="248"/>
      <c r="AT471" s="248"/>
      <c r="AU471" s="248"/>
      <c r="AV471" s="248"/>
      <c r="AW471" s="248"/>
      <c r="AX471" s="248"/>
      <c r="AY471" s="248"/>
      <c r="AZ471" s="248"/>
      <c r="BA471" s="248">
        <v>269</v>
      </c>
      <c r="BB471" s="248"/>
      <c r="BC471" s="248"/>
      <c r="BD471" s="248"/>
      <c r="BE471" s="248"/>
      <c r="BF471" s="248"/>
      <c r="BG471" s="248"/>
      <c r="BH471" s="248">
        <v>3560</v>
      </c>
      <c r="BI471" s="248"/>
      <c r="BJ471" s="248"/>
      <c r="BK471" s="248"/>
      <c r="BL471" s="248"/>
      <c r="BM471" s="248"/>
      <c r="BN471" s="248"/>
      <c r="BO471" s="248"/>
      <c r="BP471" s="248"/>
      <c r="BQ471" s="248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  <c r="CH471"/>
      <c r="CI471"/>
      <c r="CJ471"/>
      <c r="CK471"/>
      <c r="CL471"/>
      <c r="CM471"/>
      <c r="CN471"/>
      <c r="CO471"/>
      <c r="CP471"/>
      <c r="CQ471"/>
      <c r="CR471"/>
      <c r="CS471"/>
      <c r="CT471"/>
      <c r="CU471"/>
      <c r="CV471"/>
      <c r="CW471"/>
      <c r="CX471"/>
      <c r="CY471"/>
      <c r="CZ471"/>
      <c r="DA471"/>
      <c r="DB471"/>
      <c r="DC471"/>
      <c r="DD471"/>
      <c r="DE471"/>
      <c r="DF471"/>
      <c r="DG471"/>
      <c r="DH471"/>
      <c r="DI471"/>
      <c r="DJ471"/>
      <c r="DK471"/>
      <c r="DL471"/>
      <c r="DM471"/>
      <c r="DN471"/>
      <c r="DO471"/>
      <c r="DP471"/>
      <c r="DQ471"/>
      <c r="DR471"/>
      <c r="DS471"/>
      <c r="DT471"/>
      <c r="DU471"/>
      <c r="DV471"/>
      <c r="DW471"/>
      <c r="DX471"/>
      <c r="DY471"/>
      <c r="DZ471"/>
      <c r="EA471"/>
      <c r="EB471"/>
      <c r="EC471"/>
      <c r="ED471"/>
      <c r="EE471"/>
      <c r="EF471"/>
      <c r="EG471"/>
      <c r="EH471"/>
      <c r="EI471"/>
      <c r="EJ471"/>
      <c r="EK471"/>
      <c r="EL471"/>
      <c r="EM471"/>
      <c r="EN471"/>
      <c r="EO471"/>
      <c r="EP471"/>
      <c r="EQ471"/>
      <c r="ER471"/>
      <c r="ES471"/>
      <c r="ET471"/>
      <c r="EU471"/>
      <c r="EV471"/>
      <c r="EW471"/>
      <c r="EX471"/>
      <c r="EY471"/>
      <c r="EZ471"/>
      <c r="FA471"/>
      <c r="FB471"/>
      <c r="FC471"/>
      <c r="FD471"/>
      <c r="FE471"/>
      <c r="FF471"/>
      <c r="FG471"/>
      <c r="FH471"/>
      <c r="FI471"/>
      <c r="FJ471"/>
      <c r="FK471"/>
      <c r="FL471"/>
      <c r="FM471"/>
      <c r="FN471"/>
      <c r="FO471"/>
      <c r="FP471"/>
      <c r="FQ471"/>
      <c r="FR471"/>
      <c r="FS471"/>
      <c r="FT471"/>
      <c r="FU471"/>
      <c r="FV471"/>
      <c r="FW471"/>
      <c r="FX471"/>
      <c r="FY471"/>
      <c r="FZ471"/>
      <c r="GA471"/>
      <c r="GB471"/>
      <c r="GC471"/>
      <c r="GD471"/>
      <c r="GE471"/>
      <c r="GF471"/>
      <c r="GG471"/>
      <c r="GH471"/>
      <c r="GI471"/>
      <c r="GJ471"/>
      <c r="GK471"/>
      <c r="GL471"/>
      <c r="GM471"/>
      <c r="GN471"/>
      <c r="GO471"/>
      <c r="GP471"/>
      <c r="GQ471"/>
      <c r="GR471"/>
      <c r="GS471"/>
      <c r="GT471"/>
      <c r="GU471"/>
      <c r="GV471"/>
      <c r="GW471"/>
      <c r="GX471"/>
      <c r="GY471"/>
      <c r="GZ471"/>
      <c r="HA471"/>
      <c r="HB471"/>
      <c r="HC471"/>
      <c r="HD471"/>
      <c r="HE471"/>
      <c r="HF471"/>
      <c r="HG471"/>
      <c r="HH471"/>
      <c r="HI471"/>
      <c r="HJ471"/>
      <c r="HK471"/>
      <c r="HL471"/>
      <c r="HM471"/>
      <c r="HN471"/>
      <c r="HO471"/>
      <c r="HP471"/>
      <c r="HQ471"/>
      <c r="HR471"/>
      <c r="HS471"/>
      <c r="HT471"/>
      <c r="HU471"/>
      <c r="HV471"/>
      <c r="HW471"/>
      <c r="HX471"/>
      <c r="HY471"/>
      <c r="HZ471"/>
      <c r="IA471"/>
      <c r="IB471"/>
      <c r="IC471"/>
      <c r="ID471"/>
      <c r="IE471"/>
      <c r="IF471"/>
      <c r="IG471"/>
      <c r="IH471"/>
      <c r="II471"/>
      <c r="IJ471"/>
      <c r="IK471"/>
      <c r="IL471"/>
      <c r="IM471"/>
      <c r="IN471"/>
      <c r="IO471"/>
      <c r="IP471"/>
      <c r="IQ471"/>
      <c r="IR471"/>
      <c r="IS471"/>
      <c r="IT471"/>
      <c r="IU471"/>
      <c r="IV471"/>
    </row>
    <row r="472" spans="1:256" ht="15" customHeight="1">
      <c r="A472"/>
      <c r="B472" s="63" t="s">
        <v>567</v>
      </c>
      <c r="C472" s="63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248">
        <v>85</v>
      </c>
      <c r="T472" s="248"/>
      <c r="U472" s="248"/>
      <c r="V472" s="248"/>
      <c r="W472" s="248"/>
      <c r="X472" s="248"/>
      <c r="Y472" s="248"/>
      <c r="Z472" s="248">
        <v>1972</v>
      </c>
      <c r="AA472" s="248"/>
      <c r="AB472" s="248"/>
      <c r="AC472" s="248"/>
      <c r="AD472" s="248"/>
      <c r="AE472" s="248"/>
      <c r="AF472" s="248"/>
      <c r="AG472" s="248"/>
      <c r="AH472" s="248"/>
      <c r="AI472" s="248"/>
      <c r="AJ472" s="248">
        <v>102</v>
      </c>
      <c r="AK472" s="248"/>
      <c r="AL472" s="248"/>
      <c r="AM472" s="248"/>
      <c r="AN472" s="248"/>
      <c r="AO472" s="248"/>
      <c r="AP472" s="248"/>
      <c r="AQ472" s="248">
        <v>2438</v>
      </c>
      <c r="AR472" s="248"/>
      <c r="AS472" s="248"/>
      <c r="AT472" s="248"/>
      <c r="AU472" s="248"/>
      <c r="AV472" s="248"/>
      <c r="AW472" s="248"/>
      <c r="AX472" s="248"/>
      <c r="AY472" s="248"/>
      <c r="AZ472" s="248"/>
      <c r="BA472" s="248">
        <v>101</v>
      </c>
      <c r="BB472" s="248"/>
      <c r="BC472" s="248"/>
      <c r="BD472" s="248"/>
      <c r="BE472" s="248"/>
      <c r="BF472" s="248"/>
      <c r="BG472" s="248"/>
      <c r="BH472" s="248">
        <v>2394</v>
      </c>
      <c r="BI472" s="248"/>
      <c r="BJ472" s="248"/>
      <c r="BK472" s="248"/>
      <c r="BL472" s="248"/>
      <c r="BM472" s="248"/>
      <c r="BN472" s="248"/>
      <c r="BO472" s="248"/>
      <c r="BP472" s="248"/>
      <c r="BQ472" s="248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  <c r="CG472"/>
      <c r="CH472"/>
      <c r="CI472"/>
      <c r="CJ472"/>
      <c r="CK472"/>
      <c r="CL472"/>
      <c r="CM472"/>
      <c r="CN472"/>
      <c r="CO472"/>
      <c r="CP472"/>
      <c r="CQ472"/>
      <c r="CR472"/>
      <c r="CS472"/>
      <c r="CT472"/>
      <c r="CU472"/>
      <c r="CV472"/>
      <c r="CW472"/>
      <c r="CX472"/>
      <c r="CY472"/>
      <c r="CZ472"/>
      <c r="DA472"/>
      <c r="DB472"/>
      <c r="DC472"/>
      <c r="DD472"/>
      <c r="DE472"/>
      <c r="DF472"/>
      <c r="DG472"/>
      <c r="DH472"/>
      <c r="DI472"/>
      <c r="DJ472"/>
      <c r="DK472"/>
      <c r="DL472"/>
      <c r="DM472"/>
      <c r="DN472"/>
      <c r="DO472"/>
      <c r="DP472"/>
      <c r="DQ472"/>
      <c r="DR472"/>
      <c r="DS472"/>
      <c r="DT472"/>
      <c r="DU472"/>
      <c r="DV472"/>
      <c r="DW472"/>
      <c r="DX472"/>
      <c r="DY472"/>
      <c r="DZ472"/>
      <c r="EA472"/>
      <c r="EB472"/>
      <c r="EC472"/>
      <c r="ED472"/>
      <c r="EE472"/>
      <c r="EF472"/>
      <c r="EG472"/>
      <c r="EH472"/>
      <c r="EI472"/>
      <c r="EJ472"/>
      <c r="EK472"/>
      <c r="EL472"/>
      <c r="EM472"/>
      <c r="EN472"/>
      <c r="EO472"/>
      <c r="EP472"/>
      <c r="EQ472"/>
      <c r="ER472"/>
      <c r="ES472"/>
      <c r="ET472"/>
      <c r="EU472"/>
      <c r="EV472"/>
      <c r="EW472"/>
      <c r="EX472"/>
      <c r="EY472"/>
      <c r="EZ472"/>
      <c r="FA472"/>
      <c r="FB472"/>
      <c r="FC472"/>
      <c r="FD472"/>
      <c r="FE472"/>
      <c r="FF472"/>
      <c r="FG472"/>
      <c r="FH472"/>
      <c r="FI472"/>
      <c r="FJ472"/>
      <c r="FK472"/>
      <c r="FL472"/>
      <c r="FM472"/>
      <c r="FN472"/>
      <c r="FO472"/>
      <c r="FP472"/>
      <c r="FQ472"/>
      <c r="FR472"/>
      <c r="FS472"/>
      <c r="FT472"/>
      <c r="FU472"/>
      <c r="FV472"/>
      <c r="FW472"/>
      <c r="FX472"/>
      <c r="FY472"/>
      <c r="FZ472"/>
      <c r="GA472"/>
      <c r="GB472"/>
      <c r="GC472"/>
      <c r="GD472"/>
      <c r="GE472"/>
      <c r="GF472"/>
      <c r="GG472"/>
      <c r="GH472"/>
      <c r="GI472"/>
      <c r="GJ472"/>
      <c r="GK472"/>
      <c r="GL472"/>
      <c r="GM472"/>
      <c r="GN472"/>
      <c r="GO472"/>
      <c r="GP472"/>
      <c r="GQ472"/>
      <c r="GR472"/>
      <c r="GS472"/>
      <c r="GT472"/>
      <c r="GU472"/>
      <c r="GV472"/>
      <c r="GW472"/>
      <c r="GX472"/>
      <c r="GY472"/>
      <c r="GZ472"/>
      <c r="HA472"/>
      <c r="HB472"/>
      <c r="HC472"/>
      <c r="HD472"/>
      <c r="HE472"/>
      <c r="HF472"/>
      <c r="HG472"/>
      <c r="HH472"/>
      <c r="HI472"/>
      <c r="HJ472"/>
      <c r="HK472"/>
      <c r="HL472"/>
      <c r="HM472"/>
      <c r="HN472"/>
      <c r="HO472"/>
      <c r="HP472"/>
      <c r="HQ472"/>
      <c r="HR472"/>
      <c r="HS472"/>
      <c r="HT472"/>
      <c r="HU472"/>
      <c r="HV472"/>
      <c r="HW472"/>
      <c r="HX472"/>
      <c r="HY472"/>
      <c r="HZ472"/>
      <c r="IA472"/>
      <c r="IB472"/>
      <c r="IC472"/>
      <c r="ID472"/>
      <c r="IE472"/>
      <c r="IF472"/>
      <c r="IG472"/>
      <c r="IH472"/>
      <c r="II472"/>
      <c r="IJ472"/>
      <c r="IK472"/>
      <c r="IL472"/>
      <c r="IM472"/>
      <c r="IN472"/>
      <c r="IO472"/>
      <c r="IP472"/>
      <c r="IQ472"/>
      <c r="IR472"/>
      <c r="IS472"/>
      <c r="IT472"/>
      <c r="IU472"/>
      <c r="IV472"/>
    </row>
    <row r="473" spans="1:256" ht="15" customHeight="1">
      <c r="A473"/>
      <c r="B473" s="63" t="s">
        <v>568</v>
      </c>
      <c r="C473" s="63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248">
        <v>100</v>
      </c>
      <c r="T473" s="248"/>
      <c r="U473" s="248"/>
      <c r="V473" s="248"/>
      <c r="W473" s="248"/>
      <c r="X473" s="248"/>
      <c r="Y473" s="248"/>
      <c r="Z473" s="248">
        <v>6965</v>
      </c>
      <c r="AA473" s="248"/>
      <c r="AB473" s="248"/>
      <c r="AC473" s="248"/>
      <c r="AD473" s="248"/>
      <c r="AE473" s="248"/>
      <c r="AF473" s="248"/>
      <c r="AG473" s="248"/>
      <c r="AH473" s="248"/>
      <c r="AI473" s="248"/>
      <c r="AJ473" s="248">
        <v>110</v>
      </c>
      <c r="AK473" s="248"/>
      <c r="AL473" s="248"/>
      <c r="AM473" s="248"/>
      <c r="AN473" s="248"/>
      <c r="AO473" s="248"/>
      <c r="AP473" s="248"/>
      <c r="AQ473" s="248">
        <v>7374</v>
      </c>
      <c r="AR473" s="248"/>
      <c r="AS473" s="248"/>
      <c r="AT473" s="248"/>
      <c r="AU473" s="248"/>
      <c r="AV473" s="248"/>
      <c r="AW473" s="248"/>
      <c r="AX473" s="248"/>
      <c r="AY473" s="248"/>
      <c r="AZ473" s="248"/>
      <c r="BA473" s="248">
        <v>122</v>
      </c>
      <c r="BB473" s="248"/>
      <c r="BC473" s="248"/>
      <c r="BD473" s="248"/>
      <c r="BE473" s="248"/>
      <c r="BF473" s="248"/>
      <c r="BG473" s="248"/>
      <c r="BH473" s="248">
        <v>8281</v>
      </c>
      <c r="BI473" s="248"/>
      <c r="BJ473" s="248"/>
      <c r="BK473" s="248"/>
      <c r="BL473" s="248"/>
      <c r="BM473" s="248"/>
      <c r="BN473" s="248"/>
      <c r="BO473" s="248"/>
      <c r="BP473" s="248"/>
      <c r="BQ473" s="248"/>
      <c r="BR473"/>
      <c r="BS473"/>
      <c r="BT473"/>
      <c r="BU473"/>
      <c r="BV473"/>
      <c r="BW473"/>
      <c r="BX473"/>
      <c r="BY473"/>
      <c r="BZ473"/>
      <c r="CA473"/>
      <c r="CB473"/>
      <c r="CC473"/>
      <c r="CD473"/>
      <c r="CE473"/>
      <c r="CF473"/>
      <c r="CG473"/>
      <c r="CH473"/>
      <c r="CI473"/>
      <c r="CJ473"/>
      <c r="CK473"/>
      <c r="CL473"/>
      <c r="CM473"/>
      <c r="CN473"/>
      <c r="CO473"/>
      <c r="CP473"/>
      <c r="CQ473"/>
      <c r="CR473"/>
      <c r="CS473"/>
      <c r="CT473"/>
      <c r="CU473"/>
      <c r="CV473"/>
      <c r="CW473"/>
      <c r="CX473"/>
      <c r="CY473"/>
      <c r="CZ473"/>
      <c r="DA473"/>
      <c r="DB473"/>
      <c r="DC473"/>
      <c r="DD473"/>
      <c r="DE473"/>
      <c r="DF473"/>
      <c r="DG473"/>
      <c r="DH473"/>
      <c r="DI473"/>
      <c r="DJ473"/>
      <c r="DK473"/>
      <c r="DL473"/>
      <c r="DM473"/>
      <c r="DN473"/>
      <c r="DO473"/>
      <c r="DP473"/>
      <c r="DQ473"/>
      <c r="DR473"/>
      <c r="DS473"/>
      <c r="DT473"/>
      <c r="DU473"/>
      <c r="DV473"/>
      <c r="DW473"/>
      <c r="DX473"/>
      <c r="DY473"/>
      <c r="DZ473"/>
      <c r="EA473"/>
      <c r="EB473"/>
      <c r="EC473"/>
      <c r="ED473"/>
      <c r="EE473"/>
      <c r="EF473"/>
      <c r="EG473"/>
      <c r="EH473"/>
      <c r="EI473"/>
      <c r="EJ473"/>
      <c r="EK473"/>
      <c r="EL473"/>
      <c r="EM473"/>
      <c r="EN473"/>
      <c r="EO473"/>
      <c r="EP473"/>
      <c r="EQ473"/>
      <c r="ER473"/>
      <c r="ES473"/>
      <c r="ET473"/>
      <c r="EU473"/>
      <c r="EV473"/>
      <c r="EW473"/>
      <c r="EX473"/>
      <c r="EY473"/>
      <c r="EZ473"/>
      <c r="FA473"/>
      <c r="FB473"/>
      <c r="FC473"/>
      <c r="FD473"/>
      <c r="FE473"/>
      <c r="FF473"/>
      <c r="FG473"/>
      <c r="FH473"/>
      <c r="FI473"/>
      <c r="FJ473"/>
      <c r="FK473"/>
      <c r="FL473"/>
      <c r="FM473"/>
      <c r="FN473"/>
      <c r="FO473"/>
      <c r="FP473"/>
      <c r="FQ473"/>
      <c r="FR473"/>
      <c r="FS473"/>
      <c r="FT473"/>
      <c r="FU473"/>
      <c r="FV473"/>
      <c r="FW473"/>
      <c r="FX473"/>
      <c r="FY473"/>
      <c r="FZ473"/>
      <c r="GA473"/>
      <c r="GB473"/>
      <c r="GC473"/>
      <c r="GD473"/>
      <c r="GE473"/>
      <c r="GF473"/>
      <c r="GG473"/>
      <c r="GH473"/>
      <c r="GI473"/>
      <c r="GJ473"/>
      <c r="GK473"/>
      <c r="GL473"/>
      <c r="GM473"/>
      <c r="GN473"/>
      <c r="GO473"/>
      <c r="GP473"/>
      <c r="GQ473"/>
      <c r="GR473"/>
      <c r="GS473"/>
      <c r="GT473"/>
      <c r="GU473"/>
      <c r="GV473"/>
      <c r="GW473"/>
      <c r="GX473"/>
      <c r="GY473"/>
      <c r="GZ473"/>
      <c r="HA473"/>
      <c r="HB473"/>
      <c r="HC473"/>
      <c r="HD473"/>
      <c r="HE473"/>
      <c r="HF473"/>
      <c r="HG473"/>
      <c r="HH473"/>
      <c r="HI473"/>
      <c r="HJ473"/>
      <c r="HK473"/>
      <c r="HL473"/>
      <c r="HM473"/>
      <c r="HN473"/>
      <c r="HO473"/>
      <c r="HP473"/>
      <c r="HQ473"/>
      <c r="HR473"/>
      <c r="HS473"/>
      <c r="HT473"/>
      <c r="HU473"/>
      <c r="HV473"/>
      <c r="HW473"/>
      <c r="HX473"/>
      <c r="HY473"/>
      <c r="HZ473"/>
      <c r="IA473"/>
      <c r="IB473"/>
      <c r="IC473"/>
      <c r="ID473"/>
      <c r="IE473"/>
      <c r="IF473"/>
      <c r="IG473"/>
      <c r="IH473"/>
      <c r="II473"/>
      <c r="IJ473"/>
      <c r="IK473"/>
      <c r="IL473"/>
      <c r="IM473"/>
      <c r="IN473"/>
      <c r="IO473"/>
      <c r="IP473"/>
      <c r="IQ473"/>
      <c r="IR473"/>
      <c r="IS473"/>
      <c r="IT473"/>
      <c r="IU473"/>
      <c r="IV473"/>
    </row>
    <row r="474" spans="1:256" ht="15" customHeight="1">
      <c r="A474"/>
      <c r="B474" s="27" t="s">
        <v>569</v>
      </c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94" t="s">
        <v>514</v>
      </c>
      <c r="T474" s="294"/>
      <c r="U474" s="294"/>
      <c r="V474" s="294"/>
      <c r="W474" s="294"/>
      <c r="X474" s="294"/>
      <c r="Y474" s="294"/>
      <c r="Z474" s="294" t="s">
        <v>514</v>
      </c>
      <c r="AA474" s="294"/>
      <c r="AB474" s="294"/>
      <c r="AC474" s="294"/>
      <c r="AD474" s="294"/>
      <c r="AE474" s="294"/>
      <c r="AF474" s="294"/>
      <c r="AG474" s="294"/>
      <c r="AH474" s="294"/>
      <c r="AI474" s="294"/>
      <c r="AJ474" s="294">
        <v>6</v>
      </c>
      <c r="AK474" s="294"/>
      <c r="AL474" s="294"/>
      <c r="AM474" s="294"/>
      <c r="AN474" s="294"/>
      <c r="AO474" s="294"/>
      <c r="AP474" s="294"/>
      <c r="AQ474" s="294" t="s">
        <v>514</v>
      </c>
      <c r="AR474" s="294"/>
      <c r="AS474" s="294"/>
      <c r="AT474" s="294"/>
      <c r="AU474" s="294"/>
      <c r="AV474" s="294"/>
      <c r="AW474" s="294"/>
      <c r="AX474" s="294"/>
      <c r="AY474" s="294"/>
      <c r="AZ474" s="294"/>
      <c r="BA474" s="294">
        <v>12</v>
      </c>
      <c r="BB474" s="294"/>
      <c r="BC474" s="294"/>
      <c r="BD474" s="294"/>
      <c r="BE474" s="294"/>
      <c r="BF474" s="294"/>
      <c r="BG474" s="294"/>
      <c r="BH474" s="294" t="s">
        <v>514</v>
      </c>
      <c r="BI474" s="294"/>
      <c r="BJ474" s="294"/>
      <c r="BK474" s="294"/>
      <c r="BL474" s="294"/>
      <c r="BM474" s="294"/>
      <c r="BN474" s="294"/>
      <c r="BO474" s="294"/>
      <c r="BP474" s="294"/>
      <c r="BQ474" s="294"/>
      <c r="BR474"/>
      <c r="BS474"/>
      <c r="BT474"/>
      <c r="BU474"/>
      <c r="BV474"/>
      <c r="BW474"/>
      <c r="BX474"/>
      <c r="BY474"/>
      <c r="BZ474"/>
      <c r="CA474"/>
      <c r="CB474"/>
      <c r="CC474"/>
      <c r="CD474"/>
      <c r="CE474"/>
      <c r="CF474"/>
      <c r="CG474"/>
      <c r="CH474"/>
      <c r="CI474"/>
      <c r="CJ474"/>
      <c r="CK474"/>
      <c r="CL474"/>
      <c r="CM474"/>
      <c r="CN474"/>
      <c r="CO474"/>
      <c r="CP474"/>
      <c r="CQ474"/>
      <c r="CR474"/>
      <c r="CS474"/>
      <c r="CT474"/>
      <c r="CU474"/>
      <c r="CV474"/>
      <c r="CW474"/>
      <c r="CX474"/>
      <c r="CY474"/>
      <c r="CZ474"/>
      <c r="DA474"/>
      <c r="DB474"/>
      <c r="DC474"/>
      <c r="DD474"/>
      <c r="DE474"/>
      <c r="DF474"/>
      <c r="DG474"/>
      <c r="DH474"/>
      <c r="DI474"/>
      <c r="DJ474"/>
      <c r="DK474"/>
      <c r="DL474"/>
      <c r="DM474"/>
      <c r="DN474"/>
      <c r="DO474"/>
      <c r="DP474"/>
      <c r="DQ474"/>
      <c r="DR474"/>
      <c r="DS474"/>
      <c r="DT474"/>
      <c r="DU474"/>
      <c r="DV474"/>
      <c r="DW474"/>
      <c r="DX474"/>
      <c r="DY474"/>
      <c r="DZ474"/>
      <c r="EA474"/>
      <c r="EB474"/>
      <c r="EC474"/>
      <c r="ED474"/>
      <c r="EE474"/>
      <c r="EF474"/>
      <c r="EG474"/>
      <c r="EH474"/>
      <c r="EI474"/>
      <c r="EJ474"/>
      <c r="EK474"/>
      <c r="EL474"/>
      <c r="EM474"/>
      <c r="EN474"/>
      <c r="EO474"/>
      <c r="EP474"/>
      <c r="EQ474"/>
      <c r="ER474"/>
      <c r="ES474"/>
      <c r="ET474"/>
      <c r="EU474"/>
      <c r="EV474"/>
      <c r="EW474"/>
      <c r="EX474"/>
      <c r="EY474"/>
      <c r="EZ474"/>
      <c r="FA474"/>
      <c r="FB474"/>
      <c r="FC474"/>
      <c r="FD474"/>
      <c r="FE474"/>
      <c r="FF474"/>
      <c r="FG474"/>
      <c r="FH474"/>
      <c r="FI474"/>
      <c r="FJ474"/>
      <c r="FK474"/>
      <c r="FL474"/>
      <c r="FM474"/>
      <c r="FN474"/>
      <c r="FO474"/>
      <c r="FP474"/>
      <c r="FQ474"/>
      <c r="FR474"/>
      <c r="FS474"/>
      <c r="FT474"/>
      <c r="FU474"/>
      <c r="FV474"/>
      <c r="FW474"/>
      <c r="FX474"/>
      <c r="FY474"/>
      <c r="FZ474"/>
      <c r="GA474"/>
      <c r="GB474"/>
      <c r="GC474"/>
      <c r="GD474"/>
      <c r="GE474"/>
      <c r="GF474"/>
      <c r="GG474"/>
      <c r="GH474"/>
      <c r="GI474"/>
      <c r="GJ474"/>
      <c r="GK474"/>
      <c r="GL474"/>
      <c r="GM474"/>
      <c r="GN474"/>
      <c r="GO474"/>
      <c r="GP474"/>
      <c r="GQ474"/>
      <c r="GR474"/>
      <c r="GS474"/>
      <c r="GT474"/>
      <c r="GU474"/>
      <c r="GV474"/>
      <c r="GW474"/>
      <c r="GX474"/>
      <c r="GY474"/>
      <c r="GZ474"/>
      <c r="HA474"/>
      <c r="HB474"/>
      <c r="HC474"/>
      <c r="HD474"/>
      <c r="HE474"/>
      <c r="HF474"/>
      <c r="HG474"/>
      <c r="HH474"/>
      <c r="HI474"/>
      <c r="HJ474"/>
      <c r="HK474"/>
      <c r="HL474"/>
      <c r="HM474"/>
      <c r="HN474"/>
      <c r="HO474"/>
      <c r="HP474"/>
      <c r="HQ474"/>
      <c r="HR474"/>
      <c r="HS474"/>
      <c r="HT474"/>
      <c r="HU474"/>
      <c r="HV474"/>
      <c r="HW474"/>
      <c r="HX474"/>
      <c r="HY474"/>
      <c r="HZ474"/>
      <c r="IA474"/>
      <c r="IB474"/>
      <c r="IC474"/>
      <c r="ID474"/>
      <c r="IE474"/>
      <c r="IF474"/>
      <c r="IG474"/>
      <c r="IH474"/>
      <c r="II474"/>
      <c r="IJ474"/>
      <c r="IK474"/>
      <c r="IL474"/>
      <c r="IM474"/>
      <c r="IN474"/>
      <c r="IO474"/>
      <c r="IP474"/>
      <c r="IQ474"/>
      <c r="IR474"/>
      <c r="IS474"/>
      <c r="IT474"/>
      <c r="IU474"/>
      <c r="IV474"/>
    </row>
    <row r="475" spans="1:256" ht="15" customHeight="1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 s="55" t="s">
        <v>561</v>
      </c>
      <c r="BR475"/>
      <c r="BS475"/>
      <c r="BT475"/>
      <c r="BU475"/>
      <c r="BV475"/>
      <c r="BW475"/>
      <c r="BX475"/>
      <c r="BY475"/>
      <c r="BZ475"/>
      <c r="CA475"/>
      <c r="CB475"/>
      <c r="CC475"/>
      <c r="CD475"/>
      <c r="CE475"/>
      <c r="CF475"/>
      <c r="CG475"/>
      <c r="CH475"/>
      <c r="CI475"/>
      <c r="CJ475"/>
      <c r="CK475"/>
      <c r="CL475"/>
      <c r="CM475"/>
      <c r="CN475"/>
      <c r="CO475"/>
      <c r="CP475"/>
      <c r="CQ475"/>
      <c r="CR475"/>
      <c r="CS475"/>
      <c r="CT475"/>
      <c r="CU475"/>
      <c r="CV475"/>
      <c r="CW475"/>
      <c r="CX475"/>
      <c r="CY475"/>
      <c r="CZ475"/>
      <c r="DA475"/>
      <c r="DB475"/>
      <c r="DC475"/>
      <c r="DD475"/>
      <c r="DE475"/>
      <c r="DF475"/>
      <c r="DG475"/>
      <c r="DH475"/>
      <c r="DI475"/>
      <c r="DJ475"/>
      <c r="DK475"/>
      <c r="DL475"/>
      <c r="DM475"/>
      <c r="DN475"/>
      <c r="DO475"/>
      <c r="DP475"/>
      <c r="DQ475"/>
      <c r="DR475"/>
      <c r="DS475"/>
      <c r="DT475"/>
      <c r="DU475"/>
      <c r="DV475"/>
      <c r="DW475"/>
      <c r="DX475"/>
      <c r="DY475"/>
      <c r="DZ475"/>
      <c r="EA475"/>
      <c r="EB475"/>
      <c r="EC475"/>
      <c r="ED475"/>
      <c r="EE475"/>
      <c r="EF475"/>
      <c r="EG475"/>
      <c r="EH475"/>
      <c r="EI475"/>
      <c r="EJ475"/>
      <c r="EK475"/>
      <c r="EL475"/>
      <c r="EM475"/>
      <c r="EN475"/>
      <c r="EO475"/>
      <c r="EP475"/>
      <c r="EQ475"/>
      <c r="ER475"/>
      <c r="ES475"/>
      <c r="ET475"/>
      <c r="EU475"/>
      <c r="EV475"/>
      <c r="EW475"/>
      <c r="EX475"/>
      <c r="EY475"/>
      <c r="EZ475"/>
      <c r="FA475"/>
      <c r="FB475"/>
      <c r="FC475"/>
      <c r="FD475"/>
      <c r="FE475"/>
      <c r="FF475"/>
      <c r="FG475"/>
      <c r="FH475"/>
      <c r="FI475"/>
      <c r="FJ475"/>
      <c r="FK475"/>
      <c r="FL475"/>
      <c r="FM475"/>
      <c r="FN475"/>
      <c r="FO475"/>
      <c r="FP475"/>
      <c r="FQ475"/>
      <c r="FR475"/>
      <c r="FS475"/>
      <c r="FT475"/>
      <c r="FU475"/>
      <c r="FV475"/>
      <c r="FW475"/>
      <c r="FX475"/>
      <c r="FY475"/>
      <c r="FZ475"/>
      <c r="GA475"/>
      <c r="GB475"/>
      <c r="GC475"/>
      <c r="GD475"/>
      <c r="GE475"/>
      <c r="GF475"/>
      <c r="GG475"/>
      <c r="GH475"/>
      <c r="GI475"/>
      <c r="GJ475"/>
      <c r="GK475"/>
      <c r="GL475"/>
      <c r="GM475"/>
      <c r="GN475"/>
      <c r="GO475"/>
      <c r="GP475"/>
      <c r="GQ475"/>
      <c r="GR475"/>
      <c r="GS475"/>
      <c r="GT475"/>
      <c r="GU475"/>
      <c r="GV475"/>
      <c r="GW475"/>
      <c r="GX475"/>
      <c r="GY475"/>
      <c r="GZ475"/>
      <c r="HA475"/>
      <c r="HB475"/>
      <c r="HC475"/>
      <c r="HD475"/>
      <c r="HE475"/>
      <c r="HF475"/>
      <c r="HG475"/>
      <c r="HH475"/>
      <c r="HI475"/>
      <c r="HJ475"/>
      <c r="HK475"/>
      <c r="HL475"/>
      <c r="HM475"/>
      <c r="HN475"/>
      <c r="HO475"/>
      <c r="HP475"/>
      <c r="HQ475"/>
      <c r="HR475"/>
      <c r="HS475"/>
      <c r="HT475"/>
      <c r="HU475"/>
      <c r="HV475"/>
      <c r="HW475"/>
      <c r="HX475"/>
      <c r="HY475"/>
      <c r="HZ475"/>
      <c r="IA475"/>
      <c r="IB475"/>
      <c r="IC475"/>
      <c r="ID475"/>
      <c r="IE475"/>
      <c r="IF475"/>
      <c r="IG475"/>
      <c r="IH475"/>
      <c r="II475"/>
      <c r="IJ475"/>
      <c r="IK475"/>
      <c r="IL475"/>
      <c r="IM475"/>
      <c r="IN475"/>
      <c r="IO475"/>
      <c r="IP475"/>
      <c r="IQ475"/>
      <c r="IR475"/>
      <c r="IS475"/>
      <c r="IT475"/>
      <c r="IU475"/>
      <c r="IV475"/>
    </row>
    <row r="477" spans="1:256" ht="15" customHeight="1">
      <c r="A477" s="295" t="s">
        <v>570</v>
      </c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  <c r="BX477"/>
      <c r="BY477"/>
      <c r="BZ477"/>
      <c r="CA477"/>
      <c r="CB477"/>
      <c r="CC477"/>
      <c r="CD477"/>
      <c r="CE477"/>
      <c r="CF477"/>
      <c r="CG477"/>
      <c r="CH477"/>
      <c r="CI477"/>
      <c r="CJ477"/>
      <c r="CK477"/>
      <c r="CL477"/>
      <c r="CM477"/>
      <c r="CN477"/>
      <c r="CO477"/>
      <c r="CP477"/>
      <c r="CQ477"/>
      <c r="CR477"/>
      <c r="CS477"/>
      <c r="CT477"/>
      <c r="CU477"/>
      <c r="CV477"/>
      <c r="CW477"/>
      <c r="CX477"/>
      <c r="CY477"/>
      <c r="CZ477"/>
      <c r="DA477"/>
      <c r="DB477"/>
      <c r="DC477"/>
      <c r="DD477"/>
      <c r="DE477"/>
      <c r="DF477"/>
      <c r="DG477"/>
      <c r="DH477"/>
      <c r="DI477"/>
      <c r="DJ477"/>
      <c r="DK477"/>
      <c r="DL477"/>
      <c r="DM477"/>
      <c r="DN477"/>
      <c r="DO477"/>
      <c r="DP477"/>
      <c r="DQ477"/>
      <c r="DR477"/>
      <c r="DS477"/>
      <c r="DT477"/>
      <c r="DU477"/>
      <c r="DV477"/>
      <c r="DW477"/>
      <c r="DX477"/>
      <c r="DY477"/>
      <c r="DZ477"/>
      <c r="EA477"/>
      <c r="EB477"/>
      <c r="EC477"/>
      <c r="ED477"/>
      <c r="EE477"/>
      <c r="EF477"/>
      <c r="EG477"/>
      <c r="EH477"/>
      <c r="EI477"/>
      <c r="EJ477"/>
      <c r="EK477"/>
      <c r="EL477"/>
      <c r="EM477"/>
      <c r="EN477"/>
      <c r="EO477"/>
      <c r="EP477"/>
      <c r="EQ477"/>
      <c r="ER477"/>
      <c r="ES477"/>
      <c r="ET477"/>
      <c r="EU477"/>
      <c r="EV477"/>
      <c r="EW477"/>
      <c r="EX477"/>
      <c r="EY477"/>
      <c r="EZ477"/>
      <c r="FA477"/>
      <c r="FB477"/>
      <c r="FC477"/>
      <c r="FD477"/>
      <c r="FE477"/>
      <c r="FF477"/>
      <c r="FG477"/>
      <c r="FH477"/>
      <c r="FI477"/>
      <c r="FJ477"/>
      <c r="FK477"/>
      <c r="FL477"/>
      <c r="FM477"/>
      <c r="FN477"/>
      <c r="FO477"/>
      <c r="FP477"/>
      <c r="FQ477"/>
      <c r="FR477"/>
      <c r="FS477"/>
      <c r="FT477"/>
      <c r="FU477"/>
      <c r="FV477"/>
      <c r="FW477"/>
      <c r="FX477"/>
      <c r="FY477"/>
      <c r="FZ477"/>
      <c r="GA477"/>
      <c r="GB477"/>
      <c r="GC477"/>
      <c r="GD477"/>
      <c r="GE477"/>
      <c r="GF477"/>
      <c r="GG477"/>
      <c r="GH477"/>
      <c r="GI477"/>
      <c r="GJ477"/>
      <c r="GK477"/>
      <c r="GL477"/>
      <c r="GM477"/>
      <c r="GN477"/>
      <c r="GO477"/>
      <c r="GP477"/>
      <c r="GQ477"/>
      <c r="GR477"/>
      <c r="GS477"/>
      <c r="GT477"/>
      <c r="GU477"/>
      <c r="GV477"/>
      <c r="GW477"/>
      <c r="GX477"/>
      <c r="GY477"/>
      <c r="GZ477"/>
      <c r="HA477"/>
      <c r="HB477"/>
      <c r="HC477"/>
      <c r="HD477"/>
      <c r="HE477"/>
      <c r="HF477"/>
      <c r="HG477"/>
      <c r="HH477"/>
      <c r="HI477"/>
      <c r="HJ477"/>
      <c r="HK477"/>
      <c r="HL477"/>
      <c r="HM477"/>
      <c r="HN477"/>
      <c r="HO477"/>
      <c r="HP477"/>
      <c r="HQ477"/>
      <c r="HR477"/>
      <c r="HS477"/>
      <c r="HT477"/>
      <c r="HU477"/>
      <c r="HV477"/>
      <c r="HW477"/>
      <c r="HX477"/>
      <c r="HY477"/>
      <c r="HZ477"/>
      <c r="IA477"/>
      <c r="IB477"/>
      <c r="IC477"/>
      <c r="ID477"/>
      <c r="IE477"/>
      <c r="IF477"/>
      <c r="IG477"/>
      <c r="IH477"/>
      <c r="II477"/>
      <c r="IJ477"/>
      <c r="IK477"/>
      <c r="IL477"/>
      <c r="IM477"/>
      <c r="IN477"/>
      <c r="IO477"/>
      <c r="IP477"/>
      <c r="IQ477"/>
      <c r="IR477"/>
      <c r="IS477"/>
      <c r="IT477"/>
      <c r="IU477"/>
      <c r="IV477"/>
    </row>
    <row r="478" spans="1:256" ht="15" customHeight="1">
      <c r="A478" s="8" t="s">
        <v>571</v>
      </c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 s="55" t="s">
        <v>572</v>
      </c>
      <c r="BR478"/>
      <c r="BS478"/>
      <c r="BT478"/>
      <c r="BU478"/>
      <c r="BV478"/>
      <c r="BW478"/>
      <c r="BX478"/>
      <c r="BY478"/>
      <c r="BZ478"/>
      <c r="CA478"/>
      <c r="CB478"/>
      <c r="CC478"/>
      <c r="CD478"/>
      <c r="CE478"/>
      <c r="CF478"/>
      <c r="CG478"/>
      <c r="CH478"/>
      <c r="CI478"/>
      <c r="CJ478"/>
      <c r="CK478"/>
      <c r="CL478"/>
      <c r="CM478"/>
      <c r="CN478"/>
      <c r="CO478"/>
      <c r="CP478"/>
      <c r="CQ478"/>
      <c r="CR478"/>
      <c r="CS478"/>
      <c r="CT478"/>
      <c r="CU478"/>
      <c r="CV478"/>
      <c r="CW478"/>
      <c r="CX478"/>
      <c r="CY478"/>
      <c r="CZ478"/>
      <c r="DA478"/>
      <c r="DB478"/>
      <c r="DC478"/>
      <c r="DD478"/>
      <c r="DE478"/>
      <c r="DF478"/>
      <c r="DG478"/>
      <c r="DH478"/>
      <c r="DI478"/>
      <c r="DJ478"/>
      <c r="DK478"/>
      <c r="DL478"/>
      <c r="DM478"/>
      <c r="DN478"/>
      <c r="DO478"/>
      <c r="DP478"/>
      <c r="DQ478"/>
      <c r="DR478"/>
      <c r="DS478"/>
      <c r="DT478"/>
      <c r="DU478"/>
      <c r="DV478"/>
      <c r="DW478"/>
      <c r="DX478"/>
      <c r="DY478"/>
      <c r="DZ478"/>
      <c r="EA478"/>
      <c r="EB478"/>
      <c r="EC478"/>
      <c r="ED478"/>
      <c r="EE478"/>
      <c r="EF478"/>
      <c r="EG478"/>
      <c r="EH478"/>
      <c r="EI478"/>
      <c r="EJ478"/>
      <c r="EK478"/>
      <c r="EL478"/>
      <c r="EM478"/>
      <c r="EN478"/>
      <c r="EO478"/>
      <c r="EP478"/>
      <c r="EQ478"/>
      <c r="ER478"/>
      <c r="ES478"/>
      <c r="ET478"/>
      <c r="EU478"/>
      <c r="EV478"/>
      <c r="EW478"/>
      <c r="EX478"/>
      <c r="EY478"/>
      <c r="EZ478"/>
      <c r="FA478"/>
      <c r="FB478"/>
      <c r="FC478"/>
      <c r="FD478"/>
      <c r="FE478"/>
      <c r="FF478"/>
      <c r="FG478"/>
      <c r="FH478"/>
      <c r="FI478"/>
      <c r="FJ478"/>
      <c r="FK478"/>
      <c r="FL478"/>
      <c r="FM478"/>
      <c r="FN478"/>
      <c r="FO478"/>
      <c r="FP478"/>
      <c r="FQ478"/>
      <c r="FR478"/>
      <c r="FS478"/>
      <c r="FT478"/>
      <c r="FU478"/>
      <c r="FV478"/>
      <c r="FW478"/>
      <c r="FX478"/>
      <c r="FY478"/>
      <c r="FZ478"/>
      <c r="GA478"/>
      <c r="GB478"/>
      <c r="GC478"/>
      <c r="GD478"/>
      <c r="GE478"/>
      <c r="GF478"/>
      <c r="GG478"/>
      <c r="GH478"/>
      <c r="GI478"/>
      <c r="GJ478"/>
      <c r="GK478"/>
      <c r="GL478"/>
      <c r="GM478"/>
      <c r="GN478"/>
      <c r="GO478"/>
      <c r="GP478"/>
      <c r="GQ478"/>
      <c r="GR478"/>
      <c r="GS478"/>
      <c r="GT478"/>
      <c r="GU478"/>
      <c r="GV478"/>
      <c r="GW478"/>
      <c r="GX478"/>
      <c r="GY478"/>
      <c r="GZ478"/>
      <c r="HA478"/>
      <c r="HB478"/>
      <c r="HC478"/>
      <c r="HD478"/>
      <c r="HE478"/>
      <c r="HF478"/>
      <c r="HG478"/>
      <c r="HH478"/>
      <c r="HI478"/>
      <c r="HJ478"/>
      <c r="HK478"/>
      <c r="HL478"/>
      <c r="HM478"/>
      <c r="HN478"/>
      <c r="HO478"/>
      <c r="HP478"/>
      <c r="HQ478"/>
      <c r="HR478"/>
      <c r="HS478"/>
      <c r="HT478"/>
      <c r="HU478"/>
      <c r="HV478"/>
      <c r="HW478"/>
      <c r="HX478"/>
      <c r="HY478"/>
      <c r="HZ478"/>
      <c r="IA478"/>
      <c r="IB478"/>
      <c r="IC478"/>
      <c r="ID478"/>
      <c r="IE478"/>
      <c r="IF478"/>
      <c r="IG478"/>
      <c r="IH478"/>
      <c r="II478"/>
      <c r="IJ478"/>
      <c r="IK478"/>
      <c r="IL478"/>
      <c r="IM478"/>
      <c r="IN478"/>
      <c r="IO478"/>
      <c r="IP478"/>
      <c r="IQ478"/>
      <c r="IR478"/>
      <c r="IS478"/>
      <c r="IT478"/>
      <c r="IU478"/>
      <c r="IV478"/>
    </row>
    <row r="479" spans="1:256" ht="3.75" customHeight="1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  <c r="CC479"/>
      <c r="CD479"/>
      <c r="CE479"/>
      <c r="CF479"/>
      <c r="CG479"/>
      <c r="CH479"/>
      <c r="CI479"/>
      <c r="CJ479"/>
      <c r="CK479"/>
      <c r="CL479"/>
      <c r="CM479"/>
      <c r="CN479"/>
      <c r="CO479"/>
      <c r="CP479"/>
      <c r="CQ479"/>
      <c r="CR479"/>
      <c r="CS479"/>
      <c r="CT479"/>
      <c r="CU479"/>
      <c r="CV479"/>
      <c r="CW479"/>
      <c r="CX479"/>
      <c r="CY479"/>
      <c r="CZ479"/>
      <c r="DA479"/>
      <c r="DB479"/>
      <c r="DC479"/>
      <c r="DD479"/>
      <c r="DE479"/>
      <c r="DF479"/>
      <c r="DG479"/>
      <c r="DH479"/>
      <c r="DI479"/>
      <c r="DJ479"/>
      <c r="DK479"/>
      <c r="DL479"/>
      <c r="DM479"/>
      <c r="DN479"/>
      <c r="DO479"/>
      <c r="DP479"/>
      <c r="DQ479"/>
      <c r="DR479"/>
      <c r="DS479"/>
      <c r="DT479"/>
      <c r="DU479"/>
      <c r="DV479"/>
      <c r="DW479"/>
      <c r="DX479"/>
      <c r="DY479"/>
      <c r="DZ479"/>
      <c r="EA479"/>
      <c r="EB479"/>
      <c r="EC479"/>
      <c r="ED479"/>
      <c r="EE479"/>
      <c r="EF479"/>
      <c r="EG479"/>
      <c r="EH479"/>
      <c r="EI479"/>
      <c r="EJ479"/>
      <c r="EK479"/>
      <c r="EL479"/>
      <c r="EM479"/>
      <c r="EN479"/>
      <c r="EO479"/>
      <c r="EP479"/>
      <c r="EQ479"/>
      <c r="ER479"/>
      <c r="ES479"/>
      <c r="ET479"/>
      <c r="EU479"/>
      <c r="EV479"/>
      <c r="EW479"/>
      <c r="EX479"/>
      <c r="EY479"/>
      <c r="EZ479"/>
      <c r="FA479"/>
      <c r="FB479"/>
      <c r="FC479"/>
      <c r="FD479"/>
      <c r="FE479"/>
      <c r="FF479"/>
      <c r="FG479"/>
      <c r="FH479"/>
      <c r="FI479"/>
      <c r="FJ479"/>
      <c r="FK479"/>
      <c r="FL479"/>
      <c r="FM479"/>
      <c r="FN479"/>
      <c r="FO479"/>
      <c r="FP479"/>
      <c r="FQ479"/>
      <c r="FR479"/>
      <c r="FS479"/>
      <c r="FT479"/>
      <c r="FU479"/>
      <c r="FV479"/>
      <c r="FW479"/>
      <c r="FX479"/>
      <c r="FY479"/>
      <c r="FZ479"/>
      <c r="GA479"/>
      <c r="GB479"/>
      <c r="GC479"/>
      <c r="GD479"/>
      <c r="GE479"/>
      <c r="GF479"/>
      <c r="GG479"/>
      <c r="GH479"/>
      <c r="GI479"/>
      <c r="GJ479"/>
      <c r="GK479"/>
      <c r="GL479"/>
      <c r="GM479"/>
      <c r="GN479"/>
      <c r="GO479"/>
      <c r="GP479"/>
      <c r="GQ479"/>
      <c r="GR479"/>
      <c r="GS479"/>
      <c r="GT479"/>
      <c r="GU479"/>
      <c r="GV479"/>
      <c r="GW479"/>
      <c r="GX479"/>
      <c r="GY479"/>
      <c r="GZ479"/>
      <c r="HA479"/>
      <c r="HB479"/>
      <c r="HC479"/>
      <c r="HD479"/>
      <c r="HE479"/>
      <c r="HF479"/>
      <c r="HG479"/>
      <c r="HH479"/>
      <c r="HI479"/>
      <c r="HJ479"/>
      <c r="HK479"/>
      <c r="HL479"/>
      <c r="HM479"/>
      <c r="HN479"/>
      <c r="HO479"/>
      <c r="HP479"/>
      <c r="HQ479"/>
      <c r="HR479"/>
      <c r="HS479"/>
      <c r="HT479"/>
      <c r="HU479"/>
      <c r="HV479"/>
      <c r="HW479"/>
      <c r="HX479"/>
      <c r="HY479"/>
      <c r="HZ479"/>
      <c r="IA479"/>
      <c r="IB479"/>
      <c r="IC479"/>
      <c r="ID479"/>
      <c r="IE479"/>
      <c r="IF479"/>
      <c r="IG479"/>
      <c r="IH479"/>
      <c r="II479"/>
      <c r="IJ479"/>
      <c r="IK479"/>
      <c r="IL479"/>
      <c r="IM479"/>
      <c r="IN479"/>
      <c r="IO479"/>
      <c r="IP479"/>
      <c r="IQ479"/>
      <c r="IR479"/>
      <c r="IS479"/>
      <c r="IT479"/>
      <c r="IU479"/>
      <c r="IV479"/>
    </row>
    <row r="480" spans="1:256" ht="15" customHeight="1">
      <c r="A480"/>
      <c r="B480" s="5" t="s">
        <v>12</v>
      </c>
      <c r="C480" s="5"/>
      <c r="D480" s="5"/>
      <c r="E480" s="5"/>
      <c r="F480" s="5"/>
      <c r="G480" s="5"/>
      <c r="H480" s="5"/>
      <c r="I480" s="5"/>
      <c r="J480" s="5" t="s">
        <v>573</v>
      </c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/>
      <c r="BS480"/>
      <c r="BT480"/>
      <c r="BU480"/>
      <c r="BV480"/>
      <c r="BW480"/>
      <c r="BX480"/>
      <c r="BY480"/>
      <c r="BZ480"/>
      <c r="CA480"/>
      <c r="CB480"/>
      <c r="CC480" s="1" t="s">
        <v>574</v>
      </c>
      <c r="CD480"/>
      <c r="CE480"/>
      <c r="CF480"/>
      <c r="CG480"/>
      <c r="CH480"/>
      <c r="CI480"/>
      <c r="CJ480"/>
      <c r="CK480"/>
      <c r="CL480"/>
      <c r="CM480"/>
      <c r="CN480"/>
      <c r="CO480"/>
      <c r="CP480"/>
      <c r="CQ480"/>
      <c r="CR480"/>
      <c r="CS480"/>
      <c r="CT480"/>
      <c r="CU480"/>
      <c r="CV480"/>
      <c r="CW480"/>
      <c r="CX480"/>
      <c r="CY480"/>
      <c r="CZ480"/>
      <c r="DA480"/>
      <c r="DB480"/>
      <c r="DC480"/>
      <c r="DD480"/>
      <c r="DE480"/>
      <c r="DF480"/>
      <c r="DG480"/>
      <c r="DH480"/>
      <c r="DI480"/>
      <c r="DJ480"/>
      <c r="DK480"/>
      <c r="DL480"/>
      <c r="DM480"/>
      <c r="DN480"/>
      <c r="DO480"/>
      <c r="DP480"/>
      <c r="DQ480"/>
      <c r="DR480"/>
      <c r="DS480"/>
      <c r="DT480"/>
      <c r="DU480"/>
      <c r="DV480"/>
      <c r="DW480"/>
      <c r="DX480"/>
      <c r="DY480"/>
      <c r="DZ480"/>
      <c r="EA480"/>
      <c r="EB480"/>
      <c r="EC480"/>
      <c r="ED480"/>
      <c r="EE480"/>
      <c r="EF480"/>
      <c r="EG480"/>
      <c r="EH480"/>
      <c r="EI480"/>
      <c r="EJ480"/>
      <c r="EK480"/>
      <c r="EL480"/>
      <c r="EM480"/>
      <c r="EN480"/>
      <c r="EO480"/>
      <c r="EP480"/>
      <c r="EQ480"/>
      <c r="ER480"/>
      <c r="ES480"/>
      <c r="ET480"/>
      <c r="EU480"/>
      <c r="EV480"/>
      <c r="EW480"/>
      <c r="EX480"/>
      <c r="EY480"/>
      <c r="EZ480"/>
      <c r="FA480"/>
      <c r="FB480"/>
      <c r="FC480"/>
      <c r="FD480"/>
      <c r="FE480"/>
      <c r="FF480"/>
      <c r="FG480"/>
      <c r="FH480"/>
      <c r="FI480"/>
      <c r="FJ480"/>
      <c r="FK480"/>
      <c r="FL480"/>
      <c r="FM480"/>
      <c r="FN480"/>
      <c r="FO480"/>
      <c r="FP480"/>
      <c r="FQ480"/>
      <c r="FR480"/>
      <c r="FS480"/>
      <c r="FT480"/>
      <c r="FU480"/>
      <c r="FV480"/>
      <c r="FW480"/>
      <c r="FX480"/>
      <c r="FY480"/>
      <c r="FZ480"/>
      <c r="GA480"/>
      <c r="GB480"/>
      <c r="GC480"/>
      <c r="GD480"/>
      <c r="GE480"/>
      <c r="GF480"/>
      <c r="GG480"/>
      <c r="GH480"/>
      <c r="GI480"/>
      <c r="GJ480"/>
      <c r="GK480"/>
      <c r="GL480"/>
      <c r="GM480"/>
      <c r="GN480"/>
      <c r="GO480"/>
      <c r="GP480"/>
      <c r="GQ480"/>
      <c r="GR480"/>
      <c r="GS480"/>
      <c r="GT480"/>
      <c r="GU480"/>
      <c r="GV480"/>
      <c r="GW480"/>
      <c r="GX480"/>
      <c r="GY480"/>
      <c r="GZ480"/>
      <c r="HA480"/>
      <c r="HB480"/>
      <c r="HC480"/>
      <c r="HD480"/>
      <c r="HE480"/>
      <c r="HF480"/>
      <c r="HG480"/>
      <c r="HH480"/>
      <c r="HI480"/>
      <c r="HJ480"/>
      <c r="HK480"/>
      <c r="HL480"/>
      <c r="HM480"/>
      <c r="HN480"/>
      <c r="HO480"/>
      <c r="HP480"/>
      <c r="HQ480"/>
      <c r="HR480"/>
      <c r="HS480"/>
      <c r="HT480"/>
      <c r="HU480"/>
      <c r="HV480"/>
      <c r="HW480"/>
      <c r="HX480"/>
      <c r="HY480"/>
      <c r="HZ480"/>
      <c r="IA480"/>
      <c r="IB480"/>
      <c r="IC480"/>
      <c r="ID480"/>
      <c r="IE480"/>
      <c r="IF480"/>
      <c r="IG480"/>
      <c r="IH480"/>
      <c r="II480"/>
      <c r="IJ480"/>
      <c r="IK480"/>
      <c r="IL480"/>
      <c r="IM480"/>
      <c r="IN480"/>
      <c r="IO480"/>
      <c r="IP480"/>
      <c r="IQ480"/>
      <c r="IR480"/>
      <c r="IS480"/>
      <c r="IT480"/>
      <c r="IU480"/>
      <c r="IV480"/>
    </row>
    <row r="481" spans="1:256" ht="15" customHeight="1">
      <c r="A481"/>
      <c r="B481" s="5"/>
      <c r="C481" s="5"/>
      <c r="D481" s="5"/>
      <c r="E481" s="5"/>
      <c r="F481" s="5"/>
      <c r="G481" s="5"/>
      <c r="H481" s="5"/>
      <c r="I481" s="5"/>
      <c r="J481" s="5" t="s">
        <v>108</v>
      </c>
      <c r="K481" s="5"/>
      <c r="L481" s="5"/>
      <c r="M481" s="5"/>
      <c r="N481" s="5"/>
      <c r="O481" s="5"/>
      <c r="P481" s="5"/>
      <c r="Q481" s="5"/>
      <c r="R481" s="5"/>
      <c r="S481" s="5"/>
      <c r="T481" s="5" t="s">
        <v>575</v>
      </c>
      <c r="U481" s="5"/>
      <c r="V481" s="5"/>
      <c r="W481" s="5"/>
      <c r="X481" s="5"/>
      <c r="Y481" s="5"/>
      <c r="Z481" s="5"/>
      <c r="AA481" s="5"/>
      <c r="AB481" s="5"/>
      <c r="AC481" s="5"/>
      <c r="AD481" s="5" t="s">
        <v>576</v>
      </c>
      <c r="AE481" s="5"/>
      <c r="AF481" s="5"/>
      <c r="AG481" s="5"/>
      <c r="AH481" s="5"/>
      <c r="AI481" s="5"/>
      <c r="AJ481" s="5"/>
      <c r="AK481" s="5"/>
      <c r="AL481" s="5"/>
      <c r="AM481" s="5"/>
      <c r="AN481" s="5" t="s">
        <v>577</v>
      </c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/>
      <c r="BS481"/>
      <c r="BT481"/>
      <c r="BU481"/>
      <c r="BV481"/>
      <c r="BW481"/>
      <c r="BX481"/>
      <c r="BY481"/>
      <c r="BZ481"/>
      <c r="CA481"/>
      <c r="CB481"/>
      <c r="CC481"/>
      <c r="CD481"/>
      <c r="CE481"/>
      <c r="CF481"/>
      <c r="CG481"/>
      <c r="CH481"/>
      <c r="CI481"/>
      <c r="CJ481"/>
      <c r="CK481"/>
      <c r="CL481"/>
      <c r="CM481"/>
      <c r="CN481"/>
      <c r="CO481"/>
      <c r="CP481"/>
      <c r="CQ481"/>
      <c r="CR481"/>
      <c r="CS481"/>
      <c r="CT481"/>
      <c r="CU481"/>
      <c r="CV481"/>
      <c r="CW481"/>
      <c r="CX481"/>
      <c r="CY481"/>
      <c r="CZ481"/>
      <c r="DA481"/>
      <c r="DB481"/>
      <c r="DC481"/>
      <c r="DD481"/>
      <c r="DE481"/>
      <c r="DF481"/>
      <c r="DG481"/>
      <c r="DH481"/>
      <c r="DI481"/>
      <c r="DJ481"/>
      <c r="DK481"/>
      <c r="DL481"/>
      <c r="DM481"/>
      <c r="DN481"/>
      <c r="DO481"/>
      <c r="DP481"/>
      <c r="DQ481"/>
      <c r="DR481"/>
      <c r="DS481"/>
      <c r="DT481"/>
      <c r="DU481"/>
      <c r="DV481"/>
      <c r="DW481"/>
      <c r="DX481"/>
      <c r="DY481"/>
      <c r="DZ481"/>
      <c r="EA481"/>
      <c r="EB481"/>
      <c r="EC481"/>
      <c r="ED481"/>
      <c r="EE481"/>
      <c r="EF481"/>
      <c r="EG481"/>
      <c r="EH481"/>
      <c r="EI481"/>
      <c r="EJ481"/>
      <c r="EK481"/>
      <c r="EL481"/>
      <c r="EM481"/>
      <c r="EN481"/>
      <c r="EO481"/>
      <c r="EP481"/>
      <c r="EQ481"/>
      <c r="ER481"/>
      <c r="ES481"/>
      <c r="ET481"/>
      <c r="EU481"/>
      <c r="EV481"/>
      <c r="EW481"/>
      <c r="EX481"/>
      <c r="EY481"/>
      <c r="EZ481"/>
      <c r="FA481"/>
      <c r="FB481"/>
      <c r="FC481"/>
      <c r="FD481"/>
      <c r="FE481"/>
      <c r="FF481"/>
      <c r="FG481"/>
      <c r="FH481"/>
      <c r="FI481"/>
      <c r="FJ481"/>
      <c r="FK481"/>
      <c r="FL481"/>
      <c r="FM481"/>
      <c r="FN481"/>
      <c r="FO481"/>
      <c r="FP481"/>
      <c r="FQ481"/>
      <c r="FR481"/>
      <c r="FS481"/>
      <c r="FT481"/>
      <c r="FU481"/>
      <c r="FV481"/>
      <c r="FW481"/>
      <c r="FX481"/>
      <c r="FY481"/>
      <c r="FZ481"/>
      <c r="GA481"/>
      <c r="GB481"/>
      <c r="GC481"/>
      <c r="GD481"/>
      <c r="GE481"/>
      <c r="GF481"/>
      <c r="GG481"/>
      <c r="GH481"/>
      <c r="GI481"/>
      <c r="GJ481"/>
      <c r="GK481"/>
      <c r="GL481"/>
      <c r="GM481"/>
      <c r="GN481"/>
      <c r="GO481"/>
      <c r="GP481"/>
      <c r="GQ481"/>
      <c r="GR481"/>
      <c r="GS481"/>
      <c r="GT481"/>
      <c r="GU481"/>
      <c r="GV481"/>
      <c r="GW481"/>
      <c r="GX481"/>
      <c r="GY481"/>
      <c r="GZ481"/>
      <c r="HA481"/>
      <c r="HB481"/>
      <c r="HC481"/>
      <c r="HD481"/>
      <c r="HE481"/>
      <c r="HF481"/>
      <c r="HG481"/>
      <c r="HH481"/>
      <c r="HI481"/>
      <c r="HJ481"/>
      <c r="HK481"/>
      <c r="HL481"/>
      <c r="HM481"/>
      <c r="HN481"/>
      <c r="HO481"/>
      <c r="HP481"/>
      <c r="HQ481"/>
      <c r="HR481"/>
      <c r="HS481"/>
      <c r="HT481"/>
      <c r="HU481"/>
      <c r="HV481"/>
      <c r="HW481"/>
      <c r="HX481"/>
      <c r="HY481"/>
      <c r="HZ481"/>
      <c r="IA481"/>
      <c r="IB481"/>
      <c r="IC481"/>
      <c r="ID481"/>
      <c r="IE481"/>
      <c r="IF481"/>
      <c r="IG481"/>
      <c r="IH481"/>
      <c r="II481"/>
      <c r="IJ481"/>
      <c r="IK481"/>
      <c r="IL481"/>
      <c r="IM481"/>
      <c r="IN481"/>
      <c r="IO481"/>
      <c r="IP481"/>
      <c r="IQ481"/>
      <c r="IR481"/>
      <c r="IS481"/>
      <c r="IT481"/>
      <c r="IU481"/>
      <c r="IV481"/>
    </row>
    <row r="482" spans="1:256" ht="15" customHeight="1">
      <c r="A482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 t="s">
        <v>578</v>
      </c>
      <c r="AO482" s="5"/>
      <c r="AP482" s="5"/>
      <c r="AQ482" s="5"/>
      <c r="AR482" s="5"/>
      <c r="AS482" s="5"/>
      <c r="AT482" s="5"/>
      <c r="AU482" s="5"/>
      <c r="AV482" s="5"/>
      <c r="AW482" s="5"/>
      <c r="AX482" s="5" t="s">
        <v>579</v>
      </c>
      <c r="AY482" s="5"/>
      <c r="AZ482" s="5"/>
      <c r="BA482" s="5"/>
      <c r="BB482" s="5"/>
      <c r="BC482" s="5"/>
      <c r="BD482" s="5"/>
      <c r="BE482" s="5"/>
      <c r="BF482" s="5"/>
      <c r="BG482" s="5"/>
      <c r="BH482" s="5" t="s">
        <v>580</v>
      </c>
      <c r="BI482" s="5"/>
      <c r="BJ482" s="5"/>
      <c r="BK482" s="5"/>
      <c r="BL482" s="5"/>
      <c r="BM482" s="5"/>
      <c r="BN482" s="5"/>
      <c r="BO482" s="5"/>
      <c r="BP482" s="5"/>
      <c r="BQ482" s="5"/>
      <c r="BR482"/>
      <c r="BS482"/>
      <c r="BT482"/>
      <c r="BU482"/>
      <c r="BV482"/>
      <c r="BW482"/>
      <c r="BX482"/>
      <c r="BY482"/>
      <c r="BZ482"/>
      <c r="CA482"/>
      <c r="CB482"/>
      <c r="CC482"/>
      <c r="CD482"/>
      <c r="CE482"/>
      <c r="CF482"/>
      <c r="CG482"/>
      <c r="CH482"/>
      <c r="CI482"/>
      <c r="CJ482"/>
      <c r="CK482"/>
      <c r="CL482"/>
      <c r="CM482"/>
      <c r="CN482"/>
      <c r="CO482"/>
      <c r="CP482"/>
      <c r="CQ482"/>
      <c r="CR482"/>
      <c r="CS482"/>
      <c r="CT482"/>
      <c r="CU482"/>
      <c r="CV482"/>
      <c r="CW482"/>
      <c r="CX482"/>
      <c r="CY482"/>
      <c r="CZ482"/>
      <c r="DA482"/>
      <c r="DB482"/>
      <c r="DC482"/>
      <c r="DD482"/>
      <c r="DE482"/>
      <c r="DF482"/>
      <c r="DG482"/>
      <c r="DH482"/>
      <c r="DI482"/>
      <c r="DJ482"/>
      <c r="DK482"/>
      <c r="DL482"/>
      <c r="DM482"/>
      <c r="DN482"/>
      <c r="DO482"/>
      <c r="DP482"/>
      <c r="DQ482"/>
      <c r="DR482"/>
      <c r="DS482"/>
      <c r="DT482"/>
      <c r="DU482"/>
      <c r="DV482"/>
      <c r="DW482"/>
      <c r="DX482"/>
      <c r="DY482"/>
      <c r="DZ482"/>
      <c r="EA482"/>
      <c r="EB482"/>
      <c r="EC482"/>
      <c r="ED482"/>
      <c r="EE482"/>
      <c r="EF482"/>
      <c r="EG482"/>
      <c r="EH482"/>
      <c r="EI482"/>
      <c r="EJ482"/>
      <c r="EK482"/>
      <c r="EL482"/>
      <c r="EM482"/>
      <c r="EN482"/>
      <c r="EO482"/>
      <c r="EP482"/>
      <c r="EQ482"/>
      <c r="ER482"/>
      <c r="ES482"/>
      <c r="ET482"/>
      <c r="EU482"/>
      <c r="EV482"/>
      <c r="EW482"/>
      <c r="EX482"/>
      <c r="EY482"/>
      <c r="EZ482"/>
      <c r="FA482"/>
      <c r="FB482"/>
      <c r="FC482"/>
      <c r="FD482"/>
      <c r="FE482"/>
      <c r="FF482"/>
      <c r="FG482"/>
      <c r="FH482"/>
      <c r="FI482"/>
      <c r="FJ482"/>
      <c r="FK482"/>
      <c r="FL482"/>
      <c r="FM482"/>
      <c r="FN482"/>
      <c r="FO482"/>
      <c r="FP482"/>
      <c r="FQ482"/>
      <c r="FR482"/>
      <c r="FS482"/>
      <c r="FT482"/>
      <c r="FU482"/>
      <c r="FV482"/>
      <c r="FW482"/>
      <c r="FX482"/>
      <c r="FY482"/>
      <c r="FZ482"/>
      <c r="GA482"/>
      <c r="GB482"/>
      <c r="GC482"/>
      <c r="GD482"/>
      <c r="GE482"/>
      <c r="GF482"/>
      <c r="GG482"/>
      <c r="GH482"/>
      <c r="GI482"/>
      <c r="GJ482"/>
      <c r="GK482"/>
      <c r="GL482"/>
      <c r="GM482"/>
      <c r="GN482"/>
      <c r="GO482"/>
      <c r="GP482"/>
      <c r="GQ482"/>
      <c r="GR482"/>
      <c r="GS482"/>
      <c r="GT482"/>
      <c r="GU482"/>
      <c r="GV482"/>
      <c r="GW482"/>
      <c r="GX482"/>
      <c r="GY482"/>
      <c r="GZ482"/>
      <c r="HA482"/>
      <c r="HB482"/>
      <c r="HC482"/>
      <c r="HD482"/>
      <c r="HE482"/>
      <c r="HF482"/>
      <c r="HG482"/>
      <c r="HH482"/>
      <c r="HI482"/>
      <c r="HJ482"/>
      <c r="HK482"/>
      <c r="HL482"/>
      <c r="HM482"/>
      <c r="HN482"/>
      <c r="HO482"/>
      <c r="HP482"/>
      <c r="HQ482"/>
      <c r="HR482"/>
      <c r="HS482"/>
      <c r="HT482"/>
      <c r="HU482"/>
      <c r="HV482"/>
      <c r="HW482"/>
      <c r="HX482"/>
      <c r="HY482"/>
      <c r="HZ482"/>
      <c r="IA482"/>
      <c r="IB482"/>
      <c r="IC482"/>
      <c r="ID482"/>
      <c r="IE482"/>
      <c r="IF482"/>
      <c r="IG482"/>
      <c r="IH482"/>
      <c r="II482"/>
      <c r="IJ482"/>
      <c r="IK482"/>
      <c r="IL482"/>
      <c r="IM482"/>
      <c r="IN482"/>
      <c r="IO482"/>
      <c r="IP482"/>
      <c r="IQ482"/>
      <c r="IR482"/>
      <c r="IS482"/>
      <c r="IT482"/>
      <c r="IU482"/>
      <c r="IV482"/>
    </row>
    <row r="483" spans="1:256" ht="15" customHeight="1">
      <c r="A483"/>
      <c r="B483" s="13" t="s">
        <v>581</v>
      </c>
      <c r="C483" s="13"/>
      <c r="D483" s="13"/>
      <c r="E483" s="13"/>
      <c r="F483" s="13"/>
      <c r="G483" s="13"/>
      <c r="H483" s="13"/>
      <c r="I483" s="13"/>
      <c r="J483" s="296">
        <v>3854</v>
      </c>
      <c r="K483" s="296"/>
      <c r="L483" s="296"/>
      <c r="M483" s="296"/>
      <c r="N483" s="296"/>
      <c r="O483" s="296"/>
      <c r="P483" s="296"/>
      <c r="Q483" s="296"/>
      <c r="R483" s="296"/>
      <c r="S483" s="296"/>
      <c r="T483" s="296">
        <v>3120</v>
      </c>
      <c r="U483" s="296"/>
      <c r="V483" s="296"/>
      <c r="W483" s="296"/>
      <c r="X483" s="296"/>
      <c r="Y483" s="296"/>
      <c r="Z483" s="296"/>
      <c r="AA483" s="296"/>
      <c r="AB483" s="296"/>
      <c r="AC483" s="296"/>
      <c r="AD483" s="296">
        <v>734</v>
      </c>
      <c r="AE483" s="296"/>
      <c r="AF483" s="296"/>
      <c r="AG483" s="296"/>
      <c r="AH483" s="296"/>
      <c r="AI483" s="296"/>
      <c r="AJ483" s="296"/>
      <c r="AK483" s="296"/>
      <c r="AL483" s="296"/>
      <c r="AM483" s="296"/>
      <c r="AN483" s="296">
        <v>392</v>
      </c>
      <c r="AO483" s="296"/>
      <c r="AP483" s="296"/>
      <c r="AQ483" s="296"/>
      <c r="AR483" s="296"/>
      <c r="AS483" s="296"/>
      <c r="AT483" s="296"/>
      <c r="AU483" s="296"/>
      <c r="AV483" s="296"/>
      <c r="AW483" s="296"/>
      <c r="AX483" s="296">
        <v>929</v>
      </c>
      <c r="AY483" s="296"/>
      <c r="AZ483" s="296"/>
      <c r="BA483" s="296"/>
      <c r="BB483" s="296"/>
      <c r="BC483" s="296"/>
      <c r="BD483" s="296"/>
      <c r="BE483" s="296"/>
      <c r="BF483" s="296"/>
      <c r="BG483" s="296"/>
      <c r="BH483" s="296">
        <v>2533</v>
      </c>
      <c r="BI483" s="296"/>
      <c r="BJ483" s="296"/>
      <c r="BK483" s="296"/>
      <c r="BL483" s="296"/>
      <c r="BM483" s="296"/>
      <c r="BN483" s="296"/>
      <c r="BO483" s="296"/>
      <c r="BP483" s="296"/>
      <c r="BQ483" s="296"/>
      <c r="BR483"/>
      <c r="BS483"/>
      <c r="BT483"/>
      <c r="BU483"/>
      <c r="BV483"/>
      <c r="BW483"/>
      <c r="BX483"/>
      <c r="BY483"/>
      <c r="BZ483"/>
      <c r="CA483"/>
      <c r="CB483"/>
      <c r="CC483"/>
      <c r="CD483"/>
      <c r="CE483"/>
      <c r="CF483"/>
      <c r="CG483"/>
      <c r="CH483"/>
      <c r="CI483"/>
      <c r="CJ483"/>
      <c r="CK483"/>
      <c r="CL483"/>
      <c r="CM483"/>
      <c r="CN483"/>
      <c r="CO483"/>
      <c r="CP483"/>
      <c r="CQ483"/>
      <c r="CR483"/>
      <c r="CS483"/>
      <c r="CT483"/>
      <c r="CU483"/>
      <c r="CV483"/>
      <c r="CW483"/>
      <c r="CX483"/>
      <c r="CY483"/>
      <c r="CZ483"/>
      <c r="DA483"/>
      <c r="DB483"/>
      <c r="DC483"/>
      <c r="DD483"/>
      <c r="DE483"/>
      <c r="DF483"/>
      <c r="DG483"/>
      <c r="DH483"/>
      <c r="DI483"/>
      <c r="DJ483"/>
      <c r="DK483"/>
      <c r="DL483"/>
      <c r="DM483"/>
      <c r="DN483"/>
      <c r="DO483"/>
      <c r="DP483"/>
      <c r="DQ483"/>
      <c r="DR483"/>
      <c r="DS483"/>
      <c r="DT483"/>
      <c r="DU483"/>
      <c r="DV483"/>
      <c r="DW483"/>
      <c r="DX483"/>
      <c r="DY483"/>
      <c r="DZ483"/>
      <c r="EA483"/>
      <c r="EB483"/>
      <c r="EC483"/>
      <c r="ED483"/>
      <c r="EE483"/>
      <c r="EF483"/>
      <c r="EG483"/>
      <c r="EH483"/>
      <c r="EI483"/>
      <c r="EJ483"/>
      <c r="EK483"/>
      <c r="EL483"/>
      <c r="EM483"/>
      <c r="EN483"/>
      <c r="EO483"/>
      <c r="EP483"/>
      <c r="EQ483"/>
      <c r="ER483"/>
      <c r="ES483"/>
      <c r="ET483"/>
      <c r="EU483"/>
      <c r="EV483"/>
      <c r="EW483"/>
      <c r="EX483"/>
      <c r="EY483"/>
      <c r="EZ483"/>
      <c r="FA483"/>
      <c r="FB483"/>
      <c r="FC483"/>
      <c r="FD483"/>
      <c r="FE483"/>
      <c r="FF483"/>
      <c r="FG483"/>
      <c r="FH483"/>
      <c r="FI483"/>
      <c r="FJ483"/>
      <c r="FK483"/>
      <c r="FL483"/>
      <c r="FM483"/>
      <c r="FN483"/>
      <c r="FO483"/>
      <c r="FP483"/>
      <c r="FQ483"/>
      <c r="FR483"/>
      <c r="FS483"/>
      <c r="FT483"/>
      <c r="FU483"/>
      <c r="FV483"/>
      <c r="FW483"/>
      <c r="FX483"/>
      <c r="FY483"/>
      <c r="FZ483"/>
      <c r="GA483"/>
      <c r="GB483"/>
      <c r="GC483"/>
      <c r="GD483"/>
      <c r="GE483"/>
      <c r="GF483"/>
      <c r="GG483"/>
      <c r="GH483"/>
      <c r="GI483"/>
      <c r="GJ483"/>
      <c r="GK483"/>
      <c r="GL483"/>
      <c r="GM483"/>
      <c r="GN483"/>
      <c r="GO483"/>
      <c r="GP483"/>
      <c r="GQ483"/>
      <c r="GR483"/>
      <c r="GS483"/>
      <c r="GT483"/>
      <c r="GU483"/>
      <c r="GV483"/>
      <c r="GW483"/>
      <c r="GX483"/>
      <c r="GY483"/>
      <c r="GZ483"/>
      <c r="HA483"/>
      <c r="HB483"/>
      <c r="HC483"/>
      <c r="HD483"/>
      <c r="HE483"/>
      <c r="HF483"/>
      <c r="HG483"/>
      <c r="HH483"/>
      <c r="HI483"/>
      <c r="HJ483"/>
      <c r="HK483"/>
      <c r="HL483"/>
      <c r="HM483"/>
      <c r="HN483"/>
      <c r="HO483"/>
      <c r="HP483"/>
      <c r="HQ483"/>
      <c r="HR483"/>
      <c r="HS483"/>
      <c r="HT483"/>
      <c r="HU483"/>
      <c r="HV483"/>
      <c r="HW483"/>
      <c r="HX483"/>
      <c r="HY483"/>
      <c r="HZ483"/>
      <c r="IA483"/>
      <c r="IB483"/>
      <c r="IC483"/>
      <c r="ID483"/>
      <c r="IE483"/>
      <c r="IF483"/>
      <c r="IG483"/>
      <c r="IH483"/>
      <c r="II483"/>
      <c r="IJ483"/>
      <c r="IK483"/>
      <c r="IL483"/>
      <c r="IM483"/>
      <c r="IN483"/>
      <c r="IO483"/>
      <c r="IP483"/>
      <c r="IQ483"/>
      <c r="IR483"/>
      <c r="IS483"/>
      <c r="IT483"/>
      <c r="IU483"/>
      <c r="IV483"/>
    </row>
    <row r="484" spans="1:256" ht="15" customHeight="1">
      <c r="A484"/>
      <c r="B484" s="63" t="s">
        <v>86</v>
      </c>
      <c r="C484" s="63"/>
      <c r="D484" s="63"/>
      <c r="E484" s="63"/>
      <c r="F484" s="63"/>
      <c r="G484" s="63"/>
      <c r="H484" s="63"/>
      <c r="I484" s="63"/>
      <c r="J484" s="297">
        <v>3621</v>
      </c>
      <c r="K484" s="297"/>
      <c r="L484" s="297"/>
      <c r="M484" s="297"/>
      <c r="N484" s="297"/>
      <c r="O484" s="297"/>
      <c r="P484" s="297"/>
      <c r="Q484" s="297"/>
      <c r="R484" s="297"/>
      <c r="S484" s="297"/>
      <c r="T484" s="297">
        <v>2882</v>
      </c>
      <c r="U484" s="297"/>
      <c r="V484" s="297"/>
      <c r="W484" s="297"/>
      <c r="X484" s="297"/>
      <c r="Y484" s="297"/>
      <c r="Z484" s="297"/>
      <c r="AA484" s="297"/>
      <c r="AB484" s="297"/>
      <c r="AC484" s="297"/>
      <c r="AD484" s="297">
        <v>739</v>
      </c>
      <c r="AE484" s="297"/>
      <c r="AF484" s="297"/>
      <c r="AG484" s="297"/>
      <c r="AH484" s="297"/>
      <c r="AI484" s="297"/>
      <c r="AJ484" s="297"/>
      <c r="AK484" s="297"/>
      <c r="AL484" s="297"/>
      <c r="AM484" s="297"/>
      <c r="AN484" s="297">
        <v>257</v>
      </c>
      <c r="AO484" s="297"/>
      <c r="AP484" s="297"/>
      <c r="AQ484" s="297"/>
      <c r="AR484" s="297"/>
      <c r="AS484" s="297"/>
      <c r="AT484" s="297"/>
      <c r="AU484" s="297"/>
      <c r="AV484" s="297"/>
      <c r="AW484" s="297"/>
      <c r="AX484" s="297">
        <v>879</v>
      </c>
      <c r="AY484" s="297"/>
      <c r="AZ484" s="297"/>
      <c r="BA484" s="297"/>
      <c r="BB484" s="297"/>
      <c r="BC484" s="297"/>
      <c r="BD484" s="297"/>
      <c r="BE484" s="297"/>
      <c r="BF484" s="297"/>
      <c r="BG484" s="297"/>
      <c r="BH484" s="297">
        <v>1746</v>
      </c>
      <c r="BI484" s="297"/>
      <c r="BJ484" s="297"/>
      <c r="BK484" s="297"/>
      <c r="BL484" s="297"/>
      <c r="BM484" s="297"/>
      <c r="BN484" s="297"/>
      <c r="BO484" s="297"/>
      <c r="BP484" s="297"/>
      <c r="BQ484" s="297"/>
      <c r="BR484"/>
      <c r="BS484"/>
      <c r="BT484"/>
      <c r="BU484"/>
      <c r="BV484"/>
      <c r="BW484"/>
      <c r="BX484"/>
      <c r="BY484"/>
      <c r="BZ484"/>
      <c r="CA484"/>
      <c r="CB484"/>
      <c r="CC484"/>
      <c r="CD484"/>
      <c r="CE484"/>
      <c r="CF484"/>
      <c r="CG484"/>
      <c r="CH484"/>
      <c r="CI484"/>
      <c r="CJ484"/>
      <c r="CK484"/>
      <c r="CL484"/>
      <c r="CM484"/>
      <c r="CN484"/>
      <c r="CO484"/>
      <c r="CP484"/>
      <c r="CQ484"/>
      <c r="CR484"/>
      <c r="CS484"/>
      <c r="CT484"/>
      <c r="CU484"/>
      <c r="CV484"/>
      <c r="CW484"/>
      <c r="CX484"/>
      <c r="CY484"/>
      <c r="CZ484"/>
      <c r="DA484"/>
      <c r="DB484"/>
      <c r="DC484"/>
      <c r="DD484"/>
      <c r="DE484"/>
      <c r="DF484"/>
      <c r="DG484"/>
      <c r="DH484"/>
      <c r="DI484"/>
      <c r="DJ484"/>
      <c r="DK484"/>
      <c r="DL484"/>
      <c r="DM484"/>
      <c r="DN484"/>
      <c r="DO484"/>
      <c r="DP484"/>
      <c r="DQ484"/>
      <c r="DR484"/>
      <c r="DS484"/>
      <c r="DT484"/>
      <c r="DU484"/>
      <c r="DV484"/>
      <c r="DW484"/>
      <c r="DX484"/>
      <c r="DY484"/>
      <c r="DZ484"/>
      <c r="EA484"/>
      <c r="EB484"/>
      <c r="EC484"/>
      <c r="ED484"/>
      <c r="EE484"/>
      <c r="EF484"/>
      <c r="EG484"/>
      <c r="EH484"/>
      <c r="EI484"/>
      <c r="EJ484"/>
      <c r="EK484"/>
      <c r="EL484"/>
      <c r="EM484"/>
      <c r="EN484"/>
      <c r="EO484"/>
      <c r="EP484"/>
      <c r="EQ484"/>
      <c r="ER484"/>
      <c r="ES484"/>
      <c r="ET484"/>
      <c r="EU484"/>
      <c r="EV484"/>
      <c r="EW484"/>
      <c r="EX484"/>
      <c r="EY484"/>
      <c r="EZ484"/>
      <c r="FA484"/>
      <c r="FB484"/>
      <c r="FC484"/>
      <c r="FD484"/>
      <c r="FE484"/>
      <c r="FF484"/>
      <c r="FG484"/>
      <c r="FH484"/>
      <c r="FI484"/>
      <c r="FJ484"/>
      <c r="FK484"/>
      <c r="FL484"/>
      <c r="FM484"/>
      <c r="FN484"/>
      <c r="FO484"/>
      <c r="FP484"/>
      <c r="FQ484"/>
      <c r="FR484"/>
      <c r="FS484"/>
      <c r="FT484"/>
      <c r="FU484"/>
      <c r="FV484"/>
      <c r="FW484"/>
      <c r="FX484"/>
      <c r="FY484"/>
      <c r="FZ484"/>
      <c r="GA484"/>
      <c r="GB484"/>
      <c r="GC484"/>
      <c r="GD484"/>
      <c r="GE484"/>
      <c r="GF484"/>
      <c r="GG484"/>
      <c r="GH484"/>
      <c r="GI484"/>
      <c r="GJ484"/>
      <c r="GK484"/>
      <c r="GL484"/>
      <c r="GM484"/>
      <c r="GN484"/>
      <c r="GO484"/>
      <c r="GP484"/>
      <c r="GQ484"/>
      <c r="GR484"/>
      <c r="GS484"/>
      <c r="GT484"/>
      <c r="GU484"/>
      <c r="GV484"/>
      <c r="GW484"/>
      <c r="GX484"/>
      <c r="GY484"/>
      <c r="GZ484"/>
      <c r="HA484"/>
      <c r="HB484"/>
      <c r="HC484"/>
      <c r="HD484"/>
      <c r="HE484"/>
      <c r="HF484"/>
      <c r="HG484"/>
      <c r="HH484"/>
      <c r="HI484"/>
      <c r="HJ484"/>
      <c r="HK484"/>
      <c r="HL484"/>
      <c r="HM484"/>
      <c r="HN484"/>
      <c r="HO484"/>
      <c r="HP484"/>
      <c r="HQ484"/>
      <c r="HR484"/>
      <c r="HS484"/>
      <c r="HT484"/>
      <c r="HU484"/>
      <c r="HV484"/>
      <c r="HW484"/>
      <c r="HX484"/>
      <c r="HY484"/>
      <c r="HZ484"/>
      <c r="IA484"/>
      <c r="IB484"/>
      <c r="IC484"/>
      <c r="ID484"/>
      <c r="IE484"/>
      <c r="IF484"/>
      <c r="IG484"/>
      <c r="IH484"/>
      <c r="II484"/>
      <c r="IJ484"/>
      <c r="IK484"/>
      <c r="IL484"/>
      <c r="IM484"/>
      <c r="IN484"/>
      <c r="IO484"/>
      <c r="IP484"/>
      <c r="IQ484"/>
      <c r="IR484"/>
      <c r="IS484"/>
      <c r="IT484"/>
      <c r="IU484"/>
      <c r="IV484"/>
    </row>
    <row r="485" spans="1:256" ht="15" customHeight="1">
      <c r="A485"/>
      <c r="B485" s="63" t="s">
        <v>87</v>
      </c>
      <c r="C485" s="63"/>
      <c r="D485" s="63"/>
      <c r="E485" s="63"/>
      <c r="F485" s="63"/>
      <c r="G485" s="63"/>
      <c r="H485" s="63"/>
      <c r="I485" s="63"/>
      <c r="J485" s="297">
        <v>3404</v>
      </c>
      <c r="K485" s="297"/>
      <c r="L485" s="297"/>
      <c r="M485" s="297"/>
      <c r="N485" s="297"/>
      <c r="O485" s="297"/>
      <c r="P485" s="297"/>
      <c r="Q485" s="297"/>
      <c r="R485" s="297"/>
      <c r="S485" s="297"/>
      <c r="T485" s="297">
        <v>2584</v>
      </c>
      <c r="U485" s="297"/>
      <c r="V485" s="297"/>
      <c r="W485" s="297"/>
      <c r="X485" s="297"/>
      <c r="Y485" s="297"/>
      <c r="Z485" s="297"/>
      <c r="AA485" s="297"/>
      <c r="AB485" s="297"/>
      <c r="AC485" s="297"/>
      <c r="AD485" s="297">
        <v>820</v>
      </c>
      <c r="AE485" s="297"/>
      <c r="AF485" s="297"/>
      <c r="AG485" s="297"/>
      <c r="AH485" s="297"/>
      <c r="AI485" s="297"/>
      <c r="AJ485" s="297"/>
      <c r="AK485" s="297"/>
      <c r="AL485" s="297"/>
      <c r="AM485" s="297"/>
      <c r="AN485" s="297">
        <v>236</v>
      </c>
      <c r="AO485" s="297"/>
      <c r="AP485" s="297"/>
      <c r="AQ485" s="297"/>
      <c r="AR485" s="297"/>
      <c r="AS485" s="297"/>
      <c r="AT485" s="297"/>
      <c r="AU485" s="297"/>
      <c r="AV485" s="297"/>
      <c r="AW485" s="297"/>
      <c r="AX485" s="297">
        <v>701</v>
      </c>
      <c r="AY485" s="297"/>
      <c r="AZ485" s="297"/>
      <c r="BA485" s="297"/>
      <c r="BB485" s="297"/>
      <c r="BC485" s="297"/>
      <c r="BD485" s="297"/>
      <c r="BE485" s="297"/>
      <c r="BF485" s="297"/>
      <c r="BG485" s="297"/>
      <c r="BH485" s="297">
        <v>1647</v>
      </c>
      <c r="BI485" s="297"/>
      <c r="BJ485" s="297"/>
      <c r="BK485" s="297"/>
      <c r="BL485" s="297"/>
      <c r="BM485" s="297"/>
      <c r="BN485" s="297"/>
      <c r="BO485" s="297"/>
      <c r="BP485" s="297"/>
      <c r="BQ485" s="297"/>
      <c r="BR485"/>
      <c r="BS485"/>
      <c r="BT485"/>
      <c r="BU485"/>
      <c r="BV485"/>
      <c r="BW485"/>
      <c r="BX485"/>
      <c r="BY485"/>
      <c r="BZ485"/>
      <c r="CA485"/>
      <c r="CB485"/>
      <c r="CC485"/>
      <c r="CD485"/>
      <c r="CE485"/>
      <c r="CF485"/>
      <c r="CG485"/>
      <c r="CH485"/>
      <c r="CI485"/>
      <c r="CJ485"/>
      <c r="CK485"/>
      <c r="CL485"/>
      <c r="CM485"/>
      <c r="CN485"/>
      <c r="CO485"/>
      <c r="CP485"/>
      <c r="CQ485"/>
      <c r="CR485"/>
      <c r="CS485"/>
      <c r="CT485"/>
      <c r="CU485"/>
      <c r="CV485"/>
      <c r="CW485"/>
      <c r="CX485"/>
      <c r="CY485"/>
      <c r="CZ485"/>
      <c r="DA485"/>
      <c r="DB485"/>
      <c r="DC485"/>
      <c r="DD485"/>
      <c r="DE485"/>
      <c r="DF485"/>
      <c r="DG485"/>
      <c r="DH485"/>
      <c r="DI485"/>
      <c r="DJ485"/>
      <c r="DK485"/>
      <c r="DL485"/>
      <c r="DM485"/>
      <c r="DN485"/>
      <c r="DO485"/>
      <c r="DP485"/>
      <c r="DQ485"/>
      <c r="DR485"/>
      <c r="DS485"/>
      <c r="DT485"/>
      <c r="DU485"/>
      <c r="DV485"/>
      <c r="DW485"/>
      <c r="DX485"/>
      <c r="DY485"/>
      <c r="DZ485"/>
      <c r="EA485"/>
      <c r="EB485"/>
      <c r="EC485"/>
      <c r="ED485"/>
      <c r="EE485"/>
      <c r="EF485"/>
      <c r="EG485"/>
      <c r="EH485"/>
      <c r="EI485"/>
      <c r="EJ485"/>
      <c r="EK485"/>
      <c r="EL485"/>
      <c r="EM485"/>
      <c r="EN485"/>
      <c r="EO485"/>
      <c r="EP485"/>
      <c r="EQ485"/>
      <c r="ER485"/>
      <c r="ES485"/>
      <c r="ET485"/>
      <c r="EU485"/>
      <c r="EV485"/>
      <c r="EW485"/>
      <c r="EX485"/>
      <c r="EY485"/>
      <c r="EZ485"/>
      <c r="FA485"/>
      <c r="FB485"/>
      <c r="FC485"/>
      <c r="FD485"/>
      <c r="FE485"/>
      <c r="FF485"/>
      <c r="FG485"/>
      <c r="FH485"/>
      <c r="FI485"/>
      <c r="FJ485"/>
      <c r="FK485"/>
      <c r="FL485"/>
      <c r="FM485"/>
      <c r="FN485"/>
      <c r="FO485"/>
      <c r="FP485"/>
      <c r="FQ485"/>
      <c r="FR485"/>
      <c r="FS485"/>
      <c r="FT485"/>
      <c r="FU485"/>
      <c r="FV485"/>
      <c r="FW485"/>
      <c r="FX485"/>
      <c r="FY485"/>
      <c r="FZ485"/>
      <c r="GA485"/>
      <c r="GB485"/>
      <c r="GC485"/>
      <c r="GD485"/>
      <c r="GE485"/>
      <c r="GF485"/>
      <c r="GG485"/>
      <c r="GH485"/>
      <c r="GI485"/>
      <c r="GJ485"/>
      <c r="GK485"/>
      <c r="GL485"/>
      <c r="GM485"/>
      <c r="GN485"/>
      <c r="GO485"/>
      <c r="GP485"/>
      <c r="GQ485"/>
      <c r="GR485"/>
      <c r="GS485"/>
      <c r="GT485"/>
      <c r="GU485"/>
      <c r="GV485"/>
      <c r="GW485"/>
      <c r="GX485"/>
      <c r="GY485"/>
      <c r="GZ485"/>
      <c r="HA485"/>
      <c r="HB485"/>
      <c r="HC485"/>
      <c r="HD485"/>
      <c r="HE485"/>
      <c r="HF485"/>
      <c r="HG485"/>
      <c r="HH485"/>
      <c r="HI485"/>
      <c r="HJ485"/>
      <c r="HK485"/>
      <c r="HL485"/>
      <c r="HM485"/>
      <c r="HN485"/>
      <c r="HO485"/>
      <c r="HP485"/>
      <c r="HQ485"/>
      <c r="HR485"/>
      <c r="HS485"/>
      <c r="HT485"/>
      <c r="HU485"/>
      <c r="HV485"/>
      <c r="HW485"/>
      <c r="HX485"/>
      <c r="HY485"/>
      <c r="HZ485"/>
      <c r="IA485"/>
      <c r="IB485"/>
      <c r="IC485"/>
      <c r="ID485"/>
      <c r="IE485"/>
      <c r="IF485"/>
      <c r="IG485"/>
      <c r="IH485"/>
      <c r="II485"/>
      <c r="IJ485"/>
      <c r="IK485"/>
      <c r="IL485"/>
      <c r="IM485"/>
      <c r="IN485"/>
      <c r="IO485"/>
      <c r="IP485"/>
      <c r="IQ485"/>
      <c r="IR485"/>
      <c r="IS485"/>
      <c r="IT485"/>
      <c r="IU485"/>
      <c r="IV485"/>
    </row>
    <row r="486" spans="1:256" ht="15" customHeight="1">
      <c r="A486"/>
      <c r="B486" s="63" t="s">
        <v>88</v>
      </c>
      <c r="C486" s="63"/>
      <c r="D486" s="63"/>
      <c r="E486" s="63"/>
      <c r="F486" s="63"/>
      <c r="G486" s="63"/>
      <c r="H486" s="63"/>
      <c r="I486" s="63"/>
      <c r="J486" s="297">
        <v>1493</v>
      </c>
      <c r="K486" s="297"/>
      <c r="L486" s="297"/>
      <c r="M486" s="297"/>
      <c r="N486" s="297"/>
      <c r="O486" s="297"/>
      <c r="P486" s="297"/>
      <c r="Q486" s="297"/>
      <c r="R486" s="297"/>
      <c r="S486" s="297"/>
      <c r="T486" s="297">
        <v>582</v>
      </c>
      <c r="U486" s="297"/>
      <c r="V486" s="297"/>
      <c r="W486" s="297"/>
      <c r="X486" s="297"/>
      <c r="Y486" s="297"/>
      <c r="Z486" s="297"/>
      <c r="AA486" s="297"/>
      <c r="AB486" s="297"/>
      <c r="AC486" s="297"/>
      <c r="AD486" s="297">
        <v>911</v>
      </c>
      <c r="AE486" s="297"/>
      <c r="AF486" s="297"/>
      <c r="AG486" s="297"/>
      <c r="AH486" s="297"/>
      <c r="AI486" s="297"/>
      <c r="AJ486" s="297"/>
      <c r="AK486" s="297"/>
      <c r="AL486" s="297"/>
      <c r="AM486" s="297"/>
      <c r="AN486" s="297">
        <v>161</v>
      </c>
      <c r="AO486" s="297"/>
      <c r="AP486" s="297"/>
      <c r="AQ486" s="297"/>
      <c r="AR486" s="297"/>
      <c r="AS486" s="297"/>
      <c r="AT486" s="297"/>
      <c r="AU486" s="297"/>
      <c r="AV486" s="297"/>
      <c r="AW486" s="297"/>
      <c r="AX486" s="297">
        <v>137</v>
      </c>
      <c r="AY486" s="297"/>
      <c r="AZ486" s="297"/>
      <c r="BA486" s="297"/>
      <c r="BB486" s="297"/>
      <c r="BC486" s="297"/>
      <c r="BD486" s="297"/>
      <c r="BE486" s="297"/>
      <c r="BF486" s="297"/>
      <c r="BG486" s="297"/>
      <c r="BH486" s="297">
        <v>284</v>
      </c>
      <c r="BI486" s="297"/>
      <c r="BJ486" s="297"/>
      <c r="BK486" s="297"/>
      <c r="BL486" s="297"/>
      <c r="BM486" s="297"/>
      <c r="BN486" s="297"/>
      <c r="BO486" s="297"/>
      <c r="BP486" s="297"/>
      <c r="BQ486" s="297"/>
      <c r="BR486"/>
      <c r="BS486"/>
      <c r="BT486"/>
      <c r="BU486"/>
      <c r="BV486"/>
      <c r="BW486"/>
      <c r="BX486"/>
      <c r="BY486"/>
      <c r="BZ486"/>
      <c r="CA486"/>
      <c r="CB486"/>
      <c r="CC486"/>
      <c r="CD486"/>
      <c r="CE486"/>
      <c r="CF486"/>
      <c r="CG486"/>
      <c r="CH486"/>
      <c r="CI486"/>
      <c r="CJ486"/>
      <c r="CK486"/>
      <c r="CL486"/>
      <c r="CM486"/>
      <c r="CN486"/>
      <c r="CO486"/>
      <c r="CP486"/>
      <c r="CQ486"/>
      <c r="CR486"/>
      <c r="CS486"/>
      <c r="CT486"/>
      <c r="CU486"/>
      <c r="CV486"/>
      <c r="CW486"/>
      <c r="CX486"/>
      <c r="CY486"/>
      <c r="CZ486"/>
      <c r="DA486"/>
      <c r="DB486"/>
      <c r="DC486"/>
      <c r="DD486"/>
      <c r="DE486"/>
      <c r="DF486"/>
      <c r="DG486"/>
      <c r="DH486"/>
      <c r="DI486"/>
      <c r="DJ486"/>
      <c r="DK486"/>
      <c r="DL486"/>
      <c r="DM486"/>
      <c r="DN486"/>
      <c r="DO486"/>
      <c r="DP486"/>
      <c r="DQ486"/>
      <c r="DR486"/>
      <c r="DS486"/>
      <c r="DT486"/>
      <c r="DU486"/>
      <c r="DV486"/>
      <c r="DW486"/>
      <c r="DX486"/>
      <c r="DY486"/>
      <c r="DZ486"/>
      <c r="EA486"/>
      <c r="EB486"/>
      <c r="EC486"/>
      <c r="ED486"/>
      <c r="EE486"/>
      <c r="EF486"/>
      <c r="EG486"/>
      <c r="EH486"/>
      <c r="EI486"/>
      <c r="EJ486"/>
      <c r="EK486"/>
      <c r="EL486"/>
      <c r="EM486"/>
      <c r="EN486"/>
      <c r="EO486"/>
      <c r="EP486"/>
      <c r="EQ486"/>
      <c r="ER486"/>
      <c r="ES486"/>
      <c r="ET486"/>
      <c r="EU486"/>
      <c r="EV486"/>
      <c r="EW486"/>
      <c r="EX486"/>
      <c r="EY486"/>
      <c r="EZ486"/>
      <c r="FA486"/>
      <c r="FB486"/>
      <c r="FC486"/>
      <c r="FD486"/>
      <c r="FE486"/>
      <c r="FF486"/>
      <c r="FG486"/>
      <c r="FH486"/>
      <c r="FI486"/>
      <c r="FJ486"/>
      <c r="FK486"/>
      <c r="FL486"/>
      <c r="FM486"/>
      <c r="FN486"/>
      <c r="FO486"/>
      <c r="FP486"/>
      <c r="FQ486"/>
      <c r="FR486"/>
      <c r="FS486"/>
      <c r="FT486"/>
      <c r="FU486"/>
      <c r="FV486"/>
      <c r="FW486"/>
      <c r="FX486"/>
      <c r="FY486"/>
      <c r="FZ486"/>
      <c r="GA486"/>
      <c r="GB486"/>
      <c r="GC486"/>
      <c r="GD486"/>
      <c r="GE486"/>
      <c r="GF486"/>
      <c r="GG486"/>
      <c r="GH486"/>
      <c r="GI486"/>
      <c r="GJ486"/>
      <c r="GK486"/>
      <c r="GL486"/>
      <c r="GM486"/>
      <c r="GN486"/>
      <c r="GO486"/>
      <c r="GP486"/>
      <c r="GQ486"/>
      <c r="GR486"/>
      <c r="GS486"/>
      <c r="GT486"/>
      <c r="GU486"/>
      <c r="GV486"/>
      <c r="GW486"/>
      <c r="GX486"/>
      <c r="GY486"/>
      <c r="GZ486"/>
      <c r="HA486"/>
      <c r="HB486"/>
      <c r="HC486"/>
      <c r="HD486"/>
      <c r="HE486"/>
      <c r="HF486"/>
      <c r="HG486"/>
      <c r="HH486"/>
      <c r="HI486"/>
      <c r="HJ486"/>
      <c r="HK486"/>
      <c r="HL486"/>
      <c r="HM486"/>
      <c r="HN486"/>
      <c r="HO486"/>
      <c r="HP486"/>
      <c r="HQ486"/>
      <c r="HR486"/>
      <c r="HS486"/>
      <c r="HT486"/>
      <c r="HU486"/>
      <c r="HV486"/>
      <c r="HW486"/>
      <c r="HX486"/>
      <c r="HY486"/>
      <c r="HZ486"/>
      <c r="IA486"/>
      <c r="IB486"/>
      <c r="IC486"/>
      <c r="ID486"/>
      <c r="IE486"/>
      <c r="IF486"/>
      <c r="IG486"/>
      <c r="IH486"/>
      <c r="II486"/>
      <c r="IJ486"/>
      <c r="IK486"/>
      <c r="IL486"/>
      <c r="IM486"/>
      <c r="IN486"/>
      <c r="IO486"/>
      <c r="IP486"/>
      <c r="IQ486"/>
      <c r="IR486"/>
      <c r="IS486"/>
      <c r="IT486"/>
      <c r="IU486"/>
      <c r="IV486"/>
    </row>
    <row r="487" spans="1:256" ht="15" customHeight="1">
      <c r="A487"/>
      <c r="B487" s="17" t="s">
        <v>65</v>
      </c>
      <c r="C487" s="17"/>
      <c r="D487" s="17"/>
      <c r="E487" s="17"/>
      <c r="F487" s="17"/>
      <c r="G487" s="17"/>
      <c r="H487" s="17"/>
      <c r="I487" s="17"/>
      <c r="J487" s="298">
        <v>1279</v>
      </c>
      <c r="K487" s="298"/>
      <c r="L487" s="298"/>
      <c r="M487" s="298"/>
      <c r="N487" s="298"/>
      <c r="O487" s="298"/>
      <c r="P487" s="298"/>
      <c r="Q487" s="298"/>
      <c r="R487" s="298"/>
      <c r="S487" s="298"/>
      <c r="T487" s="298">
        <v>467</v>
      </c>
      <c r="U487" s="298"/>
      <c r="V487" s="298"/>
      <c r="W487" s="298"/>
      <c r="X487" s="298"/>
      <c r="Y487" s="298"/>
      <c r="Z487" s="298"/>
      <c r="AA487" s="298"/>
      <c r="AB487" s="298"/>
      <c r="AC487" s="298"/>
      <c r="AD487" s="298">
        <v>812</v>
      </c>
      <c r="AE487" s="298"/>
      <c r="AF487" s="298"/>
      <c r="AG487" s="298"/>
      <c r="AH487" s="298"/>
      <c r="AI487" s="298"/>
      <c r="AJ487" s="298"/>
      <c r="AK487" s="298"/>
      <c r="AL487" s="298"/>
      <c r="AM487" s="298"/>
      <c r="AN487" s="298">
        <v>137</v>
      </c>
      <c r="AO487" s="298"/>
      <c r="AP487" s="298"/>
      <c r="AQ487" s="298"/>
      <c r="AR487" s="298"/>
      <c r="AS487" s="298"/>
      <c r="AT487" s="298"/>
      <c r="AU487" s="298"/>
      <c r="AV487" s="298"/>
      <c r="AW487" s="298"/>
      <c r="AX487" s="298">
        <v>100</v>
      </c>
      <c r="AY487" s="298"/>
      <c r="AZ487" s="298"/>
      <c r="BA487" s="298"/>
      <c r="BB487" s="298"/>
      <c r="BC487" s="298"/>
      <c r="BD487" s="298"/>
      <c r="BE487" s="298"/>
      <c r="BF487" s="298"/>
      <c r="BG487" s="298"/>
      <c r="BH487" s="298">
        <v>230</v>
      </c>
      <c r="BI487" s="298"/>
      <c r="BJ487" s="298"/>
      <c r="BK487" s="298"/>
      <c r="BL487" s="298"/>
      <c r="BM487" s="298"/>
      <c r="BN487" s="298"/>
      <c r="BO487" s="298"/>
      <c r="BP487" s="298"/>
      <c r="BQ487" s="298"/>
      <c r="BR487"/>
      <c r="BS487"/>
      <c r="BT487"/>
      <c r="BU487"/>
      <c r="BV487"/>
      <c r="BW487"/>
      <c r="BX487"/>
      <c r="BY487"/>
      <c r="BZ487"/>
      <c r="CA487"/>
      <c r="CB487"/>
      <c r="CC487"/>
      <c r="CD487"/>
      <c r="CE487"/>
      <c r="CF487"/>
      <c r="CG487"/>
      <c r="CH487"/>
      <c r="CI487"/>
      <c r="CJ487"/>
      <c r="CK487"/>
      <c r="CL487"/>
      <c r="CM487"/>
      <c r="CN487"/>
      <c r="CO487"/>
      <c r="CP487"/>
      <c r="CQ487"/>
      <c r="CR487"/>
      <c r="CS487"/>
      <c r="CT487"/>
      <c r="CU487"/>
      <c r="CV487"/>
      <c r="CW487"/>
      <c r="CX487"/>
      <c r="CY487"/>
      <c r="CZ487"/>
      <c r="DA487"/>
      <c r="DB487"/>
      <c r="DC487"/>
      <c r="DD487"/>
      <c r="DE487"/>
      <c r="DF487"/>
      <c r="DG487"/>
      <c r="DH487"/>
      <c r="DI487"/>
      <c r="DJ487"/>
      <c r="DK487"/>
      <c r="DL487"/>
      <c r="DM487"/>
      <c r="DN487"/>
      <c r="DO487"/>
      <c r="DP487"/>
      <c r="DQ487"/>
      <c r="DR487"/>
      <c r="DS487"/>
      <c r="DT487"/>
      <c r="DU487"/>
      <c r="DV487"/>
      <c r="DW487"/>
      <c r="DX487"/>
      <c r="DY487"/>
      <c r="DZ487"/>
      <c r="EA487"/>
      <c r="EB487"/>
      <c r="EC487"/>
      <c r="ED487"/>
      <c r="EE487"/>
      <c r="EF487"/>
      <c r="EG487"/>
      <c r="EH487"/>
      <c r="EI487"/>
      <c r="EJ487"/>
      <c r="EK487"/>
      <c r="EL487"/>
      <c r="EM487"/>
      <c r="EN487"/>
      <c r="EO487"/>
      <c r="EP487"/>
      <c r="EQ487"/>
      <c r="ER487"/>
      <c r="ES487"/>
      <c r="ET487"/>
      <c r="EU487"/>
      <c r="EV487"/>
      <c r="EW487"/>
      <c r="EX487"/>
      <c r="EY487"/>
      <c r="EZ487"/>
      <c r="FA487"/>
      <c r="FB487"/>
      <c r="FC487"/>
      <c r="FD487"/>
      <c r="FE487"/>
      <c r="FF487"/>
      <c r="FG487"/>
      <c r="FH487"/>
      <c r="FI487"/>
      <c r="FJ487"/>
      <c r="FK487"/>
      <c r="FL487"/>
      <c r="FM487"/>
      <c r="FN487"/>
      <c r="FO487"/>
      <c r="FP487"/>
      <c r="FQ487"/>
      <c r="FR487"/>
      <c r="FS487"/>
      <c r="FT487"/>
      <c r="FU487"/>
      <c r="FV487"/>
      <c r="FW487"/>
      <c r="FX487"/>
      <c r="FY487"/>
      <c r="FZ487"/>
      <c r="GA487"/>
      <c r="GB487"/>
      <c r="GC487"/>
      <c r="GD487"/>
      <c r="GE487"/>
      <c r="GF487"/>
      <c r="GG487"/>
      <c r="GH487"/>
      <c r="GI487"/>
      <c r="GJ487"/>
      <c r="GK487"/>
      <c r="GL487"/>
      <c r="GM487"/>
      <c r="GN487"/>
      <c r="GO487"/>
      <c r="GP487"/>
      <c r="GQ487"/>
      <c r="GR487"/>
      <c r="GS487"/>
      <c r="GT487"/>
      <c r="GU487"/>
      <c r="GV487"/>
      <c r="GW487"/>
      <c r="GX487"/>
      <c r="GY487"/>
      <c r="GZ487"/>
      <c r="HA487"/>
      <c r="HB487"/>
      <c r="HC487"/>
      <c r="HD487"/>
      <c r="HE487"/>
      <c r="HF487"/>
      <c r="HG487"/>
      <c r="HH487"/>
      <c r="HI487"/>
      <c r="HJ487"/>
      <c r="HK487"/>
      <c r="HL487"/>
      <c r="HM487"/>
      <c r="HN487"/>
      <c r="HO487"/>
      <c r="HP487"/>
      <c r="HQ487"/>
      <c r="HR487"/>
      <c r="HS487"/>
      <c r="HT487"/>
      <c r="HU487"/>
      <c r="HV487"/>
      <c r="HW487"/>
      <c r="HX487"/>
      <c r="HY487"/>
      <c r="HZ487"/>
      <c r="IA487"/>
      <c r="IB487"/>
      <c r="IC487"/>
      <c r="ID487"/>
      <c r="IE487"/>
      <c r="IF487"/>
      <c r="IG487"/>
      <c r="IH487"/>
      <c r="II487"/>
      <c r="IJ487"/>
      <c r="IK487"/>
      <c r="IL487"/>
      <c r="IM487"/>
      <c r="IN487"/>
      <c r="IO487"/>
      <c r="IP487"/>
      <c r="IQ487"/>
      <c r="IR487"/>
      <c r="IS487"/>
      <c r="IT487"/>
      <c r="IU487"/>
      <c r="IV487"/>
    </row>
    <row r="488" spans="1:256" ht="15" customHeight="1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 s="55" t="s">
        <v>582</v>
      </c>
      <c r="BR488"/>
      <c r="BS488"/>
      <c r="BT488"/>
      <c r="BU488"/>
      <c r="BV488"/>
      <c r="BW488"/>
      <c r="BX488"/>
      <c r="BY488"/>
      <c r="BZ488"/>
      <c r="CA488"/>
      <c r="CB488"/>
      <c r="CC488"/>
      <c r="CD488"/>
      <c r="CE488"/>
      <c r="CF488"/>
      <c r="CG488"/>
      <c r="CH488"/>
      <c r="CI488"/>
      <c r="CJ488"/>
      <c r="CK488"/>
      <c r="CL488"/>
      <c r="CM488"/>
      <c r="CN488"/>
      <c r="CO488"/>
      <c r="CP488"/>
      <c r="CQ488"/>
      <c r="CR488"/>
      <c r="CS488"/>
      <c r="CT488"/>
      <c r="CU488"/>
      <c r="CV488"/>
      <c r="CW488"/>
      <c r="CX488"/>
      <c r="CY488"/>
      <c r="CZ488"/>
      <c r="DA488"/>
      <c r="DB488"/>
      <c r="DC488"/>
      <c r="DD488"/>
      <c r="DE488"/>
      <c r="DF488"/>
      <c r="DG488"/>
      <c r="DH488"/>
      <c r="DI488"/>
      <c r="DJ488"/>
      <c r="DK488"/>
      <c r="DL488"/>
      <c r="DM488"/>
      <c r="DN488"/>
      <c r="DO488"/>
      <c r="DP488"/>
      <c r="DQ488"/>
      <c r="DR488"/>
      <c r="DS488"/>
      <c r="DT488"/>
      <c r="DU488"/>
      <c r="DV488"/>
      <c r="DW488"/>
      <c r="DX488"/>
      <c r="DY488"/>
      <c r="DZ488"/>
      <c r="EA488"/>
      <c r="EB488"/>
      <c r="EC488"/>
      <c r="ED488"/>
      <c r="EE488"/>
      <c r="EF488"/>
      <c r="EG488"/>
      <c r="EH488"/>
      <c r="EI488"/>
      <c r="EJ488"/>
      <c r="EK488"/>
      <c r="EL488"/>
      <c r="EM488"/>
      <c r="EN488"/>
      <c r="EO488"/>
      <c r="EP488"/>
      <c r="EQ488"/>
      <c r="ER488"/>
      <c r="ES488"/>
      <c r="ET488"/>
      <c r="EU488"/>
      <c r="EV488"/>
      <c r="EW488"/>
      <c r="EX488"/>
      <c r="EY488"/>
      <c r="EZ488"/>
      <c r="FA488"/>
      <c r="FB488"/>
      <c r="FC488"/>
      <c r="FD488"/>
      <c r="FE488"/>
      <c r="FF488"/>
      <c r="FG488"/>
      <c r="FH488"/>
      <c r="FI488"/>
      <c r="FJ488"/>
      <c r="FK488"/>
      <c r="FL488"/>
      <c r="FM488"/>
      <c r="FN488"/>
      <c r="FO488"/>
      <c r="FP488"/>
      <c r="FQ488"/>
      <c r="FR488"/>
      <c r="FS488"/>
      <c r="FT488"/>
      <c r="FU488"/>
      <c r="FV488"/>
      <c r="FW488"/>
      <c r="FX488"/>
      <c r="FY488"/>
      <c r="FZ488"/>
      <c r="GA488"/>
      <c r="GB488"/>
      <c r="GC488"/>
      <c r="GD488"/>
      <c r="GE488"/>
      <c r="GF488"/>
      <c r="GG488"/>
      <c r="GH488"/>
      <c r="GI488"/>
      <c r="GJ488"/>
      <c r="GK488"/>
      <c r="GL488"/>
      <c r="GM488"/>
      <c r="GN488"/>
      <c r="GO488"/>
      <c r="GP488"/>
      <c r="GQ488"/>
      <c r="GR488"/>
      <c r="GS488"/>
      <c r="GT488"/>
      <c r="GU488"/>
      <c r="GV488"/>
      <c r="GW488"/>
      <c r="GX488"/>
      <c r="GY488"/>
      <c r="GZ488"/>
      <c r="HA488"/>
      <c r="HB488"/>
      <c r="HC488"/>
      <c r="HD488"/>
      <c r="HE488"/>
      <c r="HF488"/>
      <c r="HG488"/>
      <c r="HH488"/>
      <c r="HI488"/>
      <c r="HJ488"/>
      <c r="HK488"/>
      <c r="HL488"/>
      <c r="HM488"/>
      <c r="HN488"/>
      <c r="HO488"/>
      <c r="HP488"/>
      <c r="HQ488"/>
      <c r="HR488"/>
      <c r="HS488"/>
      <c r="HT488"/>
      <c r="HU488"/>
      <c r="HV488"/>
      <c r="HW488"/>
      <c r="HX488"/>
      <c r="HY488"/>
      <c r="HZ488"/>
      <c r="IA488"/>
      <c r="IB488"/>
      <c r="IC488"/>
      <c r="ID488"/>
      <c r="IE488"/>
      <c r="IF488"/>
      <c r="IG488"/>
      <c r="IH488"/>
      <c r="II488"/>
      <c r="IJ488"/>
      <c r="IK488"/>
      <c r="IL488"/>
      <c r="IM488"/>
      <c r="IN488"/>
      <c r="IO488"/>
      <c r="IP488"/>
      <c r="IQ488"/>
      <c r="IR488"/>
      <c r="IS488"/>
      <c r="IT488"/>
      <c r="IU488"/>
      <c r="IV488"/>
    </row>
    <row r="490" spans="1:256" ht="15" customHeight="1">
      <c r="A490" s="8" t="s">
        <v>583</v>
      </c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 s="55" t="s">
        <v>572</v>
      </c>
      <c r="BR490"/>
      <c r="BS490"/>
      <c r="BT490"/>
      <c r="BU490"/>
      <c r="BV490"/>
      <c r="BW490"/>
      <c r="BX490"/>
      <c r="BY490"/>
      <c r="BZ490"/>
      <c r="CA490"/>
      <c r="CB490"/>
      <c r="CC490"/>
      <c r="CD490"/>
      <c r="CE490"/>
      <c r="CF490"/>
      <c r="CG490"/>
      <c r="CH490"/>
      <c r="CI490"/>
      <c r="CJ490"/>
      <c r="CK490"/>
      <c r="CL490"/>
      <c r="CM490"/>
      <c r="CN490"/>
      <c r="CO490"/>
      <c r="CP490"/>
      <c r="CQ490"/>
      <c r="CR490"/>
      <c r="CS490"/>
      <c r="CT490"/>
      <c r="CU490"/>
      <c r="CV490"/>
      <c r="CW490"/>
      <c r="CX490"/>
      <c r="CY490"/>
      <c r="CZ490"/>
      <c r="DA490"/>
      <c r="DB490"/>
      <c r="DC490"/>
      <c r="DD490"/>
      <c r="DE490"/>
      <c r="DF490"/>
      <c r="DG490"/>
      <c r="DH490"/>
      <c r="DI490"/>
      <c r="DJ490"/>
      <c r="DK490"/>
      <c r="DL490"/>
      <c r="DM490"/>
      <c r="DN490"/>
      <c r="DO490"/>
      <c r="DP490"/>
      <c r="DQ490"/>
      <c r="DR490"/>
      <c r="DS490"/>
      <c r="DT490"/>
      <c r="DU490"/>
      <c r="DV490"/>
      <c r="DW490"/>
      <c r="DX490"/>
      <c r="DY490"/>
      <c r="DZ490"/>
      <c r="EA490"/>
      <c r="EB490"/>
      <c r="EC490"/>
      <c r="ED490"/>
      <c r="EE490"/>
      <c r="EF490"/>
      <c r="EG490"/>
      <c r="EH490"/>
      <c r="EI490"/>
      <c r="EJ490"/>
      <c r="EK490"/>
      <c r="EL490"/>
      <c r="EM490"/>
      <c r="EN490"/>
      <c r="EO490"/>
      <c r="EP490"/>
      <c r="EQ490"/>
      <c r="ER490"/>
      <c r="ES490"/>
      <c r="ET490"/>
      <c r="EU490"/>
      <c r="EV490"/>
      <c r="EW490"/>
      <c r="EX490"/>
      <c r="EY490"/>
      <c r="EZ490"/>
      <c r="FA490"/>
      <c r="FB490"/>
      <c r="FC490"/>
      <c r="FD490"/>
      <c r="FE490"/>
      <c r="FF490"/>
      <c r="FG490"/>
      <c r="FH490"/>
      <c r="FI490"/>
      <c r="FJ490"/>
      <c r="FK490"/>
      <c r="FL490"/>
      <c r="FM490"/>
      <c r="FN490"/>
      <c r="FO490"/>
      <c r="FP490"/>
      <c r="FQ490"/>
      <c r="FR490"/>
      <c r="FS490"/>
      <c r="FT490"/>
      <c r="FU490"/>
      <c r="FV490"/>
      <c r="FW490"/>
      <c r="FX490"/>
      <c r="FY490"/>
      <c r="FZ490"/>
      <c r="GA490"/>
      <c r="GB490"/>
      <c r="GC490"/>
      <c r="GD490"/>
      <c r="GE490"/>
      <c r="GF490"/>
      <c r="GG490"/>
      <c r="GH490"/>
      <c r="GI490"/>
      <c r="GJ490"/>
      <c r="GK490"/>
      <c r="GL490"/>
      <c r="GM490"/>
      <c r="GN490"/>
      <c r="GO490"/>
      <c r="GP490"/>
      <c r="GQ490"/>
      <c r="GR490"/>
      <c r="GS490"/>
      <c r="GT490"/>
      <c r="GU490"/>
      <c r="GV490"/>
      <c r="GW490"/>
      <c r="GX490"/>
      <c r="GY490"/>
      <c r="GZ490"/>
      <c r="HA490"/>
      <c r="HB490"/>
      <c r="HC490"/>
      <c r="HD490"/>
      <c r="HE490"/>
      <c r="HF490"/>
      <c r="HG490"/>
      <c r="HH490"/>
      <c r="HI490"/>
      <c r="HJ490"/>
      <c r="HK490"/>
      <c r="HL490"/>
      <c r="HM490"/>
      <c r="HN490"/>
      <c r="HO490"/>
      <c r="HP490"/>
      <c r="HQ490"/>
      <c r="HR490"/>
      <c r="HS490"/>
      <c r="HT490"/>
      <c r="HU490"/>
      <c r="HV490"/>
      <c r="HW490"/>
      <c r="HX490"/>
      <c r="HY490"/>
      <c r="HZ490"/>
      <c r="IA490"/>
      <c r="IB490"/>
      <c r="IC490"/>
      <c r="ID490"/>
      <c r="IE490"/>
      <c r="IF490"/>
      <c r="IG490"/>
      <c r="IH490"/>
      <c r="II490"/>
      <c r="IJ490"/>
      <c r="IK490"/>
      <c r="IL490"/>
      <c r="IM490"/>
      <c r="IN490"/>
      <c r="IO490"/>
      <c r="IP490"/>
      <c r="IQ490"/>
      <c r="IR490"/>
      <c r="IS490"/>
      <c r="IT490"/>
      <c r="IU490"/>
      <c r="IV490"/>
    </row>
    <row r="491" spans="1:256" ht="3.75" customHeight="1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  <c r="BX491"/>
      <c r="BY491"/>
      <c r="BZ491"/>
      <c r="CA491"/>
      <c r="CB491"/>
      <c r="CC491"/>
      <c r="CD491"/>
      <c r="CE491"/>
      <c r="CF491"/>
      <c r="CG491"/>
      <c r="CH491"/>
      <c r="CI491"/>
      <c r="CJ491"/>
      <c r="CK491"/>
      <c r="CL491"/>
      <c r="CM491"/>
      <c r="CN491"/>
      <c r="CO491"/>
      <c r="CP491"/>
      <c r="CQ491"/>
      <c r="CR491"/>
      <c r="CS491"/>
      <c r="CT491"/>
      <c r="CU491"/>
      <c r="CV491"/>
      <c r="CW491"/>
      <c r="CX491"/>
      <c r="CY491"/>
      <c r="CZ491"/>
      <c r="DA491"/>
      <c r="DB491"/>
      <c r="DC491"/>
      <c r="DD491"/>
      <c r="DE491"/>
      <c r="DF491"/>
      <c r="DG491"/>
      <c r="DH491"/>
      <c r="DI491"/>
      <c r="DJ491"/>
      <c r="DK491"/>
      <c r="DL491"/>
      <c r="DM491"/>
      <c r="DN491"/>
      <c r="DO491"/>
      <c r="DP491"/>
      <c r="DQ491"/>
      <c r="DR491"/>
      <c r="DS491"/>
      <c r="DT491"/>
      <c r="DU491"/>
      <c r="DV491"/>
      <c r="DW491"/>
      <c r="DX491"/>
      <c r="DY491"/>
      <c r="DZ491"/>
      <c r="EA491"/>
      <c r="EB491"/>
      <c r="EC491"/>
      <c r="ED491"/>
      <c r="EE491"/>
      <c r="EF491"/>
      <c r="EG491"/>
      <c r="EH491"/>
      <c r="EI491"/>
      <c r="EJ491"/>
      <c r="EK491"/>
      <c r="EL491"/>
      <c r="EM491"/>
      <c r="EN491"/>
      <c r="EO491"/>
      <c r="EP491"/>
      <c r="EQ491"/>
      <c r="ER491"/>
      <c r="ES491"/>
      <c r="ET491"/>
      <c r="EU491"/>
      <c r="EV491"/>
      <c r="EW491"/>
      <c r="EX491"/>
      <c r="EY491"/>
      <c r="EZ491"/>
      <c r="FA491"/>
      <c r="FB491"/>
      <c r="FC491"/>
      <c r="FD491"/>
      <c r="FE491"/>
      <c r="FF491"/>
      <c r="FG491"/>
      <c r="FH491"/>
      <c r="FI491"/>
      <c r="FJ491"/>
      <c r="FK491"/>
      <c r="FL491"/>
      <c r="FM491"/>
      <c r="FN491"/>
      <c r="FO491"/>
      <c r="FP491"/>
      <c r="FQ491"/>
      <c r="FR491"/>
      <c r="FS491"/>
      <c r="FT491"/>
      <c r="FU491"/>
      <c r="FV491"/>
      <c r="FW491"/>
      <c r="FX491"/>
      <c r="FY491"/>
      <c r="FZ491"/>
      <c r="GA491"/>
      <c r="GB491"/>
      <c r="GC491"/>
      <c r="GD491"/>
      <c r="GE491"/>
      <c r="GF491"/>
      <c r="GG491"/>
      <c r="GH491"/>
      <c r="GI491"/>
      <c r="GJ491"/>
      <c r="GK491"/>
      <c r="GL491"/>
      <c r="GM491"/>
      <c r="GN491"/>
      <c r="GO491"/>
      <c r="GP491"/>
      <c r="GQ491"/>
      <c r="GR491"/>
      <c r="GS491"/>
      <c r="GT491"/>
      <c r="GU491"/>
      <c r="GV491"/>
      <c r="GW491"/>
      <c r="GX491"/>
      <c r="GY491"/>
      <c r="GZ491"/>
      <c r="HA491"/>
      <c r="HB491"/>
      <c r="HC491"/>
      <c r="HD491"/>
      <c r="HE491"/>
      <c r="HF491"/>
      <c r="HG491"/>
      <c r="HH491"/>
      <c r="HI491"/>
      <c r="HJ491"/>
      <c r="HK491"/>
      <c r="HL491"/>
      <c r="HM491"/>
      <c r="HN491"/>
      <c r="HO491"/>
      <c r="HP491"/>
      <c r="HQ491"/>
      <c r="HR491"/>
      <c r="HS491"/>
      <c r="HT491"/>
      <c r="HU491"/>
      <c r="HV491"/>
      <c r="HW491"/>
      <c r="HX491"/>
      <c r="HY491"/>
      <c r="HZ491"/>
      <c r="IA491"/>
      <c r="IB491"/>
      <c r="IC491"/>
      <c r="ID491"/>
      <c r="IE491"/>
      <c r="IF491"/>
      <c r="IG491"/>
      <c r="IH491"/>
      <c r="II491"/>
      <c r="IJ491"/>
      <c r="IK491"/>
      <c r="IL491"/>
      <c r="IM491"/>
      <c r="IN491"/>
      <c r="IO491"/>
      <c r="IP491"/>
      <c r="IQ491"/>
      <c r="IR491"/>
      <c r="IS491"/>
      <c r="IT491"/>
      <c r="IU491"/>
      <c r="IV491"/>
    </row>
    <row r="492" spans="1:256" ht="15" customHeight="1">
      <c r="A492"/>
      <c r="B492" s="5" t="s">
        <v>12</v>
      </c>
      <c r="C492" s="5"/>
      <c r="D492" s="5"/>
      <c r="E492" s="5"/>
      <c r="F492" s="5"/>
      <c r="G492" s="5"/>
      <c r="H492" s="5"/>
      <c r="I492" s="5"/>
      <c r="J492" s="5"/>
      <c r="K492" s="5"/>
      <c r="L492" s="5" t="s">
        <v>98</v>
      </c>
      <c r="M492" s="5"/>
      <c r="N492" s="5"/>
      <c r="O492" s="5"/>
      <c r="P492" s="5"/>
      <c r="Q492" s="5"/>
      <c r="R492" s="5"/>
      <c r="S492" s="5"/>
      <c r="T492" s="269" t="s">
        <v>584</v>
      </c>
      <c r="U492" s="269"/>
      <c r="V492" s="269"/>
      <c r="W492" s="269"/>
      <c r="X492" s="269"/>
      <c r="Y492" s="299" t="s">
        <v>585</v>
      </c>
      <c r="Z492" s="299"/>
      <c r="AA492" s="299"/>
      <c r="AB492" s="299"/>
      <c r="AC492" s="299"/>
      <c r="AD492" s="300" t="s">
        <v>586</v>
      </c>
      <c r="AE492" s="300"/>
      <c r="AF492" s="300"/>
      <c r="AG492" s="300"/>
      <c r="AH492" s="300"/>
      <c r="AI492" s="300" t="s">
        <v>587</v>
      </c>
      <c r="AJ492" s="300"/>
      <c r="AK492" s="300"/>
      <c r="AL492" s="300"/>
      <c r="AM492" s="300"/>
      <c r="AN492" s="300" t="s">
        <v>588</v>
      </c>
      <c r="AO492" s="300"/>
      <c r="AP492" s="300"/>
      <c r="AQ492" s="300"/>
      <c r="AR492" s="300"/>
      <c r="AS492" s="300" t="s">
        <v>589</v>
      </c>
      <c r="AT492" s="300"/>
      <c r="AU492" s="300"/>
      <c r="AV492" s="300"/>
      <c r="AW492" s="300"/>
      <c r="AX492" s="300" t="s">
        <v>590</v>
      </c>
      <c r="AY492" s="300"/>
      <c r="AZ492" s="300"/>
      <c r="BA492" s="300"/>
      <c r="BB492" s="300"/>
      <c r="BC492" s="300" t="s">
        <v>591</v>
      </c>
      <c r="BD492" s="300"/>
      <c r="BE492" s="300"/>
      <c r="BF492" s="300"/>
      <c r="BG492" s="300"/>
      <c r="BH492" s="300" t="s">
        <v>592</v>
      </c>
      <c r="BI492" s="300"/>
      <c r="BJ492" s="300"/>
      <c r="BK492" s="300"/>
      <c r="BL492" s="300"/>
      <c r="BM492" s="300" t="s">
        <v>593</v>
      </c>
      <c r="BN492" s="300"/>
      <c r="BO492" s="300"/>
      <c r="BP492" s="300"/>
      <c r="BQ492" s="300"/>
      <c r="BR492"/>
      <c r="BS492"/>
      <c r="BT492"/>
      <c r="BU492"/>
      <c r="BV492"/>
      <c r="BW492"/>
      <c r="BX492"/>
      <c r="BY492"/>
      <c r="BZ492"/>
      <c r="CA492"/>
      <c r="CB492"/>
      <c r="CC492" s="1" t="s">
        <v>574</v>
      </c>
      <c r="CD492"/>
      <c r="CE492"/>
      <c r="CF492"/>
      <c r="CG492"/>
      <c r="CH492"/>
      <c r="CI492"/>
      <c r="CJ492"/>
      <c r="CK492"/>
      <c r="CL492"/>
      <c r="CM492"/>
      <c r="CN492"/>
      <c r="CO492"/>
      <c r="CP492"/>
      <c r="CQ492"/>
      <c r="CR492"/>
      <c r="CS492"/>
      <c r="CT492"/>
      <c r="CU492"/>
      <c r="CV492"/>
      <c r="CW492"/>
      <c r="CX492"/>
      <c r="CY492"/>
      <c r="CZ492"/>
      <c r="DA492"/>
      <c r="DB492"/>
      <c r="DC492"/>
      <c r="DD492"/>
      <c r="DE492"/>
      <c r="DF492"/>
      <c r="DG492"/>
      <c r="DH492"/>
      <c r="DI492"/>
      <c r="DJ492"/>
      <c r="DK492"/>
      <c r="DL492"/>
      <c r="DM492"/>
      <c r="DN492"/>
      <c r="DO492"/>
      <c r="DP492"/>
      <c r="DQ492"/>
      <c r="DR492"/>
      <c r="DS492"/>
      <c r="DT492"/>
      <c r="DU492"/>
      <c r="DV492"/>
      <c r="DW492"/>
      <c r="DX492"/>
      <c r="DY492"/>
      <c r="DZ492"/>
      <c r="EA492"/>
      <c r="EB492"/>
      <c r="EC492"/>
      <c r="ED492"/>
      <c r="EE492"/>
      <c r="EF492"/>
      <c r="EG492"/>
      <c r="EH492"/>
      <c r="EI492"/>
      <c r="EJ492"/>
      <c r="EK492"/>
      <c r="EL492"/>
      <c r="EM492"/>
      <c r="EN492"/>
      <c r="EO492"/>
      <c r="EP492"/>
      <c r="EQ492"/>
      <c r="ER492"/>
      <c r="ES492"/>
      <c r="ET492"/>
      <c r="EU492"/>
      <c r="EV492"/>
      <c r="EW492"/>
      <c r="EX492"/>
      <c r="EY492"/>
      <c r="EZ492"/>
      <c r="FA492"/>
      <c r="FB492"/>
      <c r="FC492"/>
      <c r="FD492"/>
      <c r="FE492"/>
      <c r="FF492"/>
      <c r="FG492"/>
      <c r="FH492"/>
      <c r="FI492"/>
      <c r="FJ492"/>
      <c r="FK492"/>
      <c r="FL492"/>
      <c r="FM492"/>
      <c r="FN492"/>
      <c r="FO492"/>
      <c r="FP492"/>
      <c r="FQ492"/>
      <c r="FR492"/>
      <c r="FS492"/>
      <c r="FT492"/>
      <c r="FU492"/>
      <c r="FV492"/>
      <c r="FW492"/>
      <c r="FX492"/>
      <c r="FY492"/>
      <c r="FZ492"/>
      <c r="GA492"/>
      <c r="GB492"/>
      <c r="GC492"/>
      <c r="GD492"/>
      <c r="GE492"/>
      <c r="GF492"/>
      <c r="GG492"/>
      <c r="GH492"/>
      <c r="GI492"/>
      <c r="GJ492"/>
      <c r="GK492"/>
      <c r="GL492"/>
      <c r="GM492"/>
      <c r="GN492"/>
      <c r="GO492"/>
      <c r="GP492"/>
      <c r="GQ492"/>
      <c r="GR492"/>
      <c r="GS492"/>
      <c r="GT492"/>
      <c r="GU492"/>
      <c r="GV492"/>
      <c r="GW492"/>
      <c r="GX492"/>
      <c r="GY492"/>
      <c r="GZ492"/>
      <c r="HA492"/>
      <c r="HB492"/>
      <c r="HC492"/>
      <c r="HD492"/>
      <c r="HE492"/>
      <c r="HF492"/>
      <c r="HG492"/>
      <c r="HH492"/>
      <c r="HI492"/>
      <c r="HJ492"/>
      <c r="HK492"/>
      <c r="HL492"/>
      <c r="HM492"/>
      <c r="HN492"/>
      <c r="HO492"/>
      <c r="HP492"/>
      <c r="HQ492"/>
      <c r="HR492"/>
      <c r="HS492"/>
      <c r="HT492"/>
      <c r="HU492"/>
      <c r="HV492"/>
      <c r="HW492"/>
      <c r="HX492"/>
      <c r="HY492"/>
      <c r="HZ492"/>
      <c r="IA492"/>
      <c r="IB492"/>
      <c r="IC492"/>
      <c r="ID492"/>
      <c r="IE492"/>
      <c r="IF492"/>
      <c r="IG492"/>
      <c r="IH492"/>
      <c r="II492"/>
      <c r="IJ492"/>
      <c r="IK492"/>
      <c r="IL492"/>
      <c r="IM492"/>
      <c r="IN492"/>
      <c r="IO492"/>
      <c r="IP492"/>
      <c r="IQ492"/>
      <c r="IR492"/>
      <c r="IS492"/>
      <c r="IT492"/>
      <c r="IU492"/>
      <c r="IV492"/>
    </row>
    <row r="493" spans="1:256" ht="15" customHeight="1">
      <c r="A493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269"/>
      <c r="U493" s="269"/>
      <c r="V493" s="269"/>
      <c r="W493" s="269"/>
      <c r="X493" s="269"/>
      <c r="Y493" s="299"/>
      <c r="Z493" s="299"/>
      <c r="AA493" s="299"/>
      <c r="AB493" s="299"/>
      <c r="AC493" s="299"/>
      <c r="AD493" s="300"/>
      <c r="AE493" s="300"/>
      <c r="AF493" s="300"/>
      <c r="AG493" s="300"/>
      <c r="AH493" s="300"/>
      <c r="AI493" s="300"/>
      <c r="AJ493" s="300"/>
      <c r="AK493" s="300"/>
      <c r="AL493" s="300"/>
      <c r="AM493" s="300"/>
      <c r="AN493" s="300"/>
      <c r="AO493" s="300"/>
      <c r="AP493" s="300"/>
      <c r="AQ493" s="300"/>
      <c r="AR493" s="300"/>
      <c r="AS493" s="300"/>
      <c r="AT493" s="300"/>
      <c r="AU493" s="300"/>
      <c r="AV493" s="300"/>
      <c r="AW493" s="300"/>
      <c r="AX493" s="300"/>
      <c r="AY493" s="300"/>
      <c r="AZ493" s="300"/>
      <c r="BA493" s="300"/>
      <c r="BB493" s="300"/>
      <c r="BC493" s="300"/>
      <c r="BD493" s="300"/>
      <c r="BE493" s="300"/>
      <c r="BF493" s="300"/>
      <c r="BG493" s="300"/>
      <c r="BH493" s="300"/>
      <c r="BI493" s="300"/>
      <c r="BJ493" s="300"/>
      <c r="BK493" s="300"/>
      <c r="BL493" s="300"/>
      <c r="BM493" s="300"/>
      <c r="BN493" s="300"/>
      <c r="BO493" s="300"/>
      <c r="BP493" s="300"/>
      <c r="BQ493" s="300"/>
      <c r="BR493"/>
      <c r="BS493"/>
      <c r="BT493"/>
      <c r="BU493"/>
      <c r="BV493"/>
      <c r="BW493"/>
      <c r="BX493"/>
      <c r="BY493"/>
      <c r="BZ493"/>
      <c r="CA493"/>
      <c r="CB493"/>
      <c r="CC493"/>
      <c r="CD493"/>
      <c r="CE493"/>
      <c r="CF493"/>
      <c r="CG493"/>
      <c r="CH493"/>
      <c r="CI493"/>
      <c r="CJ493"/>
      <c r="CK493"/>
      <c r="CL493"/>
      <c r="CM493"/>
      <c r="CN493"/>
      <c r="CO493"/>
      <c r="CP493"/>
      <c r="CQ493"/>
      <c r="CR493"/>
      <c r="CS493"/>
      <c r="CT493"/>
      <c r="CU493"/>
      <c r="CV493"/>
      <c r="CW493"/>
      <c r="CX493"/>
      <c r="CY493"/>
      <c r="CZ493"/>
      <c r="DA493"/>
      <c r="DB493"/>
      <c r="DC493"/>
      <c r="DD493"/>
      <c r="DE493"/>
      <c r="DF493"/>
      <c r="DG493"/>
      <c r="DH493"/>
      <c r="DI493"/>
      <c r="DJ493"/>
      <c r="DK493"/>
      <c r="DL493"/>
      <c r="DM493"/>
      <c r="DN493"/>
      <c r="DO493"/>
      <c r="DP493"/>
      <c r="DQ493"/>
      <c r="DR493"/>
      <c r="DS493"/>
      <c r="DT493"/>
      <c r="DU493"/>
      <c r="DV493"/>
      <c r="DW493"/>
      <c r="DX493"/>
      <c r="DY493"/>
      <c r="DZ493"/>
      <c r="EA493"/>
      <c r="EB493"/>
      <c r="EC493"/>
      <c r="ED493"/>
      <c r="EE493"/>
      <c r="EF493"/>
      <c r="EG493"/>
      <c r="EH493"/>
      <c r="EI493"/>
      <c r="EJ493"/>
      <c r="EK493"/>
      <c r="EL493"/>
      <c r="EM493"/>
      <c r="EN493"/>
      <c r="EO493"/>
      <c r="EP493"/>
      <c r="EQ493"/>
      <c r="ER493"/>
      <c r="ES493"/>
      <c r="ET493"/>
      <c r="EU493"/>
      <c r="EV493"/>
      <c r="EW493"/>
      <c r="EX493"/>
      <c r="EY493"/>
      <c r="EZ493"/>
      <c r="FA493"/>
      <c r="FB493"/>
      <c r="FC493"/>
      <c r="FD493"/>
      <c r="FE493"/>
      <c r="FF493"/>
      <c r="FG493"/>
      <c r="FH493"/>
      <c r="FI493"/>
      <c r="FJ493"/>
      <c r="FK493"/>
      <c r="FL493"/>
      <c r="FM493"/>
      <c r="FN493"/>
      <c r="FO493"/>
      <c r="FP493"/>
      <c r="FQ493"/>
      <c r="FR493"/>
      <c r="FS493"/>
      <c r="FT493"/>
      <c r="FU493"/>
      <c r="FV493"/>
      <c r="FW493"/>
      <c r="FX493"/>
      <c r="FY493"/>
      <c r="FZ493"/>
      <c r="GA493"/>
      <c r="GB493"/>
      <c r="GC493"/>
      <c r="GD493"/>
      <c r="GE493"/>
      <c r="GF493"/>
      <c r="GG493"/>
      <c r="GH493"/>
      <c r="GI493"/>
      <c r="GJ493"/>
      <c r="GK493"/>
      <c r="GL493"/>
      <c r="GM493"/>
      <c r="GN493"/>
      <c r="GO493"/>
      <c r="GP493"/>
      <c r="GQ493"/>
      <c r="GR493"/>
      <c r="GS493"/>
      <c r="GT493"/>
      <c r="GU493"/>
      <c r="GV493"/>
      <c r="GW493"/>
      <c r="GX493"/>
      <c r="GY493"/>
      <c r="GZ493"/>
      <c r="HA493"/>
      <c r="HB493"/>
      <c r="HC493"/>
      <c r="HD493"/>
      <c r="HE493"/>
      <c r="HF493"/>
      <c r="HG493"/>
      <c r="HH493"/>
      <c r="HI493"/>
      <c r="HJ493"/>
      <c r="HK493"/>
      <c r="HL493"/>
      <c r="HM493"/>
      <c r="HN493"/>
      <c r="HO493"/>
      <c r="HP493"/>
      <c r="HQ493"/>
      <c r="HR493"/>
      <c r="HS493"/>
      <c r="HT493"/>
      <c r="HU493"/>
      <c r="HV493"/>
      <c r="HW493"/>
      <c r="HX493"/>
      <c r="HY493"/>
      <c r="HZ493"/>
      <c r="IA493"/>
      <c r="IB493"/>
      <c r="IC493"/>
      <c r="ID493"/>
      <c r="IE493"/>
      <c r="IF493"/>
      <c r="IG493"/>
      <c r="IH493"/>
      <c r="II493"/>
      <c r="IJ493"/>
      <c r="IK493"/>
      <c r="IL493"/>
      <c r="IM493"/>
      <c r="IN493"/>
      <c r="IO493"/>
      <c r="IP493"/>
      <c r="IQ493"/>
      <c r="IR493"/>
      <c r="IS493"/>
      <c r="IT493"/>
      <c r="IU493"/>
      <c r="IV493"/>
    </row>
    <row r="494" spans="1:256" ht="15" customHeight="1">
      <c r="A494"/>
      <c r="B494" s="13" t="s">
        <v>86</v>
      </c>
      <c r="C494" s="13"/>
      <c r="D494" s="13"/>
      <c r="E494" s="13"/>
      <c r="F494" s="13"/>
      <c r="G494" s="13"/>
      <c r="H494" s="13"/>
      <c r="I494" s="13"/>
      <c r="J494" s="13"/>
      <c r="K494" s="13"/>
      <c r="L494" s="301">
        <v>3621</v>
      </c>
      <c r="M494" s="301"/>
      <c r="N494" s="301"/>
      <c r="O494" s="301"/>
      <c r="P494" s="301"/>
      <c r="Q494" s="301"/>
      <c r="R494" s="301"/>
      <c r="S494" s="301"/>
      <c r="T494" s="301">
        <v>7</v>
      </c>
      <c r="U494" s="301"/>
      <c r="V494" s="301"/>
      <c r="W494" s="301"/>
      <c r="X494" s="301"/>
      <c r="Y494" s="301">
        <v>741</v>
      </c>
      <c r="Z494" s="301"/>
      <c r="AA494" s="301"/>
      <c r="AB494" s="301"/>
      <c r="AC494" s="301"/>
      <c r="AD494" s="301">
        <v>683</v>
      </c>
      <c r="AE494" s="301"/>
      <c r="AF494" s="301"/>
      <c r="AG494" s="301"/>
      <c r="AH494" s="301"/>
      <c r="AI494" s="301">
        <v>1271</v>
      </c>
      <c r="AJ494" s="301"/>
      <c r="AK494" s="301"/>
      <c r="AL494" s="301"/>
      <c r="AM494" s="301"/>
      <c r="AN494" s="301">
        <v>489</v>
      </c>
      <c r="AO494" s="301"/>
      <c r="AP494" s="301"/>
      <c r="AQ494" s="301"/>
      <c r="AR494" s="301"/>
      <c r="AS494" s="301">
        <v>217</v>
      </c>
      <c r="AT494" s="301"/>
      <c r="AU494" s="301"/>
      <c r="AV494" s="301"/>
      <c r="AW494" s="301"/>
      <c r="AX494" s="301">
        <v>96</v>
      </c>
      <c r="AY494" s="301"/>
      <c r="AZ494" s="301"/>
      <c r="BA494" s="301"/>
      <c r="BB494" s="301"/>
      <c r="BC494" s="301">
        <v>37</v>
      </c>
      <c r="BD494" s="301"/>
      <c r="BE494" s="301"/>
      <c r="BF494" s="301"/>
      <c r="BG494" s="301"/>
      <c r="BH494" s="301">
        <v>66</v>
      </c>
      <c r="BI494" s="301"/>
      <c r="BJ494" s="301"/>
      <c r="BK494" s="301"/>
      <c r="BL494" s="301"/>
      <c r="BM494" s="301">
        <v>14</v>
      </c>
      <c r="BN494" s="301"/>
      <c r="BO494" s="301"/>
      <c r="BP494" s="301"/>
      <c r="BQ494" s="301"/>
      <c r="BR494"/>
      <c r="BS494"/>
      <c r="BT494"/>
      <c r="BU494"/>
      <c r="BV494"/>
      <c r="BW494"/>
      <c r="BX494"/>
      <c r="BY494"/>
      <c r="BZ494"/>
      <c r="CA494"/>
      <c r="CB494"/>
      <c r="CC494"/>
      <c r="CD494"/>
      <c r="CE494"/>
      <c r="CF494"/>
      <c r="CG494"/>
      <c r="CH494"/>
      <c r="CI494"/>
      <c r="CJ494"/>
      <c r="CK494"/>
      <c r="CL494"/>
      <c r="CM494"/>
      <c r="CN494"/>
      <c r="CO494"/>
      <c r="CP494"/>
      <c r="CQ494"/>
      <c r="CR494"/>
      <c r="CS494"/>
      <c r="CT494"/>
      <c r="CU494"/>
      <c r="CV494"/>
      <c r="CW494"/>
      <c r="CX494"/>
      <c r="CY494"/>
      <c r="CZ494"/>
      <c r="DA494"/>
      <c r="DB494"/>
      <c r="DC494"/>
      <c r="DD494"/>
      <c r="DE494"/>
      <c r="DF494"/>
      <c r="DG494"/>
      <c r="DH494"/>
      <c r="DI494"/>
      <c r="DJ494"/>
      <c r="DK494"/>
      <c r="DL494"/>
      <c r="DM494"/>
      <c r="DN494"/>
      <c r="DO494"/>
      <c r="DP494"/>
      <c r="DQ494"/>
      <c r="DR494"/>
      <c r="DS494"/>
      <c r="DT494"/>
      <c r="DU494"/>
      <c r="DV494"/>
      <c r="DW494"/>
      <c r="DX494"/>
      <c r="DY494"/>
      <c r="DZ494"/>
      <c r="EA494"/>
      <c r="EB494"/>
      <c r="EC494"/>
      <c r="ED494"/>
      <c r="EE494"/>
      <c r="EF494"/>
      <c r="EG494"/>
      <c r="EH494"/>
      <c r="EI494"/>
      <c r="EJ494"/>
      <c r="EK494"/>
      <c r="EL494"/>
      <c r="EM494"/>
      <c r="EN494"/>
      <c r="EO494"/>
      <c r="EP494"/>
      <c r="EQ494"/>
      <c r="ER494"/>
      <c r="ES494"/>
      <c r="ET494"/>
      <c r="EU494"/>
      <c r="EV494"/>
      <c r="EW494"/>
      <c r="EX494"/>
      <c r="EY494"/>
      <c r="EZ494"/>
      <c r="FA494"/>
      <c r="FB494"/>
      <c r="FC494"/>
      <c r="FD494"/>
      <c r="FE494"/>
      <c r="FF494"/>
      <c r="FG494"/>
      <c r="FH494"/>
      <c r="FI494"/>
      <c r="FJ494"/>
      <c r="FK494"/>
      <c r="FL494"/>
      <c r="FM494"/>
      <c r="FN494"/>
      <c r="FO494"/>
      <c r="FP494"/>
      <c r="FQ494"/>
      <c r="FR494"/>
      <c r="FS494"/>
      <c r="FT494"/>
      <c r="FU494"/>
      <c r="FV494"/>
      <c r="FW494"/>
      <c r="FX494"/>
      <c r="FY494"/>
      <c r="FZ494"/>
      <c r="GA494"/>
      <c r="GB494"/>
      <c r="GC494"/>
      <c r="GD494"/>
      <c r="GE494"/>
      <c r="GF494"/>
      <c r="GG494"/>
      <c r="GH494"/>
      <c r="GI494"/>
      <c r="GJ494"/>
      <c r="GK494"/>
      <c r="GL494"/>
      <c r="GM494"/>
      <c r="GN494"/>
      <c r="GO494"/>
      <c r="GP494"/>
      <c r="GQ494"/>
      <c r="GR494"/>
      <c r="GS494"/>
      <c r="GT494"/>
      <c r="GU494"/>
      <c r="GV494"/>
      <c r="GW494"/>
      <c r="GX494"/>
      <c r="GY494"/>
      <c r="GZ494"/>
      <c r="HA494"/>
      <c r="HB494"/>
      <c r="HC494"/>
      <c r="HD494"/>
      <c r="HE494"/>
      <c r="HF494"/>
      <c r="HG494"/>
      <c r="HH494"/>
      <c r="HI494"/>
      <c r="HJ494"/>
      <c r="HK494"/>
      <c r="HL494"/>
      <c r="HM494"/>
      <c r="HN494"/>
      <c r="HO494"/>
      <c r="HP494"/>
      <c r="HQ494"/>
      <c r="HR494"/>
      <c r="HS494"/>
      <c r="HT494"/>
      <c r="HU494"/>
      <c r="HV494"/>
      <c r="HW494"/>
      <c r="HX494"/>
      <c r="HY494"/>
      <c r="HZ494"/>
      <c r="IA494"/>
      <c r="IB494"/>
      <c r="IC494"/>
      <c r="ID494"/>
      <c r="IE494"/>
      <c r="IF494"/>
      <c r="IG494"/>
      <c r="IH494"/>
      <c r="II494"/>
      <c r="IJ494"/>
      <c r="IK494"/>
      <c r="IL494"/>
      <c r="IM494"/>
      <c r="IN494"/>
      <c r="IO494"/>
      <c r="IP494"/>
      <c r="IQ494"/>
      <c r="IR494"/>
      <c r="IS494"/>
      <c r="IT494"/>
      <c r="IU494"/>
      <c r="IV494"/>
    </row>
    <row r="495" spans="1:256" ht="15" customHeight="1">
      <c r="A495"/>
      <c r="B495" s="63" t="s">
        <v>87</v>
      </c>
      <c r="C495" s="63"/>
      <c r="D495" s="63"/>
      <c r="E495" s="63"/>
      <c r="F495" s="63"/>
      <c r="G495" s="63"/>
      <c r="H495" s="63"/>
      <c r="I495" s="63"/>
      <c r="J495" s="63"/>
      <c r="K495" s="63"/>
      <c r="L495" s="64">
        <v>2584</v>
      </c>
      <c r="M495" s="64"/>
      <c r="N495" s="64"/>
      <c r="O495" s="64"/>
      <c r="P495" s="64"/>
      <c r="Q495" s="64"/>
      <c r="R495" s="64"/>
      <c r="S495" s="64"/>
      <c r="T495" s="64" t="s">
        <v>514</v>
      </c>
      <c r="U495" s="64"/>
      <c r="V495" s="64"/>
      <c r="W495" s="64"/>
      <c r="X495" s="64"/>
      <c r="Y495" s="64">
        <v>12</v>
      </c>
      <c r="Z495" s="64"/>
      <c r="AA495" s="64"/>
      <c r="AB495" s="64"/>
      <c r="AC495" s="64"/>
      <c r="AD495" s="64">
        <v>596</v>
      </c>
      <c r="AE495" s="64"/>
      <c r="AF495" s="64"/>
      <c r="AG495" s="64"/>
      <c r="AH495" s="64"/>
      <c r="AI495" s="64">
        <v>1071</v>
      </c>
      <c r="AJ495" s="64"/>
      <c r="AK495" s="64"/>
      <c r="AL495" s="64"/>
      <c r="AM495" s="64"/>
      <c r="AN495" s="64">
        <v>447</v>
      </c>
      <c r="AO495" s="64"/>
      <c r="AP495" s="64"/>
      <c r="AQ495" s="64"/>
      <c r="AR495" s="64"/>
      <c r="AS495" s="64">
        <v>195</v>
      </c>
      <c r="AT495" s="64"/>
      <c r="AU495" s="64"/>
      <c r="AV495" s="64"/>
      <c r="AW495" s="64"/>
      <c r="AX495" s="64">
        <v>139</v>
      </c>
      <c r="AY495" s="64"/>
      <c r="AZ495" s="64"/>
      <c r="BA495" s="64"/>
      <c r="BB495" s="64"/>
      <c r="BC495" s="64">
        <v>74</v>
      </c>
      <c r="BD495" s="64"/>
      <c r="BE495" s="64"/>
      <c r="BF495" s="64"/>
      <c r="BG495" s="64"/>
      <c r="BH495" s="64">
        <v>19</v>
      </c>
      <c r="BI495" s="64"/>
      <c r="BJ495" s="64"/>
      <c r="BK495" s="64"/>
      <c r="BL495" s="64"/>
      <c r="BM495" s="64">
        <v>1</v>
      </c>
      <c r="BN495" s="64"/>
      <c r="BO495" s="64"/>
      <c r="BP495" s="64"/>
      <c r="BQ495" s="64"/>
      <c r="BR495"/>
      <c r="BS495"/>
      <c r="BT495"/>
      <c r="BU495"/>
      <c r="BV495"/>
      <c r="BW495"/>
      <c r="BX495"/>
      <c r="BY495"/>
      <c r="BZ495"/>
      <c r="CA495"/>
      <c r="CB495"/>
      <c r="CC495"/>
      <c r="CD495"/>
      <c r="CE495"/>
      <c r="CF495"/>
      <c r="CG495"/>
      <c r="CH495"/>
      <c r="CI495"/>
      <c r="CJ495"/>
      <c r="CK495"/>
      <c r="CL495"/>
      <c r="CM495"/>
      <c r="CN495"/>
      <c r="CO495"/>
      <c r="CP495"/>
      <c r="CQ495"/>
      <c r="CR495"/>
      <c r="CS495"/>
      <c r="CT495"/>
      <c r="CU495"/>
      <c r="CV495"/>
      <c r="CW495"/>
      <c r="CX495"/>
      <c r="CY495"/>
      <c r="CZ495"/>
      <c r="DA495"/>
      <c r="DB495"/>
      <c r="DC495"/>
      <c r="DD495"/>
      <c r="DE495"/>
      <c r="DF495"/>
      <c r="DG495"/>
      <c r="DH495"/>
      <c r="DI495"/>
      <c r="DJ495"/>
      <c r="DK495"/>
      <c r="DL495"/>
      <c r="DM495"/>
      <c r="DN495"/>
      <c r="DO495"/>
      <c r="DP495"/>
      <c r="DQ495"/>
      <c r="DR495"/>
      <c r="DS495"/>
      <c r="DT495"/>
      <c r="DU495"/>
      <c r="DV495"/>
      <c r="DW495"/>
      <c r="DX495"/>
      <c r="DY495"/>
      <c r="DZ495"/>
      <c r="EA495"/>
      <c r="EB495"/>
      <c r="EC495"/>
      <c r="ED495"/>
      <c r="EE495"/>
      <c r="EF495"/>
      <c r="EG495"/>
      <c r="EH495"/>
      <c r="EI495"/>
      <c r="EJ495"/>
      <c r="EK495"/>
      <c r="EL495"/>
      <c r="EM495"/>
      <c r="EN495"/>
      <c r="EO495"/>
      <c r="EP495"/>
      <c r="EQ495"/>
      <c r="ER495"/>
      <c r="ES495"/>
      <c r="ET495"/>
      <c r="EU495"/>
      <c r="EV495"/>
      <c r="EW495"/>
      <c r="EX495"/>
      <c r="EY495"/>
      <c r="EZ495"/>
      <c r="FA495"/>
      <c r="FB495"/>
      <c r="FC495"/>
      <c r="FD495"/>
      <c r="FE495"/>
      <c r="FF495"/>
      <c r="FG495"/>
      <c r="FH495"/>
      <c r="FI495"/>
      <c r="FJ495"/>
      <c r="FK495"/>
      <c r="FL495"/>
      <c r="FM495"/>
      <c r="FN495"/>
      <c r="FO495"/>
      <c r="FP495"/>
      <c r="FQ495"/>
      <c r="FR495"/>
      <c r="FS495"/>
      <c r="FT495"/>
      <c r="FU495"/>
      <c r="FV495"/>
      <c r="FW495"/>
      <c r="FX495"/>
      <c r="FY495"/>
      <c r="FZ495"/>
      <c r="GA495"/>
      <c r="GB495"/>
      <c r="GC495"/>
      <c r="GD495"/>
      <c r="GE495"/>
      <c r="GF495"/>
      <c r="GG495"/>
      <c r="GH495"/>
      <c r="GI495"/>
      <c r="GJ495"/>
      <c r="GK495"/>
      <c r="GL495"/>
      <c r="GM495"/>
      <c r="GN495"/>
      <c r="GO495"/>
      <c r="GP495"/>
      <c r="GQ495"/>
      <c r="GR495"/>
      <c r="GS495"/>
      <c r="GT495"/>
      <c r="GU495"/>
      <c r="GV495"/>
      <c r="GW495"/>
      <c r="GX495"/>
      <c r="GY495"/>
      <c r="GZ495"/>
      <c r="HA495"/>
      <c r="HB495"/>
      <c r="HC495"/>
      <c r="HD495"/>
      <c r="HE495"/>
      <c r="HF495"/>
      <c r="HG495"/>
      <c r="HH495"/>
      <c r="HI495"/>
      <c r="HJ495"/>
      <c r="HK495"/>
      <c r="HL495"/>
      <c r="HM495"/>
      <c r="HN495"/>
      <c r="HO495"/>
      <c r="HP495"/>
      <c r="HQ495"/>
      <c r="HR495"/>
      <c r="HS495"/>
      <c r="HT495"/>
      <c r="HU495"/>
      <c r="HV495"/>
      <c r="HW495"/>
      <c r="HX495"/>
      <c r="HY495"/>
      <c r="HZ495"/>
      <c r="IA495"/>
      <c r="IB495"/>
      <c r="IC495"/>
      <c r="ID495"/>
      <c r="IE495"/>
      <c r="IF495"/>
      <c r="IG495"/>
      <c r="IH495"/>
      <c r="II495"/>
      <c r="IJ495"/>
      <c r="IK495"/>
      <c r="IL495"/>
      <c r="IM495"/>
      <c r="IN495"/>
      <c r="IO495"/>
      <c r="IP495"/>
      <c r="IQ495"/>
      <c r="IR495"/>
      <c r="IS495"/>
      <c r="IT495"/>
      <c r="IU495"/>
      <c r="IV495"/>
    </row>
    <row r="496" spans="1:256" ht="15" customHeight="1">
      <c r="A496"/>
      <c r="B496" s="63" t="s">
        <v>88</v>
      </c>
      <c r="C496" s="63"/>
      <c r="D496" s="63"/>
      <c r="E496" s="63"/>
      <c r="F496" s="63"/>
      <c r="G496" s="63"/>
      <c r="H496" s="63"/>
      <c r="I496" s="63"/>
      <c r="J496" s="63"/>
      <c r="K496" s="63"/>
      <c r="L496" s="64">
        <v>582</v>
      </c>
      <c r="M496" s="64"/>
      <c r="N496" s="64"/>
      <c r="O496" s="64"/>
      <c r="P496" s="64"/>
      <c r="Q496" s="64"/>
      <c r="R496" s="64"/>
      <c r="S496" s="64"/>
      <c r="T496" s="64">
        <v>23</v>
      </c>
      <c r="U496" s="64"/>
      <c r="V496" s="64"/>
      <c r="W496" s="64"/>
      <c r="X496" s="64"/>
      <c r="Y496" s="64">
        <v>78</v>
      </c>
      <c r="Z496" s="64"/>
      <c r="AA496" s="64"/>
      <c r="AB496" s="64"/>
      <c r="AC496" s="64"/>
      <c r="AD496" s="64">
        <v>166</v>
      </c>
      <c r="AE496" s="64"/>
      <c r="AF496" s="64"/>
      <c r="AG496" s="64"/>
      <c r="AH496" s="64"/>
      <c r="AI496" s="64">
        <v>180</v>
      </c>
      <c r="AJ496" s="64"/>
      <c r="AK496" s="64"/>
      <c r="AL496" s="64"/>
      <c r="AM496" s="64"/>
      <c r="AN496" s="64">
        <v>67</v>
      </c>
      <c r="AO496" s="64"/>
      <c r="AP496" s="64"/>
      <c r="AQ496" s="64"/>
      <c r="AR496" s="64"/>
      <c r="AS496" s="64">
        <v>21</v>
      </c>
      <c r="AT496" s="64"/>
      <c r="AU496" s="64"/>
      <c r="AV496" s="64"/>
      <c r="AW496" s="64"/>
      <c r="AX496" s="302">
        <v>20</v>
      </c>
      <c r="AY496" s="302"/>
      <c r="AZ496" s="302"/>
      <c r="BA496" s="302"/>
      <c r="BB496" s="302"/>
      <c r="BC496" s="302"/>
      <c r="BD496" s="302"/>
      <c r="BE496" s="302"/>
      <c r="BF496" s="302"/>
      <c r="BG496" s="302"/>
      <c r="BH496" s="64">
        <v>11</v>
      </c>
      <c r="BI496" s="64"/>
      <c r="BJ496" s="64"/>
      <c r="BK496" s="64"/>
      <c r="BL496" s="64"/>
      <c r="BM496" s="64">
        <v>16</v>
      </c>
      <c r="BN496" s="64"/>
      <c r="BO496" s="64"/>
      <c r="BP496" s="64"/>
      <c r="BQ496" s="64"/>
      <c r="BR496"/>
      <c r="BS496"/>
      <c r="BT496"/>
      <c r="BU496"/>
      <c r="BV496"/>
      <c r="BW496"/>
      <c r="BX496"/>
      <c r="BY496"/>
      <c r="BZ496"/>
      <c r="CA496"/>
      <c r="CB496"/>
      <c r="CC496"/>
      <c r="CD496"/>
      <c r="CE496"/>
      <c r="CF496"/>
      <c r="CG496"/>
      <c r="CH496"/>
      <c r="CI496"/>
      <c r="CJ496"/>
      <c r="CK496"/>
      <c r="CL496"/>
      <c r="CM496"/>
      <c r="CN496"/>
      <c r="CO496"/>
      <c r="CP496"/>
      <c r="CQ496"/>
      <c r="CR496"/>
      <c r="CS496"/>
      <c r="CT496"/>
      <c r="CU496"/>
      <c r="CV496"/>
      <c r="CW496"/>
      <c r="CX496"/>
      <c r="CY496"/>
      <c r="CZ496"/>
      <c r="DA496"/>
      <c r="DB496"/>
      <c r="DC496"/>
      <c r="DD496"/>
      <c r="DE496"/>
      <c r="DF496"/>
      <c r="DG496"/>
      <c r="DH496"/>
      <c r="DI496"/>
      <c r="DJ496"/>
      <c r="DK496"/>
      <c r="DL496"/>
      <c r="DM496"/>
      <c r="DN496"/>
      <c r="DO496"/>
      <c r="DP496"/>
      <c r="DQ496"/>
      <c r="DR496"/>
      <c r="DS496"/>
      <c r="DT496"/>
      <c r="DU496"/>
      <c r="DV496"/>
      <c r="DW496"/>
      <c r="DX496"/>
      <c r="DY496"/>
      <c r="DZ496"/>
      <c r="EA496"/>
      <c r="EB496"/>
      <c r="EC496"/>
      <c r="ED496"/>
      <c r="EE496"/>
      <c r="EF496"/>
      <c r="EG496"/>
      <c r="EH496"/>
      <c r="EI496"/>
      <c r="EJ496"/>
      <c r="EK496"/>
      <c r="EL496"/>
      <c r="EM496"/>
      <c r="EN496"/>
      <c r="EO496"/>
      <c r="EP496"/>
      <c r="EQ496"/>
      <c r="ER496"/>
      <c r="ES496"/>
      <c r="ET496"/>
      <c r="EU496"/>
      <c r="EV496"/>
      <c r="EW496"/>
      <c r="EX496"/>
      <c r="EY496"/>
      <c r="EZ496"/>
      <c r="FA496"/>
      <c r="FB496"/>
      <c r="FC496"/>
      <c r="FD496"/>
      <c r="FE496"/>
      <c r="FF496"/>
      <c r="FG496"/>
      <c r="FH496"/>
      <c r="FI496"/>
      <c r="FJ496"/>
      <c r="FK496"/>
      <c r="FL496"/>
      <c r="FM496"/>
      <c r="FN496"/>
      <c r="FO496"/>
      <c r="FP496"/>
      <c r="FQ496"/>
      <c r="FR496"/>
      <c r="FS496"/>
      <c r="FT496"/>
      <c r="FU496"/>
      <c r="FV496"/>
      <c r="FW496"/>
      <c r="FX496"/>
      <c r="FY496"/>
      <c r="FZ496"/>
      <c r="GA496"/>
      <c r="GB496"/>
      <c r="GC496"/>
      <c r="GD496"/>
      <c r="GE496"/>
      <c r="GF496"/>
      <c r="GG496"/>
      <c r="GH496"/>
      <c r="GI496"/>
      <c r="GJ496"/>
      <c r="GK496"/>
      <c r="GL496"/>
      <c r="GM496"/>
      <c r="GN496"/>
      <c r="GO496"/>
      <c r="GP496"/>
      <c r="GQ496"/>
      <c r="GR496"/>
      <c r="GS496"/>
      <c r="GT496"/>
      <c r="GU496"/>
      <c r="GV496"/>
      <c r="GW496"/>
      <c r="GX496"/>
      <c r="GY496"/>
      <c r="GZ496"/>
      <c r="HA496"/>
      <c r="HB496"/>
      <c r="HC496"/>
      <c r="HD496"/>
      <c r="HE496"/>
      <c r="HF496"/>
      <c r="HG496"/>
      <c r="HH496"/>
      <c r="HI496"/>
      <c r="HJ496"/>
      <c r="HK496"/>
      <c r="HL496"/>
      <c r="HM496"/>
      <c r="HN496"/>
      <c r="HO496"/>
      <c r="HP496"/>
      <c r="HQ496"/>
      <c r="HR496"/>
      <c r="HS496"/>
      <c r="HT496"/>
      <c r="HU496"/>
      <c r="HV496"/>
      <c r="HW496"/>
      <c r="HX496"/>
      <c r="HY496"/>
      <c r="HZ496"/>
      <c r="IA496"/>
      <c r="IB496"/>
      <c r="IC496"/>
      <c r="ID496"/>
      <c r="IE496"/>
      <c r="IF496"/>
      <c r="IG496"/>
      <c r="IH496"/>
      <c r="II496"/>
      <c r="IJ496"/>
      <c r="IK496"/>
      <c r="IL496"/>
      <c r="IM496"/>
      <c r="IN496"/>
      <c r="IO496"/>
      <c r="IP496"/>
      <c r="IQ496"/>
      <c r="IR496"/>
      <c r="IS496"/>
      <c r="IT496"/>
      <c r="IU496"/>
      <c r="IV496"/>
    </row>
    <row r="497" spans="1:256" ht="15" customHeight="1">
      <c r="A497"/>
      <c r="B497" s="17" t="s">
        <v>65</v>
      </c>
      <c r="C497" s="17"/>
      <c r="D497" s="17"/>
      <c r="E497" s="17"/>
      <c r="F497" s="17"/>
      <c r="G497" s="17"/>
      <c r="H497" s="17"/>
      <c r="I497" s="17"/>
      <c r="J497" s="17"/>
      <c r="K497" s="17"/>
      <c r="L497" s="303">
        <v>467</v>
      </c>
      <c r="M497" s="303"/>
      <c r="N497" s="303"/>
      <c r="O497" s="303"/>
      <c r="P497" s="303"/>
      <c r="Q497" s="303"/>
      <c r="R497" s="303"/>
      <c r="S497" s="303"/>
      <c r="T497" s="303">
        <v>3</v>
      </c>
      <c r="U497" s="303"/>
      <c r="V497" s="303"/>
      <c r="W497" s="303"/>
      <c r="X497" s="303"/>
      <c r="Y497" s="303">
        <v>76</v>
      </c>
      <c r="Z497" s="303"/>
      <c r="AA497" s="303"/>
      <c r="AB497" s="303"/>
      <c r="AC497" s="303"/>
      <c r="AD497" s="303">
        <v>120</v>
      </c>
      <c r="AE497" s="303"/>
      <c r="AF497" s="303"/>
      <c r="AG497" s="303"/>
      <c r="AH497" s="303"/>
      <c r="AI497" s="303">
        <v>145</v>
      </c>
      <c r="AJ497" s="303"/>
      <c r="AK497" s="303"/>
      <c r="AL497" s="303"/>
      <c r="AM497" s="303"/>
      <c r="AN497" s="303">
        <v>59</v>
      </c>
      <c r="AO497" s="303"/>
      <c r="AP497" s="303"/>
      <c r="AQ497" s="303"/>
      <c r="AR497" s="303"/>
      <c r="AS497" s="303">
        <v>25</v>
      </c>
      <c r="AT497" s="303"/>
      <c r="AU497" s="303"/>
      <c r="AV497" s="303"/>
      <c r="AW497" s="303"/>
      <c r="AX497" s="304">
        <v>19</v>
      </c>
      <c r="AY497" s="304"/>
      <c r="AZ497" s="304"/>
      <c r="BA497" s="304"/>
      <c r="BB497" s="304"/>
      <c r="BC497" s="304"/>
      <c r="BD497" s="304"/>
      <c r="BE497" s="304"/>
      <c r="BF497" s="304"/>
      <c r="BG497" s="304"/>
      <c r="BH497" s="303">
        <v>10</v>
      </c>
      <c r="BI497" s="303"/>
      <c r="BJ497" s="303"/>
      <c r="BK497" s="303"/>
      <c r="BL497" s="303"/>
      <c r="BM497" s="303">
        <v>10</v>
      </c>
      <c r="BN497" s="303"/>
      <c r="BO497" s="303"/>
      <c r="BP497" s="303"/>
      <c r="BQ497" s="303"/>
      <c r="BR497"/>
      <c r="BS497"/>
      <c r="BT497"/>
      <c r="BU497"/>
      <c r="BV497"/>
      <c r="BW497"/>
      <c r="BX497"/>
      <c r="BY497"/>
      <c r="BZ497"/>
      <c r="CA497"/>
      <c r="CB497"/>
      <c r="CC497"/>
      <c r="CD497"/>
      <c r="CE497"/>
      <c r="CF497"/>
      <c r="CG497"/>
      <c r="CH497"/>
      <c r="CI497"/>
      <c r="CJ497"/>
      <c r="CK497"/>
      <c r="CL497"/>
      <c r="CM497"/>
      <c r="CN497"/>
      <c r="CO497"/>
      <c r="CP497"/>
      <c r="CQ497"/>
      <c r="CR497"/>
      <c r="CS497"/>
      <c r="CT497"/>
      <c r="CU497"/>
      <c r="CV497"/>
      <c r="CW497"/>
      <c r="CX497"/>
      <c r="CY497"/>
      <c r="CZ497"/>
      <c r="DA497"/>
      <c r="DB497"/>
      <c r="DC497"/>
      <c r="DD497"/>
      <c r="DE497"/>
      <c r="DF497"/>
      <c r="DG497"/>
      <c r="DH497"/>
      <c r="DI497"/>
      <c r="DJ497"/>
      <c r="DK497"/>
      <c r="DL497"/>
      <c r="DM497"/>
      <c r="DN497"/>
      <c r="DO497"/>
      <c r="DP497"/>
      <c r="DQ497"/>
      <c r="DR497"/>
      <c r="DS497"/>
      <c r="DT497"/>
      <c r="DU497"/>
      <c r="DV497"/>
      <c r="DW497"/>
      <c r="DX497"/>
      <c r="DY497"/>
      <c r="DZ497"/>
      <c r="EA497"/>
      <c r="EB497"/>
      <c r="EC497"/>
      <c r="ED497"/>
      <c r="EE497"/>
      <c r="EF497"/>
      <c r="EG497"/>
      <c r="EH497"/>
      <c r="EI497"/>
      <c r="EJ497"/>
      <c r="EK497"/>
      <c r="EL497"/>
      <c r="EM497"/>
      <c r="EN497"/>
      <c r="EO497"/>
      <c r="EP497"/>
      <c r="EQ497"/>
      <c r="ER497"/>
      <c r="ES497"/>
      <c r="ET497"/>
      <c r="EU497"/>
      <c r="EV497"/>
      <c r="EW497"/>
      <c r="EX497"/>
      <c r="EY497"/>
      <c r="EZ497"/>
      <c r="FA497"/>
      <c r="FB497"/>
      <c r="FC497"/>
      <c r="FD497"/>
      <c r="FE497"/>
      <c r="FF497"/>
      <c r="FG497"/>
      <c r="FH497"/>
      <c r="FI497"/>
      <c r="FJ497"/>
      <c r="FK497"/>
      <c r="FL497"/>
      <c r="FM497"/>
      <c r="FN497"/>
      <c r="FO497"/>
      <c r="FP497"/>
      <c r="FQ497"/>
      <c r="FR497"/>
      <c r="FS497"/>
      <c r="FT497"/>
      <c r="FU497"/>
      <c r="FV497"/>
      <c r="FW497"/>
      <c r="FX497"/>
      <c r="FY497"/>
      <c r="FZ497"/>
      <c r="GA497"/>
      <c r="GB497"/>
      <c r="GC497"/>
      <c r="GD497"/>
      <c r="GE497"/>
      <c r="GF497"/>
      <c r="GG497"/>
      <c r="GH497"/>
      <c r="GI497"/>
      <c r="GJ497"/>
      <c r="GK497"/>
      <c r="GL497"/>
      <c r="GM497"/>
      <c r="GN497"/>
      <c r="GO497"/>
      <c r="GP497"/>
      <c r="GQ497"/>
      <c r="GR497"/>
      <c r="GS497"/>
      <c r="GT497"/>
      <c r="GU497"/>
      <c r="GV497"/>
      <c r="GW497"/>
      <c r="GX497"/>
      <c r="GY497"/>
      <c r="GZ497"/>
      <c r="HA497"/>
      <c r="HB497"/>
      <c r="HC497"/>
      <c r="HD497"/>
      <c r="HE497"/>
      <c r="HF497"/>
      <c r="HG497"/>
      <c r="HH497"/>
      <c r="HI497"/>
      <c r="HJ497"/>
      <c r="HK497"/>
      <c r="HL497"/>
      <c r="HM497"/>
      <c r="HN497"/>
      <c r="HO497"/>
      <c r="HP497"/>
      <c r="HQ497"/>
      <c r="HR497"/>
      <c r="HS497"/>
      <c r="HT497"/>
      <c r="HU497"/>
      <c r="HV497"/>
      <c r="HW497"/>
      <c r="HX497"/>
      <c r="HY497"/>
      <c r="HZ497"/>
      <c r="IA497"/>
      <c r="IB497"/>
      <c r="IC497"/>
      <c r="ID497"/>
      <c r="IE497"/>
      <c r="IF497"/>
      <c r="IG497"/>
      <c r="IH497"/>
      <c r="II497"/>
      <c r="IJ497"/>
      <c r="IK497"/>
      <c r="IL497"/>
      <c r="IM497"/>
      <c r="IN497"/>
      <c r="IO497"/>
      <c r="IP497"/>
      <c r="IQ497"/>
      <c r="IR497"/>
      <c r="IS497"/>
      <c r="IT497"/>
      <c r="IU497"/>
      <c r="IV497"/>
    </row>
    <row r="498" spans="1:256" ht="15" customHeight="1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 s="1">
        <v>16.53</v>
      </c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 s="1">
        <v>5.32</v>
      </c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 s="55" t="s">
        <v>582</v>
      </c>
      <c r="BR498"/>
      <c r="BS498"/>
      <c r="BT498"/>
      <c r="BU498"/>
      <c r="BV498"/>
      <c r="BW498"/>
      <c r="BX498"/>
      <c r="BY498"/>
      <c r="BZ498"/>
      <c r="CA498"/>
      <c r="CB498"/>
      <c r="CC498"/>
      <c r="CD498"/>
      <c r="CE498"/>
      <c r="CF498"/>
      <c r="CG498"/>
      <c r="CH498"/>
      <c r="CI498"/>
      <c r="CJ498"/>
      <c r="CK498"/>
      <c r="CL498"/>
      <c r="CM498"/>
      <c r="CN498"/>
      <c r="CO498"/>
      <c r="CP498"/>
      <c r="CQ498"/>
      <c r="CR498"/>
      <c r="CS498"/>
      <c r="CT498"/>
      <c r="CU498"/>
      <c r="CV498"/>
      <c r="CW498"/>
      <c r="CX498"/>
      <c r="CY498"/>
      <c r="CZ498"/>
      <c r="DA498"/>
      <c r="DB498"/>
      <c r="DC498"/>
      <c r="DD498"/>
      <c r="DE498"/>
      <c r="DF498"/>
      <c r="DG498"/>
      <c r="DH498"/>
      <c r="DI498"/>
      <c r="DJ498"/>
      <c r="DK498"/>
      <c r="DL498"/>
      <c r="DM498"/>
      <c r="DN498"/>
      <c r="DO498"/>
      <c r="DP498"/>
      <c r="DQ498"/>
      <c r="DR498"/>
      <c r="DS498"/>
      <c r="DT498"/>
      <c r="DU498"/>
      <c r="DV498"/>
      <c r="DW498"/>
      <c r="DX498"/>
      <c r="DY498"/>
      <c r="DZ498"/>
      <c r="EA498"/>
      <c r="EB498"/>
      <c r="EC498"/>
      <c r="ED498"/>
      <c r="EE498"/>
      <c r="EF498"/>
      <c r="EG498"/>
      <c r="EH498"/>
      <c r="EI498"/>
      <c r="EJ498"/>
      <c r="EK498"/>
      <c r="EL498"/>
      <c r="EM498"/>
      <c r="EN498"/>
      <c r="EO498"/>
      <c r="EP498"/>
      <c r="EQ498"/>
      <c r="ER498"/>
      <c r="ES498"/>
      <c r="ET498"/>
      <c r="EU498"/>
      <c r="EV498"/>
      <c r="EW498"/>
      <c r="EX498"/>
      <c r="EY498"/>
      <c r="EZ498"/>
      <c r="FA498"/>
      <c r="FB498"/>
      <c r="FC498"/>
      <c r="FD498"/>
      <c r="FE498"/>
      <c r="FF498"/>
      <c r="FG498"/>
      <c r="FH498"/>
      <c r="FI498"/>
      <c r="FJ498"/>
      <c r="FK498"/>
      <c r="FL498"/>
      <c r="FM498"/>
      <c r="FN498"/>
      <c r="FO498"/>
      <c r="FP498"/>
      <c r="FQ498"/>
      <c r="FR498"/>
      <c r="FS498"/>
      <c r="FT498"/>
      <c r="FU498"/>
      <c r="FV498"/>
      <c r="FW498"/>
      <c r="FX498"/>
      <c r="FY498"/>
      <c r="FZ498"/>
      <c r="GA498"/>
      <c r="GB498"/>
      <c r="GC498"/>
      <c r="GD498"/>
      <c r="GE498"/>
      <c r="GF498"/>
      <c r="GG498"/>
      <c r="GH498"/>
      <c r="GI498"/>
      <c r="GJ498"/>
      <c r="GK498"/>
      <c r="GL498"/>
      <c r="GM498"/>
      <c r="GN498"/>
      <c r="GO498"/>
      <c r="GP498"/>
      <c r="GQ498"/>
      <c r="GR498"/>
      <c r="GS498"/>
      <c r="GT498"/>
      <c r="GU498"/>
      <c r="GV498"/>
      <c r="GW498"/>
      <c r="GX498"/>
      <c r="GY498"/>
      <c r="GZ498"/>
      <c r="HA498"/>
      <c r="HB498"/>
      <c r="HC498"/>
      <c r="HD498"/>
      <c r="HE498"/>
      <c r="HF498"/>
      <c r="HG498"/>
      <c r="HH498"/>
      <c r="HI498"/>
      <c r="HJ498"/>
      <c r="HK498"/>
      <c r="HL498"/>
      <c r="HM498"/>
      <c r="HN498"/>
      <c r="HO498"/>
      <c r="HP498"/>
      <c r="HQ498"/>
      <c r="HR498"/>
      <c r="HS498"/>
      <c r="HT498"/>
      <c r="HU498"/>
      <c r="HV498"/>
      <c r="HW498"/>
      <c r="HX498"/>
      <c r="HY498"/>
      <c r="HZ498"/>
      <c r="IA498"/>
      <c r="IB498"/>
      <c r="IC498"/>
      <c r="ID498"/>
      <c r="IE498"/>
      <c r="IF498"/>
      <c r="IG498"/>
      <c r="IH498"/>
      <c r="II498"/>
      <c r="IJ498"/>
      <c r="IK498"/>
      <c r="IL498"/>
      <c r="IM498"/>
      <c r="IN498"/>
      <c r="IO498"/>
      <c r="IP498"/>
      <c r="IQ498"/>
      <c r="IR498"/>
      <c r="IS498"/>
      <c r="IT498"/>
      <c r="IU498"/>
      <c r="IV498"/>
    </row>
    <row r="499" spans="1:256" ht="15" customHeight="1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 s="1">
        <v>100</v>
      </c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  <c r="BX499"/>
      <c r="BY499"/>
      <c r="BZ499"/>
      <c r="CA499"/>
      <c r="CB499"/>
      <c r="CC499"/>
      <c r="CD499"/>
      <c r="CE499"/>
      <c r="CF499"/>
      <c r="CG499"/>
      <c r="CH499"/>
      <c r="CI499"/>
      <c r="CJ499"/>
      <c r="CK499"/>
      <c r="CL499"/>
      <c r="CM499"/>
      <c r="CN499"/>
      <c r="CO499"/>
      <c r="CP499"/>
      <c r="CQ499"/>
      <c r="CR499"/>
      <c r="CS499"/>
      <c r="CT499"/>
      <c r="CU499"/>
      <c r="CV499"/>
      <c r="CW499"/>
      <c r="CX499"/>
      <c r="CY499"/>
      <c r="CZ499"/>
      <c r="DA499"/>
      <c r="DB499"/>
      <c r="DC499"/>
      <c r="DD499"/>
      <c r="DE499"/>
      <c r="DF499"/>
      <c r="DG499"/>
      <c r="DH499"/>
      <c r="DI499"/>
      <c r="DJ499"/>
      <c r="DK499"/>
      <c r="DL499"/>
      <c r="DM499"/>
      <c r="DN499"/>
      <c r="DO499"/>
      <c r="DP499"/>
      <c r="DQ499"/>
      <c r="DR499"/>
      <c r="DS499"/>
      <c r="DT499"/>
      <c r="DU499"/>
      <c r="DV499"/>
      <c r="DW499"/>
      <c r="DX499"/>
      <c r="DY499"/>
      <c r="DZ499"/>
      <c r="EA499"/>
      <c r="EB499"/>
      <c r="EC499"/>
      <c r="ED499"/>
      <c r="EE499"/>
      <c r="EF499"/>
      <c r="EG499"/>
      <c r="EH499"/>
      <c r="EI499"/>
      <c r="EJ499"/>
      <c r="EK499"/>
      <c r="EL499"/>
      <c r="EM499"/>
      <c r="EN499"/>
      <c r="EO499"/>
      <c r="EP499"/>
      <c r="EQ499"/>
      <c r="ER499"/>
      <c r="ES499"/>
      <c r="ET499"/>
      <c r="EU499"/>
      <c r="EV499"/>
      <c r="EW499"/>
      <c r="EX499"/>
      <c r="EY499"/>
      <c r="EZ499"/>
      <c r="FA499"/>
      <c r="FB499"/>
      <c r="FC499"/>
      <c r="FD499"/>
      <c r="FE499"/>
      <c r="FF499"/>
      <c r="FG499"/>
      <c r="FH499"/>
      <c r="FI499"/>
      <c r="FJ499"/>
      <c r="FK499"/>
      <c r="FL499"/>
      <c r="FM499"/>
      <c r="FN499"/>
      <c r="FO499"/>
      <c r="FP499"/>
      <c r="FQ499"/>
      <c r="FR499"/>
      <c r="FS499"/>
      <c r="FT499"/>
      <c r="FU499"/>
      <c r="FV499"/>
      <c r="FW499"/>
      <c r="FX499"/>
      <c r="FY499"/>
      <c r="FZ499"/>
      <c r="GA499"/>
      <c r="GB499"/>
      <c r="GC499"/>
      <c r="GD499"/>
      <c r="GE499"/>
      <c r="GF499"/>
      <c r="GG499"/>
      <c r="GH499"/>
      <c r="GI499"/>
      <c r="GJ499"/>
      <c r="GK499"/>
      <c r="GL499"/>
      <c r="GM499"/>
      <c r="GN499"/>
      <c r="GO499"/>
      <c r="GP499"/>
      <c r="GQ499"/>
      <c r="GR499"/>
      <c r="GS499"/>
      <c r="GT499"/>
      <c r="GU499"/>
      <c r="GV499"/>
      <c r="GW499"/>
      <c r="GX499"/>
      <c r="GY499"/>
      <c r="GZ499"/>
      <c r="HA499"/>
      <c r="HB499"/>
      <c r="HC499"/>
      <c r="HD499"/>
      <c r="HE499"/>
      <c r="HF499"/>
      <c r="HG499"/>
      <c r="HH499"/>
      <c r="HI499"/>
      <c r="HJ499"/>
      <c r="HK499"/>
      <c r="HL499"/>
      <c r="HM499"/>
      <c r="HN499"/>
      <c r="HO499"/>
      <c r="HP499"/>
      <c r="HQ499"/>
      <c r="HR499"/>
      <c r="HS499"/>
      <c r="HT499"/>
      <c r="HU499"/>
      <c r="HV499"/>
      <c r="HW499"/>
      <c r="HX499"/>
      <c r="HY499"/>
      <c r="HZ499"/>
      <c r="IA499"/>
      <c r="IB499"/>
      <c r="IC499"/>
      <c r="ID499"/>
      <c r="IE499"/>
      <c r="IF499"/>
      <c r="IG499"/>
      <c r="IH499"/>
      <c r="II499"/>
      <c r="IJ499"/>
      <c r="IK499"/>
      <c r="IL499"/>
      <c r="IM499"/>
      <c r="IN499"/>
      <c r="IO499"/>
      <c r="IP499"/>
      <c r="IQ499"/>
      <c r="IR499"/>
      <c r="IS499"/>
      <c r="IT499"/>
      <c r="IU499"/>
      <c r="IV499"/>
    </row>
    <row r="500" spans="1:256" ht="15" customHeight="1">
      <c r="A500" s="8" t="s">
        <v>594</v>
      </c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 s="55" t="s">
        <v>595</v>
      </c>
      <c r="BR500"/>
      <c r="BS500"/>
      <c r="BT500"/>
      <c r="BU500"/>
      <c r="BV500"/>
      <c r="BW500"/>
      <c r="BX500"/>
      <c r="BY500"/>
      <c r="BZ500"/>
      <c r="CA500"/>
      <c r="CB500"/>
      <c r="CC500"/>
      <c r="CD500"/>
      <c r="CE500"/>
      <c r="CF500"/>
      <c r="CG500"/>
      <c r="CH500"/>
      <c r="CI500"/>
      <c r="CJ500"/>
      <c r="CK500"/>
      <c r="CL500"/>
      <c r="CM500"/>
      <c r="CN500"/>
      <c r="CO500"/>
      <c r="CP500"/>
      <c r="CQ500"/>
      <c r="CR500"/>
      <c r="CS500"/>
      <c r="CT500"/>
      <c r="CU500"/>
      <c r="CV500"/>
      <c r="CW500"/>
      <c r="CX500"/>
      <c r="CY500"/>
      <c r="CZ500"/>
      <c r="DA500"/>
      <c r="DB500"/>
      <c r="DC500"/>
      <c r="DD500"/>
      <c r="DE500"/>
      <c r="DF500"/>
      <c r="DG500"/>
      <c r="DH500"/>
      <c r="DI500"/>
      <c r="DJ500"/>
      <c r="DK500"/>
      <c r="DL500"/>
      <c r="DM500"/>
      <c r="DN500"/>
      <c r="DO500"/>
      <c r="DP500"/>
      <c r="DQ500"/>
      <c r="DR500"/>
      <c r="DS500"/>
      <c r="DT500"/>
      <c r="DU500"/>
      <c r="DV500"/>
      <c r="DW500"/>
      <c r="DX500"/>
      <c r="DY500"/>
      <c r="DZ500"/>
      <c r="EA500"/>
      <c r="EB500"/>
      <c r="EC500"/>
      <c r="ED500"/>
      <c r="EE500"/>
      <c r="EF500"/>
      <c r="EG500"/>
      <c r="EH500"/>
      <c r="EI500"/>
      <c r="EJ500"/>
      <c r="EK500"/>
      <c r="EL500"/>
      <c r="EM500"/>
      <c r="EN500"/>
      <c r="EO500"/>
      <c r="EP500"/>
      <c r="EQ500"/>
      <c r="ER500"/>
      <c r="ES500"/>
      <c r="ET500"/>
      <c r="EU500"/>
      <c r="EV500"/>
      <c r="EW500"/>
      <c r="EX500"/>
      <c r="EY500"/>
      <c r="EZ500"/>
      <c r="FA500"/>
      <c r="FB500"/>
      <c r="FC500"/>
      <c r="FD500"/>
      <c r="FE500"/>
      <c r="FF500"/>
      <c r="FG500"/>
      <c r="FH500"/>
      <c r="FI500"/>
      <c r="FJ500"/>
      <c r="FK500"/>
      <c r="FL500"/>
      <c r="FM500"/>
      <c r="FN500"/>
      <c r="FO500"/>
      <c r="FP500"/>
      <c r="FQ500"/>
      <c r="FR500"/>
      <c r="FS500"/>
      <c r="FT500"/>
      <c r="FU500"/>
      <c r="FV500"/>
      <c r="FW500"/>
      <c r="FX500"/>
      <c r="FY500"/>
      <c r="FZ500"/>
      <c r="GA500"/>
      <c r="GB500"/>
      <c r="GC500"/>
      <c r="GD500"/>
      <c r="GE500"/>
      <c r="GF500"/>
      <c r="GG500"/>
      <c r="GH500"/>
      <c r="GI500"/>
      <c r="GJ500"/>
      <c r="GK500"/>
      <c r="GL500"/>
      <c r="GM500"/>
      <c r="GN500"/>
      <c r="GO500"/>
      <c r="GP500"/>
      <c r="GQ500"/>
      <c r="GR500"/>
      <c r="GS500"/>
      <c r="GT500"/>
      <c r="GU500"/>
      <c r="GV500"/>
      <c r="GW500"/>
      <c r="GX500"/>
      <c r="GY500"/>
      <c r="GZ500"/>
      <c r="HA500"/>
      <c r="HB500"/>
      <c r="HC500"/>
      <c r="HD500"/>
      <c r="HE500"/>
      <c r="HF500"/>
      <c r="HG500"/>
      <c r="HH500"/>
      <c r="HI500"/>
      <c r="HJ500"/>
      <c r="HK500"/>
      <c r="HL500"/>
      <c r="HM500"/>
      <c r="HN500"/>
      <c r="HO500"/>
      <c r="HP500"/>
      <c r="HQ500"/>
      <c r="HR500"/>
      <c r="HS500"/>
      <c r="HT500"/>
      <c r="HU500"/>
      <c r="HV500"/>
      <c r="HW500"/>
      <c r="HX500"/>
      <c r="HY500"/>
      <c r="HZ500"/>
      <c r="IA500"/>
      <c r="IB500"/>
      <c r="IC500"/>
      <c r="ID500"/>
      <c r="IE500"/>
      <c r="IF500"/>
      <c r="IG500"/>
      <c r="IH500"/>
      <c r="II500"/>
      <c r="IJ500"/>
      <c r="IK500"/>
      <c r="IL500"/>
      <c r="IM500"/>
      <c r="IN500"/>
      <c r="IO500"/>
      <c r="IP500"/>
      <c r="IQ500"/>
      <c r="IR500"/>
      <c r="IS500"/>
      <c r="IT500"/>
      <c r="IU500"/>
      <c r="IV500"/>
    </row>
    <row r="501" spans="1:256" ht="3.75" customHeight="1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  <c r="BY501"/>
      <c r="BZ501"/>
      <c r="CA501"/>
      <c r="CB501"/>
      <c r="CC501"/>
      <c r="CD501"/>
      <c r="CE501"/>
      <c r="CF501"/>
      <c r="CG501"/>
      <c r="CH501"/>
      <c r="CI501"/>
      <c r="CJ501"/>
      <c r="CK501"/>
      <c r="CL501"/>
      <c r="CM501"/>
      <c r="CN501"/>
      <c r="CO501"/>
      <c r="CP501"/>
      <c r="CQ501"/>
      <c r="CR501"/>
      <c r="CS501"/>
      <c r="CT501"/>
      <c r="CU501"/>
      <c r="CV501"/>
      <c r="CW501"/>
      <c r="CX501"/>
      <c r="CY501"/>
      <c r="CZ501"/>
      <c r="DA501"/>
      <c r="DB501"/>
      <c r="DC501"/>
      <c r="DD501"/>
      <c r="DE501"/>
      <c r="DF501"/>
      <c r="DG501"/>
      <c r="DH501"/>
      <c r="DI501"/>
      <c r="DJ501"/>
      <c r="DK501"/>
      <c r="DL501"/>
      <c r="DM501"/>
      <c r="DN501"/>
      <c r="DO501"/>
      <c r="DP501"/>
      <c r="DQ501"/>
      <c r="DR501"/>
      <c r="DS501"/>
      <c r="DT501"/>
      <c r="DU501"/>
      <c r="DV501"/>
      <c r="DW501"/>
      <c r="DX501"/>
      <c r="DY501"/>
      <c r="DZ501"/>
      <c r="EA501"/>
      <c r="EB501"/>
      <c r="EC501"/>
      <c r="ED501"/>
      <c r="EE501"/>
      <c r="EF501"/>
      <c r="EG501"/>
      <c r="EH501"/>
      <c r="EI501"/>
      <c r="EJ501"/>
      <c r="EK501"/>
      <c r="EL501"/>
      <c r="EM501"/>
      <c r="EN501"/>
      <c r="EO501"/>
      <c r="EP501"/>
      <c r="EQ501"/>
      <c r="ER501"/>
      <c r="ES501"/>
      <c r="ET501"/>
      <c r="EU501"/>
      <c r="EV501"/>
      <c r="EW501"/>
      <c r="EX501"/>
      <c r="EY501"/>
      <c r="EZ501"/>
      <c r="FA501"/>
      <c r="FB501"/>
      <c r="FC501"/>
      <c r="FD501"/>
      <c r="FE501"/>
      <c r="FF501"/>
      <c r="FG501"/>
      <c r="FH501"/>
      <c r="FI501"/>
      <c r="FJ501"/>
      <c r="FK501"/>
      <c r="FL501"/>
      <c r="FM501"/>
      <c r="FN501"/>
      <c r="FO501"/>
      <c r="FP501"/>
      <c r="FQ501"/>
      <c r="FR501"/>
      <c r="FS501"/>
      <c r="FT501"/>
      <c r="FU501"/>
      <c r="FV501"/>
      <c r="FW501"/>
      <c r="FX501"/>
      <c r="FY501"/>
      <c r="FZ501"/>
      <c r="GA501"/>
      <c r="GB501"/>
      <c r="GC501"/>
      <c r="GD501"/>
      <c r="GE501"/>
      <c r="GF501"/>
      <c r="GG501"/>
      <c r="GH501"/>
      <c r="GI501"/>
      <c r="GJ501"/>
      <c r="GK501"/>
      <c r="GL501"/>
      <c r="GM501"/>
      <c r="GN501"/>
      <c r="GO501"/>
      <c r="GP501"/>
      <c r="GQ501"/>
      <c r="GR501"/>
      <c r="GS501"/>
      <c r="GT501"/>
      <c r="GU501"/>
      <c r="GV501"/>
      <c r="GW501"/>
      <c r="GX501"/>
      <c r="GY501"/>
      <c r="GZ501"/>
      <c r="HA501"/>
      <c r="HB501"/>
      <c r="HC501"/>
      <c r="HD501"/>
      <c r="HE501"/>
      <c r="HF501"/>
      <c r="HG501"/>
      <c r="HH501"/>
      <c r="HI501"/>
      <c r="HJ501"/>
      <c r="HK501"/>
      <c r="HL501"/>
      <c r="HM501"/>
      <c r="HN501"/>
      <c r="HO501"/>
      <c r="HP501"/>
      <c r="HQ501"/>
      <c r="HR501"/>
      <c r="HS501"/>
      <c r="HT501"/>
      <c r="HU501"/>
      <c r="HV501"/>
      <c r="HW501"/>
      <c r="HX501"/>
      <c r="HY501"/>
      <c r="HZ501"/>
      <c r="IA501"/>
      <c r="IB501"/>
      <c r="IC501"/>
      <c r="ID501"/>
      <c r="IE501"/>
      <c r="IF501"/>
      <c r="IG501"/>
      <c r="IH501"/>
      <c r="II501"/>
      <c r="IJ501"/>
      <c r="IK501"/>
      <c r="IL501"/>
      <c r="IM501"/>
      <c r="IN501"/>
      <c r="IO501"/>
      <c r="IP501"/>
      <c r="IQ501"/>
      <c r="IR501"/>
      <c r="IS501"/>
      <c r="IT501"/>
      <c r="IU501"/>
      <c r="IV501"/>
    </row>
    <row r="502" spans="1:256" ht="15" customHeight="1">
      <c r="A502"/>
      <c r="B502" s="5" t="s">
        <v>102</v>
      </c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 t="s">
        <v>596</v>
      </c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 t="s">
        <v>26</v>
      </c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 t="s">
        <v>27</v>
      </c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 t="s">
        <v>597</v>
      </c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/>
      <c r="BS502"/>
      <c r="BT502"/>
      <c r="BU502"/>
      <c r="BV502"/>
      <c r="BW502"/>
      <c r="BX502"/>
      <c r="BY502"/>
      <c r="BZ502"/>
      <c r="CA502"/>
      <c r="CB502"/>
      <c r="CC502" s="1" t="s">
        <v>574</v>
      </c>
      <c r="CD502"/>
      <c r="CE502"/>
      <c r="CF502"/>
      <c r="CG502"/>
      <c r="CH502"/>
      <c r="CI502"/>
      <c r="CJ502"/>
      <c r="CK502"/>
      <c r="CL502"/>
      <c r="CM502"/>
      <c r="CN502"/>
      <c r="CO502"/>
      <c r="CP502"/>
      <c r="CQ502"/>
      <c r="CR502"/>
      <c r="CS502"/>
      <c r="CT502"/>
      <c r="CU502"/>
      <c r="CV502"/>
      <c r="CW502"/>
      <c r="CX502"/>
      <c r="CY502"/>
      <c r="CZ502"/>
      <c r="DA502"/>
      <c r="DB502"/>
      <c r="DC502"/>
      <c r="DD502"/>
      <c r="DE502"/>
      <c r="DF502"/>
      <c r="DG502"/>
      <c r="DH502"/>
      <c r="DI502"/>
      <c r="DJ502"/>
      <c r="DK502"/>
      <c r="DL502"/>
      <c r="DM502"/>
      <c r="DN502"/>
      <c r="DO502"/>
      <c r="DP502"/>
      <c r="DQ502"/>
      <c r="DR502"/>
      <c r="DS502"/>
      <c r="DT502"/>
      <c r="DU502"/>
      <c r="DV502"/>
      <c r="DW502"/>
      <c r="DX502"/>
      <c r="DY502"/>
      <c r="DZ502"/>
      <c r="EA502"/>
      <c r="EB502"/>
      <c r="EC502"/>
      <c r="ED502"/>
      <c r="EE502"/>
      <c r="EF502"/>
      <c r="EG502"/>
      <c r="EH502"/>
      <c r="EI502"/>
      <c r="EJ502"/>
      <c r="EK502"/>
      <c r="EL502"/>
      <c r="EM502"/>
      <c r="EN502"/>
      <c r="EO502"/>
      <c r="EP502"/>
      <c r="EQ502"/>
      <c r="ER502"/>
      <c r="ES502"/>
      <c r="ET502"/>
      <c r="EU502"/>
      <c r="EV502"/>
      <c r="EW502"/>
      <c r="EX502"/>
      <c r="EY502"/>
      <c r="EZ502"/>
      <c r="FA502"/>
      <c r="FB502"/>
      <c r="FC502"/>
      <c r="FD502"/>
      <c r="FE502"/>
      <c r="FF502"/>
      <c r="FG502"/>
      <c r="FH502"/>
      <c r="FI502"/>
      <c r="FJ502"/>
      <c r="FK502"/>
      <c r="FL502"/>
      <c r="FM502"/>
      <c r="FN502"/>
      <c r="FO502"/>
      <c r="FP502"/>
      <c r="FQ502"/>
      <c r="FR502"/>
      <c r="FS502"/>
      <c r="FT502"/>
      <c r="FU502"/>
      <c r="FV502"/>
      <c r="FW502"/>
      <c r="FX502"/>
      <c r="FY502"/>
      <c r="FZ502"/>
      <c r="GA502"/>
      <c r="GB502"/>
      <c r="GC502"/>
      <c r="GD502"/>
      <c r="GE502"/>
      <c r="GF502"/>
      <c r="GG502"/>
      <c r="GH502"/>
      <c r="GI502"/>
      <c r="GJ502"/>
      <c r="GK502"/>
      <c r="GL502"/>
      <c r="GM502"/>
      <c r="GN502"/>
      <c r="GO502"/>
      <c r="GP502"/>
      <c r="GQ502"/>
      <c r="GR502"/>
      <c r="GS502"/>
      <c r="GT502"/>
      <c r="GU502"/>
      <c r="GV502"/>
      <c r="GW502"/>
      <c r="GX502"/>
      <c r="GY502"/>
      <c r="GZ502"/>
      <c r="HA502"/>
      <c r="HB502"/>
      <c r="HC502"/>
      <c r="HD502"/>
      <c r="HE502"/>
      <c r="HF502"/>
      <c r="HG502"/>
      <c r="HH502"/>
      <c r="HI502"/>
      <c r="HJ502"/>
      <c r="HK502"/>
      <c r="HL502"/>
      <c r="HM502"/>
      <c r="HN502"/>
      <c r="HO502"/>
      <c r="HP502"/>
      <c r="HQ502"/>
      <c r="HR502"/>
      <c r="HS502"/>
      <c r="HT502"/>
      <c r="HU502"/>
      <c r="HV502"/>
      <c r="HW502"/>
      <c r="HX502"/>
      <c r="HY502"/>
      <c r="HZ502"/>
      <c r="IA502"/>
      <c r="IB502"/>
      <c r="IC502"/>
      <c r="ID502"/>
      <c r="IE502"/>
      <c r="IF502"/>
      <c r="IG502"/>
      <c r="IH502"/>
      <c r="II502"/>
      <c r="IJ502"/>
      <c r="IK502"/>
      <c r="IL502"/>
      <c r="IM502"/>
      <c r="IN502"/>
      <c r="IO502"/>
      <c r="IP502"/>
      <c r="IQ502"/>
      <c r="IR502"/>
      <c r="IS502"/>
      <c r="IT502"/>
      <c r="IU502"/>
      <c r="IV502"/>
    </row>
    <row r="503" spans="1:256" ht="15" customHeight="1">
      <c r="A503"/>
      <c r="B503" s="13" t="s">
        <v>581</v>
      </c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305">
        <f aca="true" t="shared" si="74" ref="O503:O505">SUM(AC503:BQ503)</f>
        <v>306346</v>
      </c>
      <c r="P503" s="305"/>
      <c r="Q503" s="305"/>
      <c r="R503" s="305"/>
      <c r="S503" s="305"/>
      <c r="T503" s="305"/>
      <c r="U503" s="305"/>
      <c r="V503" s="305"/>
      <c r="W503" s="305"/>
      <c r="X503" s="305"/>
      <c r="Y503" s="305"/>
      <c r="Z503" s="305"/>
      <c r="AA503" s="305"/>
      <c r="AB503" s="305"/>
      <c r="AC503" s="305">
        <v>254470</v>
      </c>
      <c r="AD503" s="305"/>
      <c r="AE503" s="305"/>
      <c r="AF503" s="305"/>
      <c r="AG503" s="305"/>
      <c r="AH503" s="305"/>
      <c r="AI503" s="305"/>
      <c r="AJ503" s="305"/>
      <c r="AK503" s="305"/>
      <c r="AL503" s="305"/>
      <c r="AM503" s="305"/>
      <c r="AN503" s="305"/>
      <c r="AO503" s="305"/>
      <c r="AP503" s="305"/>
      <c r="AQ503" s="305">
        <v>25747</v>
      </c>
      <c r="AR503" s="305"/>
      <c r="AS503" s="305"/>
      <c r="AT503" s="305"/>
      <c r="AU503" s="305"/>
      <c r="AV503" s="305"/>
      <c r="AW503" s="305"/>
      <c r="AX503" s="305"/>
      <c r="AY503" s="305"/>
      <c r="AZ503" s="305"/>
      <c r="BA503" s="305"/>
      <c r="BB503" s="305"/>
      <c r="BC503" s="305"/>
      <c r="BD503" s="305"/>
      <c r="BE503" s="305">
        <v>26129</v>
      </c>
      <c r="BF503" s="305"/>
      <c r="BG503" s="305"/>
      <c r="BH503" s="305"/>
      <c r="BI503" s="305"/>
      <c r="BJ503" s="305"/>
      <c r="BK503" s="305"/>
      <c r="BL503" s="305"/>
      <c r="BM503" s="305"/>
      <c r="BN503" s="305"/>
      <c r="BO503" s="305"/>
      <c r="BP503" s="305"/>
      <c r="BQ503" s="305"/>
      <c r="BR503"/>
      <c r="BS503"/>
      <c r="BT503"/>
      <c r="BU503"/>
      <c r="BV503"/>
      <c r="BW503"/>
      <c r="BX503"/>
      <c r="BY503"/>
      <c r="BZ503"/>
      <c r="CA503"/>
      <c r="CB503"/>
      <c r="CC503"/>
      <c r="CD503"/>
      <c r="CE503"/>
      <c r="CF503"/>
      <c r="CG503"/>
      <c r="CH503"/>
      <c r="CI503"/>
      <c r="CJ503"/>
      <c r="CK503"/>
      <c r="CL503"/>
      <c r="CM503"/>
      <c r="CN503"/>
      <c r="CO503"/>
      <c r="CP503"/>
      <c r="CQ503"/>
      <c r="CR503"/>
      <c r="CS503"/>
      <c r="CT503"/>
      <c r="CU503"/>
      <c r="CV503"/>
      <c r="CW503"/>
      <c r="CX503"/>
      <c r="CY503"/>
      <c r="CZ503"/>
      <c r="DA503"/>
      <c r="DB503"/>
      <c r="DC503"/>
      <c r="DD503"/>
      <c r="DE503"/>
      <c r="DF503"/>
      <c r="DG503"/>
      <c r="DH503"/>
      <c r="DI503"/>
      <c r="DJ503"/>
      <c r="DK503"/>
      <c r="DL503"/>
      <c r="DM503"/>
      <c r="DN503"/>
      <c r="DO503"/>
      <c r="DP503"/>
      <c r="DQ503"/>
      <c r="DR503"/>
      <c r="DS503"/>
      <c r="DT503"/>
      <c r="DU503"/>
      <c r="DV503"/>
      <c r="DW503"/>
      <c r="DX503"/>
      <c r="DY503"/>
      <c r="DZ503"/>
      <c r="EA503"/>
      <c r="EB503"/>
      <c r="EC503"/>
      <c r="ED503"/>
      <c r="EE503"/>
      <c r="EF503"/>
      <c r="EG503"/>
      <c r="EH503"/>
      <c r="EI503"/>
      <c r="EJ503"/>
      <c r="EK503"/>
      <c r="EL503"/>
      <c r="EM503"/>
      <c r="EN503"/>
      <c r="EO503"/>
      <c r="EP503"/>
      <c r="EQ503"/>
      <c r="ER503"/>
      <c r="ES503"/>
      <c r="ET503"/>
      <c r="EU503"/>
      <c r="EV503"/>
      <c r="EW503"/>
      <c r="EX503"/>
      <c r="EY503"/>
      <c r="EZ503"/>
      <c r="FA503"/>
      <c r="FB503"/>
      <c r="FC503"/>
      <c r="FD503"/>
      <c r="FE503"/>
      <c r="FF503"/>
      <c r="FG503"/>
      <c r="FH503"/>
      <c r="FI503"/>
      <c r="FJ503"/>
      <c r="FK503"/>
      <c r="FL503"/>
      <c r="FM503"/>
      <c r="FN503"/>
      <c r="FO503"/>
      <c r="FP503"/>
      <c r="FQ503"/>
      <c r="FR503"/>
      <c r="FS503"/>
      <c r="FT503"/>
      <c r="FU503"/>
      <c r="FV503"/>
      <c r="FW503"/>
      <c r="FX503"/>
      <c r="FY503"/>
      <c r="FZ503"/>
      <c r="GA503"/>
      <c r="GB503"/>
      <c r="GC503"/>
      <c r="GD503"/>
      <c r="GE503"/>
      <c r="GF503"/>
      <c r="GG503"/>
      <c r="GH503"/>
      <c r="GI503"/>
      <c r="GJ503"/>
      <c r="GK503"/>
      <c r="GL503"/>
      <c r="GM503"/>
      <c r="GN503"/>
      <c r="GO503"/>
      <c r="GP503"/>
      <c r="GQ503"/>
      <c r="GR503"/>
      <c r="GS503"/>
      <c r="GT503"/>
      <c r="GU503"/>
      <c r="GV503"/>
      <c r="GW503"/>
      <c r="GX503"/>
      <c r="GY503"/>
      <c r="GZ503"/>
      <c r="HA503"/>
      <c r="HB503"/>
      <c r="HC503"/>
      <c r="HD503"/>
      <c r="HE503"/>
      <c r="HF503"/>
      <c r="HG503"/>
      <c r="HH503"/>
      <c r="HI503"/>
      <c r="HJ503"/>
      <c r="HK503"/>
      <c r="HL503"/>
      <c r="HM503"/>
      <c r="HN503"/>
      <c r="HO503"/>
      <c r="HP503"/>
      <c r="HQ503"/>
      <c r="HR503"/>
      <c r="HS503"/>
      <c r="HT503"/>
      <c r="HU503"/>
      <c r="HV503"/>
      <c r="HW503"/>
      <c r="HX503"/>
      <c r="HY503"/>
      <c r="HZ503"/>
      <c r="IA503"/>
      <c r="IB503"/>
      <c r="IC503"/>
      <c r="ID503"/>
      <c r="IE503"/>
      <c r="IF503"/>
      <c r="IG503"/>
      <c r="IH503"/>
      <c r="II503"/>
      <c r="IJ503"/>
      <c r="IK503"/>
      <c r="IL503"/>
      <c r="IM503"/>
      <c r="IN503"/>
      <c r="IO503"/>
      <c r="IP503"/>
      <c r="IQ503"/>
      <c r="IR503"/>
      <c r="IS503"/>
      <c r="IT503"/>
      <c r="IU503"/>
      <c r="IV503"/>
    </row>
    <row r="504" spans="1:256" ht="15" customHeight="1">
      <c r="A504"/>
      <c r="B504" s="63" t="s">
        <v>86</v>
      </c>
      <c r="C504" s="63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306">
        <f t="shared" si="74"/>
        <v>277556</v>
      </c>
      <c r="P504" s="306"/>
      <c r="Q504" s="306"/>
      <c r="R504" s="306"/>
      <c r="S504" s="306"/>
      <c r="T504" s="306"/>
      <c r="U504" s="306"/>
      <c r="V504" s="306"/>
      <c r="W504" s="306"/>
      <c r="X504" s="306"/>
      <c r="Y504" s="306"/>
      <c r="Z504" s="306"/>
      <c r="AA504" s="306"/>
      <c r="AB504" s="306"/>
      <c r="AC504" s="306">
        <v>238429</v>
      </c>
      <c r="AD504" s="306"/>
      <c r="AE504" s="306"/>
      <c r="AF504" s="306"/>
      <c r="AG504" s="306"/>
      <c r="AH504" s="306"/>
      <c r="AI504" s="306"/>
      <c r="AJ504" s="306"/>
      <c r="AK504" s="306"/>
      <c r="AL504" s="306"/>
      <c r="AM504" s="306"/>
      <c r="AN504" s="306"/>
      <c r="AO504" s="306"/>
      <c r="AP504" s="306"/>
      <c r="AQ504" s="306">
        <v>20060</v>
      </c>
      <c r="AR504" s="306"/>
      <c r="AS504" s="306"/>
      <c r="AT504" s="306"/>
      <c r="AU504" s="306"/>
      <c r="AV504" s="306"/>
      <c r="AW504" s="306"/>
      <c r="AX504" s="306"/>
      <c r="AY504" s="306"/>
      <c r="AZ504" s="306"/>
      <c r="BA504" s="306"/>
      <c r="BB504" s="306"/>
      <c r="BC504" s="306"/>
      <c r="BD504" s="306"/>
      <c r="BE504" s="306">
        <v>19067</v>
      </c>
      <c r="BF504" s="306"/>
      <c r="BG504" s="306"/>
      <c r="BH504" s="306"/>
      <c r="BI504" s="306"/>
      <c r="BJ504" s="306"/>
      <c r="BK504" s="306"/>
      <c r="BL504" s="306"/>
      <c r="BM504" s="306"/>
      <c r="BN504" s="306"/>
      <c r="BO504" s="306"/>
      <c r="BP504" s="306"/>
      <c r="BQ504" s="306"/>
      <c r="BR504"/>
      <c r="BS504"/>
      <c r="BT504"/>
      <c r="BU504"/>
      <c r="BV504"/>
      <c r="BW504"/>
      <c r="BX504"/>
      <c r="BY504"/>
      <c r="BZ504"/>
      <c r="CA504"/>
      <c r="CB504"/>
      <c r="CC504"/>
      <c r="CD504"/>
      <c r="CE504"/>
      <c r="CF504"/>
      <c r="CG504"/>
      <c r="CH504"/>
      <c r="CI504"/>
      <c r="CJ504"/>
      <c r="CK504"/>
      <c r="CL504"/>
      <c r="CM504"/>
      <c r="CN504"/>
      <c r="CO504"/>
      <c r="CP504"/>
      <c r="CQ504"/>
      <c r="CR504"/>
      <c r="CS504"/>
      <c r="CT504"/>
      <c r="CU504"/>
      <c r="CV504"/>
      <c r="CW504"/>
      <c r="CX504"/>
      <c r="CY504"/>
      <c r="CZ504"/>
      <c r="DA504"/>
      <c r="DB504"/>
      <c r="DC504"/>
      <c r="DD504"/>
      <c r="DE504"/>
      <c r="DF504"/>
      <c r="DG504"/>
      <c r="DH504"/>
      <c r="DI504"/>
      <c r="DJ504"/>
      <c r="DK504"/>
      <c r="DL504"/>
      <c r="DM504"/>
      <c r="DN504"/>
      <c r="DO504"/>
      <c r="DP504"/>
      <c r="DQ504"/>
      <c r="DR504"/>
      <c r="DS504"/>
      <c r="DT504"/>
      <c r="DU504"/>
      <c r="DV504"/>
      <c r="DW504"/>
      <c r="DX504"/>
      <c r="DY504"/>
      <c r="DZ504"/>
      <c r="EA504"/>
      <c r="EB504"/>
      <c r="EC504"/>
      <c r="ED504"/>
      <c r="EE504"/>
      <c r="EF504"/>
      <c r="EG504"/>
      <c r="EH504"/>
      <c r="EI504"/>
      <c r="EJ504"/>
      <c r="EK504"/>
      <c r="EL504"/>
      <c r="EM504"/>
      <c r="EN504"/>
      <c r="EO504"/>
      <c r="EP504"/>
      <c r="EQ504"/>
      <c r="ER504"/>
      <c r="ES504"/>
      <c r="ET504"/>
      <c r="EU504"/>
      <c r="EV504"/>
      <c r="EW504"/>
      <c r="EX504"/>
      <c r="EY504"/>
      <c r="EZ504"/>
      <c r="FA504"/>
      <c r="FB504"/>
      <c r="FC504"/>
      <c r="FD504"/>
      <c r="FE504"/>
      <c r="FF504"/>
      <c r="FG504"/>
      <c r="FH504"/>
      <c r="FI504"/>
      <c r="FJ504"/>
      <c r="FK504"/>
      <c r="FL504"/>
      <c r="FM504"/>
      <c r="FN504"/>
      <c r="FO504"/>
      <c r="FP504"/>
      <c r="FQ504"/>
      <c r="FR504"/>
      <c r="FS504"/>
      <c r="FT504"/>
      <c r="FU504"/>
      <c r="FV504"/>
      <c r="FW504"/>
      <c r="FX504"/>
      <c r="FY504"/>
      <c r="FZ504"/>
      <c r="GA504"/>
      <c r="GB504"/>
      <c r="GC504"/>
      <c r="GD504"/>
      <c r="GE504"/>
      <c r="GF504"/>
      <c r="GG504"/>
      <c r="GH504"/>
      <c r="GI504"/>
      <c r="GJ504"/>
      <c r="GK504"/>
      <c r="GL504"/>
      <c r="GM504"/>
      <c r="GN504"/>
      <c r="GO504"/>
      <c r="GP504"/>
      <c r="GQ504"/>
      <c r="GR504"/>
      <c r="GS504"/>
      <c r="GT504"/>
      <c r="GU504"/>
      <c r="GV504"/>
      <c r="GW504"/>
      <c r="GX504"/>
      <c r="GY504"/>
      <c r="GZ504"/>
      <c r="HA504"/>
      <c r="HB504"/>
      <c r="HC504"/>
      <c r="HD504"/>
      <c r="HE504"/>
      <c r="HF504"/>
      <c r="HG504"/>
      <c r="HH504"/>
      <c r="HI504"/>
      <c r="HJ504"/>
      <c r="HK504"/>
      <c r="HL504"/>
      <c r="HM504"/>
      <c r="HN504"/>
      <c r="HO504"/>
      <c r="HP504"/>
      <c r="HQ504"/>
      <c r="HR504"/>
      <c r="HS504"/>
      <c r="HT504"/>
      <c r="HU504"/>
      <c r="HV504"/>
      <c r="HW504"/>
      <c r="HX504"/>
      <c r="HY504"/>
      <c r="HZ504"/>
      <c r="IA504"/>
      <c r="IB504"/>
      <c r="IC504"/>
      <c r="ID504"/>
      <c r="IE504"/>
      <c r="IF504"/>
      <c r="IG504"/>
      <c r="IH504"/>
      <c r="II504"/>
      <c r="IJ504"/>
      <c r="IK504"/>
      <c r="IL504"/>
      <c r="IM504"/>
      <c r="IN504"/>
      <c r="IO504"/>
      <c r="IP504"/>
      <c r="IQ504"/>
      <c r="IR504"/>
      <c r="IS504"/>
      <c r="IT504"/>
      <c r="IU504"/>
      <c r="IV504"/>
    </row>
    <row r="505" spans="1:256" ht="15" customHeight="1">
      <c r="A505"/>
      <c r="B505" s="63" t="s">
        <v>87</v>
      </c>
      <c r="C505" s="63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306">
        <f t="shared" si="74"/>
        <v>261280</v>
      </c>
      <c r="P505" s="306"/>
      <c r="Q505" s="306"/>
      <c r="R505" s="306"/>
      <c r="S505" s="306"/>
      <c r="T505" s="306"/>
      <c r="U505" s="306"/>
      <c r="V505" s="306"/>
      <c r="W505" s="306"/>
      <c r="X505" s="306"/>
      <c r="Y505" s="306"/>
      <c r="Z505" s="306"/>
      <c r="AA505" s="306"/>
      <c r="AB505" s="306"/>
      <c r="AC505" s="306">
        <v>229252</v>
      </c>
      <c r="AD505" s="306"/>
      <c r="AE505" s="306"/>
      <c r="AF505" s="306"/>
      <c r="AG505" s="306"/>
      <c r="AH505" s="306"/>
      <c r="AI505" s="306"/>
      <c r="AJ505" s="306"/>
      <c r="AK505" s="306"/>
      <c r="AL505" s="306"/>
      <c r="AM505" s="306"/>
      <c r="AN505" s="306"/>
      <c r="AO505" s="306"/>
      <c r="AP505" s="306"/>
      <c r="AQ505" s="306">
        <v>16627</v>
      </c>
      <c r="AR505" s="306"/>
      <c r="AS505" s="306"/>
      <c r="AT505" s="306"/>
      <c r="AU505" s="306"/>
      <c r="AV505" s="306"/>
      <c r="AW505" s="306"/>
      <c r="AX505" s="306"/>
      <c r="AY505" s="306"/>
      <c r="AZ505" s="306"/>
      <c r="BA505" s="306"/>
      <c r="BB505" s="306"/>
      <c r="BC505" s="306"/>
      <c r="BD505" s="306"/>
      <c r="BE505" s="306">
        <v>15401</v>
      </c>
      <c r="BF505" s="306"/>
      <c r="BG505" s="306"/>
      <c r="BH505" s="306"/>
      <c r="BI505" s="306"/>
      <c r="BJ505" s="306"/>
      <c r="BK505" s="306"/>
      <c r="BL505" s="306"/>
      <c r="BM505" s="306"/>
      <c r="BN505" s="306"/>
      <c r="BO505" s="306"/>
      <c r="BP505" s="306"/>
      <c r="BQ505" s="306"/>
      <c r="BR505"/>
      <c r="BS505"/>
      <c r="BT505"/>
      <c r="BU505"/>
      <c r="BV505"/>
      <c r="BW505"/>
      <c r="BX505"/>
      <c r="BY505"/>
      <c r="BZ505"/>
      <c r="CA505"/>
      <c r="CB505"/>
      <c r="CC505"/>
      <c r="CD505"/>
      <c r="CE505"/>
      <c r="CF505"/>
      <c r="CG505"/>
      <c r="CH505"/>
      <c r="CI505"/>
      <c r="CJ505"/>
      <c r="CK505"/>
      <c r="CL505"/>
      <c r="CM505"/>
      <c r="CN505"/>
      <c r="CO505"/>
      <c r="CP505"/>
      <c r="CQ505"/>
      <c r="CR505"/>
      <c r="CS505"/>
      <c r="CT505"/>
      <c r="CU505"/>
      <c r="CV505"/>
      <c r="CW505"/>
      <c r="CX505"/>
      <c r="CY505"/>
      <c r="CZ505"/>
      <c r="DA505"/>
      <c r="DB505"/>
      <c r="DC505"/>
      <c r="DD505"/>
      <c r="DE505"/>
      <c r="DF505"/>
      <c r="DG505"/>
      <c r="DH505"/>
      <c r="DI505"/>
      <c r="DJ505"/>
      <c r="DK505"/>
      <c r="DL505"/>
      <c r="DM505"/>
      <c r="DN505"/>
      <c r="DO505"/>
      <c r="DP505"/>
      <c r="DQ505"/>
      <c r="DR505"/>
      <c r="DS505"/>
      <c r="DT505"/>
      <c r="DU505"/>
      <c r="DV505"/>
      <c r="DW505"/>
      <c r="DX505"/>
      <c r="DY505"/>
      <c r="DZ505"/>
      <c r="EA505"/>
      <c r="EB505"/>
      <c r="EC505"/>
      <c r="ED505"/>
      <c r="EE505"/>
      <c r="EF505"/>
      <c r="EG505"/>
      <c r="EH505"/>
      <c r="EI505"/>
      <c r="EJ505"/>
      <c r="EK505"/>
      <c r="EL505"/>
      <c r="EM505"/>
      <c r="EN505"/>
      <c r="EO505"/>
      <c r="EP505"/>
      <c r="EQ505"/>
      <c r="ER505"/>
      <c r="ES505"/>
      <c r="ET505"/>
      <c r="EU505"/>
      <c r="EV505"/>
      <c r="EW505"/>
      <c r="EX505"/>
      <c r="EY505"/>
      <c r="EZ505"/>
      <c r="FA505"/>
      <c r="FB505"/>
      <c r="FC505"/>
      <c r="FD505"/>
      <c r="FE505"/>
      <c r="FF505"/>
      <c r="FG505"/>
      <c r="FH505"/>
      <c r="FI505"/>
      <c r="FJ505"/>
      <c r="FK505"/>
      <c r="FL505"/>
      <c r="FM505"/>
      <c r="FN505"/>
      <c r="FO505"/>
      <c r="FP505"/>
      <c r="FQ505"/>
      <c r="FR505"/>
      <c r="FS505"/>
      <c r="FT505"/>
      <c r="FU505"/>
      <c r="FV505"/>
      <c r="FW505"/>
      <c r="FX505"/>
      <c r="FY505"/>
      <c r="FZ505"/>
      <c r="GA505"/>
      <c r="GB505"/>
      <c r="GC505"/>
      <c r="GD505"/>
      <c r="GE505"/>
      <c r="GF505"/>
      <c r="GG505"/>
      <c r="GH505"/>
      <c r="GI505"/>
      <c r="GJ505"/>
      <c r="GK505"/>
      <c r="GL505"/>
      <c r="GM505"/>
      <c r="GN505"/>
      <c r="GO505"/>
      <c r="GP505"/>
      <c r="GQ505"/>
      <c r="GR505"/>
      <c r="GS505"/>
      <c r="GT505"/>
      <c r="GU505"/>
      <c r="GV505"/>
      <c r="GW505"/>
      <c r="GX505"/>
      <c r="GY505"/>
      <c r="GZ505"/>
      <c r="HA505"/>
      <c r="HB505"/>
      <c r="HC505"/>
      <c r="HD505"/>
      <c r="HE505"/>
      <c r="HF505"/>
      <c r="HG505"/>
      <c r="HH505"/>
      <c r="HI505"/>
      <c r="HJ505"/>
      <c r="HK505"/>
      <c r="HL505"/>
      <c r="HM505"/>
      <c r="HN505"/>
      <c r="HO505"/>
      <c r="HP505"/>
      <c r="HQ505"/>
      <c r="HR505"/>
      <c r="HS505"/>
      <c r="HT505"/>
      <c r="HU505"/>
      <c r="HV505"/>
      <c r="HW505"/>
      <c r="HX505"/>
      <c r="HY505"/>
      <c r="HZ505"/>
      <c r="IA505"/>
      <c r="IB505"/>
      <c r="IC505"/>
      <c r="ID505"/>
      <c r="IE505"/>
      <c r="IF505"/>
      <c r="IG505"/>
      <c r="IH505"/>
      <c r="II505"/>
      <c r="IJ505"/>
      <c r="IK505"/>
      <c r="IL505"/>
      <c r="IM505"/>
      <c r="IN505"/>
      <c r="IO505"/>
      <c r="IP505"/>
      <c r="IQ505"/>
      <c r="IR505"/>
      <c r="IS505"/>
      <c r="IT505"/>
      <c r="IU505"/>
      <c r="IV505"/>
    </row>
    <row r="506" spans="1:256" ht="15" customHeight="1">
      <c r="A506"/>
      <c r="B506" s="63" t="s">
        <v>88</v>
      </c>
      <c r="C506" s="63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306">
        <v>236051</v>
      </c>
      <c r="P506" s="306"/>
      <c r="Q506" s="306"/>
      <c r="R506" s="306"/>
      <c r="S506" s="306"/>
      <c r="T506" s="306"/>
      <c r="U506" s="306"/>
      <c r="V506" s="306"/>
      <c r="W506" s="306"/>
      <c r="X506" s="306"/>
      <c r="Y506" s="306"/>
      <c r="Z506" s="306"/>
      <c r="AA506" s="306"/>
      <c r="AB506" s="306"/>
      <c r="AC506" s="306">
        <v>219203</v>
      </c>
      <c r="AD506" s="306"/>
      <c r="AE506" s="306"/>
      <c r="AF506" s="306"/>
      <c r="AG506" s="306"/>
      <c r="AH506" s="306"/>
      <c r="AI506" s="306"/>
      <c r="AJ506" s="306"/>
      <c r="AK506" s="306"/>
      <c r="AL506" s="306"/>
      <c r="AM506" s="306"/>
      <c r="AN506" s="306"/>
      <c r="AO506" s="306"/>
      <c r="AP506" s="306"/>
      <c r="AQ506" s="306">
        <v>6410</v>
      </c>
      <c r="AR506" s="306"/>
      <c r="AS506" s="306"/>
      <c r="AT506" s="306"/>
      <c r="AU506" s="306"/>
      <c r="AV506" s="306"/>
      <c r="AW506" s="306"/>
      <c r="AX506" s="306"/>
      <c r="AY506" s="306"/>
      <c r="AZ506" s="306"/>
      <c r="BA506" s="306"/>
      <c r="BB506" s="306"/>
      <c r="BC506" s="306"/>
      <c r="BD506" s="306"/>
      <c r="BE506" s="306">
        <v>10438</v>
      </c>
      <c r="BF506" s="306"/>
      <c r="BG506" s="306"/>
      <c r="BH506" s="306"/>
      <c r="BI506" s="306"/>
      <c r="BJ506" s="306"/>
      <c r="BK506" s="306"/>
      <c r="BL506" s="306"/>
      <c r="BM506" s="306"/>
      <c r="BN506" s="306"/>
      <c r="BO506" s="306"/>
      <c r="BP506" s="306"/>
      <c r="BQ506" s="306"/>
      <c r="BR506"/>
      <c r="BS506"/>
      <c r="BT506"/>
      <c r="BU506"/>
      <c r="BV506"/>
      <c r="BW506"/>
      <c r="BX506"/>
      <c r="BY506"/>
      <c r="BZ506"/>
      <c r="CA506"/>
      <c r="CB506"/>
      <c r="CC506"/>
      <c r="CD506"/>
      <c r="CE506"/>
      <c r="CF506"/>
      <c r="CG506"/>
      <c r="CH506"/>
      <c r="CI506"/>
      <c r="CJ506"/>
      <c r="CK506"/>
      <c r="CL506"/>
      <c r="CM506"/>
      <c r="CN506"/>
      <c r="CO506"/>
      <c r="CP506"/>
      <c r="CQ506"/>
      <c r="CR506"/>
      <c r="CS506"/>
      <c r="CT506"/>
      <c r="CU506"/>
      <c r="CV506"/>
      <c r="CW506"/>
      <c r="CX506"/>
      <c r="CY506"/>
      <c r="CZ506"/>
      <c r="DA506"/>
      <c r="DB506"/>
      <c r="DC506"/>
      <c r="DD506"/>
      <c r="DE506"/>
      <c r="DF506"/>
      <c r="DG506"/>
      <c r="DH506"/>
      <c r="DI506"/>
      <c r="DJ506"/>
      <c r="DK506"/>
      <c r="DL506"/>
      <c r="DM506"/>
      <c r="DN506"/>
      <c r="DO506"/>
      <c r="DP506"/>
      <c r="DQ506"/>
      <c r="DR506"/>
      <c r="DS506"/>
      <c r="DT506"/>
      <c r="DU506"/>
      <c r="DV506"/>
      <c r="DW506"/>
      <c r="DX506"/>
      <c r="DY506"/>
      <c r="DZ506"/>
      <c r="EA506"/>
      <c r="EB506"/>
      <c r="EC506"/>
      <c r="ED506"/>
      <c r="EE506"/>
      <c r="EF506"/>
      <c r="EG506"/>
      <c r="EH506"/>
      <c r="EI506"/>
      <c r="EJ506"/>
      <c r="EK506"/>
      <c r="EL506"/>
      <c r="EM506"/>
      <c r="EN506"/>
      <c r="EO506"/>
      <c r="EP506"/>
      <c r="EQ506"/>
      <c r="ER506"/>
      <c r="ES506"/>
      <c r="ET506"/>
      <c r="EU506"/>
      <c r="EV506"/>
      <c r="EW506"/>
      <c r="EX506"/>
      <c r="EY506"/>
      <c r="EZ506"/>
      <c r="FA506"/>
      <c r="FB506"/>
      <c r="FC506"/>
      <c r="FD506"/>
      <c r="FE506"/>
      <c r="FF506"/>
      <c r="FG506"/>
      <c r="FH506"/>
      <c r="FI506"/>
      <c r="FJ506"/>
      <c r="FK506"/>
      <c r="FL506"/>
      <c r="FM506"/>
      <c r="FN506"/>
      <c r="FO506"/>
      <c r="FP506"/>
      <c r="FQ506"/>
      <c r="FR506"/>
      <c r="FS506"/>
      <c r="FT506"/>
      <c r="FU506"/>
      <c r="FV506"/>
      <c r="FW506"/>
      <c r="FX506"/>
      <c r="FY506"/>
      <c r="FZ506"/>
      <c r="GA506"/>
      <c r="GB506"/>
      <c r="GC506"/>
      <c r="GD506"/>
      <c r="GE506"/>
      <c r="GF506"/>
      <c r="GG506"/>
      <c r="GH506"/>
      <c r="GI506"/>
      <c r="GJ506"/>
      <c r="GK506"/>
      <c r="GL506"/>
      <c r="GM506"/>
      <c r="GN506"/>
      <c r="GO506"/>
      <c r="GP506"/>
      <c r="GQ506"/>
      <c r="GR506"/>
      <c r="GS506"/>
      <c r="GT506"/>
      <c r="GU506"/>
      <c r="GV506"/>
      <c r="GW506"/>
      <c r="GX506"/>
      <c r="GY506"/>
      <c r="GZ506"/>
      <c r="HA506"/>
      <c r="HB506"/>
      <c r="HC506"/>
      <c r="HD506"/>
      <c r="HE506"/>
      <c r="HF506"/>
      <c r="HG506"/>
      <c r="HH506"/>
      <c r="HI506"/>
      <c r="HJ506"/>
      <c r="HK506"/>
      <c r="HL506"/>
      <c r="HM506"/>
      <c r="HN506"/>
      <c r="HO506"/>
      <c r="HP506"/>
      <c r="HQ506"/>
      <c r="HR506"/>
      <c r="HS506"/>
      <c r="HT506"/>
      <c r="HU506"/>
      <c r="HV506"/>
      <c r="HW506"/>
      <c r="HX506"/>
      <c r="HY506"/>
      <c r="HZ506"/>
      <c r="IA506"/>
      <c r="IB506"/>
      <c r="IC506"/>
      <c r="ID506"/>
      <c r="IE506"/>
      <c r="IF506"/>
      <c r="IG506"/>
      <c r="IH506"/>
      <c r="II506"/>
      <c r="IJ506"/>
      <c r="IK506"/>
      <c r="IL506"/>
      <c r="IM506"/>
      <c r="IN506"/>
      <c r="IO506"/>
      <c r="IP506"/>
      <c r="IQ506"/>
      <c r="IR506"/>
      <c r="IS506"/>
      <c r="IT506"/>
      <c r="IU506"/>
      <c r="IV506"/>
    </row>
    <row r="507" spans="1:256" ht="15" customHeight="1">
      <c r="A507"/>
      <c r="B507" s="17" t="s">
        <v>65</v>
      </c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307">
        <v>242800</v>
      </c>
      <c r="P507" s="307"/>
      <c r="Q507" s="307"/>
      <c r="R507" s="307"/>
      <c r="S507" s="307"/>
      <c r="T507" s="307"/>
      <c r="U507" s="307"/>
      <c r="V507" s="307"/>
      <c r="W507" s="307"/>
      <c r="X507" s="307"/>
      <c r="Y507" s="307"/>
      <c r="Z507" s="307"/>
      <c r="AA507" s="307"/>
      <c r="AB507" s="307"/>
      <c r="AC507" s="307">
        <v>228800</v>
      </c>
      <c r="AD507" s="307"/>
      <c r="AE507" s="307"/>
      <c r="AF507" s="307"/>
      <c r="AG507" s="307"/>
      <c r="AH507" s="307"/>
      <c r="AI507" s="307"/>
      <c r="AJ507" s="307"/>
      <c r="AK507" s="307"/>
      <c r="AL507" s="307"/>
      <c r="AM507" s="307"/>
      <c r="AN507" s="307"/>
      <c r="AO507" s="307"/>
      <c r="AP507" s="307"/>
      <c r="AQ507" s="307">
        <v>6000</v>
      </c>
      <c r="AR507" s="307"/>
      <c r="AS507" s="307"/>
      <c r="AT507" s="307"/>
      <c r="AU507" s="307"/>
      <c r="AV507" s="307"/>
      <c r="AW507" s="307"/>
      <c r="AX507" s="307"/>
      <c r="AY507" s="307"/>
      <c r="AZ507" s="307"/>
      <c r="BA507" s="307"/>
      <c r="BB507" s="307"/>
      <c r="BC507" s="307"/>
      <c r="BD507" s="307"/>
      <c r="BE507" s="307">
        <v>8100</v>
      </c>
      <c r="BF507" s="307"/>
      <c r="BG507" s="307"/>
      <c r="BH507" s="307"/>
      <c r="BI507" s="307"/>
      <c r="BJ507" s="307"/>
      <c r="BK507" s="307"/>
      <c r="BL507" s="307"/>
      <c r="BM507" s="307"/>
      <c r="BN507" s="307"/>
      <c r="BO507" s="307"/>
      <c r="BP507" s="307"/>
      <c r="BQ507" s="307"/>
      <c r="BR507"/>
      <c r="BS507"/>
      <c r="BT507"/>
      <c r="BU507"/>
      <c r="BV507"/>
      <c r="BW507"/>
      <c r="BX507"/>
      <c r="BY507"/>
      <c r="BZ507"/>
      <c r="CA507"/>
      <c r="CB507"/>
      <c r="CC507"/>
      <c r="CD507"/>
      <c r="CE507"/>
      <c r="CF507"/>
      <c r="CG507"/>
      <c r="CH507"/>
      <c r="CI507"/>
      <c r="CJ507"/>
      <c r="CK507"/>
      <c r="CL507"/>
      <c r="CM507"/>
      <c r="CN507"/>
      <c r="CO507"/>
      <c r="CP507"/>
      <c r="CQ507"/>
      <c r="CR507"/>
      <c r="CS507"/>
      <c r="CT507"/>
      <c r="CU507"/>
      <c r="CV507"/>
      <c r="CW507"/>
      <c r="CX507"/>
      <c r="CY507"/>
      <c r="CZ507"/>
      <c r="DA507"/>
      <c r="DB507"/>
      <c r="DC507"/>
      <c r="DD507"/>
      <c r="DE507"/>
      <c r="DF507"/>
      <c r="DG507"/>
      <c r="DH507"/>
      <c r="DI507"/>
      <c r="DJ507"/>
      <c r="DK507"/>
      <c r="DL507"/>
      <c r="DM507"/>
      <c r="DN507"/>
      <c r="DO507"/>
      <c r="DP507"/>
      <c r="DQ507"/>
      <c r="DR507"/>
      <c r="DS507"/>
      <c r="DT507"/>
      <c r="DU507"/>
      <c r="DV507"/>
      <c r="DW507"/>
      <c r="DX507"/>
      <c r="DY507"/>
      <c r="DZ507"/>
      <c r="EA507"/>
      <c r="EB507"/>
      <c r="EC507"/>
      <c r="ED507"/>
      <c r="EE507"/>
      <c r="EF507"/>
      <c r="EG507"/>
      <c r="EH507"/>
      <c r="EI507"/>
      <c r="EJ507"/>
      <c r="EK507"/>
      <c r="EL507"/>
      <c r="EM507"/>
      <c r="EN507"/>
      <c r="EO507"/>
      <c r="EP507"/>
      <c r="EQ507"/>
      <c r="ER507"/>
      <c r="ES507"/>
      <c r="ET507"/>
      <c r="EU507"/>
      <c r="EV507"/>
      <c r="EW507"/>
      <c r="EX507"/>
      <c r="EY507"/>
      <c r="EZ507"/>
      <c r="FA507"/>
      <c r="FB507"/>
      <c r="FC507"/>
      <c r="FD507"/>
      <c r="FE507"/>
      <c r="FF507"/>
      <c r="FG507"/>
      <c r="FH507"/>
      <c r="FI507"/>
      <c r="FJ507"/>
      <c r="FK507"/>
      <c r="FL507"/>
      <c r="FM507"/>
      <c r="FN507"/>
      <c r="FO507"/>
      <c r="FP507"/>
      <c r="FQ507"/>
      <c r="FR507"/>
      <c r="FS507"/>
      <c r="FT507"/>
      <c r="FU507"/>
      <c r="FV507"/>
      <c r="FW507"/>
      <c r="FX507"/>
      <c r="FY507"/>
      <c r="FZ507"/>
      <c r="GA507"/>
      <c r="GB507"/>
      <c r="GC507"/>
      <c r="GD507"/>
      <c r="GE507"/>
      <c r="GF507"/>
      <c r="GG507"/>
      <c r="GH507"/>
      <c r="GI507"/>
      <c r="GJ507"/>
      <c r="GK507"/>
      <c r="GL507"/>
      <c r="GM507"/>
      <c r="GN507"/>
      <c r="GO507"/>
      <c r="GP507"/>
      <c r="GQ507"/>
      <c r="GR507"/>
      <c r="GS507"/>
      <c r="GT507"/>
      <c r="GU507"/>
      <c r="GV507"/>
      <c r="GW507"/>
      <c r="GX507"/>
      <c r="GY507"/>
      <c r="GZ507"/>
      <c r="HA507"/>
      <c r="HB507"/>
      <c r="HC507"/>
      <c r="HD507"/>
      <c r="HE507"/>
      <c r="HF507"/>
      <c r="HG507"/>
      <c r="HH507"/>
      <c r="HI507"/>
      <c r="HJ507"/>
      <c r="HK507"/>
      <c r="HL507"/>
      <c r="HM507"/>
      <c r="HN507"/>
      <c r="HO507"/>
      <c r="HP507"/>
      <c r="HQ507"/>
      <c r="HR507"/>
      <c r="HS507"/>
      <c r="HT507"/>
      <c r="HU507"/>
      <c r="HV507"/>
      <c r="HW507"/>
      <c r="HX507"/>
      <c r="HY507"/>
      <c r="HZ507"/>
      <c r="IA507"/>
      <c r="IB507"/>
      <c r="IC507"/>
      <c r="ID507"/>
      <c r="IE507"/>
      <c r="IF507"/>
      <c r="IG507"/>
      <c r="IH507"/>
      <c r="II507"/>
      <c r="IJ507"/>
      <c r="IK507"/>
      <c r="IL507"/>
      <c r="IM507"/>
      <c r="IN507"/>
      <c r="IO507"/>
      <c r="IP507"/>
      <c r="IQ507"/>
      <c r="IR507"/>
      <c r="IS507"/>
      <c r="IT507"/>
      <c r="IU507"/>
      <c r="IV507"/>
    </row>
    <row r="508" spans="1:256" ht="15" customHeight="1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 s="55" t="s">
        <v>582</v>
      </c>
      <c r="BR508"/>
      <c r="BS508"/>
      <c r="BT508"/>
      <c r="BU508"/>
      <c r="BV508"/>
      <c r="BW508"/>
      <c r="BX508"/>
      <c r="BY508"/>
      <c r="BZ508"/>
      <c r="CA508"/>
      <c r="CB508"/>
      <c r="CC508"/>
      <c r="CD508"/>
      <c r="CE508"/>
      <c r="CF508"/>
      <c r="CG508"/>
      <c r="CH508"/>
      <c r="CI508"/>
      <c r="CJ508"/>
      <c r="CK508"/>
      <c r="CL508"/>
      <c r="CM508"/>
      <c r="CN508"/>
      <c r="CO508"/>
      <c r="CP508"/>
      <c r="CQ508"/>
      <c r="CR508"/>
      <c r="CS508"/>
      <c r="CT508"/>
      <c r="CU508"/>
      <c r="CV508"/>
      <c r="CW508"/>
      <c r="CX508"/>
      <c r="CY508"/>
      <c r="CZ508"/>
      <c r="DA508"/>
      <c r="DB508"/>
      <c r="DC508"/>
      <c r="DD508"/>
      <c r="DE508"/>
      <c r="DF508"/>
      <c r="DG508"/>
      <c r="DH508"/>
      <c r="DI508"/>
      <c r="DJ508"/>
      <c r="DK508"/>
      <c r="DL508"/>
      <c r="DM508"/>
      <c r="DN508"/>
      <c r="DO508"/>
      <c r="DP508"/>
      <c r="DQ508"/>
      <c r="DR508"/>
      <c r="DS508"/>
      <c r="DT508"/>
      <c r="DU508"/>
      <c r="DV508"/>
      <c r="DW508"/>
      <c r="DX508"/>
      <c r="DY508"/>
      <c r="DZ508"/>
      <c r="EA508"/>
      <c r="EB508"/>
      <c r="EC508"/>
      <c r="ED508"/>
      <c r="EE508"/>
      <c r="EF508"/>
      <c r="EG508"/>
      <c r="EH508"/>
      <c r="EI508"/>
      <c r="EJ508"/>
      <c r="EK508"/>
      <c r="EL508"/>
      <c r="EM508"/>
      <c r="EN508"/>
      <c r="EO508"/>
      <c r="EP508"/>
      <c r="EQ508"/>
      <c r="ER508"/>
      <c r="ES508"/>
      <c r="ET508"/>
      <c r="EU508"/>
      <c r="EV508"/>
      <c r="EW508"/>
      <c r="EX508"/>
      <c r="EY508"/>
      <c r="EZ508"/>
      <c r="FA508"/>
      <c r="FB508"/>
      <c r="FC508"/>
      <c r="FD508"/>
      <c r="FE508"/>
      <c r="FF508"/>
      <c r="FG508"/>
      <c r="FH508"/>
      <c r="FI508"/>
      <c r="FJ508"/>
      <c r="FK508"/>
      <c r="FL508"/>
      <c r="FM508"/>
      <c r="FN508"/>
      <c r="FO508"/>
      <c r="FP508"/>
      <c r="FQ508"/>
      <c r="FR508"/>
      <c r="FS508"/>
      <c r="FT508"/>
      <c r="FU508"/>
      <c r="FV508"/>
      <c r="FW508"/>
      <c r="FX508"/>
      <c r="FY508"/>
      <c r="FZ508"/>
      <c r="GA508"/>
      <c r="GB508"/>
      <c r="GC508"/>
      <c r="GD508"/>
      <c r="GE508"/>
      <c r="GF508"/>
      <c r="GG508"/>
      <c r="GH508"/>
      <c r="GI508"/>
      <c r="GJ508"/>
      <c r="GK508"/>
      <c r="GL508"/>
      <c r="GM508"/>
      <c r="GN508"/>
      <c r="GO508"/>
      <c r="GP508"/>
      <c r="GQ508"/>
      <c r="GR508"/>
      <c r="GS508"/>
      <c r="GT508"/>
      <c r="GU508"/>
      <c r="GV508"/>
      <c r="GW508"/>
      <c r="GX508"/>
      <c r="GY508"/>
      <c r="GZ508"/>
      <c r="HA508"/>
      <c r="HB508"/>
      <c r="HC508"/>
      <c r="HD508"/>
      <c r="HE508"/>
      <c r="HF508"/>
      <c r="HG508"/>
      <c r="HH508"/>
      <c r="HI508"/>
      <c r="HJ508"/>
      <c r="HK508"/>
      <c r="HL508"/>
      <c r="HM508"/>
      <c r="HN508"/>
      <c r="HO508"/>
      <c r="HP508"/>
      <c r="HQ508"/>
      <c r="HR508"/>
      <c r="HS508"/>
      <c r="HT508"/>
      <c r="HU508"/>
      <c r="HV508"/>
      <c r="HW508"/>
      <c r="HX508"/>
      <c r="HY508"/>
      <c r="HZ508"/>
      <c r="IA508"/>
      <c r="IB508"/>
      <c r="IC508"/>
      <c r="ID508"/>
      <c r="IE508"/>
      <c r="IF508"/>
      <c r="IG508"/>
      <c r="IH508"/>
      <c r="II508"/>
      <c r="IJ508"/>
      <c r="IK508"/>
      <c r="IL508"/>
      <c r="IM508"/>
      <c r="IN508"/>
      <c r="IO508"/>
      <c r="IP508"/>
      <c r="IQ508"/>
      <c r="IR508"/>
      <c r="IS508"/>
      <c r="IT508"/>
      <c r="IU508"/>
      <c r="IV508"/>
    </row>
    <row r="509" spans="1:256" ht="15" customHeight="1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 s="1">
        <v>-2.6</v>
      </c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  <c r="BV509"/>
      <c r="BW509"/>
      <c r="BX509"/>
      <c r="BY509"/>
      <c r="BZ509"/>
      <c r="CA509"/>
      <c r="CB509"/>
      <c r="CC509"/>
      <c r="CD509"/>
      <c r="CE509"/>
      <c r="CF509"/>
      <c r="CG509"/>
      <c r="CH509"/>
      <c r="CI509"/>
      <c r="CJ509"/>
      <c r="CK509"/>
      <c r="CL509"/>
      <c r="CM509"/>
      <c r="CN509"/>
      <c r="CO509"/>
      <c r="CP509"/>
      <c r="CQ509"/>
      <c r="CR509"/>
      <c r="CS509"/>
      <c r="CT509"/>
      <c r="CU509"/>
      <c r="CV509"/>
      <c r="CW509"/>
      <c r="CX509"/>
      <c r="CY509"/>
      <c r="CZ509"/>
      <c r="DA509"/>
      <c r="DB509"/>
      <c r="DC509"/>
      <c r="DD509"/>
      <c r="DE509"/>
      <c r="DF509"/>
      <c r="DG509"/>
      <c r="DH509"/>
      <c r="DI509"/>
      <c r="DJ509"/>
      <c r="DK509"/>
      <c r="DL509"/>
      <c r="DM509"/>
      <c r="DN509"/>
      <c r="DO509"/>
      <c r="DP509"/>
      <c r="DQ509"/>
      <c r="DR509"/>
      <c r="DS509"/>
      <c r="DT509"/>
      <c r="DU509"/>
      <c r="DV509"/>
      <c r="DW509"/>
      <c r="DX509"/>
      <c r="DY509"/>
      <c r="DZ509"/>
      <c r="EA509"/>
      <c r="EB509"/>
      <c r="EC509"/>
      <c r="ED509"/>
      <c r="EE509"/>
      <c r="EF509"/>
      <c r="EG509"/>
      <c r="EH509"/>
      <c r="EI509"/>
      <c r="EJ509"/>
      <c r="EK509"/>
      <c r="EL509"/>
      <c r="EM509"/>
      <c r="EN509"/>
      <c r="EO509"/>
      <c r="EP509"/>
      <c r="EQ509"/>
      <c r="ER509"/>
      <c r="ES509"/>
      <c r="ET509"/>
      <c r="EU509"/>
      <c r="EV509"/>
      <c r="EW509"/>
      <c r="EX509"/>
      <c r="EY509"/>
      <c r="EZ509"/>
      <c r="FA509"/>
      <c r="FB509"/>
      <c r="FC509"/>
      <c r="FD509"/>
      <c r="FE509"/>
      <c r="FF509"/>
      <c r="FG509"/>
      <c r="FH509"/>
      <c r="FI509"/>
      <c r="FJ509"/>
      <c r="FK509"/>
      <c r="FL509"/>
      <c r="FM509"/>
      <c r="FN509"/>
      <c r="FO509"/>
      <c r="FP509"/>
      <c r="FQ509"/>
      <c r="FR509"/>
      <c r="FS509"/>
      <c r="FT509"/>
      <c r="FU509"/>
      <c r="FV509"/>
      <c r="FW509"/>
      <c r="FX509"/>
      <c r="FY509"/>
      <c r="FZ509"/>
      <c r="GA509"/>
      <c r="GB509"/>
      <c r="GC509"/>
      <c r="GD509"/>
      <c r="GE509"/>
      <c r="GF509"/>
      <c r="GG509"/>
      <c r="GH509"/>
      <c r="GI509"/>
      <c r="GJ509"/>
      <c r="GK509"/>
      <c r="GL509"/>
      <c r="GM509"/>
      <c r="GN509"/>
      <c r="GO509"/>
      <c r="GP509"/>
      <c r="GQ509"/>
      <c r="GR509"/>
      <c r="GS509"/>
      <c r="GT509"/>
      <c r="GU509"/>
      <c r="GV509"/>
      <c r="GW509"/>
      <c r="GX509"/>
      <c r="GY509"/>
      <c r="GZ509"/>
      <c r="HA509"/>
      <c r="HB509"/>
      <c r="HC509"/>
      <c r="HD509"/>
      <c r="HE509"/>
      <c r="HF509"/>
      <c r="HG509"/>
      <c r="HH509"/>
      <c r="HI509"/>
      <c r="HJ509"/>
      <c r="HK509"/>
      <c r="HL509"/>
      <c r="HM509"/>
      <c r="HN509"/>
      <c r="HO509"/>
      <c r="HP509"/>
      <c r="HQ509"/>
      <c r="HR509"/>
      <c r="HS509"/>
      <c r="HT509"/>
      <c r="HU509"/>
      <c r="HV509"/>
      <c r="HW509"/>
      <c r="HX509"/>
      <c r="HY509"/>
      <c r="HZ509"/>
      <c r="IA509"/>
      <c r="IB509"/>
      <c r="IC509"/>
      <c r="ID509"/>
      <c r="IE509"/>
      <c r="IF509"/>
      <c r="IG509"/>
      <c r="IH509"/>
      <c r="II509"/>
      <c r="IJ509"/>
      <c r="IK509"/>
      <c r="IL509"/>
      <c r="IM509"/>
      <c r="IN509"/>
      <c r="IO509"/>
      <c r="IP509"/>
      <c r="IQ509"/>
      <c r="IR509"/>
      <c r="IS509"/>
      <c r="IT509"/>
      <c r="IU509"/>
      <c r="IV509"/>
    </row>
    <row r="510" spans="1:256" ht="15" customHeight="1">
      <c r="A510" s="8" t="s">
        <v>598</v>
      </c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 s="55" t="s">
        <v>599</v>
      </c>
      <c r="BR510"/>
      <c r="BS510"/>
      <c r="BT510"/>
      <c r="BU510"/>
      <c r="BV510"/>
      <c r="BW510"/>
      <c r="BX510"/>
      <c r="BY510"/>
      <c r="BZ510"/>
      <c r="CA510"/>
      <c r="CB510"/>
      <c r="CC510"/>
      <c r="CD510"/>
      <c r="CE510"/>
      <c r="CF510"/>
      <c r="CG510"/>
      <c r="CH510"/>
      <c r="CI510"/>
      <c r="CJ510"/>
      <c r="CK510"/>
      <c r="CL510"/>
      <c r="CM510"/>
      <c r="CN510"/>
      <c r="CO510"/>
      <c r="CP510"/>
      <c r="CQ510"/>
      <c r="CR510"/>
      <c r="CS510"/>
      <c r="CT510"/>
      <c r="CU510"/>
      <c r="CV510"/>
      <c r="CW510"/>
      <c r="CX510"/>
      <c r="CY510"/>
      <c r="CZ510"/>
      <c r="DA510"/>
      <c r="DB510"/>
      <c r="DC510"/>
      <c r="DD510"/>
      <c r="DE510"/>
      <c r="DF510"/>
      <c r="DG510"/>
      <c r="DH510"/>
      <c r="DI510"/>
      <c r="DJ510"/>
      <c r="DK510"/>
      <c r="DL510"/>
      <c r="DM510"/>
      <c r="DN510"/>
      <c r="DO510"/>
      <c r="DP510"/>
      <c r="DQ510"/>
      <c r="DR510"/>
      <c r="DS510"/>
      <c r="DT510"/>
      <c r="DU510"/>
      <c r="DV510"/>
      <c r="DW510"/>
      <c r="DX510"/>
      <c r="DY510"/>
      <c r="DZ510"/>
      <c r="EA510"/>
      <c r="EB510"/>
      <c r="EC510"/>
      <c r="ED510"/>
      <c r="EE510"/>
      <c r="EF510"/>
      <c r="EG510"/>
      <c r="EH510"/>
      <c r="EI510"/>
      <c r="EJ510"/>
      <c r="EK510"/>
      <c r="EL510"/>
      <c r="EM510"/>
      <c r="EN510"/>
      <c r="EO510"/>
      <c r="EP510"/>
      <c r="EQ510"/>
      <c r="ER510"/>
      <c r="ES510"/>
      <c r="ET510"/>
      <c r="EU510"/>
      <c r="EV510"/>
      <c r="EW510"/>
      <c r="EX510"/>
      <c r="EY510"/>
      <c r="EZ510"/>
      <c r="FA510"/>
      <c r="FB510"/>
      <c r="FC510"/>
      <c r="FD510"/>
      <c r="FE510"/>
      <c r="FF510"/>
      <c r="FG510"/>
      <c r="FH510"/>
      <c r="FI510"/>
      <c r="FJ510"/>
      <c r="FK510"/>
      <c r="FL510"/>
      <c r="FM510"/>
      <c r="FN510"/>
      <c r="FO510"/>
      <c r="FP510"/>
      <c r="FQ510"/>
      <c r="FR510"/>
      <c r="FS510"/>
      <c r="FT510"/>
      <c r="FU510"/>
      <c r="FV510"/>
      <c r="FW510"/>
      <c r="FX510"/>
      <c r="FY510"/>
      <c r="FZ510"/>
      <c r="GA510"/>
      <c r="GB510"/>
      <c r="GC510"/>
      <c r="GD510"/>
      <c r="GE510"/>
      <c r="GF510"/>
      <c r="GG510"/>
      <c r="GH510"/>
      <c r="GI510"/>
      <c r="GJ510"/>
      <c r="GK510"/>
      <c r="GL510"/>
      <c r="GM510"/>
      <c r="GN510"/>
      <c r="GO510"/>
      <c r="GP510"/>
      <c r="GQ510"/>
      <c r="GR510"/>
      <c r="GS510"/>
      <c r="GT510"/>
      <c r="GU510"/>
      <c r="GV510"/>
      <c r="GW510"/>
      <c r="GX510"/>
      <c r="GY510"/>
      <c r="GZ510"/>
      <c r="HA510"/>
      <c r="HB510"/>
      <c r="HC510"/>
      <c r="HD510"/>
      <c r="HE510"/>
      <c r="HF510"/>
      <c r="HG510"/>
      <c r="HH510"/>
      <c r="HI510"/>
      <c r="HJ510"/>
      <c r="HK510"/>
      <c r="HL510"/>
      <c r="HM510"/>
      <c r="HN510"/>
      <c r="HO510"/>
      <c r="HP510"/>
      <c r="HQ510"/>
      <c r="HR510"/>
      <c r="HS510"/>
      <c r="HT510"/>
      <c r="HU510"/>
      <c r="HV510"/>
      <c r="HW510"/>
      <c r="HX510"/>
      <c r="HY510"/>
      <c r="HZ510"/>
      <c r="IA510"/>
      <c r="IB510"/>
      <c r="IC510"/>
      <c r="ID510"/>
      <c r="IE510"/>
      <c r="IF510"/>
      <c r="IG510"/>
      <c r="IH510"/>
      <c r="II510"/>
      <c r="IJ510"/>
      <c r="IK510"/>
      <c r="IL510"/>
      <c r="IM510"/>
      <c r="IN510"/>
      <c r="IO510"/>
      <c r="IP510"/>
      <c r="IQ510"/>
      <c r="IR510"/>
      <c r="IS510"/>
      <c r="IT510"/>
      <c r="IU510"/>
      <c r="IV510"/>
    </row>
    <row r="511" spans="1:256" ht="3.75" customHeight="1">
      <c r="A511"/>
      <c r="B511"/>
      <c r="C511"/>
      <c r="D511"/>
      <c r="E511"/>
      <c r="F511"/>
      <c r="G511"/>
      <c r="H511"/>
      <c r="I511"/>
      <c r="J511"/>
      <c r="K511"/>
      <c r="L511"/>
      <c r="M511" s="1">
        <v>31.4</v>
      </c>
      <c r="N511"/>
      <c r="O511"/>
      <c r="P511"/>
      <c r="Q511"/>
      <c r="R511"/>
      <c r="S511"/>
      <c r="T511"/>
      <c r="U511"/>
      <c r="V511" s="1">
        <v>8.6</v>
      </c>
      <c r="W511"/>
      <c r="X511"/>
      <c r="Y511"/>
      <c r="Z511"/>
      <c r="AA511"/>
      <c r="AB511"/>
      <c r="AC511"/>
      <c r="AD511"/>
      <c r="AE511" s="1">
        <v>19.1</v>
      </c>
      <c r="AF511"/>
      <c r="AG511"/>
      <c r="AH511"/>
      <c r="AI511"/>
      <c r="AJ511"/>
      <c r="AK511"/>
      <c r="AL511"/>
      <c r="AM511"/>
      <c r="AN511" s="1">
        <v>150</v>
      </c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M511"/>
      <c r="BN511"/>
      <c r="BO511"/>
      <c r="BP511"/>
      <c r="BQ511"/>
      <c r="BR511"/>
      <c r="BS511"/>
      <c r="BT511"/>
      <c r="BU511"/>
      <c r="BV511"/>
      <c r="BW511"/>
      <c r="BX511"/>
      <c r="BY511"/>
      <c r="BZ511"/>
      <c r="CA511"/>
      <c r="CB511"/>
      <c r="CC511"/>
      <c r="CD511"/>
      <c r="CE511"/>
      <c r="CF511"/>
      <c r="CG511"/>
      <c r="CH511"/>
      <c r="CI511"/>
      <c r="CJ511"/>
      <c r="CK511"/>
      <c r="CL511"/>
      <c r="CM511"/>
      <c r="CN511"/>
      <c r="CO511"/>
      <c r="CP511"/>
      <c r="CQ511"/>
      <c r="CR511"/>
      <c r="CS511"/>
      <c r="CT511"/>
      <c r="CU511"/>
      <c r="CV511"/>
      <c r="CW511"/>
      <c r="CX511"/>
      <c r="CY511"/>
      <c r="CZ511"/>
      <c r="DA511"/>
      <c r="DB511"/>
      <c r="DC511"/>
      <c r="DD511"/>
      <c r="DE511"/>
      <c r="DF511"/>
      <c r="DG511"/>
      <c r="DH511"/>
      <c r="DI511"/>
      <c r="DJ511"/>
      <c r="DK511"/>
      <c r="DL511"/>
      <c r="DM511"/>
      <c r="DN511"/>
      <c r="DO511"/>
      <c r="DP511"/>
      <c r="DQ511"/>
      <c r="DR511"/>
      <c r="DS511"/>
      <c r="DT511"/>
      <c r="DU511"/>
      <c r="DV511"/>
      <c r="DW511"/>
      <c r="DX511"/>
      <c r="DY511"/>
      <c r="DZ511"/>
      <c r="EA511"/>
      <c r="EB511"/>
      <c r="EC511"/>
      <c r="ED511"/>
      <c r="EE511"/>
      <c r="EF511"/>
      <c r="EG511"/>
      <c r="EH511"/>
      <c r="EI511"/>
      <c r="EJ511"/>
      <c r="EK511"/>
      <c r="EL511"/>
      <c r="EM511"/>
      <c r="EN511"/>
      <c r="EO511"/>
      <c r="EP511"/>
      <c r="EQ511"/>
      <c r="ER511"/>
      <c r="ES511"/>
      <c r="ET511"/>
      <c r="EU511"/>
      <c r="EV511"/>
      <c r="EW511"/>
      <c r="EX511"/>
      <c r="EY511"/>
      <c r="EZ511"/>
      <c r="FA511"/>
      <c r="FB511"/>
      <c r="FC511"/>
      <c r="FD511"/>
      <c r="FE511"/>
      <c r="FF511"/>
      <c r="FG511"/>
      <c r="FH511"/>
      <c r="FI511"/>
      <c r="FJ511"/>
      <c r="FK511"/>
      <c r="FL511"/>
      <c r="FM511"/>
      <c r="FN511"/>
      <c r="FO511"/>
      <c r="FP511"/>
      <c r="FQ511"/>
      <c r="FR511"/>
      <c r="FS511"/>
      <c r="FT511"/>
      <c r="FU511"/>
      <c r="FV511"/>
      <c r="FW511"/>
      <c r="FX511"/>
      <c r="FY511"/>
      <c r="FZ511"/>
      <c r="GA511"/>
      <c r="GB511"/>
      <c r="GC511"/>
      <c r="GD511"/>
      <c r="GE511"/>
      <c r="GF511"/>
      <c r="GG511"/>
      <c r="GH511"/>
      <c r="GI511"/>
      <c r="GJ511"/>
      <c r="GK511"/>
      <c r="GL511"/>
      <c r="GM511"/>
      <c r="GN511"/>
      <c r="GO511"/>
      <c r="GP511"/>
      <c r="GQ511"/>
      <c r="GR511"/>
      <c r="GS511"/>
      <c r="GT511"/>
      <c r="GU511"/>
      <c r="GV511"/>
      <c r="GW511"/>
      <c r="GX511"/>
      <c r="GY511"/>
      <c r="GZ511"/>
      <c r="HA511"/>
      <c r="HB511"/>
      <c r="HC511"/>
      <c r="HD511"/>
      <c r="HE511"/>
      <c r="HF511"/>
      <c r="HG511"/>
      <c r="HH511"/>
      <c r="HI511"/>
      <c r="HJ511"/>
      <c r="HK511"/>
      <c r="HL511"/>
      <c r="HM511"/>
      <c r="HN511"/>
      <c r="HO511"/>
      <c r="HP511"/>
      <c r="HQ511"/>
      <c r="HR511"/>
      <c r="HS511"/>
      <c r="HT511"/>
      <c r="HU511"/>
      <c r="HV511"/>
      <c r="HW511"/>
      <c r="HX511"/>
      <c r="HY511"/>
      <c r="HZ511"/>
      <c r="IA511"/>
      <c r="IB511"/>
      <c r="IC511"/>
      <c r="ID511"/>
      <c r="IE511"/>
      <c r="IF511"/>
      <c r="IG511"/>
      <c r="IH511"/>
      <c r="II511"/>
      <c r="IJ511"/>
      <c r="IK511"/>
      <c r="IL511"/>
      <c r="IM511"/>
      <c r="IN511"/>
      <c r="IO511"/>
      <c r="IP511"/>
      <c r="IQ511"/>
      <c r="IR511"/>
      <c r="IS511"/>
      <c r="IT511"/>
      <c r="IU511"/>
      <c r="IV511"/>
    </row>
    <row r="512" spans="1:256" ht="15.75" customHeight="1">
      <c r="A512"/>
      <c r="B512" s="5" t="s">
        <v>12</v>
      </c>
      <c r="C512" s="5"/>
      <c r="D512" s="5"/>
      <c r="E512" s="5"/>
      <c r="F512" s="5"/>
      <c r="G512" s="5"/>
      <c r="H512" s="5"/>
      <c r="I512" s="5"/>
      <c r="J512" s="5" t="s">
        <v>600</v>
      </c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 t="s">
        <v>601</v>
      </c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 t="s">
        <v>602</v>
      </c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 t="s">
        <v>603</v>
      </c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 t="s">
        <v>604</v>
      </c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/>
      <c r="BS512"/>
      <c r="BT512"/>
      <c r="BU512"/>
      <c r="BV512"/>
      <c r="BW512"/>
      <c r="BX512"/>
      <c r="BY512"/>
      <c r="BZ512"/>
      <c r="CA512"/>
      <c r="CB512"/>
      <c r="CC512" s="8" t="s">
        <v>605</v>
      </c>
      <c r="CD512"/>
      <c r="CE512"/>
      <c r="CF512"/>
      <c r="CG512"/>
      <c r="CH512"/>
      <c r="CI512"/>
      <c r="CJ512"/>
      <c r="CK512"/>
      <c r="CL512"/>
      <c r="CM512"/>
      <c r="CN512"/>
      <c r="CO512"/>
      <c r="CP512"/>
      <c r="CQ512"/>
      <c r="CR512"/>
      <c r="CS512"/>
      <c r="CT512"/>
      <c r="CU512"/>
      <c r="CV512"/>
      <c r="CW512"/>
      <c r="CX512"/>
      <c r="CY512"/>
      <c r="CZ512"/>
      <c r="DA512"/>
      <c r="DB512"/>
      <c r="DC512"/>
      <c r="DD512"/>
      <c r="DE512"/>
      <c r="DF512"/>
      <c r="DG512"/>
      <c r="DH512"/>
      <c r="DI512"/>
      <c r="DJ512"/>
      <c r="DK512"/>
      <c r="DL512"/>
      <c r="DM512"/>
      <c r="DN512"/>
      <c r="DO512"/>
      <c r="DP512"/>
      <c r="DQ512"/>
      <c r="DR512"/>
      <c r="DS512"/>
      <c r="DT512"/>
      <c r="DU512"/>
      <c r="DV512"/>
      <c r="DW512"/>
      <c r="DX512"/>
      <c r="DY512"/>
      <c r="DZ512"/>
      <c r="EA512"/>
      <c r="EB512"/>
      <c r="EC512"/>
      <c r="ED512"/>
      <c r="EE512"/>
      <c r="EF512"/>
      <c r="EG512"/>
      <c r="EH512"/>
      <c r="EI512"/>
      <c r="EJ512"/>
      <c r="EK512"/>
      <c r="EL512"/>
      <c r="EM512"/>
      <c r="EN512"/>
      <c r="EO512"/>
      <c r="EP512"/>
      <c r="EQ512"/>
      <c r="ER512"/>
      <c r="ES512"/>
      <c r="ET512"/>
      <c r="EU512"/>
      <c r="EV512"/>
      <c r="EW512"/>
      <c r="EX512"/>
      <c r="EY512"/>
      <c r="EZ512"/>
      <c r="FA512"/>
      <c r="FB512"/>
      <c r="FC512"/>
      <c r="FD512"/>
      <c r="FE512"/>
      <c r="FF512"/>
      <c r="FG512"/>
      <c r="FH512"/>
      <c r="FI512"/>
      <c r="FJ512"/>
      <c r="FK512"/>
      <c r="FL512"/>
      <c r="FM512"/>
      <c r="FN512"/>
      <c r="FO512"/>
      <c r="FP512"/>
      <c r="FQ512"/>
      <c r="FR512"/>
      <c r="FS512"/>
      <c r="FT512"/>
      <c r="FU512"/>
      <c r="FV512"/>
      <c r="FW512"/>
      <c r="FX512"/>
      <c r="FY512"/>
      <c r="FZ512"/>
      <c r="GA512"/>
      <c r="GB512"/>
      <c r="GC512"/>
      <c r="GD512"/>
      <c r="GE512"/>
      <c r="GF512"/>
      <c r="GG512"/>
      <c r="GH512"/>
      <c r="GI512"/>
      <c r="GJ512"/>
      <c r="GK512"/>
      <c r="GL512"/>
      <c r="GM512"/>
      <c r="GN512"/>
      <c r="GO512"/>
      <c r="GP512"/>
      <c r="GQ512"/>
      <c r="GR512"/>
      <c r="GS512"/>
      <c r="GT512"/>
      <c r="GU512"/>
      <c r="GV512"/>
      <c r="GW512"/>
      <c r="GX512"/>
      <c r="GY512"/>
      <c r="GZ512"/>
      <c r="HA512"/>
      <c r="HB512"/>
      <c r="HC512"/>
      <c r="HD512"/>
      <c r="HE512"/>
      <c r="HF512"/>
      <c r="HG512"/>
      <c r="HH512"/>
      <c r="HI512"/>
      <c r="HJ512"/>
      <c r="HK512"/>
      <c r="HL512"/>
      <c r="HM512"/>
      <c r="HN512"/>
      <c r="HO512"/>
      <c r="HP512"/>
      <c r="HQ512"/>
      <c r="HR512"/>
      <c r="HS512"/>
      <c r="HT512"/>
      <c r="HU512"/>
      <c r="HV512"/>
      <c r="HW512"/>
      <c r="HX512"/>
      <c r="HY512"/>
      <c r="HZ512"/>
      <c r="IA512"/>
      <c r="IB512"/>
      <c r="IC512"/>
      <c r="ID512"/>
      <c r="IE512"/>
      <c r="IF512"/>
      <c r="IG512"/>
      <c r="IH512"/>
      <c r="II512"/>
      <c r="IJ512"/>
      <c r="IK512"/>
      <c r="IL512"/>
      <c r="IM512"/>
      <c r="IN512"/>
      <c r="IO512"/>
      <c r="IP512"/>
      <c r="IQ512"/>
      <c r="IR512"/>
      <c r="IS512"/>
      <c r="IT512"/>
      <c r="IU512"/>
      <c r="IV512"/>
    </row>
    <row r="513" spans="1:256" ht="15.75" customHeight="1">
      <c r="A513"/>
      <c r="B513" s="5"/>
      <c r="C513" s="5"/>
      <c r="D513" s="5"/>
      <c r="E513" s="5"/>
      <c r="F513" s="5"/>
      <c r="G513" s="5"/>
      <c r="H513" s="5"/>
      <c r="I513" s="5"/>
      <c r="J513" s="5" t="s">
        <v>606</v>
      </c>
      <c r="K513" s="5"/>
      <c r="L513" s="5"/>
      <c r="M513" s="5"/>
      <c r="N513" s="5"/>
      <c r="O513" s="5"/>
      <c r="P513" s="5"/>
      <c r="Q513" s="5" t="s">
        <v>607</v>
      </c>
      <c r="R513" s="5"/>
      <c r="S513" s="5"/>
      <c r="T513" s="5"/>
      <c r="U513" s="5"/>
      <c r="V513" s="5" t="s">
        <v>606</v>
      </c>
      <c r="W513" s="5"/>
      <c r="X513" s="5"/>
      <c r="Y513" s="5"/>
      <c r="Z513" s="5"/>
      <c r="AA513" s="5"/>
      <c r="AB513" s="5"/>
      <c r="AC513" s="5" t="s">
        <v>607</v>
      </c>
      <c r="AD513" s="5"/>
      <c r="AE513" s="5"/>
      <c r="AF513" s="5"/>
      <c r="AG513" s="5"/>
      <c r="AH513" s="5" t="s">
        <v>606</v>
      </c>
      <c r="AI513" s="5"/>
      <c r="AJ513" s="5"/>
      <c r="AK513" s="5"/>
      <c r="AL513" s="5"/>
      <c r="AM513" s="5"/>
      <c r="AN513" s="5"/>
      <c r="AO513" s="5" t="s">
        <v>607</v>
      </c>
      <c r="AP513" s="5"/>
      <c r="AQ513" s="5"/>
      <c r="AR513" s="5"/>
      <c r="AS513" s="5"/>
      <c r="AT513" s="5" t="s">
        <v>606</v>
      </c>
      <c r="AU513" s="5"/>
      <c r="AV513" s="5"/>
      <c r="AW513" s="5"/>
      <c r="AX513" s="5"/>
      <c r="AY513" s="5"/>
      <c r="AZ513" s="5"/>
      <c r="BA513" s="5" t="s">
        <v>607</v>
      </c>
      <c r="BB513" s="5"/>
      <c r="BC513" s="5"/>
      <c r="BD513" s="5"/>
      <c r="BE513" s="5"/>
      <c r="BF513" s="5" t="s">
        <v>606</v>
      </c>
      <c r="BG513" s="5"/>
      <c r="BH513" s="5"/>
      <c r="BI513" s="5"/>
      <c r="BJ513" s="5"/>
      <c r="BK513" s="5"/>
      <c r="BL513" s="5"/>
      <c r="BM513" s="5" t="s">
        <v>607</v>
      </c>
      <c r="BN513" s="5"/>
      <c r="BO513" s="5"/>
      <c r="BP513" s="5"/>
      <c r="BQ513" s="5"/>
      <c r="BR513"/>
      <c r="BS513"/>
      <c r="BT513"/>
      <c r="BU513"/>
      <c r="BV513"/>
      <c r="BW513"/>
      <c r="BX513"/>
      <c r="BY513"/>
      <c r="BZ513"/>
      <c r="CA513"/>
      <c r="CB513"/>
      <c r="CC513"/>
      <c r="CD513"/>
      <c r="CE513"/>
      <c r="CF513"/>
      <c r="CG513"/>
      <c r="CH513"/>
      <c r="CI513"/>
      <c r="CJ513"/>
      <c r="CK513"/>
      <c r="CL513"/>
      <c r="CM513"/>
      <c r="CN513"/>
      <c r="CO513"/>
      <c r="CP513"/>
      <c r="CQ513"/>
      <c r="CR513"/>
      <c r="CS513"/>
      <c r="CT513"/>
      <c r="CU513"/>
      <c r="CV513"/>
      <c r="CW513"/>
      <c r="CX513"/>
      <c r="CY513"/>
      <c r="CZ513"/>
      <c r="DA513"/>
      <c r="DB513"/>
      <c r="DC513"/>
      <c r="DD513"/>
      <c r="DE513"/>
      <c r="DF513"/>
      <c r="DG513"/>
      <c r="DH513"/>
      <c r="DI513"/>
      <c r="DJ513"/>
      <c r="DK513"/>
      <c r="DL513"/>
      <c r="DM513"/>
      <c r="DN513"/>
      <c r="DO513"/>
      <c r="DP513"/>
      <c r="DQ513"/>
      <c r="DR513"/>
      <c r="DS513"/>
      <c r="DT513"/>
      <c r="DU513"/>
      <c r="DV513"/>
      <c r="DW513"/>
      <c r="DX513"/>
      <c r="DY513"/>
      <c r="DZ513"/>
      <c r="EA513"/>
      <c r="EB513"/>
      <c r="EC513"/>
      <c r="ED513"/>
      <c r="EE513"/>
      <c r="EF513"/>
      <c r="EG513"/>
      <c r="EH513"/>
      <c r="EI513"/>
      <c r="EJ513"/>
      <c r="EK513"/>
      <c r="EL513"/>
      <c r="EM513"/>
      <c r="EN513"/>
      <c r="EO513"/>
      <c r="EP513"/>
      <c r="EQ513"/>
      <c r="ER513"/>
      <c r="ES513"/>
      <c r="ET513"/>
      <c r="EU513"/>
      <c r="EV513"/>
      <c r="EW513"/>
      <c r="EX513"/>
      <c r="EY513"/>
      <c r="EZ513"/>
      <c r="FA513"/>
      <c r="FB513"/>
      <c r="FC513"/>
      <c r="FD513"/>
      <c r="FE513"/>
      <c r="FF513"/>
      <c r="FG513"/>
      <c r="FH513"/>
      <c r="FI513"/>
      <c r="FJ513"/>
      <c r="FK513"/>
      <c r="FL513"/>
      <c r="FM513"/>
      <c r="FN513"/>
      <c r="FO513"/>
      <c r="FP513"/>
      <c r="FQ513"/>
      <c r="FR513"/>
      <c r="FS513"/>
      <c r="FT513"/>
      <c r="FU513"/>
      <c r="FV513"/>
      <c r="FW513"/>
      <c r="FX513"/>
      <c r="FY513"/>
      <c r="FZ513"/>
      <c r="GA513"/>
      <c r="GB513"/>
      <c r="GC513"/>
      <c r="GD513"/>
      <c r="GE513"/>
      <c r="GF513"/>
      <c r="GG513"/>
      <c r="GH513"/>
      <c r="GI513"/>
      <c r="GJ513"/>
      <c r="GK513"/>
      <c r="GL513"/>
      <c r="GM513"/>
      <c r="GN513"/>
      <c r="GO513"/>
      <c r="GP513"/>
      <c r="GQ513"/>
      <c r="GR513"/>
      <c r="GS513"/>
      <c r="GT513"/>
      <c r="GU513"/>
      <c r="GV513"/>
      <c r="GW513"/>
      <c r="GX513"/>
      <c r="GY513"/>
      <c r="GZ513"/>
      <c r="HA513"/>
      <c r="HB513"/>
      <c r="HC513"/>
      <c r="HD513"/>
      <c r="HE513"/>
      <c r="HF513"/>
      <c r="HG513"/>
      <c r="HH513"/>
      <c r="HI513"/>
      <c r="HJ513"/>
      <c r="HK513"/>
      <c r="HL513"/>
      <c r="HM513"/>
      <c r="HN513"/>
      <c r="HO513"/>
      <c r="HP513"/>
      <c r="HQ513"/>
      <c r="HR513"/>
      <c r="HS513"/>
      <c r="HT513"/>
      <c r="HU513"/>
      <c r="HV513"/>
      <c r="HW513"/>
      <c r="HX513"/>
      <c r="HY513"/>
      <c r="HZ513"/>
      <c r="IA513"/>
      <c r="IB513"/>
      <c r="IC513"/>
      <c r="ID513"/>
      <c r="IE513"/>
      <c r="IF513"/>
      <c r="IG513"/>
      <c r="IH513"/>
      <c r="II513"/>
      <c r="IJ513"/>
      <c r="IK513"/>
      <c r="IL513"/>
      <c r="IM513"/>
      <c r="IN513"/>
      <c r="IO513"/>
      <c r="IP513"/>
      <c r="IQ513"/>
      <c r="IR513"/>
      <c r="IS513"/>
      <c r="IT513"/>
      <c r="IU513"/>
      <c r="IV513"/>
    </row>
    <row r="514" spans="1:256" ht="15.75" customHeight="1">
      <c r="A514"/>
      <c r="B514" s="5" t="s">
        <v>68</v>
      </c>
      <c r="C514" s="5"/>
      <c r="D514" s="5"/>
      <c r="E514" s="5"/>
      <c r="F514" s="5"/>
      <c r="G514" s="5"/>
      <c r="H514" s="5"/>
      <c r="I514" s="5"/>
      <c r="J514" s="308">
        <v>1388</v>
      </c>
      <c r="K514" s="308"/>
      <c r="L514" s="308"/>
      <c r="M514" s="308"/>
      <c r="N514" s="308"/>
      <c r="O514" s="308"/>
      <c r="P514" s="308"/>
      <c r="Q514" s="308">
        <v>5413</v>
      </c>
      <c r="R514" s="308"/>
      <c r="S514" s="308"/>
      <c r="T514" s="308"/>
      <c r="U514" s="308"/>
      <c r="V514" s="308">
        <v>632</v>
      </c>
      <c r="W514" s="308"/>
      <c r="X514" s="308"/>
      <c r="Y514" s="308"/>
      <c r="Z514" s="308"/>
      <c r="AA514" s="308"/>
      <c r="AB514" s="308"/>
      <c r="AC514" s="308">
        <v>2528</v>
      </c>
      <c r="AD514" s="308"/>
      <c r="AE514" s="308"/>
      <c r="AF514" s="308"/>
      <c r="AG514" s="308"/>
      <c r="AH514" s="308">
        <v>292</v>
      </c>
      <c r="AI514" s="308"/>
      <c r="AJ514" s="308"/>
      <c r="AK514" s="308"/>
      <c r="AL514" s="308"/>
      <c r="AM514" s="308"/>
      <c r="AN514" s="308"/>
      <c r="AO514" s="308">
        <v>1051</v>
      </c>
      <c r="AP514" s="308"/>
      <c r="AQ514" s="308"/>
      <c r="AR514" s="308"/>
      <c r="AS514" s="308"/>
      <c r="AT514" s="308">
        <v>470</v>
      </c>
      <c r="AU514" s="308"/>
      <c r="AV514" s="308"/>
      <c r="AW514" s="308"/>
      <c r="AX514" s="308"/>
      <c r="AY514" s="308"/>
      <c r="AZ514" s="308"/>
      <c r="BA514" s="308">
        <v>470</v>
      </c>
      <c r="BB514" s="308"/>
      <c r="BC514" s="308"/>
      <c r="BD514" s="308"/>
      <c r="BE514" s="308"/>
      <c r="BF514" s="308">
        <v>32</v>
      </c>
      <c r="BG514" s="308"/>
      <c r="BH514" s="308"/>
      <c r="BI514" s="308"/>
      <c r="BJ514" s="308"/>
      <c r="BK514" s="308"/>
      <c r="BL514" s="308"/>
      <c r="BM514" s="308">
        <v>1280</v>
      </c>
      <c r="BN514" s="308"/>
      <c r="BO514" s="308"/>
      <c r="BP514" s="308"/>
      <c r="BQ514" s="308"/>
      <c r="BR514"/>
      <c r="BS514"/>
      <c r="BT514"/>
      <c r="BU514"/>
      <c r="BV514"/>
      <c r="BW514"/>
      <c r="BX514"/>
      <c r="BY514"/>
      <c r="BZ514"/>
      <c r="CA514"/>
      <c r="CB514"/>
      <c r="CC514"/>
      <c r="CD514"/>
      <c r="CE514"/>
      <c r="CF514"/>
      <c r="CG514"/>
      <c r="CH514"/>
      <c r="CI514"/>
      <c r="CJ514"/>
      <c r="CK514"/>
      <c r="CL514"/>
      <c r="CM514"/>
      <c r="CN514"/>
      <c r="CO514"/>
      <c r="CP514"/>
      <c r="CQ514"/>
      <c r="CR514"/>
      <c r="CS514"/>
      <c r="CT514"/>
      <c r="CU514"/>
      <c r="CV514"/>
      <c r="CW514"/>
      <c r="CX514"/>
      <c r="CY514"/>
      <c r="CZ514"/>
      <c r="DA514"/>
      <c r="DB514"/>
      <c r="DC514"/>
      <c r="DD514"/>
      <c r="DE514"/>
      <c r="DF514"/>
      <c r="DG514"/>
      <c r="DH514"/>
      <c r="DI514"/>
      <c r="DJ514"/>
      <c r="DK514"/>
      <c r="DL514"/>
      <c r="DM514"/>
      <c r="DN514"/>
      <c r="DO514"/>
      <c r="DP514"/>
      <c r="DQ514"/>
      <c r="DR514"/>
      <c r="DS514"/>
      <c r="DT514"/>
      <c r="DU514"/>
      <c r="DV514"/>
      <c r="DW514"/>
      <c r="DX514"/>
      <c r="DY514"/>
      <c r="DZ514"/>
      <c r="EA514"/>
      <c r="EB514"/>
      <c r="EC514"/>
      <c r="ED514"/>
      <c r="EE514"/>
      <c r="EF514"/>
      <c r="EG514"/>
      <c r="EH514"/>
      <c r="EI514"/>
      <c r="EJ514"/>
      <c r="EK514"/>
      <c r="EL514"/>
      <c r="EM514"/>
      <c r="EN514"/>
      <c r="EO514"/>
      <c r="EP514"/>
      <c r="EQ514"/>
      <c r="ER514"/>
      <c r="ES514"/>
      <c r="ET514"/>
      <c r="EU514"/>
      <c r="EV514"/>
      <c r="EW514"/>
      <c r="EX514"/>
      <c r="EY514"/>
      <c r="EZ514"/>
      <c r="FA514"/>
      <c r="FB514"/>
      <c r="FC514"/>
      <c r="FD514"/>
      <c r="FE514"/>
      <c r="FF514"/>
      <c r="FG514"/>
      <c r="FH514"/>
      <c r="FI514"/>
      <c r="FJ514"/>
      <c r="FK514"/>
      <c r="FL514"/>
      <c r="FM514"/>
      <c r="FN514"/>
      <c r="FO514"/>
      <c r="FP514"/>
      <c r="FQ514"/>
      <c r="FR514"/>
      <c r="FS514"/>
      <c r="FT514"/>
      <c r="FU514"/>
      <c r="FV514"/>
      <c r="FW514"/>
      <c r="FX514"/>
      <c r="FY514"/>
      <c r="FZ514"/>
      <c r="GA514"/>
      <c r="GB514"/>
      <c r="GC514"/>
      <c r="GD514"/>
      <c r="GE514"/>
      <c r="GF514"/>
      <c r="GG514"/>
      <c r="GH514"/>
      <c r="GI514"/>
      <c r="GJ514"/>
      <c r="GK514"/>
      <c r="GL514"/>
      <c r="GM514"/>
      <c r="GN514"/>
      <c r="GO514"/>
      <c r="GP514"/>
      <c r="GQ514"/>
      <c r="GR514"/>
      <c r="GS514"/>
      <c r="GT514"/>
      <c r="GU514"/>
      <c r="GV514"/>
      <c r="GW514"/>
      <c r="GX514"/>
      <c r="GY514"/>
      <c r="GZ514"/>
      <c r="HA514"/>
      <c r="HB514"/>
      <c r="HC514"/>
      <c r="HD514"/>
      <c r="HE514"/>
      <c r="HF514"/>
      <c r="HG514"/>
      <c r="HH514"/>
      <c r="HI514"/>
      <c r="HJ514"/>
      <c r="HK514"/>
      <c r="HL514"/>
      <c r="HM514"/>
      <c r="HN514"/>
      <c r="HO514"/>
      <c r="HP514"/>
      <c r="HQ514"/>
      <c r="HR514"/>
      <c r="HS514"/>
      <c r="HT514"/>
      <c r="HU514"/>
      <c r="HV514"/>
      <c r="HW514"/>
      <c r="HX514"/>
      <c r="HY514"/>
      <c r="HZ514"/>
      <c r="IA514"/>
      <c r="IB514"/>
      <c r="IC514"/>
      <c r="ID514"/>
      <c r="IE514"/>
      <c r="IF514"/>
      <c r="IG514"/>
      <c r="IH514"/>
      <c r="II514"/>
      <c r="IJ514"/>
      <c r="IK514"/>
      <c r="IL514"/>
      <c r="IM514"/>
      <c r="IN514"/>
      <c r="IO514"/>
      <c r="IP514"/>
      <c r="IQ514"/>
      <c r="IR514"/>
      <c r="IS514"/>
      <c r="IT514"/>
      <c r="IU514"/>
      <c r="IV514"/>
    </row>
    <row r="515" spans="1:256" ht="15" customHeight="1">
      <c r="A515"/>
      <c r="B515"/>
      <c r="C515"/>
      <c r="D515"/>
      <c r="E515"/>
      <c r="F515"/>
      <c r="G515"/>
      <c r="H515"/>
      <c r="I515"/>
      <c r="J515"/>
      <c r="K515"/>
      <c r="L515"/>
      <c r="M515" s="1">
        <v>30.8</v>
      </c>
      <c r="N515"/>
      <c r="O515"/>
      <c r="P515"/>
      <c r="Q515"/>
      <c r="R515"/>
      <c r="S515"/>
      <c r="T515"/>
      <c r="U515"/>
      <c r="V515" s="1">
        <v>13.5</v>
      </c>
      <c r="W515"/>
      <c r="X515"/>
      <c r="Y515"/>
      <c r="Z515"/>
      <c r="AA515"/>
      <c r="AB515"/>
      <c r="AC515"/>
      <c r="AD515"/>
      <c r="AE515" s="1">
        <v>21.9</v>
      </c>
      <c r="AF515"/>
      <c r="AG515"/>
      <c r="AH515"/>
      <c r="AI515"/>
      <c r="AJ515"/>
      <c r="AK515"/>
      <c r="AL515"/>
      <c r="AM515"/>
      <c r="AN515" s="1">
        <v>166.5</v>
      </c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  <c r="BP515"/>
      <c r="BQ515" s="55" t="s">
        <v>608</v>
      </c>
      <c r="BR515"/>
      <c r="BS515"/>
      <c r="BT515"/>
      <c r="BU515"/>
      <c r="BV515"/>
      <c r="BW515"/>
      <c r="BX515"/>
      <c r="BY515"/>
      <c r="BZ515"/>
      <c r="CA515"/>
      <c r="CB515"/>
      <c r="CC515"/>
      <c r="CD515"/>
      <c r="CE515"/>
      <c r="CF515"/>
      <c r="CG515"/>
      <c r="CH515"/>
      <c r="CI515"/>
      <c r="CJ515"/>
      <c r="CK515"/>
      <c r="CL515"/>
      <c r="CM515"/>
      <c r="CN515"/>
      <c r="CO515"/>
      <c r="CP515"/>
      <c r="CQ515"/>
      <c r="CR515"/>
      <c r="CS515"/>
      <c r="CT515"/>
      <c r="CU515"/>
      <c r="CV515"/>
      <c r="CW515"/>
      <c r="CX515"/>
      <c r="CY515"/>
      <c r="CZ515"/>
      <c r="DA515"/>
      <c r="DB515"/>
      <c r="DC515"/>
      <c r="DD515"/>
      <c r="DE515"/>
      <c r="DF515"/>
      <c r="DG515"/>
      <c r="DH515"/>
      <c r="DI515"/>
      <c r="DJ515"/>
      <c r="DK515"/>
      <c r="DL515"/>
      <c r="DM515"/>
      <c r="DN515"/>
      <c r="DO515"/>
      <c r="DP515"/>
      <c r="DQ515"/>
      <c r="DR515"/>
      <c r="DS515"/>
      <c r="DT515"/>
      <c r="DU515"/>
      <c r="DV515"/>
      <c r="DW515"/>
      <c r="DX515"/>
      <c r="DY515"/>
      <c r="DZ515"/>
      <c r="EA515"/>
      <c r="EB515"/>
      <c r="EC515"/>
      <c r="ED515"/>
      <c r="EE515"/>
      <c r="EF515"/>
      <c r="EG515"/>
      <c r="EH515"/>
      <c r="EI515"/>
      <c r="EJ515"/>
      <c r="EK515"/>
      <c r="EL515"/>
      <c r="EM515"/>
      <c r="EN515"/>
      <c r="EO515"/>
      <c r="EP515"/>
      <c r="EQ515"/>
      <c r="ER515"/>
      <c r="ES515"/>
      <c r="ET515"/>
      <c r="EU515"/>
      <c r="EV515"/>
      <c r="EW515"/>
      <c r="EX515"/>
      <c r="EY515"/>
      <c r="EZ515"/>
      <c r="FA515"/>
      <c r="FB515"/>
      <c r="FC515"/>
      <c r="FD515"/>
      <c r="FE515"/>
      <c r="FF515"/>
      <c r="FG515"/>
      <c r="FH515"/>
      <c r="FI515"/>
      <c r="FJ515"/>
      <c r="FK515"/>
      <c r="FL515"/>
      <c r="FM515"/>
      <c r="FN515"/>
      <c r="FO515"/>
      <c r="FP515"/>
      <c r="FQ515"/>
      <c r="FR515"/>
      <c r="FS515"/>
      <c r="FT515"/>
      <c r="FU515"/>
      <c r="FV515"/>
      <c r="FW515"/>
      <c r="FX515"/>
      <c r="FY515"/>
      <c r="FZ515"/>
      <c r="GA515"/>
      <c r="GB515"/>
      <c r="GC515"/>
      <c r="GD515"/>
      <c r="GE515"/>
      <c r="GF515"/>
      <c r="GG515"/>
      <c r="GH515"/>
      <c r="GI515"/>
      <c r="GJ515"/>
      <c r="GK515"/>
      <c r="GL515"/>
      <c r="GM515"/>
      <c r="GN515"/>
      <c r="GO515"/>
      <c r="GP515"/>
      <c r="GQ515"/>
      <c r="GR515"/>
      <c r="GS515"/>
      <c r="GT515"/>
      <c r="GU515"/>
      <c r="GV515"/>
      <c r="GW515"/>
      <c r="GX515"/>
      <c r="GY515"/>
      <c r="GZ515"/>
      <c r="HA515"/>
      <c r="HB515"/>
      <c r="HC515"/>
      <c r="HD515"/>
      <c r="HE515"/>
      <c r="HF515"/>
      <c r="HG515"/>
      <c r="HH515"/>
      <c r="HI515"/>
      <c r="HJ515"/>
      <c r="HK515"/>
      <c r="HL515"/>
      <c r="HM515"/>
      <c r="HN515"/>
      <c r="HO515"/>
      <c r="HP515"/>
      <c r="HQ515"/>
      <c r="HR515"/>
      <c r="HS515"/>
      <c r="HT515"/>
      <c r="HU515"/>
      <c r="HV515"/>
      <c r="HW515"/>
      <c r="HX515"/>
      <c r="HY515"/>
      <c r="HZ515"/>
      <c r="IA515"/>
      <c r="IB515"/>
      <c r="IC515"/>
      <c r="ID515"/>
      <c r="IE515"/>
      <c r="IF515"/>
      <c r="IG515"/>
      <c r="IH515"/>
      <c r="II515"/>
      <c r="IJ515"/>
      <c r="IK515"/>
      <c r="IL515"/>
      <c r="IM515"/>
      <c r="IN515"/>
      <c r="IO515"/>
      <c r="IP515"/>
      <c r="IQ515"/>
      <c r="IR515"/>
      <c r="IS515"/>
      <c r="IT515"/>
      <c r="IU515"/>
      <c r="IV515"/>
    </row>
    <row r="516" spans="1:256" ht="15" customHeight="1">
      <c r="A516"/>
      <c r="B516"/>
      <c r="C516"/>
      <c r="D516"/>
      <c r="E516"/>
      <c r="F516"/>
      <c r="G516"/>
      <c r="H516"/>
      <c r="I516"/>
      <c r="J516"/>
      <c r="K516"/>
      <c r="L516"/>
      <c r="M516" s="1">
        <v>27.5</v>
      </c>
      <c r="N516"/>
      <c r="O516"/>
      <c r="P516"/>
      <c r="Q516"/>
      <c r="R516"/>
      <c r="S516"/>
      <c r="T516"/>
      <c r="U516"/>
      <c r="V516" s="1">
        <v>6.1</v>
      </c>
      <c r="W516"/>
      <c r="X516"/>
      <c r="Y516"/>
      <c r="Z516"/>
      <c r="AA516"/>
      <c r="AB516"/>
      <c r="AC516"/>
      <c r="AD516"/>
      <c r="AE516" s="1">
        <v>16.6</v>
      </c>
      <c r="AF516"/>
      <c r="AG516"/>
      <c r="AH516"/>
      <c r="AI516"/>
      <c r="AJ516"/>
      <c r="AK516"/>
      <c r="AL516"/>
      <c r="AM516"/>
      <c r="AN516" s="1">
        <v>94</v>
      </c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M516"/>
      <c r="BN516"/>
      <c r="BO516"/>
      <c r="BP516"/>
      <c r="BQ516"/>
      <c r="BR516"/>
      <c r="BS516"/>
      <c r="BT516"/>
      <c r="BU516"/>
      <c r="BV516"/>
      <c r="BW516"/>
      <c r="BX516"/>
      <c r="BY516"/>
      <c r="BZ516"/>
      <c r="CA516"/>
      <c r="CB516"/>
      <c r="CC516"/>
      <c r="CD516"/>
      <c r="CE516"/>
      <c r="CF516"/>
      <c r="CG516"/>
      <c r="CH516"/>
      <c r="CI516"/>
      <c r="CJ516"/>
      <c r="CK516"/>
      <c r="CL516"/>
      <c r="CM516"/>
      <c r="CN516"/>
      <c r="CO516"/>
      <c r="CP516"/>
      <c r="CQ516"/>
      <c r="CR516"/>
      <c r="CS516"/>
      <c r="CT516"/>
      <c r="CU516"/>
      <c r="CV516"/>
      <c r="CW516"/>
      <c r="CX516"/>
      <c r="CY516"/>
      <c r="CZ516"/>
      <c r="DA516"/>
      <c r="DB516"/>
      <c r="DC516"/>
      <c r="DD516"/>
      <c r="DE516"/>
      <c r="DF516"/>
      <c r="DG516"/>
      <c r="DH516"/>
      <c r="DI516"/>
      <c r="DJ516"/>
      <c r="DK516"/>
      <c r="DL516"/>
      <c r="DM516"/>
      <c r="DN516"/>
      <c r="DO516"/>
      <c r="DP516"/>
      <c r="DQ516"/>
      <c r="DR516"/>
      <c r="DS516"/>
      <c r="DT516"/>
      <c r="DU516"/>
      <c r="DV516"/>
      <c r="DW516"/>
      <c r="DX516"/>
      <c r="DY516"/>
      <c r="DZ516"/>
      <c r="EA516"/>
      <c r="EB516"/>
      <c r="EC516"/>
      <c r="ED516"/>
      <c r="EE516"/>
      <c r="EF516"/>
      <c r="EG516"/>
      <c r="EH516"/>
      <c r="EI516"/>
      <c r="EJ516"/>
      <c r="EK516"/>
      <c r="EL516"/>
      <c r="EM516"/>
      <c r="EN516"/>
      <c r="EO516"/>
      <c r="EP516"/>
      <c r="EQ516"/>
      <c r="ER516"/>
      <c r="ES516"/>
      <c r="ET516"/>
      <c r="EU516"/>
      <c r="EV516"/>
      <c r="EW516"/>
      <c r="EX516"/>
      <c r="EY516"/>
      <c r="EZ516"/>
      <c r="FA516"/>
      <c r="FB516"/>
      <c r="FC516"/>
      <c r="FD516"/>
      <c r="FE516"/>
      <c r="FF516"/>
      <c r="FG516"/>
      <c r="FH516"/>
      <c r="FI516"/>
      <c r="FJ516"/>
      <c r="FK516"/>
      <c r="FL516"/>
      <c r="FM516"/>
      <c r="FN516"/>
      <c r="FO516"/>
      <c r="FP516"/>
      <c r="FQ516"/>
      <c r="FR516"/>
      <c r="FS516"/>
      <c r="FT516"/>
      <c r="FU516"/>
      <c r="FV516"/>
      <c r="FW516"/>
      <c r="FX516"/>
      <c r="FY516"/>
      <c r="FZ516"/>
      <c r="GA516"/>
      <c r="GB516"/>
      <c r="GC516"/>
      <c r="GD516"/>
      <c r="GE516"/>
      <c r="GF516"/>
      <c r="GG516"/>
      <c r="GH516"/>
      <c r="GI516"/>
      <c r="GJ516"/>
      <c r="GK516"/>
      <c r="GL516"/>
      <c r="GM516"/>
      <c r="GN516"/>
      <c r="GO516"/>
      <c r="GP516"/>
      <c r="GQ516"/>
      <c r="GR516"/>
      <c r="GS516"/>
      <c r="GT516"/>
      <c r="GU516"/>
      <c r="GV516"/>
      <c r="GW516"/>
      <c r="GX516"/>
      <c r="GY516"/>
      <c r="GZ516"/>
      <c r="HA516"/>
      <c r="HB516"/>
      <c r="HC516"/>
      <c r="HD516"/>
      <c r="HE516"/>
      <c r="HF516"/>
      <c r="HG516"/>
      <c r="HH516"/>
      <c r="HI516"/>
      <c r="HJ516"/>
      <c r="HK516"/>
      <c r="HL516"/>
      <c r="HM516"/>
      <c r="HN516"/>
      <c r="HO516"/>
      <c r="HP516"/>
      <c r="HQ516"/>
      <c r="HR516"/>
      <c r="HS516"/>
      <c r="HT516"/>
      <c r="HU516"/>
      <c r="HV516"/>
      <c r="HW516"/>
      <c r="HX516"/>
      <c r="HY516"/>
      <c r="HZ516"/>
      <c r="IA516"/>
      <c r="IB516"/>
      <c r="IC516"/>
      <c r="ID516"/>
      <c r="IE516"/>
      <c r="IF516"/>
      <c r="IG516"/>
      <c r="IH516"/>
      <c r="II516"/>
      <c r="IJ516"/>
      <c r="IK516"/>
      <c r="IL516"/>
      <c r="IM516"/>
      <c r="IN516"/>
      <c r="IO516"/>
      <c r="IP516"/>
      <c r="IQ516"/>
      <c r="IR516"/>
      <c r="IS516"/>
      <c r="IT516"/>
      <c r="IU516"/>
      <c r="IV516"/>
    </row>
    <row r="517" spans="1:69" s="8" customFormat="1" ht="15" customHeight="1">
      <c r="A517" s="8" t="s">
        <v>609</v>
      </c>
      <c r="BQ517" s="55" t="s">
        <v>610</v>
      </c>
    </row>
    <row r="518" spans="1:256" ht="3.75" customHeight="1">
      <c r="A51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>
        <v>17</v>
      </c>
      <c r="N518"/>
      <c r="O518"/>
      <c r="P518"/>
      <c r="Q518"/>
      <c r="R518"/>
      <c r="S518"/>
      <c r="T518"/>
      <c r="U518"/>
      <c r="V518" s="8">
        <v>-2.8</v>
      </c>
      <c r="W518"/>
      <c r="X518"/>
      <c r="Y518"/>
      <c r="Z518"/>
      <c r="AA518"/>
      <c r="AB518"/>
      <c r="AC518"/>
      <c r="AD518"/>
      <c r="AE518" s="8">
        <v>8</v>
      </c>
      <c r="AF518"/>
      <c r="AG518"/>
      <c r="AH518"/>
      <c r="AI518"/>
      <c r="AJ518"/>
      <c r="AK518"/>
      <c r="AL518"/>
      <c r="AM518"/>
      <c r="AN518" s="8">
        <v>118.5</v>
      </c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  <c r="BM518"/>
      <c r="BN518"/>
      <c r="BO518"/>
      <c r="BP518"/>
      <c r="BQ518"/>
      <c r="BR518"/>
      <c r="BS518"/>
      <c r="BT518"/>
      <c r="BU518"/>
      <c r="BV518"/>
      <c r="BW518"/>
      <c r="BX518"/>
      <c r="BY518"/>
      <c r="BZ518"/>
      <c r="CA518"/>
      <c r="CB518"/>
      <c r="CC518"/>
      <c r="CD518"/>
      <c r="CE518"/>
      <c r="CF518"/>
      <c r="CG518"/>
      <c r="CH518"/>
      <c r="CI518"/>
      <c r="CJ518"/>
      <c r="CK518"/>
      <c r="CL518"/>
      <c r="CM518"/>
      <c r="CN518"/>
      <c r="CO518"/>
      <c r="CP518"/>
      <c r="CQ518"/>
      <c r="CR518"/>
      <c r="CS518"/>
      <c r="CT518"/>
      <c r="CU518"/>
      <c r="CV518"/>
      <c r="CW518"/>
      <c r="CX518"/>
      <c r="CY518"/>
      <c r="CZ518"/>
      <c r="DA518"/>
      <c r="DB518"/>
      <c r="DC518"/>
      <c r="DD518"/>
      <c r="DE518"/>
      <c r="DF518"/>
      <c r="DG518"/>
      <c r="DH518"/>
      <c r="DI518"/>
      <c r="DJ518"/>
      <c r="DK518"/>
      <c r="DL518"/>
      <c r="DM518"/>
      <c r="DN518"/>
      <c r="DO518"/>
      <c r="DP518"/>
      <c r="DQ518"/>
      <c r="DR518"/>
      <c r="DS518"/>
      <c r="DT518"/>
      <c r="DU518"/>
      <c r="DV518"/>
      <c r="DW518"/>
      <c r="DX518"/>
      <c r="DY518"/>
      <c r="DZ518"/>
      <c r="EA518"/>
      <c r="EB518"/>
      <c r="EC518"/>
      <c r="ED518"/>
      <c r="EE518"/>
      <c r="EF518"/>
      <c r="EG518"/>
      <c r="EH518"/>
      <c r="EI518"/>
      <c r="EJ518"/>
      <c r="EK518"/>
      <c r="EL518"/>
      <c r="EM518"/>
      <c r="EN518"/>
      <c r="EO518"/>
      <c r="EP518"/>
      <c r="EQ518"/>
      <c r="ER518"/>
      <c r="ES518"/>
      <c r="ET518"/>
      <c r="EU518"/>
      <c r="EV518"/>
      <c r="EW518"/>
      <c r="EX518"/>
      <c r="EY518"/>
      <c r="EZ518"/>
      <c r="FA518"/>
      <c r="FB518"/>
      <c r="FC518"/>
      <c r="FD518"/>
      <c r="FE518"/>
      <c r="FF518"/>
      <c r="FG518"/>
      <c r="FH518"/>
      <c r="FI518"/>
      <c r="FJ518"/>
      <c r="FK518"/>
      <c r="FL518"/>
      <c r="FM518"/>
      <c r="FN518"/>
      <c r="FO518"/>
      <c r="FP518"/>
      <c r="FQ518"/>
      <c r="FR518"/>
      <c r="FS518"/>
      <c r="FT518"/>
      <c r="FU518"/>
      <c r="FV518"/>
      <c r="FW518"/>
      <c r="FX518"/>
      <c r="FY518"/>
      <c r="FZ518"/>
      <c r="GA518"/>
      <c r="GB518"/>
      <c r="GC518"/>
      <c r="GD518"/>
      <c r="GE518"/>
      <c r="GF518"/>
      <c r="GG518"/>
      <c r="GH518"/>
      <c r="GI518"/>
      <c r="GJ518"/>
      <c r="GK518"/>
      <c r="GL518"/>
      <c r="GM518"/>
      <c r="GN518"/>
      <c r="GO518"/>
      <c r="GP518"/>
      <c r="GQ518"/>
      <c r="GR518"/>
      <c r="GS518"/>
      <c r="GT518"/>
      <c r="GU518"/>
      <c r="GV518"/>
      <c r="GW518"/>
      <c r="GX518"/>
      <c r="GY518"/>
      <c r="GZ518"/>
      <c r="HA518"/>
      <c r="HB518"/>
      <c r="HC518"/>
      <c r="HD518"/>
      <c r="HE518"/>
      <c r="HF518"/>
      <c r="HG518"/>
      <c r="HH518"/>
      <c r="HI518"/>
      <c r="HJ518"/>
      <c r="HK518"/>
      <c r="HL518"/>
      <c r="HM518"/>
      <c r="HN518"/>
      <c r="HO518"/>
      <c r="HP518"/>
      <c r="HQ518"/>
      <c r="HR518"/>
      <c r="HS518"/>
      <c r="HT518"/>
      <c r="HU518"/>
      <c r="HV518"/>
      <c r="HW518"/>
      <c r="HX518"/>
      <c r="HY518"/>
      <c r="HZ518"/>
      <c r="IA518"/>
      <c r="IB518"/>
      <c r="IC518"/>
      <c r="ID518"/>
      <c r="IE518"/>
      <c r="IF518"/>
      <c r="IG518"/>
      <c r="IH518"/>
      <c r="II518"/>
      <c r="IJ518"/>
      <c r="IK518"/>
      <c r="IL518"/>
      <c r="IM518"/>
      <c r="IN518"/>
      <c r="IO518"/>
      <c r="IP518"/>
      <c r="IQ518"/>
      <c r="IR518"/>
      <c r="IS518"/>
      <c r="IT518"/>
      <c r="IU518"/>
      <c r="IV518"/>
    </row>
    <row r="519" spans="1:256" ht="13.5" customHeight="1">
      <c r="A519"/>
      <c r="B519" s="35" t="s">
        <v>12</v>
      </c>
      <c r="C519" s="35"/>
      <c r="D519" s="35"/>
      <c r="E519" s="35"/>
      <c r="F519" s="35"/>
      <c r="G519" s="35"/>
      <c r="H519" s="35"/>
      <c r="I519" s="35"/>
      <c r="J519" s="24" t="s">
        <v>611</v>
      </c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5" t="s">
        <v>612</v>
      </c>
      <c r="V519" s="5"/>
      <c r="W519" s="5"/>
      <c r="X519" s="5"/>
      <c r="Y519" s="5"/>
      <c r="Z519" s="5"/>
      <c r="AA519" s="5"/>
      <c r="AB519" s="5"/>
      <c r="AC519" s="5"/>
      <c r="AD519" s="5"/>
      <c r="AE519" s="5" t="s">
        <v>613</v>
      </c>
      <c r="AF519" s="5"/>
      <c r="AG519" s="5"/>
      <c r="AH519" s="5"/>
      <c r="AI519" s="5"/>
      <c r="AJ519" s="5"/>
      <c r="AK519" s="5"/>
      <c r="AL519" s="5"/>
      <c r="AM519" s="5"/>
      <c r="AN519" s="5" t="s">
        <v>614</v>
      </c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 t="s">
        <v>615</v>
      </c>
      <c r="AZ519" s="5"/>
      <c r="BA519" s="5"/>
      <c r="BB519" s="5"/>
      <c r="BC519" s="5"/>
      <c r="BD519" s="5"/>
      <c r="BE519" s="5"/>
      <c r="BF519" s="5"/>
      <c r="BG519" s="5"/>
      <c r="BH519" s="5" t="s">
        <v>616</v>
      </c>
      <c r="BI519" s="5"/>
      <c r="BJ519" s="5"/>
      <c r="BK519" s="5"/>
      <c r="BL519" s="5"/>
      <c r="BM519" s="5"/>
      <c r="BN519" s="5"/>
      <c r="BO519" s="5"/>
      <c r="BP519" s="5"/>
      <c r="BQ519" s="5"/>
      <c r="BR519"/>
      <c r="BS519"/>
      <c r="BT519"/>
      <c r="BU519"/>
      <c r="BV519"/>
      <c r="BW519"/>
      <c r="BX519"/>
      <c r="BY519"/>
      <c r="BZ519"/>
      <c r="CA519"/>
      <c r="CB519"/>
      <c r="CC519"/>
      <c r="CD519"/>
      <c r="CE519"/>
      <c r="CF519"/>
      <c r="CG519"/>
      <c r="CH519"/>
      <c r="CI519"/>
      <c r="CJ519"/>
      <c r="CK519"/>
      <c r="CL519"/>
      <c r="CM519"/>
      <c r="CN519"/>
      <c r="CO519"/>
      <c r="CP519"/>
      <c r="CQ519"/>
      <c r="CR519"/>
      <c r="CS519"/>
      <c r="CT519"/>
      <c r="CU519"/>
      <c r="CV519"/>
      <c r="CW519"/>
      <c r="CX519"/>
      <c r="CY519"/>
      <c r="CZ519"/>
      <c r="DA519"/>
      <c r="DB519"/>
      <c r="DC519"/>
      <c r="DD519"/>
      <c r="DE519"/>
      <c r="DF519"/>
      <c r="DG519"/>
      <c r="DH519"/>
      <c r="DI519"/>
      <c r="DJ519"/>
      <c r="DK519"/>
      <c r="DL519"/>
      <c r="DM519"/>
      <c r="DN519"/>
      <c r="DO519"/>
      <c r="DP519"/>
      <c r="DQ519"/>
      <c r="DR519"/>
      <c r="DS519"/>
      <c r="DT519"/>
      <c r="DU519"/>
      <c r="DV519"/>
      <c r="DW519"/>
      <c r="DX519"/>
      <c r="DY519"/>
      <c r="DZ519"/>
      <c r="EA519"/>
      <c r="EB519"/>
      <c r="EC519"/>
      <c r="ED519"/>
      <c r="EE519"/>
      <c r="EF519"/>
      <c r="EG519"/>
      <c r="EH519"/>
      <c r="EI519"/>
      <c r="EJ519"/>
      <c r="EK519"/>
      <c r="EL519"/>
      <c r="EM519"/>
      <c r="EN519"/>
      <c r="EO519"/>
      <c r="EP519"/>
      <c r="EQ519"/>
      <c r="ER519"/>
      <c r="ES519"/>
      <c r="ET519"/>
      <c r="EU519"/>
      <c r="EV519"/>
      <c r="EW519"/>
      <c r="EX519"/>
      <c r="EY519"/>
      <c r="EZ519"/>
      <c r="FA519"/>
      <c r="FB519"/>
      <c r="FC519"/>
      <c r="FD519"/>
      <c r="FE519"/>
      <c r="FF519"/>
      <c r="FG519"/>
      <c r="FH519"/>
      <c r="FI519"/>
      <c r="FJ519"/>
      <c r="FK519"/>
      <c r="FL519"/>
      <c r="FM519"/>
      <c r="FN519"/>
      <c r="FO519"/>
      <c r="FP519"/>
      <c r="FQ519"/>
      <c r="FR519"/>
      <c r="FS519"/>
      <c r="FT519"/>
      <c r="FU519"/>
      <c r="FV519"/>
      <c r="FW519"/>
      <c r="FX519"/>
      <c r="FY519"/>
      <c r="FZ519"/>
      <c r="GA519"/>
      <c r="GB519"/>
      <c r="GC519"/>
      <c r="GD519"/>
      <c r="GE519"/>
      <c r="GF519"/>
      <c r="GG519"/>
      <c r="GH519"/>
      <c r="GI519"/>
      <c r="GJ519"/>
      <c r="GK519"/>
      <c r="GL519"/>
      <c r="GM519"/>
      <c r="GN519"/>
      <c r="GO519"/>
      <c r="GP519"/>
      <c r="GQ519"/>
      <c r="GR519"/>
      <c r="GS519"/>
      <c r="GT519"/>
      <c r="GU519"/>
      <c r="GV519"/>
      <c r="GW519"/>
      <c r="GX519"/>
      <c r="GY519"/>
      <c r="GZ519"/>
      <c r="HA519"/>
      <c r="HB519"/>
      <c r="HC519"/>
      <c r="HD519"/>
      <c r="HE519"/>
      <c r="HF519"/>
      <c r="HG519"/>
      <c r="HH519"/>
      <c r="HI519"/>
      <c r="HJ519"/>
      <c r="HK519"/>
      <c r="HL519"/>
      <c r="HM519"/>
      <c r="HN519"/>
      <c r="HO519"/>
      <c r="HP519"/>
      <c r="HQ519"/>
      <c r="HR519"/>
      <c r="HS519"/>
      <c r="HT519"/>
      <c r="HU519"/>
      <c r="HV519"/>
      <c r="HW519"/>
      <c r="HX519"/>
      <c r="HY519"/>
      <c r="HZ519"/>
      <c r="IA519"/>
      <c r="IB519"/>
      <c r="IC519"/>
      <c r="ID519"/>
      <c r="IE519"/>
      <c r="IF519"/>
      <c r="IG519"/>
      <c r="IH519"/>
      <c r="II519"/>
      <c r="IJ519"/>
      <c r="IK519"/>
      <c r="IL519"/>
      <c r="IM519"/>
      <c r="IN519"/>
      <c r="IO519"/>
      <c r="IP519"/>
      <c r="IQ519"/>
      <c r="IR519"/>
      <c r="IS519"/>
      <c r="IT519"/>
      <c r="IU519"/>
      <c r="IV519"/>
    </row>
    <row r="520" spans="1:256" ht="13.5" customHeight="1">
      <c r="A520"/>
      <c r="B520" s="35"/>
      <c r="C520" s="35"/>
      <c r="D520" s="35"/>
      <c r="E520" s="35"/>
      <c r="F520" s="35"/>
      <c r="G520" s="35"/>
      <c r="H520" s="35"/>
      <c r="I520" s="35"/>
      <c r="J520" s="309" t="s">
        <v>617</v>
      </c>
      <c r="K520" s="309"/>
      <c r="L520" s="309"/>
      <c r="M520" s="309"/>
      <c r="N520" s="309"/>
      <c r="O520" s="269" t="s">
        <v>618</v>
      </c>
      <c r="P520" s="269"/>
      <c r="Q520" s="269"/>
      <c r="R520" s="269"/>
      <c r="S520" s="269"/>
      <c r="T520" s="269"/>
      <c r="U520" s="269" t="s">
        <v>617</v>
      </c>
      <c r="V520" s="269"/>
      <c r="W520" s="269"/>
      <c r="X520" s="269"/>
      <c r="Y520" s="269" t="s">
        <v>618</v>
      </c>
      <c r="Z520" s="269"/>
      <c r="AA520" s="269"/>
      <c r="AB520" s="269"/>
      <c r="AC520" s="269"/>
      <c r="AD520" s="269"/>
      <c r="AE520" s="269" t="s">
        <v>617</v>
      </c>
      <c r="AF520" s="269"/>
      <c r="AG520" s="269"/>
      <c r="AH520" s="269"/>
      <c r="AI520" s="269" t="s">
        <v>618</v>
      </c>
      <c r="AJ520" s="269"/>
      <c r="AK520" s="269"/>
      <c r="AL520" s="269"/>
      <c r="AM520" s="269"/>
      <c r="AN520" s="269" t="s">
        <v>617</v>
      </c>
      <c r="AO520" s="269"/>
      <c r="AP520" s="269"/>
      <c r="AQ520" s="269"/>
      <c r="AR520" s="269"/>
      <c r="AS520" s="269" t="s">
        <v>618</v>
      </c>
      <c r="AT520" s="269"/>
      <c r="AU520" s="269"/>
      <c r="AV520" s="269"/>
      <c r="AW520" s="269"/>
      <c r="AX520" s="269"/>
      <c r="AY520" s="269" t="s">
        <v>617</v>
      </c>
      <c r="AZ520" s="269"/>
      <c r="BA520" s="269"/>
      <c r="BB520" s="269"/>
      <c r="BC520" s="269" t="s">
        <v>618</v>
      </c>
      <c r="BD520" s="269"/>
      <c r="BE520" s="269"/>
      <c r="BF520" s="269"/>
      <c r="BG520" s="269"/>
      <c r="BH520" s="269" t="s">
        <v>617</v>
      </c>
      <c r="BI520" s="269"/>
      <c r="BJ520" s="269"/>
      <c r="BK520" s="269"/>
      <c r="BL520" s="269"/>
      <c r="BM520" s="269" t="s">
        <v>618</v>
      </c>
      <c r="BN520" s="269"/>
      <c r="BO520" s="269"/>
      <c r="BP520" s="269"/>
      <c r="BQ520" s="269"/>
      <c r="BR520"/>
      <c r="BS520"/>
      <c r="BT520"/>
      <c r="BU520"/>
      <c r="BV520"/>
      <c r="BW520"/>
      <c r="BX520"/>
      <c r="BY520"/>
      <c r="BZ520"/>
      <c r="CA520"/>
      <c r="CB520" s="1" t="s">
        <v>574</v>
      </c>
      <c r="CC520"/>
      <c r="CD520"/>
      <c r="CE520"/>
      <c r="CF520"/>
      <c r="CG520"/>
      <c r="CH520"/>
      <c r="CI520"/>
      <c r="CJ520"/>
      <c r="CK520"/>
      <c r="CL520"/>
      <c r="CM520"/>
      <c r="CN520"/>
      <c r="CO520"/>
      <c r="CP520"/>
      <c r="CQ520"/>
      <c r="CR520"/>
      <c r="CS520"/>
      <c r="CT520"/>
      <c r="CU520"/>
      <c r="CV520"/>
      <c r="CW520"/>
      <c r="CX520"/>
      <c r="CY520"/>
      <c r="CZ520"/>
      <c r="DA520"/>
      <c r="DB520"/>
      <c r="DC520"/>
      <c r="DD520"/>
      <c r="DE520"/>
      <c r="DF520"/>
      <c r="DG520"/>
      <c r="DH520"/>
      <c r="DI520"/>
      <c r="DJ520"/>
      <c r="DK520"/>
      <c r="DL520"/>
      <c r="DM520"/>
      <c r="DN520"/>
      <c r="DO520"/>
      <c r="DP520"/>
      <c r="DQ520"/>
      <c r="DR520"/>
      <c r="DS520"/>
      <c r="DT520"/>
      <c r="DU520"/>
      <c r="DV520"/>
      <c r="DW520"/>
      <c r="DX520"/>
      <c r="DY520"/>
      <c r="DZ520"/>
      <c r="EA520"/>
      <c r="EB520"/>
      <c r="EC520"/>
      <c r="ED520"/>
      <c r="EE520"/>
      <c r="EF520"/>
      <c r="EG520"/>
      <c r="EH520"/>
      <c r="EI520"/>
      <c r="EJ520"/>
      <c r="EK520"/>
      <c r="EL520"/>
      <c r="EM520"/>
      <c r="EN520"/>
      <c r="EO520"/>
      <c r="EP520"/>
      <c r="EQ520"/>
      <c r="ER520"/>
      <c r="ES520"/>
      <c r="ET520"/>
      <c r="EU520"/>
      <c r="EV520"/>
      <c r="EW520"/>
      <c r="EX520"/>
      <c r="EY520"/>
      <c r="EZ520"/>
      <c r="FA520"/>
      <c r="FB520"/>
      <c r="FC520"/>
      <c r="FD520"/>
      <c r="FE520"/>
      <c r="FF520"/>
      <c r="FG520"/>
      <c r="FH520"/>
      <c r="FI520"/>
      <c r="FJ520"/>
      <c r="FK520"/>
      <c r="FL520"/>
      <c r="FM520"/>
      <c r="FN520"/>
      <c r="FO520"/>
      <c r="FP520"/>
      <c r="FQ520"/>
      <c r="FR520"/>
      <c r="FS520"/>
      <c r="FT520"/>
      <c r="FU520"/>
      <c r="FV520"/>
      <c r="FW520"/>
      <c r="FX520"/>
      <c r="FY520"/>
      <c r="FZ520"/>
      <c r="GA520"/>
      <c r="GB520"/>
      <c r="GC520"/>
      <c r="GD520"/>
      <c r="GE520"/>
      <c r="GF520"/>
      <c r="GG520"/>
      <c r="GH520"/>
      <c r="GI520"/>
      <c r="GJ520"/>
      <c r="GK520"/>
      <c r="GL520"/>
      <c r="GM520"/>
      <c r="GN520"/>
      <c r="GO520"/>
      <c r="GP520"/>
      <c r="GQ520"/>
      <c r="GR520"/>
      <c r="GS520"/>
      <c r="GT520"/>
      <c r="GU520"/>
      <c r="GV520"/>
      <c r="GW520"/>
      <c r="GX520"/>
      <c r="GY520"/>
      <c r="GZ520"/>
      <c r="HA520"/>
      <c r="HB520"/>
      <c r="HC520"/>
      <c r="HD520"/>
      <c r="HE520"/>
      <c r="HF520"/>
      <c r="HG520"/>
      <c r="HH520"/>
      <c r="HI520"/>
      <c r="HJ520"/>
      <c r="HK520"/>
      <c r="HL520"/>
      <c r="HM520"/>
      <c r="HN520"/>
      <c r="HO520"/>
      <c r="HP520"/>
      <c r="HQ520"/>
      <c r="HR520"/>
      <c r="HS520"/>
      <c r="HT520"/>
      <c r="HU520"/>
      <c r="HV520"/>
      <c r="HW520"/>
      <c r="HX520"/>
      <c r="HY520"/>
      <c r="HZ520"/>
      <c r="IA520"/>
      <c r="IB520"/>
      <c r="IC520"/>
      <c r="ID520"/>
      <c r="IE520"/>
      <c r="IF520"/>
      <c r="IG520"/>
      <c r="IH520"/>
      <c r="II520"/>
      <c r="IJ520"/>
      <c r="IK520"/>
      <c r="IL520"/>
      <c r="IM520"/>
      <c r="IN520"/>
      <c r="IO520"/>
      <c r="IP520"/>
      <c r="IQ520"/>
      <c r="IR520"/>
      <c r="IS520"/>
      <c r="IT520"/>
      <c r="IU520"/>
      <c r="IV520"/>
    </row>
    <row r="521" spans="1:256" ht="15" customHeight="1">
      <c r="A521"/>
      <c r="B521" s="35"/>
      <c r="C521" s="35"/>
      <c r="D521" s="35"/>
      <c r="E521" s="35"/>
      <c r="F521" s="35"/>
      <c r="G521" s="35"/>
      <c r="H521" s="35"/>
      <c r="I521" s="35"/>
      <c r="J521" s="309"/>
      <c r="K521" s="309"/>
      <c r="L521" s="309"/>
      <c r="M521" s="309"/>
      <c r="N521" s="309"/>
      <c r="O521" s="269"/>
      <c r="P521" s="269"/>
      <c r="Q521" s="269"/>
      <c r="R521" s="269"/>
      <c r="S521" s="269"/>
      <c r="T521" s="269"/>
      <c r="U521" s="269"/>
      <c r="V521" s="269"/>
      <c r="W521" s="269"/>
      <c r="X521" s="269"/>
      <c r="Y521" s="269"/>
      <c r="Z521" s="269"/>
      <c r="AA521" s="269"/>
      <c r="AB521" s="269"/>
      <c r="AC521" s="269"/>
      <c r="AD521" s="269"/>
      <c r="AE521" s="269"/>
      <c r="AF521" s="269"/>
      <c r="AG521" s="269"/>
      <c r="AH521" s="269"/>
      <c r="AI521" s="269"/>
      <c r="AJ521" s="269"/>
      <c r="AK521" s="269"/>
      <c r="AL521" s="269"/>
      <c r="AM521" s="269"/>
      <c r="AN521" s="269"/>
      <c r="AO521" s="269"/>
      <c r="AP521" s="269"/>
      <c r="AQ521" s="269"/>
      <c r="AR521" s="269"/>
      <c r="AS521" s="269"/>
      <c r="AT521" s="269"/>
      <c r="AU521" s="269"/>
      <c r="AV521" s="269"/>
      <c r="AW521" s="269"/>
      <c r="AX521" s="269"/>
      <c r="AY521" s="269"/>
      <c r="AZ521" s="269"/>
      <c r="BA521" s="269"/>
      <c r="BB521" s="269"/>
      <c r="BC521" s="269"/>
      <c r="BD521" s="269"/>
      <c r="BE521" s="269"/>
      <c r="BF521" s="269"/>
      <c r="BG521" s="269"/>
      <c r="BH521" s="269"/>
      <c r="BI521" s="269"/>
      <c r="BJ521" s="269"/>
      <c r="BK521" s="269"/>
      <c r="BL521" s="269"/>
      <c r="BM521" s="269"/>
      <c r="BN521" s="269"/>
      <c r="BO521" s="269"/>
      <c r="BP521" s="269"/>
      <c r="BQ521" s="269"/>
      <c r="BR521"/>
      <c r="BS521"/>
      <c r="BT521"/>
      <c r="BU521"/>
      <c r="BV521"/>
      <c r="BW521"/>
      <c r="BX521"/>
      <c r="BY521"/>
      <c r="BZ521"/>
      <c r="CA521"/>
      <c r="CB521"/>
      <c r="CC521"/>
      <c r="CD521"/>
      <c r="CE521"/>
      <c r="CF521"/>
      <c r="CG521"/>
      <c r="CH521"/>
      <c r="CI521"/>
      <c r="CJ521"/>
      <c r="CK521"/>
      <c r="CL521"/>
      <c r="CM521"/>
      <c r="CN521"/>
      <c r="CO521"/>
      <c r="CP521"/>
      <c r="CQ521"/>
      <c r="CR521"/>
      <c r="CS521"/>
      <c r="CT521"/>
      <c r="CU521"/>
      <c r="CV521"/>
      <c r="CW521"/>
      <c r="CX521"/>
      <c r="CY521"/>
      <c r="CZ521"/>
      <c r="DA521"/>
      <c r="DB521"/>
      <c r="DC521"/>
      <c r="DD521"/>
      <c r="DE521"/>
      <c r="DF521"/>
      <c r="DG521"/>
      <c r="DH521"/>
      <c r="DI521"/>
      <c r="DJ521"/>
      <c r="DK521"/>
      <c r="DL521"/>
      <c r="DM521"/>
      <c r="DN521"/>
      <c r="DO521"/>
      <c r="DP521"/>
      <c r="DQ521"/>
      <c r="DR521"/>
      <c r="DS521"/>
      <c r="DT521"/>
      <c r="DU521"/>
      <c r="DV521"/>
      <c r="DW521"/>
      <c r="DX521"/>
      <c r="DY521"/>
      <c r="DZ521"/>
      <c r="EA521"/>
      <c r="EB521"/>
      <c r="EC521"/>
      <c r="ED521"/>
      <c r="EE521"/>
      <c r="EF521"/>
      <c r="EG521"/>
      <c r="EH521"/>
      <c r="EI521"/>
      <c r="EJ521"/>
      <c r="EK521"/>
      <c r="EL521"/>
      <c r="EM521"/>
      <c r="EN521"/>
      <c r="EO521"/>
      <c r="EP521"/>
      <c r="EQ521"/>
      <c r="ER521"/>
      <c r="ES521"/>
      <c r="ET521"/>
      <c r="EU521"/>
      <c r="EV521"/>
      <c r="EW521"/>
      <c r="EX521"/>
      <c r="EY521"/>
      <c r="EZ521"/>
      <c r="FA521"/>
      <c r="FB521"/>
      <c r="FC521"/>
      <c r="FD521"/>
      <c r="FE521"/>
      <c r="FF521"/>
      <c r="FG521"/>
      <c r="FH521"/>
      <c r="FI521"/>
      <c r="FJ521"/>
      <c r="FK521"/>
      <c r="FL521"/>
      <c r="FM521"/>
      <c r="FN521"/>
      <c r="FO521"/>
      <c r="FP521"/>
      <c r="FQ521"/>
      <c r="FR521"/>
      <c r="FS521"/>
      <c r="FT521"/>
      <c r="FU521"/>
      <c r="FV521"/>
      <c r="FW521"/>
      <c r="FX521"/>
      <c r="FY521"/>
      <c r="FZ521"/>
      <c r="GA521"/>
      <c r="GB521"/>
      <c r="GC521"/>
      <c r="GD521"/>
      <c r="GE521"/>
      <c r="GF521"/>
      <c r="GG521"/>
      <c r="GH521"/>
      <c r="GI521"/>
      <c r="GJ521"/>
      <c r="GK521"/>
      <c r="GL521"/>
      <c r="GM521"/>
      <c r="GN521"/>
      <c r="GO521"/>
      <c r="GP521"/>
      <c r="GQ521"/>
      <c r="GR521"/>
      <c r="GS521"/>
      <c r="GT521"/>
      <c r="GU521"/>
      <c r="GV521"/>
      <c r="GW521"/>
      <c r="GX521"/>
      <c r="GY521"/>
      <c r="GZ521"/>
      <c r="HA521"/>
      <c r="HB521"/>
      <c r="HC521"/>
      <c r="HD521"/>
      <c r="HE521"/>
      <c r="HF521"/>
      <c r="HG521"/>
      <c r="HH521"/>
      <c r="HI521"/>
      <c r="HJ521"/>
      <c r="HK521"/>
      <c r="HL521"/>
      <c r="HM521"/>
      <c r="HN521"/>
      <c r="HO521"/>
      <c r="HP521"/>
      <c r="HQ521"/>
      <c r="HR521"/>
      <c r="HS521"/>
      <c r="HT521"/>
      <c r="HU521"/>
      <c r="HV521"/>
      <c r="HW521"/>
      <c r="HX521"/>
      <c r="HY521"/>
      <c r="HZ521"/>
      <c r="IA521"/>
      <c r="IB521"/>
      <c r="IC521"/>
      <c r="ID521"/>
      <c r="IE521"/>
      <c r="IF521"/>
      <c r="IG521"/>
      <c r="IH521"/>
      <c r="II521"/>
      <c r="IJ521"/>
      <c r="IK521"/>
      <c r="IL521"/>
      <c r="IM521"/>
      <c r="IN521"/>
      <c r="IO521"/>
      <c r="IP521"/>
      <c r="IQ521"/>
      <c r="IR521"/>
      <c r="IS521"/>
      <c r="IT521"/>
      <c r="IU521"/>
      <c r="IV521"/>
    </row>
    <row r="522" spans="1:256" ht="15" customHeight="1">
      <c r="A522" s="310"/>
      <c r="B522" s="13" t="s">
        <v>13</v>
      </c>
      <c r="C522" s="13"/>
      <c r="D522" s="13"/>
      <c r="E522" s="13"/>
      <c r="F522" s="13"/>
      <c r="G522" s="13"/>
      <c r="H522" s="13"/>
      <c r="I522" s="13"/>
      <c r="J522" s="311">
        <v>28</v>
      </c>
      <c r="K522" s="311"/>
      <c r="L522" s="311"/>
      <c r="M522" s="311"/>
      <c r="N522" s="311"/>
      <c r="O522" s="312">
        <v>73</v>
      </c>
      <c r="P522" s="312"/>
      <c r="Q522" s="312"/>
      <c r="R522" s="312"/>
      <c r="S522" s="312"/>
      <c r="T522" s="312"/>
      <c r="U522" s="313">
        <v>5</v>
      </c>
      <c r="V522" s="313"/>
      <c r="W522" s="313"/>
      <c r="X522" s="313"/>
      <c r="Y522" s="312">
        <v>37</v>
      </c>
      <c r="Z522" s="312"/>
      <c r="AA522" s="312"/>
      <c r="AB522" s="312"/>
      <c r="AC522" s="312"/>
      <c r="AD522" s="312"/>
      <c r="AE522" s="313" t="s">
        <v>514</v>
      </c>
      <c r="AF522" s="313"/>
      <c r="AG522" s="313"/>
      <c r="AH522" s="313"/>
      <c r="AI522" s="313" t="s">
        <v>619</v>
      </c>
      <c r="AJ522" s="313"/>
      <c r="AK522" s="313"/>
      <c r="AL522" s="313"/>
      <c r="AM522" s="313"/>
      <c r="AN522" s="312">
        <v>12</v>
      </c>
      <c r="AO522" s="312"/>
      <c r="AP522" s="312"/>
      <c r="AQ522" s="312"/>
      <c r="AR522" s="312"/>
      <c r="AS522" s="312">
        <v>40</v>
      </c>
      <c r="AT522" s="312"/>
      <c r="AU522" s="312"/>
      <c r="AV522" s="312"/>
      <c r="AW522" s="312"/>
      <c r="AX522" s="312"/>
      <c r="AY522" s="313" t="s">
        <v>514</v>
      </c>
      <c r="AZ522" s="313"/>
      <c r="BA522" s="313"/>
      <c r="BB522" s="313"/>
      <c r="BC522" s="314" t="s">
        <v>514</v>
      </c>
      <c r="BD522" s="314"/>
      <c r="BE522" s="314"/>
      <c r="BF522" s="314"/>
      <c r="BG522" s="314"/>
      <c r="BH522" s="314">
        <v>10</v>
      </c>
      <c r="BI522" s="314"/>
      <c r="BJ522" s="314"/>
      <c r="BK522" s="314"/>
      <c r="BL522" s="314"/>
      <c r="BM522" s="314" t="s">
        <v>619</v>
      </c>
      <c r="BN522" s="314"/>
      <c r="BO522" s="314"/>
      <c r="BP522" s="314"/>
      <c r="BQ522" s="314"/>
      <c r="BR522"/>
      <c r="BS522"/>
      <c r="BT522"/>
      <c r="BU522"/>
      <c r="BV522"/>
      <c r="BW522"/>
      <c r="BX522"/>
      <c r="BY522"/>
      <c r="BZ522"/>
      <c r="CA522"/>
      <c r="CB522"/>
      <c r="CC522"/>
      <c r="CD522"/>
      <c r="CE522"/>
      <c r="CF522"/>
      <c r="CG522"/>
      <c r="CH522"/>
      <c r="CI522"/>
      <c r="CJ522"/>
      <c r="CK522"/>
      <c r="CL522"/>
      <c r="CM522"/>
      <c r="CN522"/>
      <c r="CO522"/>
      <c r="CP522"/>
      <c r="CQ522"/>
      <c r="CR522"/>
      <c r="CS522"/>
      <c r="CT522"/>
      <c r="CU522"/>
      <c r="CV522"/>
      <c r="CW522"/>
      <c r="CX522"/>
      <c r="CY522"/>
      <c r="CZ522"/>
      <c r="DA522"/>
      <c r="DB522"/>
      <c r="DC522"/>
      <c r="DD522"/>
      <c r="DE522"/>
      <c r="DF522"/>
      <c r="DG522"/>
      <c r="DH522"/>
      <c r="DI522"/>
      <c r="DJ522"/>
      <c r="DK522"/>
      <c r="DL522"/>
      <c r="DM522"/>
      <c r="DN522"/>
      <c r="DO522"/>
      <c r="DP522"/>
      <c r="DQ522"/>
      <c r="DR522"/>
      <c r="DS522"/>
      <c r="DT522"/>
      <c r="DU522"/>
      <c r="DV522"/>
      <c r="DW522"/>
      <c r="DX522"/>
      <c r="DY522"/>
      <c r="DZ522"/>
      <c r="EA522"/>
      <c r="EB522"/>
      <c r="EC522"/>
      <c r="ED522"/>
      <c r="EE522"/>
      <c r="EF522"/>
      <c r="EG522"/>
      <c r="EH522"/>
      <c r="EI522"/>
      <c r="EJ522"/>
      <c r="EK522"/>
      <c r="EL522"/>
      <c r="EM522"/>
      <c r="EN522"/>
      <c r="EO522"/>
      <c r="EP522"/>
      <c r="EQ522"/>
      <c r="ER522"/>
      <c r="ES522"/>
      <c r="ET522"/>
      <c r="EU522"/>
      <c r="EV522"/>
      <c r="EW522"/>
      <c r="EX522"/>
      <c r="EY522"/>
      <c r="EZ522"/>
      <c r="FA522"/>
      <c r="FB522"/>
      <c r="FC522"/>
      <c r="FD522"/>
      <c r="FE522"/>
      <c r="FF522"/>
      <c r="FG522"/>
      <c r="FH522"/>
      <c r="FI522"/>
      <c r="FJ522"/>
      <c r="FK522"/>
      <c r="FL522"/>
      <c r="FM522"/>
      <c r="FN522"/>
      <c r="FO522"/>
      <c r="FP522"/>
      <c r="FQ522"/>
      <c r="FR522"/>
      <c r="FS522"/>
      <c r="FT522"/>
      <c r="FU522"/>
      <c r="FV522"/>
      <c r="FW522"/>
      <c r="FX522"/>
      <c r="FY522"/>
      <c r="FZ522"/>
      <c r="GA522"/>
      <c r="GB522"/>
      <c r="GC522"/>
      <c r="GD522"/>
      <c r="GE522"/>
      <c r="GF522"/>
      <c r="GG522"/>
      <c r="GH522"/>
      <c r="GI522"/>
      <c r="GJ522"/>
      <c r="GK522"/>
      <c r="GL522"/>
      <c r="GM522"/>
      <c r="GN522"/>
      <c r="GO522"/>
      <c r="GP522"/>
      <c r="GQ522"/>
      <c r="GR522"/>
      <c r="GS522"/>
      <c r="GT522"/>
      <c r="GU522"/>
      <c r="GV522"/>
      <c r="GW522"/>
      <c r="GX522"/>
      <c r="GY522"/>
      <c r="GZ522"/>
      <c r="HA522"/>
      <c r="HB522"/>
      <c r="HC522"/>
      <c r="HD522"/>
      <c r="HE522"/>
      <c r="HF522"/>
      <c r="HG522"/>
      <c r="HH522"/>
      <c r="HI522"/>
      <c r="HJ522"/>
      <c r="HK522"/>
      <c r="HL522"/>
      <c r="HM522"/>
      <c r="HN522"/>
      <c r="HO522"/>
      <c r="HP522"/>
      <c r="HQ522"/>
      <c r="HR522"/>
      <c r="HS522"/>
      <c r="HT522"/>
      <c r="HU522"/>
      <c r="HV522"/>
      <c r="HW522"/>
      <c r="HX522"/>
      <c r="HY522"/>
      <c r="HZ522"/>
      <c r="IA522"/>
      <c r="IB522"/>
      <c r="IC522"/>
      <c r="ID522"/>
      <c r="IE522"/>
      <c r="IF522"/>
      <c r="IG522"/>
      <c r="IH522"/>
      <c r="II522"/>
      <c r="IJ522"/>
      <c r="IK522"/>
      <c r="IL522"/>
      <c r="IM522"/>
      <c r="IN522"/>
      <c r="IO522"/>
      <c r="IP522"/>
      <c r="IQ522"/>
      <c r="IR522"/>
      <c r="IS522"/>
      <c r="IT522"/>
      <c r="IU522"/>
      <c r="IV522"/>
    </row>
    <row r="523" spans="1:256" ht="15" customHeight="1">
      <c r="A523" s="310"/>
      <c r="B523" s="63" t="s">
        <v>175</v>
      </c>
      <c r="C523" s="63"/>
      <c r="D523" s="63"/>
      <c r="E523" s="63"/>
      <c r="F523" s="63"/>
      <c r="G523" s="63"/>
      <c r="H523" s="63"/>
      <c r="I523" s="63"/>
      <c r="J523" s="315">
        <v>13</v>
      </c>
      <c r="K523" s="315"/>
      <c r="L523" s="315"/>
      <c r="M523" s="315"/>
      <c r="N523" s="315"/>
      <c r="O523" s="316">
        <v>209</v>
      </c>
      <c r="P523" s="316"/>
      <c r="Q523" s="316"/>
      <c r="R523" s="316"/>
      <c r="S523" s="316"/>
      <c r="T523" s="316"/>
      <c r="U523" s="317">
        <v>13</v>
      </c>
      <c r="V523" s="317"/>
      <c r="W523" s="317"/>
      <c r="X523" s="317"/>
      <c r="Y523" s="316">
        <v>254</v>
      </c>
      <c r="Z523" s="316"/>
      <c r="AA523" s="316"/>
      <c r="AB523" s="316"/>
      <c r="AC523" s="316"/>
      <c r="AD523" s="316"/>
      <c r="AE523" s="317" t="s">
        <v>514</v>
      </c>
      <c r="AF523" s="317"/>
      <c r="AG523" s="317"/>
      <c r="AH523" s="317"/>
      <c r="AI523" s="317" t="s">
        <v>514</v>
      </c>
      <c r="AJ523" s="317"/>
      <c r="AK523" s="317"/>
      <c r="AL523" s="317"/>
      <c r="AM523" s="317"/>
      <c r="AN523" s="316">
        <v>3</v>
      </c>
      <c r="AO523" s="316"/>
      <c r="AP523" s="316"/>
      <c r="AQ523" s="316"/>
      <c r="AR523" s="316"/>
      <c r="AS523" s="316">
        <v>132</v>
      </c>
      <c r="AT523" s="316"/>
      <c r="AU523" s="316"/>
      <c r="AV523" s="316"/>
      <c r="AW523" s="316"/>
      <c r="AX523" s="316"/>
      <c r="AY523" s="317" t="s">
        <v>514</v>
      </c>
      <c r="AZ523" s="317"/>
      <c r="BA523" s="317"/>
      <c r="BB523" s="317"/>
      <c r="BC523" s="318" t="s">
        <v>514</v>
      </c>
      <c r="BD523" s="318"/>
      <c r="BE523" s="318"/>
      <c r="BF523" s="318"/>
      <c r="BG523" s="318"/>
      <c r="BH523" s="318">
        <v>4</v>
      </c>
      <c r="BI523" s="318"/>
      <c r="BJ523" s="318"/>
      <c r="BK523" s="318"/>
      <c r="BL523" s="318"/>
      <c r="BM523" s="318" t="s">
        <v>619</v>
      </c>
      <c r="BN523" s="318"/>
      <c r="BO523" s="318"/>
      <c r="BP523" s="318"/>
      <c r="BQ523" s="318"/>
      <c r="BR523"/>
      <c r="BS523"/>
      <c r="BT523"/>
      <c r="BU523"/>
      <c r="BV523"/>
      <c r="BW523"/>
      <c r="BX523" s="55"/>
      <c r="BY523"/>
      <c r="BZ523"/>
      <c r="CA523"/>
      <c r="CB523"/>
      <c r="CC523"/>
      <c r="CD523"/>
      <c r="CE523"/>
      <c r="CF523"/>
      <c r="CG523"/>
      <c r="CH523"/>
      <c r="CI523"/>
      <c r="CJ523"/>
      <c r="CK523"/>
      <c r="CL523"/>
      <c r="CM523"/>
      <c r="CN523"/>
      <c r="CO523"/>
      <c r="CP523"/>
      <c r="CQ523"/>
      <c r="CR523"/>
      <c r="CS523"/>
      <c r="CT523"/>
      <c r="CU523"/>
      <c r="CV523"/>
      <c r="CW523"/>
      <c r="CX523"/>
      <c r="CY523"/>
      <c r="CZ523"/>
      <c r="DA523"/>
      <c r="DB523"/>
      <c r="DC523"/>
      <c r="DD523"/>
      <c r="DE523"/>
      <c r="DF523"/>
      <c r="DG523"/>
      <c r="DH523"/>
      <c r="DI523"/>
      <c r="DJ523"/>
      <c r="DK523"/>
      <c r="DL523"/>
      <c r="DM523"/>
      <c r="DN523"/>
      <c r="DO523"/>
      <c r="DP523"/>
      <c r="DQ523"/>
      <c r="DR523"/>
      <c r="DS523"/>
      <c r="DT523"/>
      <c r="DU523"/>
      <c r="DV523"/>
      <c r="DW523"/>
      <c r="DX523"/>
      <c r="DY523"/>
      <c r="DZ523"/>
      <c r="EA523"/>
      <c r="EB523"/>
      <c r="EC523"/>
      <c r="ED523"/>
      <c r="EE523"/>
      <c r="EF523"/>
      <c r="EG523"/>
      <c r="EH523"/>
      <c r="EI523"/>
      <c r="EJ523"/>
      <c r="EK523"/>
      <c r="EL523"/>
      <c r="EM523"/>
      <c r="EN523"/>
      <c r="EO523"/>
      <c r="EP523"/>
      <c r="EQ523"/>
      <c r="ER523"/>
      <c r="ES523"/>
      <c r="ET523"/>
      <c r="EU523"/>
      <c r="EV523"/>
      <c r="EW523"/>
      <c r="EX523"/>
      <c r="EY523"/>
      <c r="EZ523"/>
      <c r="FA523"/>
      <c r="FB523"/>
      <c r="FC523"/>
      <c r="FD523"/>
      <c r="FE523"/>
      <c r="FF523"/>
      <c r="FG523"/>
      <c r="FH523"/>
      <c r="FI523"/>
      <c r="FJ523"/>
      <c r="FK523"/>
      <c r="FL523"/>
      <c r="FM523"/>
      <c r="FN523"/>
      <c r="FO523"/>
      <c r="FP523"/>
      <c r="FQ523"/>
      <c r="FR523"/>
      <c r="FS523"/>
      <c r="FT523"/>
      <c r="FU523"/>
      <c r="FV523"/>
      <c r="FW523"/>
      <c r="FX523"/>
      <c r="FY523"/>
      <c r="FZ523"/>
      <c r="GA523"/>
      <c r="GB523"/>
      <c r="GC523"/>
      <c r="GD523"/>
      <c r="GE523"/>
      <c r="GF523"/>
      <c r="GG523"/>
      <c r="GH523"/>
      <c r="GI523"/>
      <c r="GJ523"/>
      <c r="GK523"/>
      <c r="GL523"/>
      <c r="GM523"/>
      <c r="GN523"/>
      <c r="GO523"/>
      <c r="GP523"/>
      <c r="GQ523"/>
      <c r="GR523"/>
      <c r="GS523"/>
      <c r="GT523"/>
      <c r="GU523"/>
      <c r="GV523"/>
      <c r="GW523"/>
      <c r="GX523"/>
      <c r="GY523"/>
      <c r="GZ523"/>
      <c r="HA523"/>
      <c r="HB523"/>
      <c r="HC523"/>
      <c r="HD523"/>
      <c r="HE523"/>
      <c r="HF523"/>
      <c r="HG523"/>
      <c r="HH523"/>
      <c r="HI523"/>
      <c r="HJ523"/>
      <c r="HK523"/>
      <c r="HL523"/>
      <c r="HM523"/>
      <c r="HN523"/>
      <c r="HO523"/>
      <c r="HP523"/>
      <c r="HQ523"/>
      <c r="HR523"/>
      <c r="HS523"/>
      <c r="HT523"/>
      <c r="HU523"/>
      <c r="HV523"/>
      <c r="HW523"/>
      <c r="HX523"/>
      <c r="HY523"/>
      <c r="HZ523"/>
      <c r="IA523"/>
      <c r="IB523"/>
      <c r="IC523"/>
      <c r="ID523"/>
      <c r="IE523"/>
      <c r="IF523"/>
      <c r="IG523"/>
      <c r="IH523"/>
      <c r="II523"/>
      <c r="IJ523"/>
      <c r="IK523"/>
      <c r="IL523"/>
      <c r="IM523"/>
      <c r="IN523"/>
      <c r="IO523"/>
      <c r="IP523"/>
      <c r="IQ523"/>
      <c r="IR523"/>
      <c r="IS523"/>
      <c r="IT523"/>
      <c r="IU523"/>
      <c r="IV523"/>
    </row>
    <row r="524" spans="1:256" ht="15" customHeight="1">
      <c r="A524" s="310"/>
      <c r="B524" s="63" t="s">
        <v>15</v>
      </c>
      <c r="C524" s="63"/>
      <c r="D524" s="63"/>
      <c r="E524" s="63"/>
      <c r="F524" s="63"/>
      <c r="G524" s="63"/>
      <c r="H524" s="63"/>
      <c r="I524" s="63"/>
      <c r="J524" s="315">
        <v>31</v>
      </c>
      <c r="K524" s="315"/>
      <c r="L524" s="315"/>
      <c r="M524" s="315"/>
      <c r="N524" s="315"/>
      <c r="O524" s="316">
        <v>109</v>
      </c>
      <c r="P524" s="316"/>
      <c r="Q524" s="316"/>
      <c r="R524" s="316"/>
      <c r="S524" s="316"/>
      <c r="T524" s="316"/>
      <c r="U524" s="317">
        <v>7</v>
      </c>
      <c r="V524" s="317"/>
      <c r="W524" s="317"/>
      <c r="X524" s="317"/>
      <c r="Y524" s="316">
        <v>46</v>
      </c>
      <c r="Z524" s="316"/>
      <c r="AA524" s="316"/>
      <c r="AB524" s="316"/>
      <c r="AC524" s="316"/>
      <c r="AD524" s="316"/>
      <c r="AE524" s="317">
        <v>1</v>
      </c>
      <c r="AF524" s="317"/>
      <c r="AG524" s="317"/>
      <c r="AH524" s="317"/>
      <c r="AI524" s="317" t="s">
        <v>619</v>
      </c>
      <c r="AJ524" s="317"/>
      <c r="AK524" s="317"/>
      <c r="AL524" s="317"/>
      <c r="AM524" s="317"/>
      <c r="AN524" s="316">
        <v>14</v>
      </c>
      <c r="AO524" s="316"/>
      <c r="AP524" s="316"/>
      <c r="AQ524" s="316"/>
      <c r="AR524" s="316"/>
      <c r="AS524" s="316">
        <v>62</v>
      </c>
      <c r="AT524" s="316"/>
      <c r="AU524" s="316"/>
      <c r="AV524" s="316"/>
      <c r="AW524" s="316"/>
      <c r="AX524" s="316"/>
      <c r="AY524" s="317" t="s">
        <v>514</v>
      </c>
      <c r="AZ524" s="317"/>
      <c r="BA524" s="317"/>
      <c r="BB524" s="317"/>
      <c r="BC524" s="318" t="s">
        <v>514</v>
      </c>
      <c r="BD524" s="318"/>
      <c r="BE524" s="318"/>
      <c r="BF524" s="318"/>
      <c r="BG524" s="318"/>
      <c r="BH524" s="318">
        <v>25</v>
      </c>
      <c r="BI524" s="318"/>
      <c r="BJ524" s="318"/>
      <c r="BK524" s="318"/>
      <c r="BL524" s="318"/>
      <c r="BM524" s="318" t="s">
        <v>619</v>
      </c>
      <c r="BN524" s="318"/>
      <c r="BO524" s="318"/>
      <c r="BP524" s="318"/>
      <c r="BQ524" s="318"/>
      <c r="BR524"/>
      <c r="BS524"/>
      <c r="BT524"/>
      <c r="BU524"/>
      <c r="BV524"/>
      <c r="BW524"/>
      <c r="BX524"/>
      <c r="BY524"/>
      <c r="BZ524"/>
      <c r="CA524"/>
      <c r="CB524"/>
      <c r="CC524"/>
      <c r="CD524"/>
      <c r="CE524"/>
      <c r="CF524"/>
      <c r="CG524"/>
      <c r="CH524"/>
      <c r="CI524"/>
      <c r="CJ524"/>
      <c r="CK524"/>
      <c r="CL524"/>
      <c r="CM524"/>
      <c r="CN524"/>
      <c r="CO524"/>
      <c r="CP524"/>
      <c r="CQ524"/>
      <c r="CR524"/>
      <c r="CS524"/>
      <c r="CT524"/>
      <c r="CU524"/>
      <c r="CV524"/>
      <c r="CW524"/>
      <c r="CX524"/>
      <c r="CY524"/>
      <c r="CZ524"/>
      <c r="DA524"/>
      <c r="DB524"/>
      <c r="DC524"/>
      <c r="DD524"/>
      <c r="DE524"/>
      <c r="DF524"/>
      <c r="DG524"/>
      <c r="DH524"/>
      <c r="DI524"/>
      <c r="DJ524"/>
      <c r="DK524"/>
      <c r="DL524"/>
      <c r="DM524"/>
      <c r="DN524"/>
      <c r="DO524"/>
      <c r="DP524"/>
      <c r="DQ524"/>
      <c r="DR524"/>
      <c r="DS524"/>
      <c r="DT524"/>
      <c r="DU524"/>
      <c r="DV524"/>
      <c r="DW524"/>
      <c r="DX524"/>
      <c r="DY524"/>
      <c r="DZ524"/>
      <c r="EA524"/>
      <c r="EB524"/>
      <c r="EC524"/>
      <c r="ED524"/>
      <c r="EE524"/>
      <c r="EF524"/>
      <c r="EG524"/>
      <c r="EH524"/>
      <c r="EI524"/>
      <c r="EJ524"/>
      <c r="EK524"/>
      <c r="EL524"/>
      <c r="EM524"/>
      <c r="EN524"/>
      <c r="EO524"/>
      <c r="EP524"/>
      <c r="EQ524"/>
      <c r="ER524"/>
      <c r="ES524"/>
      <c r="ET524"/>
      <c r="EU524"/>
      <c r="EV524"/>
      <c r="EW524"/>
      <c r="EX524"/>
      <c r="EY524"/>
      <c r="EZ524"/>
      <c r="FA524"/>
      <c r="FB524"/>
      <c r="FC524"/>
      <c r="FD524"/>
      <c r="FE524"/>
      <c r="FF524"/>
      <c r="FG524"/>
      <c r="FH524"/>
      <c r="FI524"/>
      <c r="FJ524"/>
      <c r="FK524"/>
      <c r="FL524"/>
      <c r="FM524"/>
      <c r="FN524"/>
      <c r="FO524"/>
      <c r="FP524"/>
      <c r="FQ524"/>
      <c r="FR524"/>
      <c r="FS524"/>
      <c r="FT524"/>
      <c r="FU524"/>
      <c r="FV524"/>
      <c r="FW524"/>
      <c r="FX524"/>
      <c r="FY524"/>
      <c r="FZ524"/>
      <c r="GA524"/>
      <c r="GB524"/>
      <c r="GC524"/>
      <c r="GD524"/>
      <c r="GE524"/>
      <c r="GF524"/>
      <c r="GG524"/>
      <c r="GH524"/>
      <c r="GI524"/>
      <c r="GJ524"/>
      <c r="GK524"/>
      <c r="GL524"/>
      <c r="GM524"/>
      <c r="GN524"/>
      <c r="GO524"/>
      <c r="GP524"/>
      <c r="GQ524"/>
      <c r="GR524"/>
      <c r="GS524"/>
      <c r="GT524"/>
      <c r="GU524"/>
      <c r="GV524"/>
      <c r="GW524"/>
      <c r="GX524"/>
      <c r="GY524"/>
      <c r="GZ524"/>
      <c r="HA524"/>
      <c r="HB524"/>
      <c r="HC524"/>
      <c r="HD524"/>
      <c r="HE524"/>
      <c r="HF524"/>
      <c r="HG524"/>
      <c r="HH524"/>
      <c r="HI524"/>
      <c r="HJ524"/>
      <c r="HK524"/>
      <c r="HL524"/>
      <c r="HM524"/>
      <c r="HN524"/>
      <c r="HO524"/>
      <c r="HP524"/>
      <c r="HQ524"/>
      <c r="HR524"/>
      <c r="HS524"/>
      <c r="HT524"/>
      <c r="HU524"/>
      <c r="HV524"/>
      <c r="HW524"/>
      <c r="HX524"/>
      <c r="HY524"/>
      <c r="HZ524"/>
      <c r="IA524"/>
      <c r="IB524"/>
      <c r="IC524"/>
      <c r="ID524"/>
      <c r="IE524"/>
      <c r="IF524"/>
      <c r="IG524"/>
      <c r="IH524"/>
      <c r="II524"/>
      <c r="IJ524"/>
      <c r="IK524"/>
      <c r="IL524"/>
      <c r="IM524"/>
      <c r="IN524"/>
      <c r="IO524"/>
      <c r="IP524"/>
      <c r="IQ524"/>
      <c r="IR524"/>
      <c r="IS524"/>
      <c r="IT524"/>
      <c r="IU524"/>
      <c r="IV524"/>
    </row>
    <row r="525" spans="1:256" ht="15" customHeight="1">
      <c r="A525" s="310"/>
      <c r="B525" s="63" t="s">
        <v>16</v>
      </c>
      <c r="C525" s="63"/>
      <c r="D525" s="63"/>
      <c r="E525" s="63"/>
      <c r="F525" s="63"/>
      <c r="G525" s="63"/>
      <c r="H525" s="63"/>
      <c r="I525" s="63"/>
      <c r="J525" s="315">
        <v>53</v>
      </c>
      <c r="K525" s="315"/>
      <c r="L525" s="315"/>
      <c r="M525" s="315"/>
      <c r="N525" s="315"/>
      <c r="O525" s="316">
        <v>124</v>
      </c>
      <c r="P525" s="316"/>
      <c r="Q525" s="316"/>
      <c r="R525" s="316"/>
      <c r="S525" s="316"/>
      <c r="T525" s="316"/>
      <c r="U525" s="317">
        <v>4</v>
      </c>
      <c r="V525" s="317"/>
      <c r="W525" s="317"/>
      <c r="X525" s="317"/>
      <c r="Y525" s="316" t="s">
        <v>619</v>
      </c>
      <c r="Z525" s="316"/>
      <c r="AA525" s="316"/>
      <c r="AB525" s="316"/>
      <c r="AC525" s="316"/>
      <c r="AD525" s="316"/>
      <c r="AE525" s="317">
        <v>1</v>
      </c>
      <c r="AF525" s="317"/>
      <c r="AG525" s="317"/>
      <c r="AH525" s="317"/>
      <c r="AI525" s="317" t="s">
        <v>619</v>
      </c>
      <c r="AJ525" s="317"/>
      <c r="AK525" s="317"/>
      <c r="AL525" s="317"/>
      <c r="AM525" s="317"/>
      <c r="AN525" s="316">
        <v>6</v>
      </c>
      <c r="AO525" s="316"/>
      <c r="AP525" s="316"/>
      <c r="AQ525" s="316"/>
      <c r="AR525" s="316"/>
      <c r="AS525" s="316">
        <v>40</v>
      </c>
      <c r="AT525" s="316"/>
      <c r="AU525" s="316"/>
      <c r="AV525" s="316"/>
      <c r="AW525" s="316"/>
      <c r="AX525" s="316"/>
      <c r="AY525" s="317" t="s">
        <v>514</v>
      </c>
      <c r="AZ525" s="317"/>
      <c r="BA525" s="317"/>
      <c r="BB525" s="317"/>
      <c r="BC525" s="318" t="s">
        <v>514</v>
      </c>
      <c r="BD525" s="318"/>
      <c r="BE525" s="318"/>
      <c r="BF525" s="318"/>
      <c r="BG525" s="318"/>
      <c r="BH525" s="318">
        <v>16</v>
      </c>
      <c r="BI525" s="318"/>
      <c r="BJ525" s="318"/>
      <c r="BK525" s="318"/>
      <c r="BL525" s="318"/>
      <c r="BM525" s="318" t="s">
        <v>619</v>
      </c>
      <c r="BN525" s="318"/>
      <c r="BO525" s="318"/>
      <c r="BP525" s="318"/>
      <c r="BQ525" s="318"/>
      <c r="BR525"/>
      <c r="BS525"/>
      <c r="BT525"/>
      <c r="BU525"/>
      <c r="BV525"/>
      <c r="BW525"/>
      <c r="BX525"/>
      <c r="BY525"/>
      <c r="BZ525"/>
      <c r="CA525"/>
      <c r="CB525"/>
      <c r="CC525"/>
      <c r="CD525"/>
      <c r="CE525"/>
      <c r="CF525"/>
      <c r="CG525"/>
      <c r="CH525"/>
      <c r="CI525"/>
      <c r="CJ525"/>
      <c r="CK525"/>
      <c r="CL525"/>
      <c r="CM525"/>
      <c r="CN525"/>
      <c r="CO525"/>
      <c r="CP525"/>
      <c r="CQ525"/>
      <c r="CR525"/>
      <c r="CS525"/>
      <c r="CT525"/>
      <c r="CU525"/>
      <c r="CV525"/>
      <c r="CW525"/>
      <c r="CX525"/>
      <c r="CY525"/>
      <c r="CZ525"/>
      <c r="DA525"/>
      <c r="DB525"/>
      <c r="DC525"/>
      <c r="DD525"/>
      <c r="DE525"/>
      <c r="DF525"/>
      <c r="DG525"/>
      <c r="DH525"/>
      <c r="DI525"/>
      <c r="DJ525"/>
      <c r="DK525"/>
      <c r="DL525"/>
      <c r="DM525"/>
      <c r="DN525"/>
      <c r="DO525"/>
      <c r="DP525"/>
      <c r="DQ525"/>
      <c r="DR525"/>
      <c r="DS525"/>
      <c r="DT525"/>
      <c r="DU525"/>
      <c r="DV525"/>
      <c r="DW525"/>
      <c r="DX525"/>
      <c r="DY525"/>
      <c r="DZ525"/>
      <c r="EA525"/>
      <c r="EB525"/>
      <c r="EC525"/>
      <c r="ED525"/>
      <c r="EE525"/>
      <c r="EF525"/>
      <c r="EG525"/>
      <c r="EH525"/>
      <c r="EI525"/>
      <c r="EJ525"/>
      <c r="EK525"/>
      <c r="EL525"/>
      <c r="EM525"/>
      <c r="EN525"/>
      <c r="EO525"/>
      <c r="EP525"/>
      <c r="EQ525"/>
      <c r="ER525"/>
      <c r="ES525"/>
      <c r="ET525"/>
      <c r="EU525"/>
      <c r="EV525"/>
      <c r="EW525"/>
      <c r="EX525"/>
      <c r="EY525"/>
      <c r="EZ525"/>
      <c r="FA525"/>
      <c r="FB525"/>
      <c r="FC525"/>
      <c r="FD525"/>
      <c r="FE525"/>
      <c r="FF525"/>
      <c r="FG525"/>
      <c r="FH525"/>
      <c r="FI525"/>
      <c r="FJ525"/>
      <c r="FK525"/>
      <c r="FL525"/>
      <c r="FM525"/>
      <c r="FN525"/>
      <c r="FO525"/>
      <c r="FP525"/>
      <c r="FQ525"/>
      <c r="FR525"/>
      <c r="FS525"/>
      <c r="FT525"/>
      <c r="FU525"/>
      <c r="FV525"/>
      <c r="FW525"/>
      <c r="FX525"/>
      <c r="FY525"/>
      <c r="FZ525"/>
      <c r="GA525"/>
      <c r="GB525"/>
      <c r="GC525"/>
      <c r="GD525"/>
      <c r="GE525"/>
      <c r="GF525"/>
      <c r="GG525"/>
      <c r="GH525"/>
      <c r="GI525"/>
      <c r="GJ525"/>
      <c r="GK525"/>
      <c r="GL525"/>
      <c r="GM525"/>
      <c r="GN525"/>
      <c r="GO525"/>
      <c r="GP525"/>
      <c r="GQ525"/>
      <c r="GR525"/>
      <c r="GS525"/>
      <c r="GT525"/>
      <c r="GU525"/>
      <c r="GV525"/>
      <c r="GW525"/>
      <c r="GX525"/>
      <c r="GY525"/>
      <c r="GZ525"/>
      <c r="HA525"/>
      <c r="HB525"/>
      <c r="HC525"/>
      <c r="HD525"/>
      <c r="HE525"/>
      <c r="HF525"/>
      <c r="HG525"/>
      <c r="HH525"/>
      <c r="HI525"/>
      <c r="HJ525"/>
      <c r="HK525"/>
      <c r="HL525"/>
      <c r="HM525"/>
      <c r="HN525"/>
      <c r="HO525"/>
      <c r="HP525"/>
      <c r="HQ525"/>
      <c r="HR525"/>
      <c r="HS525"/>
      <c r="HT525"/>
      <c r="HU525"/>
      <c r="HV525"/>
      <c r="HW525"/>
      <c r="HX525"/>
      <c r="HY525"/>
      <c r="HZ525"/>
      <c r="IA525"/>
      <c r="IB525"/>
      <c r="IC525"/>
      <c r="ID525"/>
      <c r="IE525"/>
      <c r="IF525"/>
      <c r="IG525"/>
      <c r="IH525"/>
      <c r="II525"/>
      <c r="IJ525"/>
      <c r="IK525"/>
      <c r="IL525"/>
      <c r="IM525"/>
      <c r="IN525"/>
      <c r="IO525"/>
      <c r="IP525"/>
      <c r="IQ525"/>
      <c r="IR525"/>
      <c r="IS525"/>
      <c r="IT525"/>
      <c r="IU525"/>
      <c r="IV525"/>
    </row>
    <row r="526" spans="1:256" ht="15" customHeight="1">
      <c r="A526" s="310"/>
      <c r="B526" s="63" t="s">
        <v>17</v>
      </c>
      <c r="C526" s="63"/>
      <c r="D526" s="63"/>
      <c r="E526" s="63"/>
      <c r="F526" s="63"/>
      <c r="G526" s="63"/>
      <c r="H526" s="63"/>
      <c r="I526" s="63"/>
      <c r="J526" s="315">
        <v>11</v>
      </c>
      <c r="K526" s="315"/>
      <c r="L526" s="315"/>
      <c r="M526" s="315"/>
      <c r="N526" s="315"/>
      <c r="O526" s="316">
        <v>202</v>
      </c>
      <c r="P526" s="316"/>
      <c r="Q526" s="316"/>
      <c r="R526" s="316"/>
      <c r="S526" s="316"/>
      <c r="T526" s="316"/>
      <c r="U526" s="317">
        <v>8</v>
      </c>
      <c r="V526" s="317"/>
      <c r="W526" s="317"/>
      <c r="X526" s="317"/>
      <c r="Y526" s="316">
        <v>93</v>
      </c>
      <c r="Z526" s="316"/>
      <c r="AA526" s="316"/>
      <c r="AB526" s="316"/>
      <c r="AC526" s="316"/>
      <c r="AD526" s="316"/>
      <c r="AE526" s="317" t="s">
        <v>514</v>
      </c>
      <c r="AF526" s="317"/>
      <c r="AG526" s="317"/>
      <c r="AH526" s="317"/>
      <c r="AI526" s="317" t="s">
        <v>514</v>
      </c>
      <c r="AJ526" s="317"/>
      <c r="AK526" s="317"/>
      <c r="AL526" s="317"/>
      <c r="AM526" s="317"/>
      <c r="AN526" s="316">
        <v>8</v>
      </c>
      <c r="AO526" s="316"/>
      <c r="AP526" s="316"/>
      <c r="AQ526" s="316"/>
      <c r="AR526" s="316"/>
      <c r="AS526" s="316">
        <v>70</v>
      </c>
      <c r="AT526" s="316"/>
      <c r="AU526" s="316"/>
      <c r="AV526" s="316"/>
      <c r="AW526" s="316"/>
      <c r="AX526" s="316"/>
      <c r="AY526" s="317" t="s">
        <v>514</v>
      </c>
      <c r="AZ526" s="317"/>
      <c r="BA526" s="317"/>
      <c r="BB526" s="317"/>
      <c r="BC526" s="318" t="s">
        <v>514</v>
      </c>
      <c r="BD526" s="318"/>
      <c r="BE526" s="318"/>
      <c r="BF526" s="318"/>
      <c r="BG526" s="318"/>
      <c r="BH526" s="318">
        <v>21</v>
      </c>
      <c r="BI526" s="318"/>
      <c r="BJ526" s="318"/>
      <c r="BK526" s="318"/>
      <c r="BL526" s="318"/>
      <c r="BM526" s="318" t="s">
        <v>619</v>
      </c>
      <c r="BN526" s="318"/>
      <c r="BO526" s="318"/>
      <c r="BP526" s="318"/>
      <c r="BQ526" s="318"/>
      <c r="BR526"/>
      <c r="BS526"/>
      <c r="BT526"/>
      <c r="BU526"/>
      <c r="BV526"/>
      <c r="BW526"/>
      <c r="BX526"/>
      <c r="BY526"/>
      <c r="BZ526"/>
      <c r="CA526"/>
      <c r="CB526"/>
      <c r="CC526"/>
      <c r="CD526"/>
      <c r="CE526"/>
      <c r="CF526"/>
      <c r="CG526"/>
      <c r="CH526"/>
      <c r="CI526"/>
      <c r="CJ526"/>
      <c r="CK526"/>
      <c r="CL526"/>
      <c r="CM526"/>
      <c r="CN526"/>
      <c r="CO526"/>
      <c r="CP526"/>
      <c r="CQ526"/>
      <c r="CR526"/>
      <c r="CS526"/>
      <c r="CT526"/>
      <c r="CU526"/>
      <c r="CV526"/>
      <c r="CW526"/>
      <c r="CX526"/>
      <c r="CY526"/>
      <c r="CZ526"/>
      <c r="DA526"/>
      <c r="DB526"/>
      <c r="DC526"/>
      <c r="DD526"/>
      <c r="DE526"/>
      <c r="DF526"/>
      <c r="DG526"/>
      <c r="DH526"/>
      <c r="DI526"/>
      <c r="DJ526"/>
      <c r="DK526"/>
      <c r="DL526"/>
      <c r="DM526"/>
      <c r="DN526"/>
      <c r="DO526"/>
      <c r="DP526"/>
      <c r="DQ526"/>
      <c r="DR526"/>
      <c r="DS526"/>
      <c r="DT526"/>
      <c r="DU526"/>
      <c r="DV526"/>
      <c r="DW526"/>
      <c r="DX526"/>
      <c r="DY526"/>
      <c r="DZ526"/>
      <c r="EA526"/>
      <c r="EB526"/>
      <c r="EC526"/>
      <c r="ED526"/>
      <c r="EE526"/>
      <c r="EF526"/>
      <c r="EG526"/>
      <c r="EH526"/>
      <c r="EI526"/>
      <c r="EJ526"/>
      <c r="EK526"/>
      <c r="EL526"/>
      <c r="EM526"/>
      <c r="EN526"/>
      <c r="EO526"/>
      <c r="EP526"/>
      <c r="EQ526"/>
      <c r="ER526"/>
      <c r="ES526"/>
      <c r="ET526"/>
      <c r="EU526"/>
      <c r="EV526"/>
      <c r="EW526"/>
      <c r="EX526"/>
      <c r="EY526"/>
      <c r="EZ526"/>
      <c r="FA526"/>
      <c r="FB526"/>
      <c r="FC526"/>
      <c r="FD526"/>
      <c r="FE526"/>
      <c r="FF526"/>
      <c r="FG526"/>
      <c r="FH526"/>
      <c r="FI526"/>
      <c r="FJ526"/>
      <c r="FK526"/>
      <c r="FL526"/>
      <c r="FM526"/>
      <c r="FN526"/>
      <c r="FO526"/>
      <c r="FP526"/>
      <c r="FQ526"/>
      <c r="FR526"/>
      <c r="FS526"/>
      <c r="FT526"/>
      <c r="FU526"/>
      <c r="FV526"/>
      <c r="FW526"/>
      <c r="FX526"/>
      <c r="FY526"/>
      <c r="FZ526"/>
      <c r="GA526"/>
      <c r="GB526"/>
      <c r="GC526"/>
      <c r="GD526"/>
      <c r="GE526"/>
      <c r="GF526"/>
      <c r="GG526"/>
      <c r="GH526"/>
      <c r="GI526"/>
      <c r="GJ526"/>
      <c r="GK526"/>
      <c r="GL526"/>
      <c r="GM526"/>
      <c r="GN526"/>
      <c r="GO526"/>
      <c r="GP526"/>
      <c r="GQ526"/>
      <c r="GR526"/>
      <c r="GS526"/>
      <c r="GT526"/>
      <c r="GU526"/>
      <c r="GV526"/>
      <c r="GW526"/>
      <c r="GX526"/>
      <c r="GY526"/>
      <c r="GZ526"/>
      <c r="HA526"/>
      <c r="HB526"/>
      <c r="HC526"/>
      <c r="HD526"/>
      <c r="HE526"/>
      <c r="HF526"/>
      <c r="HG526"/>
      <c r="HH526"/>
      <c r="HI526"/>
      <c r="HJ526"/>
      <c r="HK526"/>
      <c r="HL526"/>
      <c r="HM526"/>
      <c r="HN526"/>
      <c r="HO526"/>
      <c r="HP526"/>
      <c r="HQ526"/>
      <c r="HR526"/>
      <c r="HS526"/>
      <c r="HT526"/>
      <c r="HU526"/>
      <c r="HV526"/>
      <c r="HW526"/>
      <c r="HX526"/>
      <c r="HY526"/>
      <c r="HZ526"/>
      <c r="IA526"/>
      <c r="IB526"/>
      <c r="IC526"/>
      <c r="ID526"/>
      <c r="IE526"/>
      <c r="IF526"/>
      <c r="IG526"/>
      <c r="IH526"/>
      <c r="II526"/>
      <c r="IJ526"/>
      <c r="IK526"/>
      <c r="IL526"/>
      <c r="IM526"/>
      <c r="IN526"/>
      <c r="IO526"/>
      <c r="IP526"/>
      <c r="IQ526"/>
      <c r="IR526"/>
      <c r="IS526"/>
      <c r="IT526"/>
      <c r="IU526"/>
      <c r="IV526"/>
    </row>
    <row r="527" spans="1:256" ht="15" customHeight="1">
      <c r="A527" s="310"/>
      <c r="B527" s="63" t="s">
        <v>18</v>
      </c>
      <c r="C527" s="63"/>
      <c r="D527" s="63"/>
      <c r="E527" s="63"/>
      <c r="F527" s="63"/>
      <c r="G527" s="63"/>
      <c r="H527" s="63"/>
      <c r="I527" s="63"/>
      <c r="J527" s="315">
        <v>16</v>
      </c>
      <c r="K527" s="315"/>
      <c r="L527" s="315"/>
      <c r="M527" s="315"/>
      <c r="N527" s="315"/>
      <c r="O527" s="316">
        <v>135</v>
      </c>
      <c r="P527" s="316"/>
      <c r="Q527" s="316"/>
      <c r="R527" s="316"/>
      <c r="S527" s="316"/>
      <c r="T527" s="316"/>
      <c r="U527" s="317">
        <v>6</v>
      </c>
      <c r="V527" s="317"/>
      <c r="W527" s="317"/>
      <c r="X527" s="317"/>
      <c r="Y527" s="316">
        <v>77</v>
      </c>
      <c r="Z527" s="316"/>
      <c r="AA527" s="316"/>
      <c r="AB527" s="316"/>
      <c r="AC527" s="316"/>
      <c r="AD527" s="316"/>
      <c r="AE527" s="317">
        <v>1</v>
      </c>
      <c r="AF527" s="317"/>
      <c r="AG527" s="317"/>
      <c r="AH527" s="317"/>
      <c r="AI527" s="317" t="s">
        <v>514</v>
      </c>
      <c r="AJ527" s="317"/>
      <c r="AK527" s="317"/>
      <c r="AL527" s="317"/>
      <c r="AM527" s="317"/>
      <c r="AN527" s="316">
        <v>11</v>
      </c>
      <c r="AO527" s="316"/>
      <c r="AP527" s="316"/>
      <c r="AQ527" s="316"/>
      <c r="AR527" s="316"/>
      <c r="AS527" s="316">
        <v>88</v>
      </c>
      <c r="AT527" s="316"/>
      <c r="AU527" s="316"/>
      <c r="AV527" s="316"/>
      <c r="AW527" s="316"/>
      <c r="AX527" s="316"/>
      <c r="AY527" s="317" t="s">
        <v>514</v>
      </c>
      <c r="AZ527" s="317"/>
      <c r="BA527" s="317"/>
      <c r="BB527" s="317"/>
      <c r="BC527" s="318" t="s">
        <v>514</v>
      </c>
      <c r="BD527" s="318"/>
      <c r="BE527" s="318"/>
      <c r="BF527" s="318"/>
      <c r="BG527" s="318"/>
      <c r="BH527" s="318">
        <v>14</v>
      </c>
      <c r="BI527" s="318"/>
      <c r="BJ527" s="318"/>
      <c r="BK527" s="318"/>
      <c r="BL527" s="318"/>
      <c r="BM527" s="318" t="s">
        <v>619</v>
      </c>
      <c r="BN527" s="318"/>
      <c r="BO527" s="318"/>
      <c r="BP527" s="318"/>
      <c r="BQ527" s="318"/>
      <c r="BR527"/>
      <c r="BS527"/>
      <c r="BT527"/>
      <c r="BU527"/>
      <c r="BV527"/>
      <c r="BW527"/>
      <c r="BX527"/>
      <c r="BY527"/>
      <c r="BZ527"/>
      <c r="CA527"/>
      <c r="CB527"/>
      <c r="CC527"/>
      <c r="CD527"/>
      <c r="CE527"/>
      <c r="CF527"/>
      <c r="CG527"/>
      <c r="CH527"/>
      <c r="CI527"/>
      <c r="CJ527"/>
      <c r="CK527"/>
      <c r="CL527"/>
      <c r="CM527"/>
      <c r="CN527"/>
      <c r="CO527"/>
      <c r="CP527"/>
      <c r="CQ527"/>
      <c r="CR527"/>
      <c r="CS527"/>
      <c r="CT527"/>
      <c r="CU527"/>
      <c r="CV527"/>
      <c r="CW527"/>
      <c r="CX527"/>
      <c r="CY527"/>
      <c r="CZ527"/>
      <c r="DA527"/>
      <c r="DB527"/>
      <c r="DC527"/>
      <c r="DD527"/>
      <c r="DE527"/>
      <c r="DF527"/>
      <c r="DG527"/>
      <c r="DH527"/>
      <c r="DI527"/>
      <c r="DJ527"/>
      <c r="DK527"/>
      <c r="DL527"/>
      <c r="DM527"/>
      <c r="DN527"/>
      <c r="DO527"/>
      <c r="DP527"/>
      <c r="DQ527"/>
      <c r="DR527"/>
      <c r="DS527"/>
      <c r="DT527"/>
      <c r="DU527"/>
      <c r="DV527"/>
      <c r="DW527"/>
      <c r="DX527"/>
      <c r="DY527"/>
      <c r="DZ527"/>
      <c r="EA527"/>
      <c r="EB527"/>
      <c r="EC527"/>
      <c r="ED527"/>
      <c r="EE527"/>
      <c r="EF527"/>
      <c r="EG527"/>
      <c r="EH527"/>
      <c r="EI527"/>
      <c r="EJ527"/>
      <c r="EK527"/>
      <c r="EL527"/>
      <c r="EM527"/>
      <c r="EN527"/>
      <c r="EO527"/>
      <c r="EP527"/>
      <c r="EQ527"/>
      <c r="ER527"/>
      <c r="ES527"/>
      <c r="ET527"/>
      <c r="EU527"/>
      <c r="EV527"/>
      <c r="EW527"/>
      <c r="EX527"/>
      <c r="EY527"/>
      <c r="EZ527"/>
      <c r="FA527"/>
      <c r="FB527"/>
      <c r="FC527"/>
      <c r="FD527"/>
      <c r="FE527"/>
      <c r="FF527"/>
      <c r="FG527"/>
      <c r="FH527"/>
      <c r="FI527"/>
      <c r="FJ527"/>
      <c r="FK527"/>
      <c r="FL527"/>
      <c r="FM527"/>
      <c r="FN527"/>
      <c r="FO527"/>
      <c r="FP527"/>
      <c r="FQ527"/>
      <c r="FR527"/>
      <c r="FS527"/>
      <c r="FT527"/>
      <c r="FU527"/>
      <c r="FV527"/>
      <c r="FW527"/>
      <c r="FX527"/>
      <c r="FY527"/>
      <c r="FZ527"/>
      <c r="GA527"/>
      <c r="GB527"/>
      <c r="GC527"/>
      <c r="GD527"/>
      <c r="GE527"/>
      <c r="GF527"/>
      <c r="GG527"/>
      <c r="GH527"/>
      <c r="GI527"/>
      <c r="GJ527"/>
      <c r="GK527"/>
      <c r="GL527"/>
      <c r="GM527"/>
      <c r="GN527"/>
      <c r="GO527"/>
      <c r="GP527"/>
      <c r="GQ527"/>
      <c r="GR527"/>
      <c r="GS527"/>
      <c r="GT527"/>
      <c r="GU527"/>
      <c r="GV527"/>
      <c r="GW527"/>
      <c r="GX527"/>
      <c r="GY527"/>
      <c r="GZ527"/>
      <c r="HA527"/>
      <c r="HB527"/>
      <c r="HC527"/>
      <c r="HD527"/>
      <c r="HE527"/>
      <c r="HF527"/>
      <c r="HG527"/>
      <c r="HH527"/>
      <c r="HI527"/>
      <c r="HJ527"/>
      <c r="HK527"/>
      <c r="HL527"/>
      <c r="HM527"/>
      <c r="HN527"/>
      <c r="HO527"/>
      <c r="HP527"/>
      <c r="HQ527"/>
      <c r="HR527"/>
      <c r="HS527"/>
      <c r="HT527"/>
      <c r="HU527"/>
      <c r="HV527"/>
      <c r="HW527"/>
      <c r="HX527"/>
      <c r="HY527"/>
      <c r="HZ527"/>
      <c r="IA527"/>
      <c r="IB527"/>
      <c r="IC527"/>
      <c r="ID527"/>
      <c r="IE527"/>
      <c r="IF527"/>
      <c r="IG527"/>
      <c r="IH527"/>
      <c r="II527"/>
      <c r="IJ527"/>
      <c r="IK527"/>
      <c r="IL527"/>
      <c r="IM527"/>
      <c r="IN527"/>
      <c r="IO527"/>
      <c r="IP527"/>
      <c r="IQ527"/>
      <c r="IR527"/>
      <c r="IS527"/>
      <c r="IT527"/>
      <c r="IU527"/>
      <c r="IV527"/>
    </row>
    <row r="528" spans="1:256" ht="15" customHeight="1">
      <c r="A528" s="310"/>
      <c r="B528" s="63" t="s">
        <v>19</v>
      </c>
      <c r="C528" s="63"/>
      <c r="D528" s="63"/>
      <c r="E528" s="63"/>
      <c r="F528" s="63"/>
      <c r="G528" s="63"/>
      <c r="H528" s="63"/>
      <c r="I528" s="63"/>
      <c r="J528" s="315">
        <v>53</v>
      </c>
      <c r="K528" s="315"/>
      <c r="L528" s="315"/>
      <c r="M528" s="315"/>
      <c r="N528" s="315"/>
      <c r="O528" s="316">
        <v>69</v>
      </c>
      <c r="P528" s="316"/>
      <c r="Q528" s="316"/>
      <c r="R528" s="316"/>
      <c r="S528" s="316"/>
      <c r="T528" s="316"/>
      <c r="U528" s="317" t="s">
        <v>514</v>
      </c>
      <c r="V528" s="317"/>
      <c r="W528" s="317"/>
      <c r="X528" s="317"/>
      <c r="Y528" s="316" t="s">
        <v>514</v>
      </c>
      <c r="Z528" s="316"/>
      <c r="AA528" s="316"/>
      <c r="AB528" s="316"/>
      <c r="AC528" s="316"/>
      <c r="AD528" s="316"/>
      <c r="AE528" s="317">
        <v>1</v>
      </c>
      <c r="AF528" s="317"/>
      <c r="AG528" s="317"/>
      <c r="AH528" s="317"/>
      <c r="AI528" s="317" t="s">
        <v>514</v>
      </c>
      <c r="AJ528" s="317"/>
      <c r="AK528" s="317"/>
      <c r="AL528" s="317"/>
      <c r="AM528" s="317"/>
      <c r="AN528" s="316">
        <v>8</v>
      </c>
      <c r="AO528" s="316"/>
      <c r="AP528" s="316"/>
      <c r="AQ528" s="316"/>
      <c r="AR528" s="316"/>
      <c r="AS528" s="316">
        <v>10</v>
      </c>
      <c r="AT528" s="316"/>
      <c r="AU528" s="316"/>
      <c r="AV528" s="316"/>
      <c r="AW528" s="316"/>
      <c r="AX528" s="316"/>
      <c r="AY528" s="317">
        <v>34</v>
      </c>
      <c r="AZ528" s="317"/>
      <c r="BA528" s="317"/>
      <c r="BB528" s="317"/>
      <c r="BC528" s="318">
        <v>21</v>
      </c>
      <c r="BD528" s="318"/>
      <c r="BE528" s="318"/>
      <c r="BF528" s="318"/>
      <c r="BG528" s="318"/>
      <c r="BH528" s="318">
        <v>21</v>
      </c>
      <c r="BI528" s="318"/>
      <c r="BJ528" s="318"/>
      <c r="BK528" s="318"/>
      <c r="BL528" s="318"/>
      <c r="BM528" s="318" t="s">
        <v>619</v>
      </c>
      <c r="BN528" s="318"/>
      <c r="BO528" s="318"/>
      <c r="BP528" s="318"/>
      <c r="BQ528" s="318"/>
      <c r="BR528"/>
      <c r="BS528"/>
      <c r="BT528"/>
      <c r="BU528"/>
      <c r="BV528"/>
      <c r="BW528"/>
      <c r="BX528"/>
      <c r="BY528"/>
      <c r="BZ528"/>
      <c r="CA528"/>
      <c r="CB528"/>
      <c r="CC528"/>
      <c r="CD528"/>
      <c r="CE528"/>
      <c r="CF528"/>
      <c r="CG528"/>
      <c r="CH528"/>
      <c r="CI528"/>
      <c r="CJ528"/>
      <c r="CK528"/>
      <c r="CL528"/>
      <c r="CM528"/>
      <c r="CN528"/>
      <c r="CO528"/>
      <c r="CP528"/>
      <c r="CQ528"/>
      <c r="CR528"/>
      <c r="CS528"/>
      <c r="CT528"/>
      <c r="CU528"/>
      <c r="CV528"/>
      <c r="CW528"/>
      <c r="CX528"/>
      <c r="CY528"/>
      <c r="CZ528"/>
      <c r="DA528"/>
      <c r="DB528"/>
      <c r="DC528"/>
      <c r="DD528"/>
      <c r="DE528"/>
      <c r="DF528"/>
      <c r="DG528"/>
      <c r="DH528"/>
      <c r="DI528"/>
      <c r="DJ528"/>
      <c r="DK528"/>
      <c r="DL528"/>
      <c r="DM528"/>
      <c r="DN528"/>
      <c r="DO528"/>
      <c r="DP528"/>
      <c r="DQ528"/>
      <c r="DR528"/>
      <c r="DS528"/>
      <c r="DT528"/>
      <c r="DU528"/>
      <c r="DV528"/>
      <c r="DW528"/>
      <c r="DX528"/>
      <c r="DY528"/>
      <c r="DZ528"/>
      <c r="EA528"/>
      <c r="EB528"/>
      <c r="EC528"/>
      <c r="ED528"/>
      <c r="EE528"/>
      <c r="EF528"/>
      <c r="EG528"/>
      <c r="EH528"/>
      <c r="EI528"/>
      <c r="EJ528"/>
      <c r="EK528"/>
      <c r="EL528"/>
      <c r="EM528"/>
      <c r="EN528"/>
      <c r="EO528"/>
      <c r="EP528"/>
      <c r="EQ528"/>
      <c r="ER528"/>
      <c r="ES528"/>
      <c r="ET528"/>
      <c r="EU528"/>
      <c r="EV528"/>
      <c r="EW528"/>
      <c r="EX528"/>
      <c r="EY528"/>
      <c r="EZ528"/>
      <c r="FA528"/>
      <c r="FB528"/>
      <c r="FC528"/>
      <c r="FD528"/>
      <c r="FE528"/>
      <c r="FF528"/>
      <c r="FG528"/>
      <c r="FH528"/>
      <c r="FI528"/>
      <c r="FJ528"/>
      <c r="FK528"/>
      <c r="FL528"/>
      <c r="FM528"/>
      <c r="FN528"/>
      <c r="FO528"/>
      <c r="FP528"/>
      <c r="FQ528"/>
      <c r="FR528"/>
      <c r="FS528"/>
      <c r="FT528"/>
      <c r="FU528"/>
      <c r="FV528"/>
      <c r="FW528"/>
      <c r="FX528"/>
      <c r="FY528"/>
      <c r="FZ528"/>
      <c r="GA528"/>
      <c r="GB528"/>
      <c r="GC528"/>
      <c r="GD528"/>
      <c r="GE528"/>
      <c r="GF528"/>
      <c r="GG528"/>
      <c r="GH528"/>
      <c r="GI528"/>
      <c r="GJ528"/>
      <c r="GK528"/>
      <c r="GL528"/>
      <c r="GM528"/>
      <c r="GN528"/>
      <c r="GO528"/>
      <c r="GP528"/>
      <c r="GQ528"/>
      <c r="GR528"/>
      <c r="GS528"/>
      <c r="GT528"/>
      <c r="GU528"/>
      <c r="GV528"/>
      <c r="GW528"/>
      <c r="GX528"/>
      <c r="GY528"/>
      <c r="GZ528"/>
      <c r="HA528"/>
      <c r="HB528"/>
      <c r="HC528"/>
      <c r="HD528"/>
      <c r="HE528"/>
      <c r="HF528"/>
      <c r="HG528"/>
      <c r="HH528"/>
      <c r="HI528"/>
      <c r="HJ528"/>
      <c r="HK528"/>
      <c r="HL528"/>
      <c r="HM528"/>
      <c r="HN528"/>
      <c r="HO528"/>
      <c r="HP528"/>
      <c r="HQ528"/>
      <c r="HR528"/>
      <c r="HS528"/>
      <c r="HT528"/>
      <c r="HU528"/>
      <c r="HV528"/>
      <c r="HW528"/>
      <c r="HX528"/>
      <c r="HY528"/>
      <c r="HZ528"/>
      <c r="IA528"/>
      <c r="IB528"/>
      <c r="IC528"/>
      <c r="ID528"/>
      <c r="IE528"/>
      <c r="IF528"/>
      <c r="IG528"/>
      <c r="IH528"/>
      <c r="II528"/>
      <c r="IJ528"/>
      <c r="IK528"/>
      <c r="IL528"/>
      <c r="IM528"/>
      <c r="IN528"/>
      <c r="IO528"/>
      <c r="IP528"/>
      <c r="IQ528"/>
      <c r="IR528"/>
      <c r="IS528"/>
      <c r="IT528"/>
      <c r="IU528"/>
      <c r="IV528"/>
    </row>
    <row r="529" spans="1:256" ht="15" customHeight="1">
      <c r="A529" s="310"/>
      <c r="B529" s="63" t="s">
        <v>20</v>
      </c>
      <c r="C529" s="63"/>
      <c r="D529" s="63"/>
      <c r="E529" s="63"/>
      <c r="F529" s="63"/>
      <c r="G529" s="63"/>
      <c r="H529" s="63"/>
      <c r="I529" s="63"/>
      <c r="J529" s="315">
        <v>42</v>
      </c>
      <c r="K529" s="315"/>
      <c r="L529" s="315"/>
      <c r="M529" s="315"/>
      <c r="N529" s="315"/>
      <c r="O529" s="316">
        <v>279</v>
      </c>
      <c r="P529" s="316"/>
      <c r="Q529" s="316"/>
      <c r="R529" s="316"/>
      <c r="S529" s="316"/>
      <c r="T529" s="316"/>
      <c r="U529" s="317">
        <v>3</v>
      </c>
      <c r="V529" s="317"/>
      <c r="W529" s="317"/>
      <c r="X529" s="317"/>
      <c r="Y529" s="316" t="s">
        <v>619</v>
      </c>
      <c r="Z529" s="316"/>
      <c r="AA529" s="316"/>
      <c r="AB529" s="316"/>
      <c r="AC529" s="316"/>
      <c r="AD529" s="316"/>
      <c r="AE529" s="317">
        <v>4</v>
      </c>
      <c r="AF529" s="317"/>
      <c r="AG529" s="317"/>
      <c r="AH529" s="317"/>
      <c r="AI529" s="317" t="s">
        <v>619</v>
      </c>
      <c r="AJ529" s="317"/>
      <c r="AK529" s="317"/>
      <c r="AL529" s="317"/>
      <c r="AM529" s="317"/>
      <c r="AN529" s="316">
        <v>8</v>
      </c>
      <c r="AO529" s="316"/>
      <c r="AP529" s="316"/>
      <c r="AQ529" s="316"/>
      <c r="AR529" s="316"/>
      <c r="AS529" s="316" t="s">
        <v>619</v>
      </c>
      <c r="AT529" s="316"/>
      <c r="AU529" s="316"/>
      <c r="AV529" s="316"/>
      <c r="AW529" s="316"/>
      <c r="AX529" s="316"/>
      <c r="AY529" s="317">
        <v>7</v>
      </c>
      <c r="AZ529" s="317"/>
      <c r="BA529" s="317"/>
      <c r="BB529" s="317"/>
      <c r="BC529" s="318">
        <v>9</v>
      </c>
      <c r="BD529" s="318"/>
      <c r="BE529" s="318"/>
      <c r="BF529" s="318"/>
      <c r="BG529" s="318"/>
      <c r="BH529" s="318">
        <v>39</v>
      </c>
      <c r="BI529" s="318"/>
      <c r="BJ529" s="318"/>
      <c r="BK529" s="318"/>
      <c r="BL529" s="318"/>
      <c r="BM529" s="318" t="s">
        <v>619</v>
      </c>
      <c r="BN529" s="318"/>
      <c r="BO529" s="318"/>
      <c r="BP529" s="318"/>
      <c r="BQ529" s="318"/>
      <c r="BR529"/>
      <c r="BS529"/>
      <c r="BT529"/>
      <c r="BU529"/>
      <c r="BV529"/>
      <c r="BW529"/>
      <c r="BX529"/>
      <c r="BY529"/>
      <c r="BZ529"/>
      <c r="CA529"/>
      <c r="CB529"/>
      <c r="CC529"/>
      <c r="CD529"/>
      <c r="CE529"/>
      <c r="CF529"/>
      <c r="CG529"/>
      <c r="CH529"/>
      <c r="CI529"/>
      <c r="CJ529"/>
      <c r="CK529"/>
      <c r="CL529"/>
      <c r="CM529"/>
      <c r="CN529"/>
      <c r="CO529"/>
      <c r="CP529"/>
      <c r="CQ529"/>
      <c r="CR529"/>
      <c r="CS529"/>
      <c r="CT529"/>
      <c r="CU529"/>
      <c r="CV529"/>
      <c r="CW529"/>
      <c r="CX529"/>
      <c r="CY529"/>
      <c r="CZ529"/>
      <c r="DA529"/>
      <c r="DB529"/>
      <c r="DC529"/>
      <c r="DD529"/>
      <c r="DE529"/>
      <c r="DF529"/>
      <c r="DG529"/>
      <c r="DH529"/>
      <c r="DI529"/>
      <c r="DJ529"/>
      <c r="DK529"/>
      <c r="DL529"/>
      <c r="DM529"/>
      <c r="DN529"/>
      <c r="DO529"/>
      <c r="DP529"/>
      <c r="DQ529"/>
      <c r="DR529"/>
      <c r="DS529"/>
      <c r="DT529"/>
      <c r="DU529"/>
      <c r="DV529"/>
      <c r="DW529"/>
      <c r="DX529"/>
      <c r="DY529"/>
      <c r="DZ529"/>
      <c r="EA529"/>
      <c r="EB529"/>
      <c r="EC529"/>
      <c r="ED529"/>
      <c r="EE529"/>
      <c r="EF529"/>
      <c r="EG529"/>
      <c r="EH529"/>
      <c r="EI529"/>
      <c r="EJ529"/>
      <c r="EK529"/>
      <c r="EL529"/>
      <c r="EM529"/>
      <c r="EN529"/>
      <c r="EO529"/>
      <c r="EP529"/>
      <c r="EQ529"/>
      <c r="ER529"/>
      <c r="ES529"/>
      <c r="ET529"/>
      <c r="EU529"/>
      <c r="EV529"/>
      <c r="EW529"/>
      <c r="EX529"/>
      <c r="EY529"/>
      <c r="EZ529"/>
      <c r="FA529"/>
      <c r="FB529"/>
      <c r="FC529"/>
      <c r="FD529"/>
      <c r="FE529"/>
      <c r="FF529"/>
      <c r="FG529"/>
      <c r="FH529"/>
      <c r="FI529"/>
      <c r="FJ529"/>
      <c r="FK529"/>
      <c r="FL529"/>
      <c r="FM529"/>
      <c r="FN529"/>
      <c r="FO529"/>
      <c r="FP529"/>
      <c r="FQ529"/>
      <c r="FR529"/>
      <c r="FS529"/>
      <c r="FT529"/>
      <c r="FU529"/>
      <c r="FV529"/>
      <c r="FW529"/>
      <c r="FX529"/>
      <c r="FY529"/>
      <c r="FZ529"/>
      <c r="GA529"/>
      <c r="GB529"/>
      <c r="GC529"/>
      <c r="GD529"/>
      <c r="GE529"/>
      <c r="GF529"/>
      <c r="GG529"/>
      <c r="GH529"/>
      <c r="GI529"/>
      <c r="GJ529"/>
      <c r="GK529"/>
      <c r="GL529"/>
      <c r="GM529"/>
      <c r="GN529"/>
      <c r="GO529"/>
      <c r="GP529"/>
      <c r="GQ529"/>
      <c r="GR529"/>
      <c r="GS529"/>
      <c r="GT529"/>
      <c r="GU529"/>
      <c r="GV529"/>
      <c r="GW529"/>
      <c r="GX529"/>
      <c r="GY529"/>
      <c r="GZ529"/>
      <c r="HA529"/>
      <c r="HB529"/>
      <c r="HC529"/>
      <c r="HD529"/>
      <c r="HE529"/>
      <c r="HF529"/>
      <c r="HG529"/>
      <c r="HH529"/>
      <c r="HI529"/>
      <c r="HJ529"/>
      <c r="HK529"/>
      <c r="HL529"/>
      <c r="HM529"/>
      <c r="HN529"/>
      <c r="HO529"/>
      <c r="HP529"/>
      <c r="HQ529"/>
      <c r="HR529"/>
      <c r="HS529"/>
      <c r="HT529"/>
      <c r="HU529"/>
      <c r="HV529"/>
      <c r="HW529"/>
      <c r="HX529"/>
      <c r="HY529"/>
      <c r="HZ529"/>
      <c r="IA529"/>
      <c r="IB529"/>
      <c r="IC529"/>
      <c r="ID529"/>
      <c r="IE529"/>
      <c r="IF529"/>
      <c r="IG529"/>
      <c r="IH529"/>
      <c r="II529"/>
      <c r="IJ529"/>
      <c r="IK529"/>
      <c r="IL529"/>
      <c r="IM529"/>
      <c r="IN529"/>
      <c r="IO529"/>
      <c r="IP529"/>
      <c r="IQ529"/>
      <c r="IR529"/>
      <c r="IS529"/>
      <c r="IT529"/>
      <c r="IU529"/>
      <c r="IV529"/>
    </row>
    <row r="530" spans="1:256" ht="15" customHeight="1">
      <c r="A530" s="310"/>
      <c r="B530" s="319" t="s">
        <v>21</v>
      </c>
      <c r="C530" s="319"/>
      <c r="D530" s="319"/>
      <c r="E530" s="319"/>
      <c r="F530" s="319"/>
      <c r="G530" s="319"/>
      <c r="H530" s="319"/>
      <c r="I530" s="319"/>
      <c r="J530" s="320">
        <v>26</v>
      </c>
      <c r="K530" s="320"/>
      <c r="L530" s="320"/>
      <c r="M530" s="320"/>
      <c r="N530" s="320"/>
      <c r="O530" s="321">
        <v>249</v>
      </c>
      <c r="P530" s="321"/>
      <c r="Q530" s="321"/>
      <c r="R530" s="321"/>
      <c r="S530" s="321"/>
      <c r="T530" s="321"/>
      <c r="U530" s="322">
        <v>15</v>
      </c>
      <c r="V530" s="322"/>
      <c r="W530" s="322"/>
      <c r="X530" s="322"/>
      <c r="Y530" s="321">
        <v>265</v>
      </c>
      <c r="Z530" s="321"/>
      <c r="AA530" s="321"/>
      <c r="AB530" s="321"/>
      <c r="AC530" s="321"/>
      <c r="AD530" s="321"/>
      <c r="AE530" s="322">
        <v>1</v>
      </c>
      <c r="AF530" s="322"/>
      <c r="AG530" s="322"/>
      <c r="AH530" s="322"/>
      <c r="AI530" s="322" t="s">
        <v>619</v>
      </c>
      <c r="AJ530" s="322"/>
      <c r="AK530" s="322"/>
      <c r="AL530" s="322"/>
      <c r="AM530" s="322"/>
      <c r="AN530" s="321">
        <v>14</v>
      </c>
      <c r="AO530" s="321"/>
      <c r="AP530" s="321"/>
      <c r="AQ530" s="321"/>
      <c r="AR530" s="321"/>
      <c r="AS530" s="321">
        <v>100</v>
      </c>
      <c r="AT530" s="321"/>
      <c r="AU530" s="321"/>
      <c r="AV530" s="321"/>
      <c r="AW530" s="321"/>
      <c r="AX530" s="321"/>
      <c r="AY530" s="322" t="s">
        <v>514</v>
      </c>
      <c r="AZ530" s="322"/>
      <c r="BA530" s="322"/>
      <c r="BB530" s="322"/>
      <c r="BC530" s="323" t="s">
        <v>514</v>
      </c>
      <c r="BD530" s="323"/>
      <c r="BE530" s="323"/>
      <c r="BF530" s="323"/>
      <c r="BG530" s="323"/>
      <c r="BH530" s="323">
        <v>43</v>
      </c>
      <c r="BI530" s="323"/>
      <c r="BJ530" s="323"/>
      <c r="BK530" s="323"/>
      <c r="BL530" s="323"/>
      <c r="BM530" s="323" t="s">
        <v>619</v>
      </c>
      <c r="BN530" s="323"/>
      <c r="BO530" s="323"/>
      <c r="BP530" s="323"/>
      <c r="BQ530" s="323"/>
      <c r="BR530"/>
      <c r="BS530"/>
      <c r="BT530"/>
      <c r="BU530"/>
      <c r="BV530"/>
      <c r="BW530"/>
      <c r="BX530"/>
      <c r="BY530"/>
      <c r="BZ530"/>
      <c r="CA530"/>
      <c r="CB530"/>
      <c r="CC530"/>
      <c r="CD530"/>
      <c r="CE530"/>
      <c r="CF530"/>
      <c r="CG530"/>
      <c r="CH530"/>
      <c r="CI530"/>
      <c r="CJ530"/>
      <c r="CK530"/>
      <c r="CL530"/>
      <c r="CM530"/>
      <c r="CN530"/>
      <c r="CO530"/>
      <c r="CP530"/>
      <c r="CQ530"/>
      <c r="CR530"/>
      <c r="CS530"/>
      <c r="CT530"/>
      <c r="CU530"/>
      <c r="CV530"/>
      <c r="CW530"/>
      <c r="CX530"/>
      <c r="CY530"/>
      <c r="CZ530"/>
      <c r="DA530"/>
      <c r="DB530"/>
      <c r="DC530"/>
      <c r="DD530"/>
      <c r="DE530"/>
      <c r="DF530"/>
      <c r="DG530"/>
      <c r="DH530"/>
      <c r="DI530"/>
      <c r="DJ530"/>
      <c r="DK530"/>
      <c r="DL530"/>
      <c r="DM530"/>
      <c r="DN530"/>
      <c r="DO530"/>
      <c r="DP530"/>
      <c r="DQ530"/>
      <c r="DR530"/>
      <c r="DS530"/>
      <c r="DT530"/>
      <c r="DU530"/>
      <c r="DV530"/>
      <c r="DW530"/>
      <c r="DX530"/>
      <c r="DY530"/>
      <c r="DZ530"/>
      <c r="EA530"/>
      <c r="EB530"/>
      <c r="EC530"/>
      <c r="ED530"/>
      <c r="EE530"/>
      <c r="EF530"/>
      <c r="EG530"/>
      <c r="EH530"/>
      <c r="EI530"/>
      <c r="EJ530"/>
      <c r="EK530"/>
      <c r="EL530"/>
      <c r="EM530"/>
      <c r="EN530"/>
      <c r="EO530"/>
      <c r="EP530"/>
      <c r="EQ530"/>
      <c r="ER530"/>
      <c r="ES530"/>
      <c r="ET530"/>
      <c r="EU530"/>
      <c r="EV530"/>
      <c r="EW530"/>
      <c r="EX530"/>
      <c r="EY530"/>
      <c r="EZ530"/>
      <c r="FA530"/>
      <c r="FB530"/>
      <c r="FC530"/>
      <c r="FD530"/>
      <c r="FE530"/>
      <c r="FF530"/>
      <c r="FG530"/>
      <c r="FH530"/>
      <c r="FI530"/>
      <c r="FJ530"/>
      <c r="FK530"/>
      <c r="FL530"/>
      <c r="FM530"/>
      <c r="FN530"/>
      <c r="FO530"/>
      <c r="FP530"/>
      <c r="FQ530"/>
      <c r="FR530"/>
      <c r="FS530"/>
      <c r="FT530"/>
      <c r="FU530"/>
      <c r="FV530"/>
      <c r="FW530"/>
      <c r="FX530"/>
      <c r="FY530"/>
      <c r="FZ530"/>
      <c r="GA530"/>
      <c r="GB530"/>
      <c r="GC530"/>
      <c r="GD530"/>
      <c r="GE530"/>
      <c r="GF530"/>
      <c r="GG530"/>
      <c r="GH530"/>
      <c r="GI530"/>
      <c r="GJ530"/>
      <c r="GK530"/>
      <c r="GL530"/>
      <c r="GM530"/>
      <c r="GN530"/>
      <c r="GO530"/>
      <c r="GP530"/>
      <c r="GQ530"/>
      <c r="GR530"/>
      <c r="GS530"/>
      <c r="GT530"/>
      <c r="GU530"/>
      <c r="GV530"/>
      <c r="GW530"/>
      <c r="GX530"/>
      <c r="GY530"/>
      <c r="GZ530"/>
      <c r="HA530"/>
      <c r="HB530"/>
      <c r="HC530"/>
      <c r="HD530"/>
      <c r="HE530"/>
      <c r="HF530"/>
      <c r="HG530"/>
      <c r="HH530"/>
      <c r="HI530"/>
      <c r="HJ530"/>
      <c r="HK530"/>
      <c r="HL530"/>
      <c r="HM530"/>
      <c r="HN530"/>
      <c r="HO530"/>
      <c r="HP530"/>
      <c r="HQ530"/>
      <c r="HR530"/>
      <c r="HS530"/>
      <c r="HT530"/>
      <c r="HU530"/>
      <c r="HV530"/>
      <c r="HW530"/>
      <c r="HX530"/>
      <c r="HY530"/>
      <c r="HZ530"/>
      <c r="IA530"/>
      <c r="IB530"/>
      <c r="IC530"/>
      <c r="ID530"/>
      <c r="IE530"/>
      <c r="IF530"/>
      <c r="IG530"/>
      <c r="IH530"/>
      <c r="II530"/>
      <c r="IJ530"/>
      <c r="IK530"/>
      <c r="IL530"/>
      <c r="IM530"/>
      <c r="IN530"/>
      <c r="IO530"/>
      <c r="IP530"/>
      <c r="IQ530"/>
      <c r="IR530"/>
      <c r="IS530"/>
      <c r="IT530"/>
      <c r="IU530"/>
      <c r="IV530"/>
    </row>
    <row r="531" spans="1:256" ht="15" customHeight="1">
      <c r="A531" s="310"/>
      <c r="B531" s="5" t="s">
        <v>131</v>
      </c>
      <c r="C531" s="5"/>
      <c r="D531" s="5"/>
      <c r="E531" s="5"/>
      <c r="F531" s="5"/>
      <c r="G531" s="5"/>
      <c r="H531" s="5"/>
      <c r="I531" s="5"/>
      <c r="J531" s="324">
        <v>273</v>
      </c>
      <c r="K531" s="324"/>
      <c r="L531" s="324"/>
      <c r="M531" s="324"/>
      <c r="N531" s="324"/>
      <c r="O531" s="325">
        <v>1451</v>
      </c>
      <c r="P531" s="325"/>
      <c r="Q531" s="325"/>
      <c r="R531" s="325"/>
      <c r="S531" s="325"/>
      <c r="T531" s="325"/>
      <c r="U531" s="326">
        <f>SUM(U522:U530)</f>
        <v>61</v>
      </c>
      <c r="V531" s="326"/>
      <c r="W531" s="326"/>
      <c r="X531" s="326"/>
      <c r="Y531" s="325">
        <v>972</v>
      </c>
      <c r="Z531" s="325"/>
      <c r="AA531" s="325"/>
      <c r="AB531" s="325"/>
      <c r="AC531" s="325"/>
      <c r="AD531" s="325"/>
      <c r="AE531" s="326">
        <f>SUM(AE522:AE530)</f>
        <v>9</v>
      </c>
      <c r="AF531" s="326"/>
      <c r="AG531" s="326"/>
      <c r="AH531" s="326"/>
      <c r="AI531" s="326">
        <f>SUM(AI522:AM530)</f>
        <v>0</v>
      </c>
      <c r="AJ531" s="326"/>
      <c r="AK531" s="326"/>
      <c r="AL531" s="326"/>
      <c r="AM531" s="326"/>
      <c r="AN531" s="325">
        <v>94</v>
      </c>
      <c r="AO531" s="325"/>
      <c r="AP531" s="325"/>
      <c r="AQ531" s="325"/>
      <c r="AR531" s="325"/>
      <c r="AS531" s="325" t="s">
        <v>619</v>
      </c>
      <c r="AT531" s="325"/>
      <c r="AU531" s="325"/>
      <c r="AV531" s="325"/>
      <c r="AW531" s="325"/>
      <c r="AX531" s="325"/>
      <c r="AY531" s="326">
        <f>SUM(AY522:AY530)</f>
        <v>41</v>
      </c>
      <c r="AZ531" s="326"/>
      <c r="BA531" s="326"/>
      <c r="BB531" s="326"/>
      <c r="BC531" s="327">
        <v>31</v>
      </c>
      <c r="BD531" s="327"/>
      <c r="BE531" s="327"/>
      <c r="BF531" s="327"/>
      <c r="BG531" s="327"/>
      <c r="BH531" s="327">
        <f>SUM(BH522:BH530)</f>
        <v>193</v>
      </c>
      <c r="BI531" s="327"/>
      <c r="BJ531" s="327"/>
      <c r="BK531" s="327"/>
      <c r="BL531" s="327"/>
      <c r="BM531" s="327" t="s">
        <v>619</v>
      </c>
      <c r="BN531" s="327"/>
      <c r="BO531" s="327"/>
      <c r="BP531" s="327"/>
      <c r="BQ531" s="327"/>
      <c r="BR531" s="328"/>
      <c r="BS531" s="329"/>
      <c r="BT531"/>
      <c r="BU531"/>
      <c r="BV531"/>
      <c r="BW531"/>
      <c r="BX531"/>
      <c r="BY531"/>
      <c r="BZ531"/>
      <c r="CA531"/>
      <c r="CB531"/>
      <c r="CC531"/>
      <c r="CD531"/>
      <c r="CE531"/>
      <c r="CF531"/>
      <c r="CG531"/>
      <c r="CH531"/>
      <c r="CI531"/>
      <c r="CJ531"/>
      <c r="CK531"/>
      <c r="CL531"/>
      <c r="CM531"/>
      <c r="CN531"/>
      <c r="CO531"/>
      <c r="CP531"/>
      <c r="CQ531"/>
      <c r="CR531"/>
      <c r="CS531"/>
      <c r="CT531"/>
      <c r="CU531"/>
      <c r="CV531"/>
      <c r="CW531"/>
      <c r="CX531"/>
      <c r="CY531"/>
      <c r="CZ531"/>
      <c r="DA531"/>
      <c r="DB531"/>
      <c r="DC531"/>
      <c r="DD531"/>
      <c r="DE531"/>
      <c r="DF531"/>
      <c r="DG531"/>
      <c r="DH531"/>
      <c r="DI531"/>
      <c r="DJ531"/>
      <c r="DK531"/>
      <c r="DL531"/>
      <c r="DM531"/>
      <c r="DN531"/>
      <c r="DO531"/>
      <c r="DP531"/>
      <c r="DQ531"/>
      <c r="DR531"/>
      <c r="DS531"/>
      <c r="DT531"/>
      <c r="DU531"/>
      <c r="DV531"/>
      <c r="DW531"/>
      <c r="DX531"/>
      <c r="DY531"/>
      <c r="DZ531"/>
      <c r="EA531"/>
      <c r="EB531"/>
      <c r="EC531"/>
      <c r="ED531"/>
      <c r="EE531"/>
      <c r="EF531"/>
      <c r="EG531"/>
      <c r="EH531"/>
      <c r="EI531"/>
      <c r="EJ531"/>
      <c r="EK531"/>
      <c r="EL531"/>
      <c r="EM531"/>
      <c r="EN531"/>
      <c r="EO531"/>
      <c r="EP531"/>
      <c r="EQ531"/>
      <c r="ER531"/>
      <c r="ES531"/>
      <c r="ET531"/>
      <c r="EU531"/>
      <c r="EV531"/>
      <c r="EW531"/>
      <c r="EX531"/>
      <c r="EY531"/>
      <c r="EZ531"/>
      <c r="FA531"/>
      <c r="FB531"/>
      <c r="FC531"/>
      <c r="FD531"/>
      <c r="FE531"/>
      <c r="FF531"/>
      <c r="FG531"/>
      <c r="FH531"/>
      <c r="FI531"/>
      <c r="FJ531"/>
      <c r="FK531"/>
      <c r="FL531"/>
      <c r="FM531"/>
      <c r="FN531"/>
      <c r="FO531"/>
      <c r="FP531"/>
      <c r="FQ531"/>
      <c r="FR531"/>
      <c r="FS531"/>
      <c r="FT531"/>
      <c r="FU531"/>
      <c r="FV531"/>
      <c r="FW531"/>
      <c r="FX531"/>
      <c r="FY531"/>
      <c r="FZ531"/>
      <c r="GA531"/>
      <c r="GB531"/>
      <c r="GC531"/>
      <c r="GD531"/>
      <c r="GE531"/>
      <c r="GF531"/>
      <c r="GG531"/>
      <c r="GH531"/>
      <c r="GI531"/>
      <c r="GJ531"/>
      <c r="GK531"/>
      <c r="GL531"/>
      <c r="GM531"/>
      <c r="GN531"/>
      <c r="GO531"/>
      <c r="GP531"/>
      <c r="GQ531"/>
      <c r="GR531"/>
      <c r="GS531"/>
      <c r="GT531"/>
      <c r="GU531"/>
      <c r="GV531"/>
      <c r="GW531"/>
      <c r="GX531"/>
      <c r="GY531"/>
      <c r="GZ531"/>
      <c r="HA531"/>
      <c r="HB531"/>
      <c r="HC531"/>
      <c r="HD531"/>
      <c r="HE531"/>
      <c r="HF531"/>
      <c r="HG531"/>
      <c r="HH531"/>
      <c r="HI531"/>
      <c r="HJ531"/>
      <c r="HK531"/>
      <c r="HL531"/>
      <c r="HM531"/>
      <c r="HN531"/>
      <c r="HO531"/>
      <c r="HP531"/>
      <c r="HQ531"/>
      <c r="HR531"/>
      <c r="HS531"/>
      <c r="HT531"/>
      <c r="HU531"/>
      <c r="HV531"/>
      <c r="HW531"/>
      <c r="HX531"/>
      <c r="HY531"/>
      <c r="HZ531"/>
      <c r="IA531"/>
      <c r="IB531"/>
      <c r="IC531"/>
      <c r="ID531"/>
      <c r="IE531"/>
      <c r="IF531"/>
      <c r="IG531"/>
      <c r="IH531"/>
      <c r="II531"/>
      <c r="IJ531"/>
      <c r="IK531"/>
      <c r="IL531"/>
      <c r="IM531"/>
      <c r="IN531"/>
      <c r="IO531"/>
      <c r="IP531"/>
      <c r="IQ531"/>
      <c r="IR531"/>
      <c r="IS531"/>
      <c r="IT531"/>
      <c r="IU531"/>
      <c r="IV531"/>
    </row>
    <row r="532" spans="1:256" ht="15" customHeight="1">
      <c r="A532"/>
      <c r="B532"/>
      <c r="C532"/>
      <c r="D532"/>
      <c r="E532"/>
      <c r="F532"/>
      <c r="G532"/>
      <c r="H532"/>
      <c r="I532" s="31"/>
      <c r="J532" s="330"/>
      <c r="K532" s="331"/>
      <c r="L532" s="331"/>
      <c r="M532" s="331"/>
      <c r="N532" s="331"/>
      <c r="O532" s="331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 s="55" t="s">
        <v>582</v>
      </c>
      <c r="BR532"/>
      <c r="BS532"/>
      <c r="BT532"/>
      <c r="BU532"/>
      <c r="BV532"/>
      <c r="BW532"/>
      <c r="BX532"/>
      <c r="BY532"/>
      <c r="BZ532"/>
      <c r="CA532"/>
      <c r="CB532"/>
      <c r="CC532"/>
      <c r="CD532"/>
      <c r="CE532"/>
      <c r="CF532"/>
      <c r="CG532"/>
      <c r="CH532"/>
      <c r="CI532"/>
      <c r="CJ532"/>
      <c r="CK532"/>
      <c r="CL532"/>
      <c r="CM532"/>
      <c r="CN532"/>
      <c r="CO532"/>
      <c r="CP532"/>
      <c r="CQ532"/>
      <c r="CR532"/>
      <c r="CS532"/>
      <c r="CT532"/>
      <c r="CU532"/>
      <c r="CV532"/>
      <c r="CW532"/>
      <c r="CX532"/>
      <c r="CY532"/>
      <c r="CZ532"/>
      <c r="DA532"/>
      <c r="DB532"/>
      <c r="DC532"/>
      <c r="DD532"/>
      <c r="DE532"/>
      <c r="DF532"/>
      <c r="DG532"/>
      <c r="DH532"/>
      <c r="DI532"/>
      <c r="DJ532"/>
      <c r="DK532"/>
      <c r="DL532"/>
      <c r="DM532"/>
      <c r="DN532"/>
      <c r="DO532"/>
      <c r="DP532"/>
      <c r="DQ532"/>
      <c r="DR532"/>
      <c r="DS532"/>
      <c r="DT532"/>
      <c r="DU532"/>
      <c r="DV532"/>
      <c r="DW532"/>
      <c r="DX532"/>
      <c r="DY532"/>
      <c r="DZ532"/>
      <c r="EA532"/>
      <c r="EB532"/>
      <c r="EC532"/>
      <c r="ED532"/>
      <c r="EE532"/>
      <c r="EF532"/>
      <c r="EG532"/>
      <c r="EH532"/>
      <c r="EI532"/>
      <c r="EJ532"/>
      <c r="EK532"/>
      <c r="EL532"/>
      <c r="EM532"/>
      <c r="EN532"/>
      <c r="EO532"/>
      <c r="EP532"/>
      <c r="EQ532"/>
      <c r="ER532"/>
      <c r="ES532"/>
      <c r="ET532"/>
      <c r="EU532"/>
      <c r="EV532"/>
      <c r="EW532"/>
      <c r="EX532"/>
      <c r="EY532"/>
      <c r="EZ532"/>
      <c r="FA532"/>
      <c r="FB532"/>
      <c r="FC532"/>
      <c r="FD532"/>
      <c r="FE532"/>
      <c r="FF532"/>
      <c r="FG532"/>
      <c r="FH532"/>
      <c r="FI532"/>
      <c r="FJ532"/>
      <c r="FK532"/>
      <c r="FL532"/>
      <c r="FM532"/>
      <c r="FN532"/>
      <c r="FO532"/>
      <c r="FP532"/>
      <c r="FQ532"/>
      <c r="FR532"/>
      <c r="FS532"/>
      <c r="FT532"/>
      <c r="FU532"/>
      <c r="FV532"/>
      <c r="FW532"/>
      <c r="FX532"/>
      <c r="FY532"/>
      <c r="FZ532"/>
      <c r="GA532"/>
      <c r="GB532"/>
      <c r="GC532"/>
      <c r="GD532"/>
      <c r="GE532"/>
      <c r="GF532"/>
      <c r="GG532"/>
      <c r="GH532"/>
      <c r="GI532"/>
      <c r="GJ532"/>
      <c r="GK532"/>
      <c r="GL532"/>
      <c r="GM532"/>
      <c r="GN532"/>
      <c r="GO532"/>
      <c r="GP532"/>
      <c r="GQ532"/>
      <c r="GR532"/>
      <c r="GS532"/>
      <c r="GT532"/>
      <c r="GU532"/>
      <c r="GV532"/>
      <c r="GW532"/>
      <c r="GX532"/>
      <c r="GY532"/>
      <c r="GZ532"/>
      <c r="HA532"/>
      <c r="HB532"/>
      <c r="HC532"/>
      <c r="HD532"/>
      <c r="HE532"/>
      <c r="HF532"/>
      <c r="HG532"/>
      <c r="HH532"/>
      <c r="HI532"/>
      <c r="HJ532"/>
      <c r="HK532"/>
      <c r="HL532"/>
      <c r="HM532"/>
      <c r="HN532"/>
      <c r="HO532"/>
      <c r="HP532"/>
      <c r="HQ532"/>
      <c r="HR532"/>
      <c r="HS532"/>
      <c r="HT532"/>
      <c r="HU532"/>
      <c r="HV532"/>
      <c r="HW532"/>
      <c r="HX532"/>
      <c r="HY532"/>
      <c r="HZ532"/>
      <c r="IA532"/>
      <c r="IB532"/>
      <c r="IC532"/>
      <c r="ID532"/>
      <c r="IE532"/>
      <c r="IF532"/>
      <c r="IG532"/>
      <c r="IH532"/>
      <c r="II532"/>
      <c r="IJ532"/>
      <c r="IK532"/>
      <c r="IL532"/>
      <c r="IM532"/>
      <c r="IN532"/>
      <c r="IO532"/>
      <c r="IP532"/>
      <c r="IQ532"/>
      <c r="IR532"/>
      <c r="IS532"/>
      <c r="IT532"/>
      <c r="IU532"/>
      <c r="IV532"/>
    </row>
    <row r="534" spans="1:67" s="8" customFormat="1" ht="15" customHeight="1">
      <c r="A534" s="8" t="s">
        <v>620</v>
      </c>
      <c r="BO534" s="55" t="s">
        <v>621</v>
      </c>
    </row>
    <row r="535" spans="1:67" s="8" customFormat="1" ht="3.75" customHeight="1">
      <c r="A535"/>
      <c r="BO535"/>
    </row>
    <row r="536" spans="1:77" s="8" customFormat="1" ht="13.5" customHeight="1">
      <c r="A536"/>
      <c r="B536" s="5" t="s">
        <v>12</v>
      </c>
      <c r="C536" s="5"/>
      <c r="D536" s="5"/>
      <c r="E536" s="5"/>
      <c r="F536" s="5"/>
      <c r="G536" s="5"/>
      <c r="H536" s="5"/>
      <c r="I536" s="5"/>
      <c r="J536" s="227" t="s">
        <v>622</v>
      </c>
      <c r="K536" s="227"/>
      <c r="L536" s="227"/>
      <c r="M536" s="227"/>
      <c r="N536" s="227"/>
      <c r="O536" s="227"/>
      <c r="P536" s="227"/>
      <c r="Q536" s="227"/>
      <c r="R536" s="227" t="s">
        <v>623</v>
      </c>
      <c r="S536" s="227"/>
      <c r="T536" s="227"/>
      <c r="U536" s="227"/>
      <c r="V536" s="227"/>
      <c r="W536" s="227"/>
      <c r="X536" s="227"/>
      <c r="Y536" s="227"/>
      <c r="Z536" s="227" t="s">
        <v>624</v>
      </c>
      <c r="AA536" s="227"/>
      <c r="AB536" s="227"/>
      <c r="AC536" s="227"/>
      <c r="AD536" s="227"/>
      <c r="AE536" s="227"/>
      <c r="AF536" s="227"/>
      <c r="AG536" s="227"/>
      <c r="AH536" s="227" t="s">
        <v>625</v>
      </c>
      <c r="AI536" s="227"/>
      <c r="AJ536" s="227"/>
      <c r="AK536" s="227"/>
      <c r="AL536" s="227"/>
      <c r="AM536" s="227"/>
      <c r="AN536" s="227"/>
      <c r="AO536" s="227"/>
      <c r="AP536" s="227" t="s">
        <v>626</v>
      </c>
      <c r="AQ536" s="227"/>
      <c r="AR536" s="227"/>
      <c r="AS536" s="227"/>
      <c r="AT536" s="227"/>
      <c r="AU536" s="227"/>
      <c r="AV536" s="227"/>
      <c r="AW536" s="227"/>
      <c r="AX536" s="227" t="s">
        <v>627</v>
      </c>
      <c r="AY536" s="227"/>
      <c r="AZ536" s="227"/>
      <c r="BA536" s="227"/>
      <c r="BB536" s="227"/>
      <c r="BC536" s="227"/>
      <c r="BD536" s="227"/>
      <c r="BE536" s="227"/>
      <c r="BF536" s="227" t="s">
        <v>628</v>
      </c>
      <c r="BG536" s="227"/>
      <c r="BH536" s="227"/>
      <c r="BI536" s="227"/>
      <c r="BJ536" s="227"/>
      <c r="BK536" s="227"/>
      <c r="BL536" s="227"/>
      <c r="BM536" s="227"/>
      <c r="BN536" s="332"/>
      <c r="BO536" s="333"/>
      <c r="BP536" s="332"/>
      <c r="BQ536" s="332"/>
      <c r="BR536" s="332"/>
      <c r="BS536" s="332"/>
      <c r="BT536" s="332"/>
      <c r="BU536" s="332"/>
      <c r="BV536" s="332"/>
      <c r="BW536" s="332"/>
      <c r="BX536" s="332"/>
      <c r="BY536" s="332"/>
    </row>
    <row r="537" spans="1:81" s="8" customFormat="1" ht="13.5" customHeight="1">
      <c r="A537"/>
      <c r="B537" s="5"/>
      <c r="C537" s="5"/>
      <c r="D537" s="5"/>
      <c r="E537" s="5"/>
      <c r="F537" s="5"/>
      <c r="G537" s="5"/>
      <c r="H537" s="5"/>
      <c r="I537" s="5"/>
      <c r="J537" s="227" t="s">
        <v>629</v>
      </c>
      <c r="K537" s="227"/>
      <c r="L537" s="227"/>
      <c r="M537" s="227"/>
      <c r="N537" s="227"/>
      <c r="O537" s="227"/>
      <c r="P537" s="227"/>
      <c r="Q537" s="227"/>
      <c r="R537" s="227" t="s">
        <v>629</v>
      </c>
      <c r="S537" s="227"/>
      <c r="T537" s="227"/>
      <c r="U537" s="227"/>
      <c r="V537" s="227"/>
      <c r="W537" s="227"/>
      <c r="X537" s="227"/>
      <c r="Y537" s="227"/>
      <c r="Z537" s="227" t="s">
        <v>629</v>
      </c>
      <c r="AA537" s="227"/>
      <c r="AB537" s="227"/>
      <c r="AC537" s="227"/>
      <c r="AD537" s="227"/>
      <c r="AE537" s="227"/>
      <c r="AF537" s="227"/>
      <c r="AG537" s="227"/>
      <c r="AH537" s="227" t="s">
        <v>629</v>
      </c>
      <c r="AI537" s="227"/>
      <c r="AJ537" s="227"/>
      <c r="AK537" s="227"/>
      <c r="AL537" s="227"/>
      <c r="AM537" s="227"/>
      <c r="AN537" s="227"/>
      <c r="AO537" s="227"/>
      <c r="AP537" s="227" t="s">
        <v>629</v>
      </c>
      <c r="AQ537" s="227"/>
      <c r="AR537" s="227"/>
      <c r="AS537" s="227"/>
      <c r="AT537" s="227"/>
      <c r="AU537" s="227"/>
      <c r="AV537" s="227"/>
      <c r="AW537" s="227"/>
      <c r="AX537" s="227" t="s">
        <v>629</v>
      </c>
      <c r="AY537" s="227"/>
      <c r="AZ537" s="227"/>
      <c r="BA537" s="227"/>
      <c r="BB537" s="227"/>
      <c r="BC537" s="227"/>
      <c r="BD537" s="227"/>
      <c r="BE537" s="227"/>
      <c r="BF537" s="227" t="s">
        <v>629</v>
      </c>
      <c r="BG537" s="227"/>
      <c r="BH537" s="227"/>
      <c r="BI537" s="227"/>
      <c r="BJ537" s="227"/>
      <c r="BK537" s="227"/>
      <c r="BL537" s="227"/>
      <c r="BM537" s="227"/>
      <c r="BN537" s="334"/>
      <c r="BO537" s="334"/>
      <c r="BP537" s="334"/>
      <c r="BQ537" s="334"/>
      <c r="BR537" s="334"/>
      <c r="BS537" s="334"/>
      <c r="BT537" s="334"/>
      <c r="BU537" s="334"/>
      <c r="BV537" s="334"/>
      <c r="BW537" s="334"/>
      <c r="BX537" s="334"/>
      <c r="BY537" s="334"/>
      <c r="CC537" s="335" t="s">
        <v>630</v>
      </c>
    </row>
    <row r="538" spans="1:81" s="8" customFormat="1" ht="13.5" customHeight="1">
      <c r="A538"/>
      <c r="B538" s="5"/>
      <c r="C538" s="5"/>
      <c r="D538" s="5"/>
      <c r="E538" s="5"/>
      <c r="F538" s="5"/>
      <c r="G538" s="5"/>
      <c r="H538" s="5"/>
      <c r="I538" s="5"/>
      <c r="J538" s="227"/>
      <c r="K538" s="227"/>
      <c r="L538" s="227"/>
      <c r="M538" s="227"/>
      <c r="N538" s="227"/>
      <c r="O538" s="227"/>
      <c r="P538" s="227"/>
      <c r="Q538" s="227"/>
      <c r="R538" s="227"/>
      <c r="S538" s="227"/>
      <c r="T538" s="227"/>
      <c r="U538" s="227"/>
      <c r="V538" s="227"/>
      <c r="W538" s="227"/>
      <c r="X538" s="227"/>
      <c r="Y538" s="227"/>
      <c r="Z538" s="227"/>
      <c r="AA538" s="227"/>
      <c r="AB538" s="227"/>
      <c r="AC538" s="227"/>
      <c r="AD538" s="227"/>
      <c r="AE538" s="227"/>
      <c r="AF538" s="227"/>
      <c r="AG538" s="227"/>
      <c r="AH538" s="227"/>
      <c r="AI538" s="227"/>
      <c r="AJ538" s="227"/>
      <c r="AK538" s="227"/>
      <c r="AL538" s="227"/>
      <c r="AM538" s="227"/>
      <c r="AN538" s="227"/>
      <c r="AO538" s="227"/>
      <c r="AP538" s="227"/>
      <c r="AQ538" s="227"/>
      <c r="AR538" s="227"/>
      <c r="AS538" s="227"/>
      <c r="AT538" s="227"/>
      <c r="AU538" s="227"/>
      <c r="AV538" s="227"/>
      <c r="AW538" s="227"/>
      <c r="AX538" s="227"/>
      <c r="AY538" s="227"/>
      <c r="AZ538" s="227"/>
      <c r="BA538" s="227"/>
      <c r="BB538" s="227"/>
      <c r="BC538" s="227"/>
      <c r="BD538" s="227"/>
      <c r="BE538" s="227"/>
      <c r="BF538" s="227"/>
      <c r="BG538" s="227"/>
      <c r="BH538" s="227"/>
      <c r="BI538" s="227"/>
      <c r="BJ538" s="227"/>
      <c r="BK538" s="227"/>
      <c r="BL538" s="227"/>
      <c r="BM538" s="227"/>
      <c r="BN538" s="334"/>
      <c r="BO538" s="334"/>
      <c r="BP538" s="334"/>
      <c r="BQ538" s="334"/>
      <c r="BR538" s="334"/>
      <c r="BS538" s="334"/>
      <c r="BT538" s="334"/>
      <c r="BU538" s="334"/>
      <c r="BV538" s="334"/>
      <c r="BW538" s="334"/>
      <c r="BX538" s="334"/>
      <c r="BY538" s="334"/>
      <c r="CC538"/>
    </row>
    <row r="539" spans="1:81" s="8" customFormat="1" ht="15" customHeight="1">
      <c r="A539"/>
      <c r="B539" s="13" t="s">
        <v>13</v>
      </c>
      <c r="C539" s="13"/>
      <c r="D539" s="13"/>
      <c r="E539" s="13"/>
      <c r="F539" s="13"/>
      <c r="G539" s="13"/>
      <c r="H539" s="13"/>
      <c r="I539" s="13"/>
      <c r="J539" s="336">
        <v>2</v>
      </c>
      <c r="K539" s="336"/>
      <c r="L539" s="336"/>
      <c r="M539" s="336"/>
      <c r="N539" s="336"/>
      <c r="O539" s="336"/>
      <c r="P539" s="336"/>
      <c r="Q539" s="336"/>
      <c r="R539" s="336">
        <v>1</v>
      </c>
      <c r="S539" s="336"/>
      <c r="T539" s="336"/>
      <c r="U539" s="336"/>
      <c r="V539" s="336"/>
      <c r="W539" s="336"/>
      <c r="X539" s="336"/>
      <c r="Y539" s="336"/>
      <c r="Z539" s="336">
        <v>3</v>
      </c>
      <c r="AA539" s="336"/>
      <c r="AB539" s="336"/>
      <c r="AC539" s="336"/>
      <c r="AD539" s="336"/>
      <c r="AE539" s="336"/>
      <c r="AF539" s="336"/>
      <c r="AG539" s="336"/>
      <c r="AH539" s="336" t="s">
        <v>514</v>
      </c>
      <c r="AI539" s="336"/>
      <c r="AJ539" s="336"/>
      <c r="AK539" s="336"/>
      <c r="AL539" s="336"/>
      <c r="AM539" s="336"/>
      <c r="AN539" s="336"/>
      <c r="AO539" s="336"/>
      <c r="AP539" s="336">
        <v>1</v>
      </c>
      <c r="AQ539" s="336"/>
      <c r="AR539" s="336"/>
      <c r="AS539" s="336"/>
      <c r="AT539" s="336"/>
      <c r="AU539" s="336"/>
      <c r="AV539" s="336"/>
      <c r="AW539" s="336"/>
      <c r="AX539" s="336">
        <v>1</v>
      </c>
      <c r="AY539" s="336"/>
      <c r="AZ539" s="336"/>
      <c r="BA539" s="336"/>
      <c r="BB539" s="336"/>
      <c r="BC539" s="336"/>
      <c r="BD539" s="336"/>
      <c r="BE539" s="336"/>
      <c r="BF539" s="336">
        <v>1</v>
      </c>
      <c r="BG539" s="336"/>
      <c r="BH539" s="336"/>
      <c r="BI539" s="336"/>
      <c r="BJ539" s="336"/>
      <c r="BK539" s="336"/>
      <c r="BL539" s="336"/>
      <c r="BM539" s="336"/>
      <c r="BN539" s="337"/>
      <c r="BO539" s="338"/>
      <c r="BP539" s="338"/>
      <c r="BQ539" s="338"/>
      <c r="BR539" s="338"/>
      <c r="BS539" s="338"/>
      <c r="BT539" s="337"/>
      <c r="BU539" s="337"/>
      <c r="BV539" s="337"/>
      <c r="BW539" s="337"/>
      <c r="BX539" s="337"/>
      <c r="BY539" s="337"/>
      <c r="CC539"/>
    </row>
    <row r="540" spans="1:81" s="8" customFormat="1" ht="15" customHeight="1">
      <c r="A540"/>
      <c r="B540" s="63" t="s">
        <v>175</v>
      </c>
      <c r="C540" s="63"/>
      <c r="D540" s="63"/>
      <c r="E540" s="63"/>
      <c r="F540" s="63"/>
      <c r="G540" s="63"/>
      <c r="H540" s="63"/>
      <c r="I540" s="63"/>
      <c r="J540" s="339" t="s">
        <v>514</v>
      </c>
      <c r="K540" s="339"/>
      <c r="L540" s="339"/>
      <c r="M540" s="339"/>
      <c r="N540" s="339"/>
      <c r="O540" s="339"/>
      <c r="P540" s="339"/>
      <c r="Q540" s="339"/>
      <c r="R540" s="339" t="s">
        <v>514</v>
      </c>
      <c r="S540" s="339"/>
      <c r="T540" s="339"/>
      <c r="U540" s="339"/>
      <c r="V540" s="339"/>
      <c r="W540" s="339"/>
      <c r="X540" s="339"/>
      <c r="Y540" s="339"/>
      <c r="Z540" s="339">
        <v>1</v>
      </c>
      <c r="AA540" s="339"/>
      <c r="AB540" s="339"/>
      <c r="AC540" s="339"/>
      <c r="AD540" s="339"/>
      <c r="AE540" s="339"/>
      <c r="AF540" s="339"/>
      <c r="AG540" s="339"/>
      <c r="AH540" s="339" t="s">
        <v>514</v>
      </c>
      <c r="AI540" s="339"/>
      <c r="AJ540" s="339"/>
      <c r="AK540" s="339"/>
      <c r="AL540" s="339"/>
      <c r="AM540" s="339"/>
      <c r="AN540" s="339"/>
      <c r="AO540" s="339"/>
      <c r="AP540" s="339" t="s">
        <v>514</v>
      </c>
      <c r="AQ540" s="339"/>
      <c r="AR540" s="339"/>
      <c r="AS540" s="339"/>
      <c r="AT540" s="339"/>
      <c r="AU540" s="339"/>
      <c r="AV540" s="339"/>
      <c r="AW540" s="339"/>
      <c r="AX540" s="339" t="s">
        <v>514</v>
      </c>
      <c r="AY540" s="339"/>
      <c r="AZ540" s="339"/>
      <c r="BA540" s="339"/>
      <c r="BB540" s="339"/>
      <c r="BC540" s="339"/>
      <c r="BD540" s="339"/>
      <c r="BE540" s="339"/>
      <c r="BF540" s="339" t="s">
        <v>514</v>
      </c>
      <c r="BG540" s="339"/>
      <c r="BH540" s="339"/>
      <c r="BI540" s="339"/>
      <c r="BJ540" s="339"/>
      <c r="BK540" s="339"/>
      <c r="BL540" s="339"/>
      <c r="BM540" s="339"/>
      <c r="BN540" s="337"/>
      <c r="BO540" s="338"/>
      <c r="BP540" s="338"/>
      <c r="BQ540" s="338"/>
      <c r="BR540" s="338"/>
      <c r="BS540" s="338"/>
      <c r="BT540" s="337"/>
      <c r="BU540" s="337"/>
      <c r="BV540" s="337"/>
      <c r="BW540" s="337"/>
      <c r="BX540" s="337"/>
      <c r="BY540" s="337"/>
      <c r="CC540"/>
    </row>
    <row r="541" spans="1:81" s="8" customFormat="1" ht="15" customHeight="1">
      <c r="A541"/>
      <c r="B541" s="63" t="s">
        <v>15</v>
      </c>
      <c r="C541" s="63"/>
      <c r="D541" s="63"/>
      <c r="E541" s="63"/>
      <c r="F541" s="63"/>
      <c r="G541" s="63"/>
      <c r="H541" s="63"/>
      <c r="I541" s="63"/>
      <c r="J541" s="339">
        <v>1</v>
      </c>
      <c r="K541" s="339"/>
      <c r="L541" s="339"/>
      <c r="M541" s="339"/>
      <c r="N541" s="339"/>
      <c r="O541" s="339"/>
      <c r="P541" s="339"/>
      <c r="Q541" s="339"/>
      <c r="R541" s="339" t="s">
        <v>514</v>
      </c>
      <c r="S541" s="339"/>
      <c r="T541" s="339"/>
      <c r="U541" s="339"/>
      <c r="V541" s="339"/>
      <c r="W541" s="339"/>
      <c r="X541" s="339"/>
      <c r="Y541" s="339"/>
      <c r="Z541" s="339">
        <v>4</v>
      </c>
      <c r="AA541" s="339"/>
      <c r="AB541" s="339"/>
      <c r="AC541" s="339"/>
      <c r="AD541" s="339"/>
      <c r="AE541" s="339"/>
      <c r="AF541" s="339"/>
      <c r="AG541" s="339"/>
      <c r="AH541" s="339" t="s">
        <v>514</v>
      </c>
      <c r="AI541" s="339"/>
      <c r="AJ541" s="339"/>
      <c r="AK541" s="339"/>
      <c r="AL541" s="339"/>
      <c r="AM541" s="339"/>
      <c r="AN541" s="339"/>
      <c r="AO541" s="339"/>
      <c r="AP541" s="339" t="s">
        <v>514</v>
      </c>
      <c r="AQ541" s="339"/>
      <c r="AR541" s="339"/>
      <c r="AS541" s="339"/>
      <c r="AT541" s="339"/>
      <c r="AU541" s="339"/>
      <c r="AV541" s="339"/>
      <c r="AW541" s="339"/>
      <c r="AX541" s="339" t="s">
        <v>514</v>
      </c>
      <c r="AY541" s="339"/>
      <c r="AZ541" s="339"/>
      <c r="BA541" s="339"/>
      <c r="BB541" s="339"/>
      <c r="BC541" s="339"/>
      <c r="BD541" s="339"/>
      <c r="BE541" s="339"/>
      <c r="BF541" s="339" t="s">
        <v>514</v>
      </c>
      <c r="BG541" s="339"/>
      <c r="BH541" s="339"/>
      <c r="BI541" s="339"/>
      <c r="BJ541" s="339"/>
      <c r="BK541" s="339"/>
      <c r="BL541" s="339"/>
      <c r="BM541" s="339"/>
      <c r="BN541" s="337"/>
      <c r="BO541" s="338"/>
      <c r="BP541" s="338"/>
      <c r="BQ541" s="338"/>
      <c r="BR541" s="338"/>
      <c r="BS541" s="338"/>
      <c r="BT541" s="337"/>
      <c r="BU541" s="337"/>
      <c r="BV541" s="337"/>
      <c r="BW541" s="337"/>
      <c r="BX541" s="337"/>
      <c r="BY541" s="337"/>
      <c r="CC541"/>
    </row>
    <row r="542" spans="1:81" s="8" customFormat="1" ht="15" customHeight="1">
      <c r="A542"/>
      <c r="B542" s="63" t="s">
        <v>16</v>
      </c>
      <c r="C542" s="63"/>
      <c r="D542" s="63"/>
      <c r="E542" s="63"/>
      <c r="F542" s="63"/>
      <c r="G542" s="63"/>
      <c r="H542" s="63"/>
      <c r="I542" s="63"/>
      <c r="J542" s="339">
        <v>6</v>
      </c>
      <c r="K542" s="339"/>
      <c r="L542" s="339"/>
      <c r="M542" s="339"/>
      <c r="N542" s="339"/>
      <c r="O542" s="339"/>
      <c r="P542" s="339"/>
      <c r="Q542" s="339"/>
      <c r="R542" s="339">
        <v>2</v>
      </c>
      <c r="S542" s="339"/>
      <c r="T542" s="339"/>
      <c r="U542" s="339"/>
      <c r="V542" s="339"/>
      <c r="W542" s="339"/>
      <c r="X542" s="339"/>
      <c r="Y542" s="339"/>
      <c r="Z542" s="339">
        <v>1</v>
      </c>
      <c r="AA542" s="339"/>
      <c r="AB542" s="339"/>
      <c r="AC542" s="339"/>
      <c r="AD542" s="339"/>
      <c r="AE542" s="339"/>
      <c r="AF542" s="339"/>
      <c r="AG542" s="339"/>
      <c r="AH542" s="339">
        <v>1</v>
      </c>
      <c r="AI542" s="339"/>
      <c r="AJ542" s="339"/>
      <c r="AK542" s="339"/>
      <c r="AL542" s="339"/>
      <c r="AM542" s="339"/>
      <c r="AN542" s="339"/>
      <c r="AO542" s="339"/>
      <c r="AP542" s="339" t="s">
        <v>514</v>
      </c>
      <c r="AQ542" s="339"/>
      <c r="AR542" s="339"/>
      <c r="AS542" s="339"/>
      <c r="AT542" s="339"/>
      <c r="AU542" s="339"/>
      <c r="AV542" s="339"/>
      <c r="AW542" s="339"/>
      <c r="AX542" s="339" t="s">
        <v>514</v>
      </c>
      <c r="AY542" s="339"/>
      <c r="AZ542" s="339"/>
      <c r="BA542" s="339"/>
      <c r="BB542" s="339"/>
      <c r="BC542" s="339"/>
      <c r="BD542" s="339"/>
      <c r="BE542" s="339"/>
      <c r="BF542" s="339" t="s">
        <v>514</v>
      </c>
      <c r="BG542" s="339"/>
      <c r="BH542" s="339"/>
      <c r="BI542" s="339"/>
      <c r="BJ542" s="339"/>
      <c r="BK542" s="339"/>
      <c r="BL542" s="339"/>
      <c r="BM542" s="339"/>
      <c r="BN542" s="338"/>
      <c r="BO542" s="337"/>
      <c r="BP542" s="337"/>
      <c r="BQ542" s="337"/>
      <c r="BR542" s="337"/>
      <c r="BS542" s="337"/>
      <c r="BT542" s="337"/>
      <c r="BU542" s="337"/>
      <c r="BV542" s="337"/>
      <c r="BW542" s="337"/>
      <c r="BX542" s="337"/>
      <c r="BY542" s="337"/>
      <c r="CC542"/>
    </row>
    <row r="543" spans="1:81" s="8" customFormat="1" ht="15" customHeight="1">
      <c r="A543"/>
      <c r="B543" s="63" t="s">
        <v>17</v>
      </c>
      <c r="C543" s="63"/>
      <c r="D543" s="63"/>
      <c r="E543" s="63"/>
      <c r="F543" s="63"/>
      <c r="G543" s="63"/>
      <c r="H543" s="63"/>
      <c r="I543" s="63"/>
      <c r="J543" s="339">
        <v>11</v>
      </c>
      <c r="K543" s="339"/>
      <c r="L543" s="339"/>
      <c r="M543" s="339"/>
      <c r="N543" s="339"/>
      <c r="O543" s="339"/>
      <c r="P543" s="339"/>
      <c r="Q543" s="339"/>
      <c r="R543" s="339">
        <v>1</v>
      </c>
      <c r="S543" s="339"/>
      <c r="T543" s="339"/>
      <c r="U543" s="339"/>
      <c r="V543" s="339"/>
      <c r="W543" s="339"/>
      <c r="X543" s="339"/>
      <c r="Y543" s="339"/>
      <c r="Z543" s="339">
        <v>2</v>
      </c>
      <c r="AA543" s="339"/>
      <c r="AB543" s="339"/>
      <c r="AC543" s="339"/>
      <c r="AD543" s="339"/>
      <c r="AE543" s="339"/>
      <c r="AF543" s="339"/>
      <c r="AG543" s="339"/>
      <c r="AH543" s="339" t="s">
        <v>514</v>
      </c>
      <c r="AI543" s="339"/>
      <c r="AJ543" s="339"/>
      <c r="AK543" s="339"/>
      <c r="AL543" s="339"/>
      <c r="AM543" s="339"/>
      <c r="AN543" s="339"/>
      <c r="AO543" s="339"/>
      <c r="AP543" s="339" t="s">
        <v>514</v>
      </c>
      <c r="AQ543" s="339"/>
      <c r="AR543" s="339"/>
      <c r="AS543" s="339"/>
      <c r="AT543" s="339"/>
      <c r="AU543" s="339"/>
      <c r="AV543" s="339"/>
      <c r="AW543" s="339"/>
      <c r="AX543" s="339" t="s">
        <v>514</v>
      </c>
      <c r="AY543" s="339"/>
      <c r="AZ543" s="339"/>
      <c r="BA543" s="339"/>
      <c r="BB543" s="339"/>
      <c r="BC543" s="339"/>
      <c r="BD543" s="339"/>
      <c r="BE543" s="339"/>
      <c r="BF543" s="339" t="s">
        <v>514</v>
      </c>
      <c r="BG543" s="339"/>
      <c r="BH543" s="339"/>
      <c r="BI543" s="339"/>
      <c r="BJ543" s="339"/>
      <c r="BK543" s="339"/>
      <c r="BL543" s="339"/>
      <c r="BM543" s="339"/>
      <c r="BN543" s="337"/>
      <c r="BO543" s="337"/>
      <c r="BP543" s="337"/>
      <c r="BQ543" s="337"/>
      <c r="BR543" s="337"/>
      <c r="BS543" s="337"/>
      <c r="BT543" s="337"/>
      <c r="BU543" s="337"/>
      <c r="BV543" s="337"/>
      <c r="BW543" s="337"/>
      <c r="BX543" s="337"/>
      <c r="BY543" s="337"/>
      <c r="CC543"/>
    </row>
    <row r="544" spans="1:81" s="8" customFormat="1" ht="15" customHeight="1">
      <c r="A544"/>
      <c r="B544" s="63" t="s">
        <v>18</v>
      </c>
      <c r="C544" s="63"/>
      <c r="D544" s="63"/>
      <c r="E544" s="63"/>
      <c r="F544" s="63"/>
      <c r="G544" s="63"/>
      <c r="H544" s="63"/>
      <c r="I544" s="63"/>
      <c r="J544" s="339">
        <v>1</v>
      </c>
      <c r="K544" s="339"/>
      <c r="L544" s="339"/>
      <c r="M544" s="339"/>
      <c r="N544" s="339"/>
      <c r="O544" s="339"/>
      <c r="P544" s="339"/>
      <c r="Q544" s="339"/>
      <c r="R544" s="339" t="s">
        <v>514</v>
      </c>
      <c r="S544" s="339"/>
      <c r="T544" s="339"/>
      <c r="U544" s="339"/>
      <c r="V544" s="339"/>
      <c r="W544" s="339"/>
      <c r="X544" s="339"/>
      <c r="Y544" s="339"/>
      <c r="Z544" s="339">
        <v>2</v>
      </c>
      <c r="AA544" s="339"/>
      <c r="AB544" s="339"/>
      <c r="AC544" s="339"/>
      <c r="AD544" s="339"/>
      <c r="AE544" s="339"/>
      <c r="AF544" s="339"/>
      <c r="AG544" s="339"/>
      <c r="AH544" s="339" t="s">
        <v>514</v>
      </c>
      <c r="AI544" s="339"/>
      <c r="AJ544" s="339"/>
      <c r="AK544" s="339"/>
      <c r="AL544" s="339"/>
      <c r="AM544" s="339"/>
      <c r="AN544" s="339"/>
      <c r="AO544" s="339"/>
      <c r="AP544" s="339">
        <v>2</v>
      </c>
      <c r="AQ544" s="339"/>
      <c r="AR544" s="339"/>
      <c r="AS544" s="339"/>
      <c r="AT544" s="339"/>
      <c r="AU544" s="339"/>
      <c r="AV544" s="339"/>
      <c r="AW544" s="339"/>
      <c r="AX544" s="339" t="s">
        <v>514</v>
      </c>
      <c r="AY544" s="339"/>
      <c r="AZ544" s="339"/>
      <c r="BA544" s="339"/>
      <c r="BB544" s="339"/>
      <c r="BC544" s="339"/>
      <c r="BD544" s="339"/>
      <c r="BE544" s="339"/>
      <c r="BF544" s="339">
        <v>1</v>
      </c>
      <c r="BG544" s="339"/>
      <c r="BH544" s="339"/>
      <c r="BI544" s="339"/>
      <c r="BJ544" s="339"/>
      <c r="BK544" s="339"/>
      <c r="BL544" s="339"/>
      <c r="BM544" s="339"/>
      <c r="BN544" s="337"/>
      <c r="BO544" s="337"/>
      <c r="BP544" s="337"/>
      <c r="BQ544" s="337"/>
      <c r="BR544" s="337"/>
      <c r="BS544" s="337"/>
      <c r="BT544" s="337"/>
      <c r="BU544" s="337"/>
      <c r="BV544" s="337"/>
      <c r="BW544" s="337"/>
      <c r="BX544" s="337"/>
      <c r="BY544" s="337"/>
      <c r="CC544"/>
    </row>
    <row r="545" spans="1:81" s="8" customFormat="1" ht="15" customHeight="1">
      <c r="A545"/>
      <c r="B545" s="63" t="s">
        <v>19</v>
      </c>
      <c r="C545" s="63"/>
      <c r="D545" s="63"/>
      <c r="E545" s="63"/>
      <c r="F545" s="63"/>
      <c r="G545" s="63"/>
      <c r="H545" s="63"/>
      <c r="I545" s="63"/>
      <c r="J545" s="339">
        <v>4</v>
      </c>
      <c r="K545" s="339"/>
      <c r="L545" s="339"/>
      <c r="M545" s="339"/>
      <c r="N545" s="339"/>
      <c r="O545" s="339"/>
      <c r="P545" s="339"/>
      <c r="Q545" s="339"/>
      <c r="R545" s="339" t="s">
        <v>514</v>
      </c>
      <c r="S545" s="339"/>
      <c r="T545" s="339"/>
      <c r="U545" s="339"/>
      <c r="V545" s="339"/>
      <c r="W545" s="339"/>
      <c r="X545" s="339"/>
      <c r="Y545" s="339"/>
      <c r="Z545" s="339">
        <v>1</v>
      </c>
      <c r="AA545" s="339"/>
      <c r="AB545" s="339"/>
      <c r="AC545" s="339"/>
      <c r="AD545" s="339"/>
      <c r="AE545" s="339"/>
      <c r="AF545" s="339"/>
      <c r="AG545" s="339"/>
      <c r="AH545" s="339" t="s">
        <v>514</v>
      </c>
      <c r="AI545" s="339"/>
      <c r="AJ545" s="339"/>
      <c r="AK545" s="339"/>
      <c r="AL545" s="339"/>
      <c r="AM545" s="339"/>
      <c r="AN545" s="339"/>
      <c r="AO545" s="339"/>
      <c r="AP545" s="339" t="s">
        <v>514</v>
      </c>
      <c r="AQ545" s="339"/>
      <c r="AR545" s="339"/>
      <c r="AS545" s="339"/>
      <c r="AT545" s="339"/>
      <c r="AU545" s="339"/>
      <c r="AV545" s="339"/>
      <c r="AW545" s="339"/>
      <c r="AX545" s="339" t="s">
        <v>514</v>
      </c>
      <c r="AY545" s="339"/>
      <c r="AZ545" s="339"/>
      <c r="BA545" s="339"/>
      <c r="BB545" s="339"/>
      <c r="BC545" s="339"/>
      <c r="BD545" s="339"/>
      <c r="BE545" s="339"/>
      <c r="BF545" s="339" t="s">
        <v>514</v>
      </c>
      <c r="BG545" s="339"/>
      <c r="BH545" s="339"/>
      <c r="BI545" s="339"/>
      <c r="BJ545" s="339"/>
      <c r="BK545" s="339"/>
      <c r="BL545" s="339"/>
      <c r="BM545" s="339"/>
      <c r="BN545" s="337"/>
      <c r="BO545" s="338"/>
      <c r="BP545" s="338"/>
      <c r="BQ545" s="338"/>
      <c r="BR545" s="338"/>
      <c r="BS545" s="338"/>
      <c r="BT545" s="338"/>
      <c r="BU545" s="338"/>
      <c r="BV545" s="338"/>
      <c r="BW545" s="338"/>
      <c r="BX545" s="338"/>
      <c r="BY545" s="338"/>
      <c r="CC545"/>
    </row>
    <row r="546" spans="1:81" s="8" customFormat="1" ht="15" customHeight="1">
      <c r="A546"/>
      <c r="B546" s="63" t="s">
        <v>20</v>
      </c>
      <c r="C546" s="63"/>
      <c r="D546" s="63"/>
      <c r="E546" s="63"/>
      <c r="F546" s="63"/>
      <c r="G546" s="63"/>
      <c r="H546" s="63"/>
      <c r="I546" s="63"/>
      <c r="J546" s="339">
        <v>4</v>
      </c>
      <c r="K546" s="339"/>
      <c r="L546" s="339"/>
      <c r="M546" s="339"/>
      <c r="N546" s="339"/>
      <c r="O546" s="339"/>
      <c r="P546" s="339"/>
      <c r="Q546" s="339"/>
      <c r="R546" s="339" t="s">
        <v>514</v>
      </c>
      <c r="S546" s="339"/>
      <c r="T546" s="339"/>
      <c r="U546" s="339"/>
      <c r="V546" s="339"/>
      <c r="W546" s="339"/>
      <c r="X546" s="339"/>
      <c r="Y546" s="339"/>
      <c r="Z546" s="339">
        <v>1</v>
      </c>
      <c r="AA546" s="339"/>
      <c r="AB546" s="339"/>
      <c r="AC546" s="339"/>
      <c r="AD546" s="339"/>
      <c r="AE546" s="339"/>
      <c r="AF546" s="339"/>
      <c r="AG546" s="339"/>
      <c r="AH546" s="339" t="s">
        <v>514</v>
      </c>
      <c r="AI546" s="339"/>
      <c r="AJ546" s="339"/>
      <c r="AK546" s="339"/>
      <c r="AL546" s="339"/>
      <c r="AM546" s="339"/>
      <c r="AN546" s="339"/>
      <c r="AO546" s="339"/>
      <c r="AP546" s="339">
        <v>1</v>
      </c>
      <c r="AQ546" s="339"/>
      <c r="AR546" s="339"/>
      <c r="AS546" s="339"/>
      <c r="AT546" s="339"/>
      <c r="AU546" s="339"/>
      <c r="AV546" s="339"/>
      <c r="AW546" s="339"/>
      <c r="AX546" s="339">
        <v>1</v>
      </c>
      <c r="AY546" s="339"/>
      <c r="AZ546" s="339"/>
      <c r="BA546" s="339"/>
      <c r="BB546" s="339"/>
      <c r="BC546" s="339"/>
      <c r="BD546" s="339"/>
      <c r="BE546" s="339"/>
      <c r="BF546" s="339">
        <v>1</v>
      </c>
      <c r="BG546" s="339"/>
      <c r="BH546" s="339"/>
      <c r="BI546" s="339"/>
      <c r="BJ546" s="339"/>
      <c r="BK546" s="339"/>
      <c r="BL546" s="339"/>
      <c r="BM546" s="339"/>
      <c r="BN546" s="338"/>
      <c r="BO546" s="338">
        <v>12</v>
      </c>
      <c r="BP546" s="338"/>
      <c r="BQ546" s="338"/>
      <c r="BR546" s="338"/>
      <c r="BS546" s="338"/>
      <c r="BT546" s="338"/>
      <c r="BU546" s="338"/>
      <c r="BV546" s="338"/>
      <c r="BW546" s="338"/>
      <c r="BX546" s="338"/>
      <c r="BY546" s="338"/>
      <c r="CC546"/>
    </row>
    <row r="547" spans="1:81" s="8" customFormat="1" ht="15" customHeight="1">
      <c r="A547"/>
      <c r="B547" s="27" t="s">
        <v>21</v>
      </c>
      <c r="C547" s="27"/>
      <c r="D547" s="27"/>
      <c r="E547" s="27"/>
      <c r="F547" s="27"/>
      <c r="G547" s="27"/>
      <c r="H547" s="27"/>
      <c r="I547" s="27"/>
      <c r="J547" s="340">
        <v>30</v>
      </c>
      <c r="K547" s="340"/>
      <c r="L547" s="340"/>
      <c r="M547" s="340"/>
      <c r="N547" s="340"/>
      <c r="O547" s="340"/>
      <c r="P547" s="340"/>
      <c r="Q547" s="340"/>
      <c r="R547" s="340">
        <v>8</v>
      </c>
      <c r="S547" s="340"/>
      <c r="T547" s="340"/>
      <c r="U547" s="340"/>
      <c r="V547" s="340"/>
      <c r="W547" s="340"/>
      <c r="X547" s="340"/>
      <c r="Y547" s="340"/>
      <c r="Z547" s="340">
        <v>2</v>
      </c>
      <c r="AA547" s="340"/>
      <c r="AB547" s="340"/>
      <c r="AC547" s="340"/>
      <c r="AD547" s="340"/>
      <c r="AE547" s="340"/>
      <c r="AF547" s="340"/>
      <c r="AG547" s="340"/>
      <c r="AH547" s="340">
        <v>1</v>
      </c>
      <c r="AI547" s="340"/>
      <c r="AJ547" s="340"/>
      <c r="AK547" s="340"/>
      <c r="AL547" s="340"/>
      <c r="AM547" s="340"/>
      <c r="AN547" s="340"/>
      <c r="AO547" s="340"/>
      <c r="AP547" s="340">
        <v>3</v>
      </c>
      <c r="AQ547" s="340"/>
      <c r="AR547" s="340"/>
      <c r="AS547" s="340"/>
      <c r="AT547" s="340"/>
      <c r="AU547" s="340"/>
      <c r="AV547" s="340"/>
      <c r="AW547" s="340"/>
      <c r="AX547" s="340">
        <v>6</v>
      </c>
      <c r="AY547" s="340"/>
      <c r="AZ547" s="340"/>
      <c r="BA547" s="340"/>
      <c r="BB547" s="340"/>
      <c r="BC547" s="340"/>
      <c r="BD547" s="340"/>
      <c r="BE547" s="340"/>
      <c r="BF547" s="340">
        <v>1</v>
      </c>
      <c r="BG547" s="340"/>
      <c r="BH547" s="340"/>
      <c r="BI547" s="340"/>
      <c r="BJ547" s="340"/>
      <c r="BK547" s="340"/>
      <c r="BL547" s="340"/>
      <c r="BM547" s="340"/>
      <c r="BN547" s="338"/>
      <c r="BO547" s="338">
        <v>3</v>
      </c>
      <c r="BP547" s="338"/>
      <c r="BQ547" s="338"/>
      <c r="BR547" s="338"/>
      <c r="BS547" s="338"/>
      <c r="BT547" s="338"/>
      <c r="BU547" s="338"/>
      <c r="BV547" s="338"/>
      <c r="BW547" s="338"/>
      <c r="BX547" s="338"/>
      <c r="BY547" s="338"/>
      <c r="CC547"/>
    </row>
    <row r="548" spans="1:81" s="8" customFormat="1" ht="15" customHeight="1">
      <c r="A548"/>
      <c r="B548" s="5" t="s">
        <v>131</v>
      </c>
      <c r="C548" s="5"/>
      <c r="D548" s="5"/>
      <c r="E548" s="5"/>
      <c r="F548" s="5"/>
      <c r="G548" s="5"/>
      <c r="H548" s="5"/>
      <c r="I548" s="5"/>
      <c r="J548" s="341">
        <f>SUM(J539:Q547)</f>
        <v>59</v>
      </c>
      <c r="K548" s="341"/>
      <c r="L548" s="341"/>
      <c r="M548" s="341"/>
      <c r="N548" s="341"/>
      <c r="O548" s="341"/>
      <c r="P548" s="341"/>
      <c r="Q548" s="341"/>
      <c r="R548" s="341">
        <f>SUM(R539:Y547)</f>
        <v>12</v>
      </c>
      <c r="S548" s="341"/>
      <c r="T548" s="341"/>
      <c r="U548" s="341"/>
      <c r="V548" s="341"/>
      <c r="W548" s="341"/>
      <c r="X548" s="341"/>
      <c r="Y548" s="341"/>
      <c r="Z548" s="341">
        <f>SUM(Z539:AG547)</f>
        <v>17</v>
      </c>
      <c r="AA548" s="341"/>
      <c r="AB548" s="341"/>
      <c r="AC548" s="341"/>
      <c r="AD548" s="341"/>
      <c r="AE548" s="341"/>
      <c r="AF548" s="341"/>
      <c r="AG548" s="341"/>
      <c r="AH548" s="341">
        <f>SUM(AH539:AO547)</f>
        <v>2</v>
      </c>
      <c r="AI548" s="341"/>
      <c r="AJ548" s="341"/>
      <c r="AK548" s="341"/>
      <c r="AL548" s="341"/>
      <c r="AM548" s="341"/>
      <c r="AN548" s="341"/>
      <c r="AO548" s="341"/>
      <c r="AP548" s="341">
        <f>SUM(AP539:AW547)</f>
        <v>7</v>
      </c>
      <c r="AQ548" s="341"/>
      <c r="AR548" s="341"/>
      <c r="AS548" s="341"/>
      <c r="AT548" s="341"/>
      <c r="AU548" s="341"/>
      <c r="AV548" s="341"/>
      <c r="AW548" s="341"/>
      <c r="AX548" s="341">
        <f>SUM(AX539:BE547)</f>
        <v>8</v>
      </c>
      <c r="AY548" s="341"/>
      <c r="AZ548" s="341"/>
      <c r="BA548" s="341"/>
      <c r="BB548" s="341"/>
      <c r="BC548" s="341"/>
      <c r="BD548" s="341"/>
      <c r="BE548" s="341"/>
      <c r="BF548" s="341">
        <f>SUM(BF539:BM547)</f>
        <v>4</v>
      </c>
      <c r="BG548" s="341"/>
      <c r="BH548" s="341"/>
      <c r="BI548" s="341"/>
      <c r="BJ548" s="341"/>
      <c r="BK548" s="341"/>
      <c r="BL548" s="341"/>
      <c r="BM548" s="341"/>
      <c r="BN548" s="337"/>
      <c r="BO548" s="338">
        <f>SUM(BO539:BO547)</f>
        <v>15</v>
      </c>
      <c r="BP548" s="338"/>
      <c r="BQ548" s="338"/>
      <c r="BR548" s="338"/>
      <c r="BS548" s="338"/>
      <c r="BT548" s="337"/>
      <c r="BU548" s="337"/>
      <c r="BV548" s="337"/>
      <c r="BW548" s="337"/>
      <c r="BX548" s="337"/>
      <c r="BY548" s="337"/>
      <c r="CC548"/>
    </row>
    <row r="549" spans="1:81" s="8" customFormat="1" ht="15" customHeight="1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  <c r="BG549"/>
      <c r="BH549"/>
      <c r="BI549"/>
      <c r="BJ549"/>
      <c r="BK549"/>
      <c r="BL549"/>
      <c r="BM549" s="55" t="s">
        <v>582</v>
      </c>
      <c r="BN549"/>
      <c r="BO549"/>
      <c r="BP549"/>
      <c r="BQ549"/>
      <c r="BR549"/>
      <c r="BS549"/>
      <c r="BT549"/>
      <c r="BU549"/>
      <c r="BV549"/>
      <c r="BW549"/>
      <c r="BX549"/>
      <c r="BY549"/>
      <c r="CC549"/>
    </row>
    <row r="550" spans="1:81" s="8" customFormat="1" ht="15" customHeight="1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  <c r="BH550"/>
      <c r="BI550"/>
      <c r="BJ550"/>
      <c r="BK550"/>
      <c r="BL550"/>
      <c r="BM550"/>
      <c r="BN550"/>
      <c r="BO550"/>
      <c r="BP550"/>
      <c r="BQ550"/>
      <c r="BR550"/>
      <c r="BS550"/>
      <c r="BT550"/>
      <c r="BU550"/>
      <c r="BV550"/>
      <c r="BW550"/>
      <c r="BX550"/>
      <c r="BY550"/>
      <c r="CC550"/>
    </row>
    <row r="551" spans="1:81" s="8" customFormat="1" ht="15" customHeight="1">
      <c r="A551" s="8" t="s">
        <v>631</v>
      </c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  <c r="BG551"/>
      <c r="BH551"/>
      <c r="BI551"/>
      <c r="BJ551"/>
      <c r="BK551"/>
      <c r="BL551"/>
      <c r="BM551"/>
      <c r="BN551"/>
      <c r="BO551"/>
      <c r="BP551"/>
      <c r="BQ551" s="55" t="s">
        <v>632</v>
      </c>
      <c r="BR551"/>
      <c r="BS551"/>
      <c r="BT551"/>
      <c r="BU551"/>
      <c r="BV551"/>
      <c r="BW551"/>
      <c r="BX551"/>
      <c r="BY551"/>
      <c r="CC551"/>
    </row>
    <row r="552" spans="1:81" s="8" customFormat="1" ht="3.75" customHeight="1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  <c r="BF552"/>
      <c r="BG552"/>
      <c r="BH552"/>
      <c r="BI552"/>
      <c r="BJ552"/>
      <c r="BK552"/>
      <c r="BL552"/>
      <c r="BM552"/>
      <c r="BN552"/>
      <c r="BO552"/>
      <c r="BP552"/>
      <c r="BQ552"/>
      <c r="BR552"/>
      <c r="BS552"/>
      <c r="BT552"/>
      <c r="BU552"/>
      <c r="BV552"/>
      <c r="BW552"/>
      <c r="BX552"/>
      <c r="BY552"/>
      <c r="CC552"/>
    </row>
    <row r="553" spans="1:147" s="8" customFormat="1" ht="13.5" customHeight="1">
      <c r="A553"/>
      <c r="B553" s="5" t="s">
        <v>12</v>
      </c>
      <c r="C553" s="5"/>
      <c r="D553" s="5"/>
      <c r="E553" s="5"/>
      <c r="F553" s="5"/>
      <c r="G553" s="5"/>
      <c r="H553" s="5"/>
      <c r="I553" s="5"/>
      <c r="J553" s="5" t="s">
        <v>633</v>
      </c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 t="s">
        <v>634</v>
      </c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 t="s">
        <v>635</v>
      </c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 t="s">
        <v>636</v>
      </c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 t="s">
        <v>637</v>
      </c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/>
      <c r="BS553"/>
      <c r="BT553"/>
      <c r="BU553"/>
      <c r="BV553"/>
      <c r="BW553"/>
      <c r="BX553"/>
      <c r="BY553"/>
      <c r="CB553" s="332"/>
      <c r="CC553" s="332"/>
      <c r="CD553" s="332" t="s">
        <v>630</v>
      </c>
      <c r="CE553" s="332"/>
      <c r="CF553" s="332"/>
      <c r="CG553" s="332"/>
      <c r="CH553" s="332"/>
      <c r="CI553" s="332"/>
      <c r="CJ553" s="332"/>
      <c r="CK553" s="332"/>
      <c r="CL553" s="332"/>
      <c r="CM553" s="332"/>
      <c r="CN553" s="332"/>
      <c r="CO553" s="332"/>
      <c r="CP553" s="332"/>
      <c r="CQ553" s="332"/>
      <c r="CR553" s="332"/>
      <c r="CS553" s="332"/>
      <c r="CT553" s="332"/>
      <c r="CU553" s="332"/>
      <c r="CV553" s="332"/>
      <c r="CW553" s="332"/>
      <c r="CX553" s="332"/>
      <c r="CY553" s="332"/>
      <c r="CZ553" s="332"/>
      <c r="DA553" s="332"/>
      <c r="DB553" s="332"/>
      <c r="DC553" s="332"/>
      <c r="DD553" s="332"/>
      <c r="DE553" s="332"/>
      <c r="DF553" s="332"/>
      <c r="DG553" s="332"/>
      <c r="DH553" s="332"/>
      <c r="DI553" s="332"/>
      <c r="DJ553" s="332"/>
      <c r="DK553" s="332"/>
      <c r="DL553" s="332"/>
      <c r="DM553" s="332"/>
      <c r="DN553" s="332"/>
      <c r="DO553" s="332"/>
      <c r="DP553" s="332"/>
      <c r="DQ553" s="332"/>
      <c r="DR553" s="332"/>
      <c r="DS553" s="332"/>
      <c r="DT553" s="332"/>
      <c r="DU553" s="332"/>
      <c r="DV553" s="332"/>
      <c r="DW553" s="332"/>
      <c r="DX553" s="332"/>
      <c r="DY553" s="332"/>
      <c r="DZ553" s="332"/>
      <c r="EA553" s="332"/>
      <c r="EB553" s="332"/>
      <c r="EC553" s="332"/>
      <c r="ED553" s="332"/>
      <c r="EE553" s="332"/>
      <c r="EF553" s="332"/>
      <c r="EG553" s="332"/>
      <c r="EH553" s="332"/>
      <c r="EI553" s="332"/>
      <c r="EJ553" s="332"/>
      <c r="EK553" s="332"/>
      <c r="EL553" s="332"/>
      <c r="EM553" s="332"/>
      <c r="EN553" s="332"/>
      <c r="EO553" s="332"/>
      <c r="EP553" s="332"/>
      <c r="EQ553" s="332"/>
    </row>
    <row r="554" spans="1:147" s="8" customFormat="1" ht="13.5" customHeight="1">
      <c r="A554"/>
      <c r="B554" s="5"/>
      <c r="C554" s="5"/>
      <c r="D554" s="5"/>
      <c r="E554" s="5"/>
      <c r="F554" s="5"/>
      <c r="G554" s="5"/>
      <c r="H554" s="5"/>
      <c r="I554" s="5"/>
      <c r="J554" s="5" t="s">
        <v>638</v>
      </c>
      <c r="K554" s="5"/>
      <c r="L554" s="5"/>
      <c r="M554" s="5"/>
      <c r="N554" s="5"/>
      <c r="O554" s="5"/>
      <c r="P554" s="5" t="s">
        <v>639</v>
      </c>
      <c r="Q554" s="5"/>
      <c r="R554" s="5"/>
      <c r="S554" s="5"/>
      <c r="T554" s="5"/>
      <c r="U554" s="5"/>
      <c r="V554" s="5" t="s">
        <v>638</v>
      </c>
      <c r="W554" s="5"/>
      <c r="X554" s="5"/>
      <c r="Y554" s="5"/>
      <c r="Z554" s="5"/>
      <c r="AA554" s="5"/>
      <c r="AB554" s="5" t="s">
        <v>639</v>
      </c>
      <c r="AC554" s="5"/>
      <c r="AD554" s="5"/>
      <c r="AE554" s="5"/>
      <c r="AF554" s="5"/>
      <c r="AG554" s="5"/>
      <c r="AH554" s="5" t="s">
        <v>638</v>
      </c>
      <c r="AI554" s="5"/>
      <c r="AJ554" s="5"/>
      <c r="AK554" s="5"/>
      <c r="AL554" s="5"/>
      <c r="AM554" s="5"/>
      <c r="AN554" s="5" t="s">
        <v>639</v>
      </c>
      <c r="AO554" s="5"/>
      <c r="AP554" s="5"/>
      <c r="AQ554" s="5"/>
      <c r="AR554" s="5"/>
      <c r="AS554" s="5"/>
      <c r="AT554" s="5" t="s">
        <v>638</v>
      </c>
      <c r="AU554" s="5"/>
      <c r="AV554" s="5"/>
      <c r="AW554" s="5"/>
      <c r="AX554" s="5"/>
      <c r="AY554" s="5"/>
      <c r="AZ554" s="5" t="s">
        <v>640</v>
      </c>
      <c r="BA554" s="5"/>
      <c r="BB554" s="5"/>
      <c r="BC554" s="5"/>
      <c r="BD554" s="5"/>
      <c r="BE554" s="5"/>
      <c r="BF554" s="5" t="s">
        <v>638</v>
      </c>
      <c r="BG554" s="5"/>
      <c r="BH554" s="5"/>
      <c r="BI554" s="5"/>
      <c r="BJ554" s="5"/>
      <c r="BK554" s="5"/>
      <c r="BL554" s="5" t="s">
        <v>640</v>
      </c>
      <c r="BM554" s="5"/>
      <c r="BN554" s="5"/>
      <c r="BO554" s="5"/>
      <c r="BP554" s="5"/>
      <c r="BQ554" s="5"/>
      <c r="BR554"/>
      <c r="BS554"/>
      <c r="BT554"/>
      <c r="BU554"/>
      <c r="BV554"/>
      <c r="BW554"/>
      <c r="BX554"/>
      <c r="BY554"/>
      <c r="CB554" s="334"/>
      <c r="CC554" s="334"/>
      <c r="CD554" s="334"/>
      <c r="CE554" s="334"/>
      <c r="CF554" s="334"/>
      <c r="CG554" s="334"/>
      <c r="CH554" s="334"/>
      <c r="CI554" s="334"/>
      <c r="CJ554" s="334"/>
      <c r="CK554" s="334"/>
      <c r="CL554" s="334"/>
      <c r="CM554" s="334"/>
      <c r="CN554" s="334"/>
      <c r="CO554" s="334"/>
      <c r="CP554" s="334"/>
      <c r="CQ554" s="334"/>
      <c r="CR554" s="334"/>
      <c r="CS554" s="334"/>
      <c r="CT554" s="334"/>
      <c r="CU554" s="334"/>
      <c r="CV554" s="334"/>
      <c r="CW554" s="334"/>
      <c r="CX554" s="334"/>
      <c r="CY554" s="334"/>
      <c r="CZ554" s="334"/>
      <c r="DA554" s="334"/>
      <c r="DB554" s="334"/>
      <c r="DC554" s="334"/>
      <c r="DD554" s="334"/>
      <c r="DE554" s="334"/>
      <c r="DF554" s="334"/>
      <c r="DG554" s="334"/>
      <c r="DH554" s="334"/>
      <c r="DI554" s="334"/>
      <c r="DJ554" s="334"/>
      <c r="DK554" s="334"/>
      <c r="DL554" s="334"/>
      <c r="DM554" s="334"/>
      <c r="DN554" s="334"/>
      <c r="DO554" s="334"/>
      <c r="DP554" s="334"/>
      <c r="DQ554" s="334"/>
      <c r="DR554" s="334"/>
      <c r="DS554" s="334"/>
      <c r="DT554" s="334"/>
      <c r="DU554" s="334"/>
      <c r="DV554" s="334"/>
      <c r="DW554" s="334"/>
      <c r="DX554" s="334"/>
      <c r="DY554" s="334"/>
      <c r="DZ554" s="334"/>
      <c r="EA554" s="334"/>
      <c r="EB554" s="334"/>
      <c r="EC554" s="334"/>
      <c r="ED554" s="334"/>
      <c r="EE554" s="334"/>
      <c r="EF554" s="334"/>
      <c r="EG554" s="334"/>
      <c r="EH554" s="334"/>
      <c r="EI554" s="334"/>
      <c r="EJ554" s="334"/>
      <c r="EK554" s="334"/>
      <c r="EL554" s="334"/>
      <c r="EM554" s="334"/>
      <c r="EN554" s="334"/>
      <c r="EO554" s="334"/>
      <c r="EP554" s="334"/>
      <c r="EQ554" s="334"/>
    </row>
    <row r="555" spans="1:147" s="8" customFormat="1" ht="15" customHeight="1">
      <c r="A555"/>
      <c r="B555" s="13" t="s">
        <v>13</v>
      </c>
      <c r="C555" s="13"/>
      <c r="D555" s="13"/>
      <c r="E555" s="13"/>
      <c r="F555" s="13"/>
      <c r="G555" s="13"/>
      <c r="H555" s="13"/>
      <c r="I555" s="13"/>
      <c r="J555" s="336" t="s">
        <v>514</v>
      </c>
      <c r="K555" s="336"/>
      <c r="L555" s="336"/>
      <c r="M555" s="336"/>
      <c r="N555" s="336"/>
      <c r="O555" s="336"/>
      <c r="P555" s="336" t="s">
        <v>514</v>
      </c>
      <c r="Q555" s="336"/>
      <c r="R555" s="336"/>
      <c r="S555" s="336"/>
      <c r="T555" s="336"/>
      <c r="U555" s="336"/>
      <c r="V555" s="336" t="s">
        <v>514</v>
      </c>
      <c r="W555" s="336"/>
      <c r="X555" s="336"/>
      <c r="Y555" s="336"/>
      <c r="Z555" s="336"/>
      <c r="AA555" s="336"/>
      <c r="AB555" s="336" t="s">
        <v>619</v>
      </c>
      <c r="AC555" s="336"/>
      <c r="AD555" s="336"/>
      <c r="AE555" s="336"/>
      <c r="AF555" s="336"/>
      <c r="AG555" s="336"/>
      <c r="AH555" s="336" t="s">
        <v>514</v>
      </c>
      <c r="AI555" s="336"/>
      <c r="AJ555" s="336"/>
      <c r="AK555" s="336"/>
      <c r="AL555" s="336"/>
      <c r="AM555" s="336"/>
      <c r="AN555" s="336" t="s">
        <v>514</v>
      </c>
      <c r="AO555" s="336"/>
      <c r="AP555" s="336"/>
      <c r="AQ555" s="336"/>
      <c r="AR555" s="336"/>
      <c r="AS555" s="336"/>
      <c r="AT555" s="336" t="s">
        <v>514</v>
      </c>
      <c r="AU555" s="336"/>
      <c r="AV555" s="336"/>
      <c r="AW555" s="336"/>
      <c r="AX555" s="336"/>
      <c r="AY555" s="336"/>
      <c r="AZ555" s="336" t="s">
        <v>514</v>
      </c>
      <c r="BA555" s="336"/>
      <c r="BB555" s="336"/>
      <c r="BC555" s="336"/>
      <c r="BD555" s="336"/>
      <c r="BE555" s="336"/>
      <c r="BF555" s="336" t="s">
        <v>514</v>
      </c>
      <c r="BG555" s="336"/>
      <c r="BH555" s="336"/>
      <c r="BI555" s="336"/>
      <c r="BJ555" s="336"/>
      <c r="BK555" s="336"/>
      <c r="BL555" s="336" t="s">
        <v>514</v>
      </c>
      <c r="BM555" s="336"/>
      <c r="BN555" s="336"/>
      <c r="BO555" s="336"/>
      <c r="BP555" s="336"/>
      <c r="BQ555" s="336"/>
      <c r="BR555"/>
      <c r="BS555"/>
      <c r="BT555"/>
      <c r="BU555"/>
      <c r="BV555"/>
      <c r="BW555"/>
      <c r="BX555"/>
      <c r="BY555"/>
      <c r="CB555" s="337"/>
      <c r="CC555" s="337"/>
      <c r="CD555" s="337"/>
      <c r="CE555" s="337"/>
      <c r="CF555" s="337"/>
      <c r="CG555" s="337"/>
      <c r="CH555" s="337"/>
      <c r="CI555" s="337"/>
      <c r="CJ555" s="337"/>
      <c r="CK555" s="337"/>
      <c r="CL555" s="337"/>
      <c r="CM555" s="337"/>
      <c r="CN555" s="337"/>
      <c r="CO555" s="337"/>
      <c r="CP555" s="337"/>
      <c r="CQ555" s="337"/>
      <c r="CR555" s="337"/>
      <c r="CS555" s="337"/>
      <c r="CT555" s="337"/>
      <c r="CU555" s="337"/>
      <c r="CV555" s="337"/>
      <c r="CW555" s="337"/>
      <c r="CX555" s="337"/>
      <c r="CY555" s="337"/>
      <c r="CZ555" s="337"/>
      <c r="DA555" s="337"/>
      <c r="DB555" s="337"/>
      <c r="DC555" s="337"/>
      <c r="DD555" s="337"/>
      <c r="DE555" s="337"/>
      <c r="DF555" s="337"/>
      <c r="DG555" s="337"/>
      <c r="DH555" s="337"/>
      <c r="DI555" s="337"/>
      <c r="DJ555" s="337"/>
      <c r="DK555" s="337"/>
      <c r="DL555" s="337"/>
      <c r="DM555" s="337"/>
      <c r="DN555" s="337"/>
      <c r="DO555" s="337"/>
      <c r="DP555" s="337"/>
      <c r="DQ555" s="337"/>
      <c r="DR555" s="337"/>
      <c r="DS555" s="337"/>
      <c r="DT555" s="337"/>
      <c r="DU555" s="337"/>
      <c r="DV555" s="337"/>
      <c r="DW555" s="337"/>
      <c r="DX555" s="337"/>
      <c r="DY555" s="337"/>
      <c r="DZ555" s="337"/>
      <c r="EA555" s="337"/>
      <c r="EB555" s="337"/>
      <c r="EC555" s="337"/>
      <c r="ED555" s="337"/>
      <c r="EE555" s="337"/>
      <c r="EF555" s="337"/>
      <c r="EG555" s="337"/>
      <c r="EH555" s="337"/>
      <c r="EI555" s="337"/>
      <c r="EJ555" s="337"/>
      <c r="EK555" s="337"/>
      <c r="EL555" s="337"/>
      <c r="EM555" s="337"/>
      <c r="EN555" s="337"/>
      <c r="EO555" s="337"/>
      <c r="EP555" s="337"/>
      <c r="EQ555" s="337"/>
    </row>
    <row r="556" spans="1:147" s="8" customFormat="1" ht="15" customHeight="1">
      <c r="A556"/>
      <c r="B556" s="63" t="s">
        <v>175</v>
      </c>
      <c r="C556" s="63"/>
      <c r="D556" s="63"/>
      <c r="E556" s="63"/>
      <c r="F556" s="63"/>
      <c r="G556" s="63"/>
      <c r="H556" s="63"/>
      <c r="I556" s="63"/>
      <c r="J556" s="339" t="s">
        <v>514</v>
      </c>
      <c r="K556" s="339"/>
      <c r="L556" s="339"/>
      <c r="M556" s="339"/>
      <c r="N556" s="339"/>
      <c r="O556" s="339"/>
      <c r="P556" s="339" t="s">
        <v>514</v>
      </c>
      <c r="Q556" s="339"/>
      <c r="R556" s="339"/>
      <c r="S556" s="339"/>
      <c r="T556" s="339"/>
      <c r="U556" s="339"/>
      <c r="V556" s="339">
        <v>4</v>
      </c>
      <c r="W556" s="339"/>
      <c r="X556" s="339"/>
      <c r="Y556" s="339"/>
      <c r="Z556" s="339"/>
      <c r="AA556" s="339"/>
      <c r="AB556" s="339" t="s">
        <v>619</v>
      </c>
      <c r="AC556" s="339"/>
      <c r="AD556" s="339"/>
      <c r="AE556" s="339"/>
      <c r="AF556" s="339"/>
      <c r="AG556" s="339"/>
      <c r="AH556" s="339" t="s">
        <v>514</v>
      </c>
      <c r="AI556" s="339"/>
      <c r="AJ556" s="339"/>
      <c r="AK556" s="339"/>
      <c r="AL556" s="339"/>
      <c r="AM556" s="339"/>
      <c r="AN556" s="339" t="s">
        <v>514</v>
      </c>
      <c r="AO556" s="339"/>
      <c r="AP556" s="339"/>
      <c r="AQ556" s="339"/>
      <c r="AR556" s="339"/>
      <c r="AS556" s="339"/>
      <c r="AT556" s="339" t="s">
        <v>514</v>
      </c>
      <c r="AU556" s="339"/>
      <c r="AV556" s="339"/>
      <c r="AW556" s="339"/>
      <c r="AX556" s="339"/>
      <c r="AY556" s="339"/>
      <c r="AZ556" s="339" t="s">
        <v>514</v>
      </c>
      <c r="BA556" s="339"/>
      <c r="BB556" s="339"/>
      <c r="BC556" s="339"/>
      <c r="BD556" s="339"/>
      <c r="BE556" s="339"/>
      <c r="BF556" s="339" t="s">
        <v>514</v>
      </c>
      <c r="BG556" s="339"/>
      <c r="BH556" s="339"/>
      <c r="BI556" s="339"/>
      <c r="BJ556" s="339"/>
      <c r="BK556" s="339"/>
      <c r="BL556" s="339" t="s">
        <v>514</v>
      </c>
      <c r="BM556" s="339"/>
      <c r="BN556" s="339"/>
      <c r="BO556" s="339"/>
      <c r="BP556" s="339"/>
      <c r="BQ556" s="339"/>
      <c r="BR556"/>
      <c r="BS556"/>
      <c r="BT556"/>
      <c r="BU556"/>
      <c r="BV556"/>
      <c r="BW556"/>
      <c r="BX556"/>
      <c r="BY556"/>
      <c r="CB556" s="337"/>
      <c r="CC556" s="337"/>
      <c r="CD556" s="337"/>
      <c r="CE556" s="337"/>
      <c r="CF556" s="337"/>
      <c r="CG556" s="337"/>
      <c r="CH556" s="337"/>
      <c r="CI556" s="337"/>
      <c r="CJ556" s="337"/>
      <c r="CK556" s="337"/>
      <c r="CL556" s="337"/>
      <c r="CM556" s="337"/>
      <c r="CN556" s="337"/>
      <c r="CO556" s="337"/>
      <c r="CP556" s="337"/>
      <c r="CQ556" s="337"/>
      <c r="CR556" s="337"/>
      <c r="CS556" s="337"/>
      <c r="CT556" s="337"/>
      <c r="CU556" s="337"/>
      <c r="CV556" s="337"/>
      <c r="CW556" s="337"/>
      <c r="CX556" s="337"/>
      <c r="CY556" s="337"/>
      <c r="CZ556" s="337"/>
      <c r="DA556" s="337"/>
      <c r="DB556" s="337"/>
      <c r="DC556" s="337"/>
      <c r="DD556" s="337"/>
      <c r="DE556" s="337"/>
      <c r="DF556" s="337"/>
      <c r="DG556" s="337"/>
      <c r="DH556" s="337"/>
      <c r="DI556" s="337"/>
      <c r="DJ556" s="337"/>
      <c r="DK556" s="337"/>
      <c r="DL556" s="337"/>
      <c r="DM556" s="337"/>
      <c r="DN556" s="337"/>
      <c r="DO556" s="337"/>
      <c r="DP556" s="337"/>
      <c r="DQ556" s="337"/>
      <c r="DR556" s="337"/>
      <c r="DS556" s="337"/>
      <c r="DT556" s="337"/>
      <c r="DU556" s="337"/>
      <c r="DV556" s="337"/>
      <c r="DW556" s="337"/>
      <c r="DX556" s="337"/>
      <c r="DY556" s="337"/>
      <c r="DZ556" s="337"/>
      <c r="EA556" s="337"/>
      <c r="EB556" s="337"/>
      <c r="EC556" s="337"/>
      <c r="ED556" s="337"/>
      <c r="EE556" s="337"/>
      <c r="EF556" s="337"/>
      <c r="EG556" s="337"/>
      <c r="EH556" s="337"/>
      <c r="EI556" s="337"/>
      <c r="EJ556" s="337"/>
      <c r="EK556" s="337"/>
      <c r="EL556" s="337"/>
      <c r="EM556" s="337"/>
      <c r="EN556" s="337"/>
      <c r="EO556" s="337"/>
      <c r="EP556" s="337"/>
      <c r="EQ556" s="337"/>
    </row>
    <row r="557" spans="1:147" s="8" customFormat="1" ht="15" customHeight="1">
      <c r="A557"/>
      <c r="B557" s="63" t="s">
        <v>15</v>
      </c>
      <c r="C557" s="63"/>
      <c r="D557" s="63"/>
      <c r="E557" s="63"/>
      <c r="F557" s="63"/>
      <c r="G557" s="63"/>
      <c r="H557" s="63"/>
      <c r="I557" s="63"/>
      <c r="J557" s="339" t="s">
        <v>514</v>
      </c>
      <c r="K557" s="339"/>
      <c r="L557" s="339"/>
      <c r="M557" s="339"/>
      <c r="N557" s="339"/>
      <c r="O557" s="339"/>
      <c r="P557" s="339" t="s">
        <v>514</v>
      </c>
      <c r="Q557" s="339"/>
      <c r="R557" s="339"/>
      <c r="S557" s="339"/>
      <c r="T557" s="339"/>
      <c r="U557" s="339"/>
      <c r="V557" s="339">
        <v>1</v>
      </c>
      <c r="W557" s="339"/>
      <c r="X557" s="339"/>
      <c r="Y557" s="339"/>
      <c r="Z557" s="339"/>
      <c r="AA557" s="339"/>
      <c r="AB557" s="339" t="s">
        <v>619</v>
      </c>
      <c r="AC557" s="339"/>
      <c r="AD557" s="339"/>
      <c r="AE557" s="339"/>
      <c r="AF557" s="339"/>
      <c r="AG557" s="339"/>
      <c r="AH557" s="339" t="s">
        <v>514</v>
      </c>
      <c r="AI557" s="339"/>
      <c r="AJ557" s="339"/>
      <c r="AK557" s="339"/>
      <c r="AL557" s="339"/>
      <c r="AM557" s="339"/>
      <c r="AN557" s="339" t="s">
        <v>514</v>
      </c>
      <c r="AO557" s="339"/>
      <c r="AP557" s="339"/>
      <c r="AQ557" s="339"/>
      <c r="AR557" s="339"/>
      <c r="AS557" s="339"/>
      <c r="AT557" s="339" t="s">
        <v>514</v>
      </c>
      <c r="AU557" s="339"/>
      <c r="AV557" s="339"/>
      <c r="AW557" s="339"/>
      <c r="AX557" s="339"/>
      <c r="AY557" s="339"/>
      <c r="AZ557" s="339" t="s">
        <v>514</v>
      </c>
      <c r="BA557" s="339"/>
      <c r="BB557" s="339"/>
      <c r="BC557" s="339"/>
      <c r="BD557" s="339"/>
      <c r="BE557" s="339"/>
      <c r="BF557" s="339" t="s">
        <v>514</v>
      </c>
      <c r="BG557" s="339"/>
      <c r="BH557" s="339"/>
      <c r="BI557" s="339"/>
      <c r="BJ557" s="339"/>
      <c r="BK557" s="339"/>
      <c r="BL557" s="339" t="s">
        <v>514</v>
      </c>
      <c r="BM557" s="339"/>
      <c r="BN557" s="339"/>
      <c r="BO557" s="339"/>
      <c r="BP557" s="339"/>
      <c r="BQ557" s="339"/>
      <c r="BR557"/>
      <c r="BS557"/>
      <c r="BT557"/>
      <c r="BU557"/>
      <c r="BV557"/>
      <c r="BW557"/>
      <c r="BX557"/>
      <c r="BY557"/>
      <c r="CB557" s="337"/>
      <c r="CC557" s="337"/>
      <c r="CD557" s="337"/>
      <c r="CE557" s="337"/>
      <c r="CF557" s="337"/>
      <c r="CG557" s="337"/>
      <c r="CH557" s="337"/>
      <c r="CI557" s="337"/>
      <c r="CJ557" s="337"/>
      <c r="CK557" s="337"/>
      <c r="CL557" s="337"/>
      <c r="CM557" s="337"/>
      <c r="CN557" s="337"/>
      <c r="CO557" s="337"/>
      <c r="CP557" s="337"/>
      <c r="CQ557" s="337"/>
      <c r="CR557" s="337"/>
      <c r="CS557" s="337"/>
      <c r="CT557" s="337"/>
      <c r="CU557" s="337"/>
      <c r="CV557" s="337"/>
      <c r="CW557" s="337"/>
      <c r="CX557" s="337"/>
      <c r="CY557" s="337"/>
      <c r="CZ557" s="337"/>
      <c r="DA557" s="337"/>
      <c r="DB557" s="337"/>
      <c r="DC557" s="337"/>
      <c r="DD557" s="337"/>
      <c r="DE557" s="337"/>
      <c r="DF557" s="337"/>
      <c r="DG557" s="337"/>
      <c r="DH557" s="337"/>
      <c r="DI557" s="337"/>
      <c r="DJ557" s="337"/>
      <c r="DK557" s="337"/>
      <c r="DL557" s="337"/>
      <c r="DM557" s="337"/>
      <c r="DN557" s="337"/>
      <c r="DO557" s="337"/>
      <c r="DP557" s="337"/>
      <c r="DQ557" s="337"/>
      <c r="DR557" s="337"/>
      <c r="DS557" s="337"/>
      <c r="DT557" s="337"/>
      <c r="DU557" s="337"/>
      <c r="DV557" s="337"/>
      <c r="DW557" s="337"/>
      <c r="DX557" s="337"/>
      <c r="DY557" s="337"/>
      <c r="DZ557" s="337"/>
      <c r="EA557" s="337"/>
      <c r="EB557" s="337"/>
      <c r="EC557" s="337"/>
      <c r="ED557" s="337"/>
      <c r="EE557" s="337"/>
      <c r="EF557" s="337"/>
      <c r="EG557" s="337"/>
      <c r="EH557" s="337"/>
      <c r="EI557" s="337"/>
      <c r="EJ557" s="337"/>
      <c r="EK557" s="337"/>
      <c r="EL557" s="337"/>
      <c r="EM557" s="337"/>
      <c r="EN557" s="337"/>
      <c r="EO557" s="337"/>
      <c r="EP557" s="337"/>
      <c r="EQ557" s="337"/>
    </row>
    <row r="558" spans="1:147" s="8" customFormat="1" ht="15" customHeight="1">
      <c r="A558"/>
      <c r="B558" s="63" t="s">
        <v>16</v>
      </c>
      <c r="C558" s="63"/>
      <c r="D558" s="63"/>
      <c r="E558" s="63"/>
      <c r="F558" s="63"/>
      <c r="G558" s="63"/>
      <c r="H558" s="63"/>
      <c r="I558" s="63"/>
      <c r="J558" s="339" t="s">
        <v>514</v>
      </c>
      <c r="K558" s="339"/>
      <c r="L558" s="339"/>
      <c r="M558" s="339"/>
      <c r="N558" s="339"/>
      <c r="O558" s="339"/>
      <c r="P558" s="339" t="s">
        <v>514</v>
      </c>
      <c r="Q558" s="339"/>
      <c r="R558" s="339"/>
      <c r="S558" s="339"/>
      <c r="T558" s="339"/>
      <c r="U558" s="339"/>
      <c r="V558" s="339">
        <v>18</v>
      </c>
      <c r="W558" s="339"/>
      <c r="X558" s="339"/>
      <c r="Y558" s="339"/>
      <c r="Z558" s="339"/>
      <c r="AA558" s="339"/>
      <c r="AB558" s="339" t="s">
        <v>619</v>
      </c>
      <c r="AC558" s="339"/>
      <c r="AD558" s="339"/>
      <c r="AE558" s="339"/>
      <c r="AF558" s="339"/>
      <c r="AG558" s="339"/>
      <c r="AH558" s="339">
        <v>3</v>
      </c>
      <c r="AI558" s="339"/>
      <c r="AJ558" s="339"/>
      <c r="AK558" s="339"/>
      <c r="AL558" s="339"/>
      <c r="AM558" s="339"/>
      <c r="AN558" s="339">
        <v>2682</v>
      </c>
      <c r="AO558" s="339"/>
      <c r="AP558" s="339"/>
      <c r="AQ558" s="339"/>
      <c r="AR558" s="339"/>
      <c r="AS558" s="339"/>
      <c r="AT558" s="339">
        <v>1</v>
      </c>
      <c r="AU558" s="339"/>
      <c r="AV558" s="339"/>
      <c r="AW558" s="339"/>
      <c r="AX558" s="339"/>
      <c r="AY558" s="339"/>
      <c r="AZ558" s="339" t="s">
        <v>514</v>
      </c>
      <c r="BA558" s="339"/>
      <c r="BB558" s="339"/>
      <c r="BC558" s="339"/>
      <c r="BD558" s="339"/>
      <c r="BE558" s="339"/>
      <c r="BF558" s="339" t="s">
        <v>514</v>
      </c>
      <c r="BG558" s="339"/>
      <c r="BH558" s="339"/>
      <c r="BI558" s="339"/>
      <c r="BJ558" s="339"/>
      <c r="BK558" s="339"/>
      <c r="BL558" s="339" t="s">
        <v>514</v>
      </c>
      <c r="BM558" s="339"/>
      <c r="BN558" s="339"/>
      <c r="BO558" s="339"/>
      <c r="BP558" s="339"/>
      <c r="BQ558" s="339"/>
      <c r="BR558"/>
      <c r="BS558"/>
      <c r="BT558"/>
      <c r="BU558"/>
      <c r="BV558"/>
      <c r="BW558"/>
      <c r="BX558"/>
      <c r="BY558"/>
      <c r="CB558" s="337"/>
      <c r="CC558" s="337"/>
      <c r="CD558" s="337"/>
      <c r="CE558" s="337"/>
      <c r="CF558" s="337"/>
      <c r="CG558" s="337"/>
      <c r="CH558" s="337"/>
      <c r="CI558" s="337"/>
      <c r="CJ558" s="337"/>
      <c r="CK558" s="337"/>
      <c r="CL558" s="337"/>
      <c r="CM558" s="337"/>
      <c r="CN558" s="337"/>
      <c r="CO558" s="337"/>
      <c r="CP558" s="337"/>
      <c r="CQ558" s="337"/>
      <c r="CR558" s="337"/>
      <c r="CS558" s="337"/>
      <c r="CT558" s="337"/>
      <c r="CU558" s="337"/>
      <c r="CV558" s="337"/>
      <c r="CW558" s="337"/>
      <c r="CX558" s="337"/>
      <c r="CY558" s="337"/>
      <c r="CZ558" s="337"/>
      <c r="DA558" s="337"/>
      <c r="DB558" s="337"/>
      <c r="DC558" s="337"/>
      <c r="DD558" s="337"/>
      <c r="DE558" s="337"/>
      <c r="DF558" s="337"/>
      <c r="DG558" s="337"/>
      <c r="DH558" s="337"/>
      <c r="DI558" s="337"/>
      <c r="DJ558" s="337"/>
      <c r="DK558" s="337"/>
      <c r="DL558" s="337"/>
      <c r="DM558" s="337"/>
      <c r="DN558" s="337"/>
      <c r="DO558" s="337"/>
      <c r="DP558" s="337"/>
      <c r="DQ558" s="337"/>
      <c r="DR558" s="337"/>
      <c r="DS558" s="337"/>
      <c r="DT558" s="337"/>
      <c r="DU558" s="337"/>
      <c r="DV558" s="337"/>
      <c r="DW558" s="337"/>
      <c r="DX558" s="337"/>
      <c r="DY558" s="337"/>
      <c r="DZ558" s="337"/>
      <c r="EA558" s="337"/>
      <c r="EB558" s="337"/>
      <c r="EC558" s="337"/>
      <c r="ED558" s="337"/>
      <c r="EE558" s="337"/>
      <c r="EF558" s="337"/>
      <c r="EG558" s="337"/>
      <c r="EH558" s="337"/>
      <c r="EI558" s="337"/>
      <c r="EJ558" s="337"/>
      <c r="EK558" s="337"/>
      <c r="EL558" s="337"/>
      <c r="EM558" s="337"/>
      <c r="EN558" s="337"/>
      <c r="EO558" s="337"/>
      <c r="EP558" s="337"/>
      <c r="EQ558" s="337"/>
    </row>
    <row r="559" spans="1:147" s="8" customFormat="1" ht="15" customHeight="1">
      <c r="A559"/>
      <c r="B559" s="63" t="s">
        <v>17</v>
      </c>
      <c r="C559" s="63"/>
      <c r="D559" s="63"/>
      <c r="E559" s="63"/>
      <c r="F559" s="63"/>
      <c r="G559" s="63"/>
      <c r="H559" s="63"/>
      <c r="I559" s="63"/>
      <c r="J559" s="339">
        <v>1</v>
      </c>
      <c r="K559" s="339"/>
      <c r="L559" s="339"/>
      <c r="M559" s="339"/>
      <c r="N559" s="339"/>
      <c r="O559" s="339"/>
      <c r="P559" s="339" t="s">
        <v>619</v>
      </c>
      <c r="Q559" s="339"/>
      <c r="R559" s="339"/>
      <c r="S559" s="339"/>
      <c r="T559" s="339"/>
      <c r="U559" s="339"/>
      <c r="V559" s="339">
        <v>16</v>
      </c>
      <c r="W559" s="339"/>
      <c r="X559" s="339"/>
      <c r="Y559" s="339"/>
      <c r="Z559" s="339"/>
      <c r="AA559" s="339"/>
      <c r="AB559" s="339" t="s">
        <v>619</v>
      </c>
      <c r="AC559" s="339"/>
      <c r="AD559" s="339"/>
      <c r="AE559" s="339"/>
      <c r="AF559" s="339"/>
      <c r="AG559" s="339"/>
      <c r="AH559" s="339" t="s">
        <v>514</v>
      </c>
      <c r="AI559" s="339"/>
      <c r="AJ559" s="339"/>
      <c r="AK559" s="339"/>
      <c r="AL559" s="339"/>
      <c r="AM559" s="339"/>
      <c r="AN559" s="339" t="s">
        <v>514</v>
      </c>
      <c r="AO559" s="339"/>
      <c r="AP559" s="339"/>
      <c r="AQ559" s="339"/>
      <c r="AR559" s="339"/>
      <c r="AS559" s="339"/>
      <c r="AT559" s="339" t="s">
        <v>514</v>
      </c>
      <c r="AU559" s="339"/>
      <c r="AV559" s="339"/>
      <c r="AW559" s="339"/>
      <c r="AX559" s="339"/>
      <c r="AY559" s="339"/>
      <c r="AZ559" s="339" t="s">
        <v>514</v>
      </c>
      <c r="BA559" s="339"/>
      <c r="BB559" s="339"/>
      <c r="BC559" s="339"/>
      <c r="BD559" s="339"/>
      <c r="BE559" s="339"/>
      <c r="BF559" s="339" t="s">
        <v>514</v>
      </c>
      <c r="BG559" s="339"/>
      <c r="BH559" s="339"/>
      <c r="BI559" s="339"/>
      <c r="BJ559" s="339"/>
      <c r="BK559" s="339"/>
      <c r="BL559" s="339" t="s">
        <v>514</v>
      </c>
      <c r="BM559" s="339"/>
      <c r="BN559" s="339"/>
      <c r="BO559" s="339"/>
      <c r="BP559" s="339"/>
      <c r="BQ559" s="339"/>
      <c r="BR559"/>
      <c r="BS559"/>
      <c r="BT559"/>
      <c r="BU559"/>
      <c r="BV559"/>
      <c r="BW559"/>
      <c r="BX559"/>
      <c r="BY559"/>
      <c r="CB559" s="337"/>
      <c r="CC559" s="337"/>
      <c r="CD559" s="337"/>
      <c r="CE559" s="337"/>
      <c r="CF559" s="337"/>
      <c r="CG559" s="337"/>
      <c r="CH559" s="337"/>
      <c r="CI559" s="337"/>
      <c r="CJ559" s="337"/>
      <c r="CK559" s="337"/>
      <c r="CL559" s="337"/>
      <c r="CM559" s="337"/>
      <c r="CN559" s="337"/>
      <c r="CO559" s="337"/>
      <c r="CP559" s="337"/>
      <c r="CQ559" s="337"/>
      <c r="CR559" s="337"/>
      <c r="CS559" s="337"/>
      <c r="CT559" s="337"/>
      <c r="CU559" s="337"/>
      <c r="CV559" s="337"/>
      <c r="CW559" s="337"/>
      <c r="CX559" s="337"/>
      <c r="CY559" s="337"/>
      <c r="CZ559" s="337"/>
      <c r="DA559" s="337"/>
      <c r="DB559" s="337"/>
      <c r="DC559" s="337"/>
      <c r="DD559" s="337"/>
      <c r="DE559" s="337"/>
      <c r="DF559" s="337"/>
      <c r="DG559" s="337"/>
      <c r="DH559" s="337"/>
      <c r="DI559" s="337"/>
      <c r="DJ559" s="337"/>
      <c r="DK559" s="337"/>
      <c r="DL559" s="337"/>
      <c r="DM559" s="337"/>
      <c r="DN559" s="337"/>
      <c r="DO559" s="337"/>
      <c r="DP559" s="337"/>
      <c r="DQ559" s="337"/>
      <c r="DR559" s="337"/>
      <c r="DS559" s="337"/>
      <c r="DT559" s="337"/>
      <c r="DU559" s="337"/>
      <c r="DV559" s="337"/>
      <c r="DW559" s="337"/>
      <c r="DX559" s="337"/>
      <c r="DY559" s="337"/>
      <c r="DZ559" s="337"/>
      <c r="EA559" s="337"/>
      <c r="EB559" s="337"/>
      <c r="EC559" s="337"/>
      <c r="ED559" s="337"/>
      <c r="EE559" s="337"/>
      <c r="EF559" s="337"/>
      <c r="EG559" s="337"/>
      <c r="EH559" s="337"/>
      <c r="EI559" s="337"/>
      <c r="EJ559" s="337"/>
      <c r="EK559" s="337"/>
      <c r="EL559" s="337"/>
      <c r="EM559" s="337"/>
      <c r="EN559" s="337"/>
      <c r="EO559" s="337"/>
      <c r="EP559" s="337"/>
      <c r="EQ559" s="337"/>
    </row>
    <row r="560" spans="1:147" s="8" customFormat="1" ht="15" customHeight="1">
      <c r="A560"/>
      <c r="B560" s="63" t="s">
        <v>18</v>
      </c>
      <c r="C560" s="63"/>
      <c r="D560" s="63"/>
      <c r="E560" s="63"/>
      <c r="F560" s="63"/>
      <c r="G560" s="63"/>
      <c r="H560" s="63"/>
      <c r="I560" s="63"/>
      <c r="J560" s="339" t="s">
        <v>514</v>
      </c>
      <c r="K560" s="339"/>
      <c r="L560" s="339"/>
      <c r="M560" s="339"/>
      <c r="N560" s="339"/>
      <c r="O560" s="339"/>
      <c r="P560" s="339" t="s">
        <v>514</v>
      </c>
      <c r="Q560" s="339"/>
      <c r="R560" s="339"/>
      <c r="S560" s="339"/>
      <c r="T560" s="339"/>
      <c r="U560" s="339"/>
      <c r="V560" s="339">
        <v>5</v>
      </c>
      <c r="W560" s="339"/>
      <c r="X560" s="339"/>
      <c r="Y560" s="339"/>
      <c r="Z560" s="339"/>
      <c r="AA560" s="339"/>
      <c r="AB560" s="339" t="s">
        <v>619</v>
      </c>
      <c r="AC560" s="339"/>
      <c r="AD560" s="339"/>
      <c r="AE560" s="339"/>
      <c r="AF560" s="339"/>
      <c r="AG560" s="339"/>
      <c r="AH560" s="339" t="s">
        <v>514</v>
      </c>
      <c r="AI560" s="339"/>
      <c r="AJ560" s="339"/>
      <c r="AK560" s="339"/>
      <c r="AL560" s="339"/>
      <c r="AM560" s="339"/>
      <c r="AN560" s="339" t="s">
        <v>514</v>
      </c>
      <c r="AO560" s="339"/>
      <c r="AP560" s="339"/>
      <c r="AQ560" s="339"/>
      <c r="AR560" s="339"/>
      <c r="AS560" s="339"/>
      <c r="AT560" s="339">
        <v>1</v>
      </c>
      <c r="AU560" s="339"/>
      <c r="AV560" s="339"/>
      <c r="AW560" s="339"/>
      <c r="AX560" s="339"/>
      <c r="AY560" s="339"/>
      <c r="AZ560" s="339" t="s">
        <v>514</v>
      </c>
      <c r="BA560" s="339"/>
      <c r="BB560" s="339"/>
      <c r="BC560" s="339"/>
      <c r="BD560" s="339"/>
      <c r="BE560" s="339"/>
      <c r="BF560" s="339">
        <v>1</v>
      </c>
      <c r="BG560" s="339"/>
      <c r="BH560" s="339"/>
      <c r="BI560" s="339"/>
      <c r="BJ560" s="339"/>
      <c r="BK560" s="339"/>
      <c r="BL560" s="339" t="s">
        <v>619</v>
      </c>
      <c r="BM560" s="339"/>
      <c r="BN560" s="339"/>
      <c r="BO560" s="339"/>
      <c r="BP560" s="339"/>
      <c r="BQ560" s="339"/>
      <c r="BR560"/>
      <c r="BS560"/>
      <c r="BT560"/>
      <c r="BU560"/>
      <c r="BV560"/>
      <c r="BW560"/>
      <c r="BX560"/>
      <c r="BY560"/>
      <c r="CB560" s="337"/>
      <c r="CC560" s="337"/>
      <c r="CD560" s="337"/>
      <c r="CE560" s="337"/>
      <c r="CF560" s="337"/>
      <c r="CG560" s="337"/>
      <c r="CH560" s="337"/>
      <c r="CI560" s="337"/>
      <c r="CJ560" s="337"/>
      <c r="CK560" s="337"/>
      <c r="CL560" s="337"/>
      <c r="CM560" s="337"/>
      <c r="CN560" s="337"/>
      <c r="CO560" s="337"/>
      <c r="CP560" s="337"/>
      <c r="CQ560" s="337"/>
      <c r="CR560" s="337"/>
      <c r="CS560" s="337"/>
      <c r="CT560" s="337"/>
      <c r="CU560" s="337"/>
      <c r="CV560" s="337"/>
      <c r="CW560" s="337"/>
      <c r="CX560" s="337"/>
      <c r="CY560" s="337"/>
      <c r="CZ560" s="337"/>
      <c r="DA560" s="337"/>
      <c r="DB560" s="337"/>
      <c r="DC560" s="337"/>
      <c r="DD560" s="337"/>
      <c r="DE560" s="337"/>
      <c r="DF560" s="337"/>
      <c r="DG560" s="337"/>
      <c r="DH560" s="337"/>
      <c r="DI560" s="337"/>
      <c r="DJ560" s="337"/>
      <c r="DK560" s="337"/>
      <c r="DL560" s="337"/>
      <c r="DM560" s="337"/>
      <c r="DN560" s="337"/>
      <c r="DO560" s="337"/>
      <c r="DP560" s="337"/>
      <c r="DQ560" s="337"/>
      <c r="DR560" s="337"/>
      <c r="DS560" s="337"/>
      <c r="DT560" s="337"/>
      <c r="DU560" s="337"/>
      <c r="DV560" s="337"/>
      <c r="DW560" s="337"/>
      <c r="DX560" s="337"/>
      <c r="DY560" s="337"/>
      <c r="DZ560" s="337"/>
      <c r="EA560" s="337"/>
      <c r="EB560" s="337"/>
      <c r="EC560" s="337"/>
      <c r="ED560" s="337"/>
      <c r="EE560" s="337"/>
      <c r="EF560" s="337"/>
      <c r="EG560" s="337"/>
      <c r="EH560" s="337"/>
      <c r="EI560" s="337"/>
      <c r="EJ560" s="337"/>
      <c r="EK560" s="337"/>
      <c r="EL560" s="337"/>
      <c r="EM560" s="337"/>
      <c r="EN560" s="337"/>
      <c r="EO560" s="337"/>
      <c r="EP560" s="337"/>
      <c r="EQ560" s="337"/>
    </row>
    <row r="561" spans="1:147" s="8" customFormat="1" ht="15" customHeight="1">
      <c r="A561"/>
      <c r="B561" s="63" t="s">
        <v>19</v>
      </c>
      <c r="C561" s="63"/>
      <c r="D561" s="63"/>
      <c r="E561" s="63"/>
      <c r="F561" s="63"/>
      <c r="G561" s="63"/>
      <c r="H561" s="63"/>
      <c r="I561" s="63"/>
      <c r="J561" s="339" t="s">
        <v>514</v>
      </c>
      <c r="K561" s="339"/>
      <c r="L561" s="339"/>
      <c r="M561" s="339"/>
      <c r="N561" s="339"/>
      <c r="O561" s="339"/>
      <c r="P561" s="339" t="s">
        <v>514</v>
      </c>
      <c r="Q561" s="339"/>
      <c r="R561" s="339"/>
      <c r="S561" s="339"/>
      <c r="T561" s="339"/>
      <c r="U561" s="339"/>
      <c r="V561" s="339">
        <v>5</v>
      </c>
      <c r="W561" s="339"/>
      <c r="X561" s="339"/>
      <c r="Y561" s="339"/>
      <c r="Z561" s="339"/>
      <c r="AA561" s="339"/>
      <c r="AB561" s="339" t="s">
        <v>619</v>
      </c>
      <c r="AC561" s="339"/>
      <c r="AD561" s="339"/>
      <c r="AE561" s="339"/>
      <c r="AF561" s="339"/>
      <c r="AG561" s="339"/>
      <c r="AH561" s="339" t="s">
        <v>514</v>
      </c>
      <c r="AI561" s="339"/>
      <c r="AJ561" s="339"/>
      <c r="AK561" s="339"/>
      <c r="AL561" s="339"/>
      <c r="AM561" s="339"/>
      <c r="AN561" s="339">
        <v>92.5</v>
      </c>
      <c r="AO561" s="339"/>
      <c r="AP561" s="339"/>
      <c r="AQ561" s="339"/>
      <c r="AR561" s="339"/>
      <c r="AS561" s="339"/>
      <c r="AT561" s="339" t="s">
        <v>514</v>
      </c>
      <c r="AU561" s="339"/>
      <c r="AV561" s="339"/>
      <c r="AW561" s="339"/>
      <c r="AX561" s="339"/>
      <c r="AY561" s="339"/>
      <c r="AZ561" s="339" t="s">
        <v>514</v>
      </c>
      <c r="BA561" s="339"/>
      <c r="BB561" s="339"/>
      <c r="BC561" s="339"/>
      <c r="BD561" s="339"/>
      <c r="BE561" s="339"/>
      <c r="BF561" s="339" t="s">
        <v>514</v>
      </c>
      <c r="BG561" s="339"/>
      <c r="BH561" s="339"/>
      <c r="BI561" s="339"/>
      <c r="BJ561" s="339"/>
      <c r="BK561" s="339"/>
      <c r="BL561" s="339" t="s">
        <v>514</v>
      </c>
      <c r="BM561" s="339"/>
      <c r="BN561" s="339"/>
      <c r="BO561" s="339"/>
      <c r="BP561" s="339"/>
      <c r="BQ561" s="339"/>
      <c r="BR561"/>
      <c r="BS561"/>
      <c r="BT561"/>
      <c r="BU561"/>
      <c r="BV561"/>
      <c r="BW561"/>
      <c r="BX561"/>
      <c r="BY561"/>
      <c r="CB561" s="337"/>
      <c r="CC561" s="337"/>
      <c r="CD561" s="337"/>
      <c r="CE561" s="337"/>
      <c r="CF561" s="337"/>
      <c r="CG561" s="337"/>
      <c r="CH561" s="337"/>
      <c r="CI561" s="337"/>
      <c r="CJ561" s="337"/>
      <c r="CK561" s="337"/>
      <c r="CL561" s="337"/>
      <c r="CM561" s="337"/>
      <c r="CN561" s="337"/>
      <c r="CO561" s="337"/>
      <c r="CP561" s="337"/>
      <c r="CQ561" s="337"/>
      <c r="CR561" s="337"/>
      <c r="CS561" s="337"/>
      <c r="CT561" s="337"/>
      <c r="CU561" s="337"/>
      <c r="CV561" s="337"/>
      <c r="CW561" s="337"/>
      <c r="CX561" s="337"/>
      <c r="CY561" s="337"/>
      <c r="CZ561" s="337"/>
      <c r="DA561" s="337"/>
      <c r="DB561" s="337"/>
      <c r="DC561" s="337"/>
      <c r="DD561" s="337"/>
      <c r="DE561" s="337"/>
      <c r="DF561" s="337"/>
      <c r="DG561" s="337"/>
      <c r="DH561" s="337"/>
      <c r="DI561" s="337"/>
      <c r="DJ561" s="337"/>
      <c r="DK561" s="337"/>
      <c r="DL561" s="337"/>
      <c r="DM561" s="337"/>
      <c r="DN561" s="337"/>
      <c r="DO561" s="337"/>
      <c r="DP561" s="337"/>
      <c r="DQ561" s="337"/>
      <c r="DR561" s="337"/>
      <c r="DS561" s="337"/>
      <c r="DT561" s="337"/>
      <c r="DU561" s="337"/>
      <c r="DV561" s="337"/>
      <c r="DW561" s="337"/>
      <c r="DX561" s="337"/>
      <c r="DY561" s="337"/>
      <c r="DZ561" s="337"/>
      <c r="EA561" s="337"/>
      <c r="EB561" s="337"/>
      <c r="EC561" s="337"/>
      <c r="ED561" s="337"/>
      <c r="EE561" s="337"/>
      <c r="EF561" s="337"/>
      <c r="EG561" s="337"/>
      <c r="EH561" s="337"/>
      <c r="EI561" s="337"/>
      <c r="EJ561" s="337"/>
      <c r="EK561" s="337"/>
      <c r="EL561" s="337"/>
      <c r="EM561" s="337"/>
      <c r="EN561" s="337"/>
      <c r="EO561" s="337"/>
      <c r="EP561" s="337"/>
      <c r="EQ561" s="337"/>
    </row>
    <row r="562" spans="1:147" s="8" customFormat="1" ht="15" customHeight="1">
      <c r="A562"/>
      <c r="B562" s="63" t="s">
        <v>20</v>
      </c>
      <c r="C562" s="63"/>
      <c r="D562" s="63"/>
      <c r="E562" s="63"/>
      <c r="F562" s="63"/>
      <c r="G562" s="63"/>
      <c r="H562" s="63"/>
      <c r="I562" s="63"/>
      <c r="J562" s="339" t="s">
        <v>514</v>
      </c>
      <c r="K562" s="339"/>
      <c r="L562" s="339"/>
      <c r="M562" s="339"/>
      <c r="N562" s="339"/>
      <c r="O562" s="339"/>
      <c r="P562" s="339" t="s">
        <v>514</v>
      </c>
      <c r="Q562" s="339"/>
      <c r="R562" s="339"/>
      <c r="S562" s="339"/>
      <c r="T562" s="339"/>
      <c r="U562" s="339"/>
      <c r="V562" s="339">
        <v>22</v>
      </c>
      <c r="W562" s="339"/>
      <c r="X562" s="339"/>
      <c r="Y562" s="339"/>
      <c r="Z562" s="339"/>
      <c r="AA562" s="339"/>
      <c r="AB562" s="339">
        <v>344</v>
      </c>
      <c r="AC562" s="339"/>
      <c r="AD562" s="339"/>
      <c r="AE562" s="339"/>
      <c r="AF562" s="339"/>
      <c r="AG562" s="339"/>
      <c r="AH562" s="339">
        <v>1</v>
      </c>
      <c r="AI562" s="339"/>
      <c r="AJ562" s="339"/>
      <c r="AK562" s="339"/>
      <c r="AL562" s="339"/>
      <c r="AM562" s="339"/>
      <c r="AN562" s="339">
        <v>38.5</v>
      </c>
      <c r="AO562" s="339"/>
      <c r="AP562" s="339"/>
      <c r="AQ562" s="339"/>
      <c r="AR562" s="339"/>
      <c r="AS562" s="339"/>
      <c r="AT562" s="339">
        <v>2</v>
      </c>
      <c r="AU562" s="339"/>
      <c r="AV562" s="339"/>
      <c r="AW562" s="339"/>
      <c r="AX562" s="339"/>
      <c r="AY562" s="339"/>
      <c r="AZ562" s="339" t="s">
        <v>619</v>
      </c>
      <c r="BA562" s="339"/>
      <c r="BB562" s="339"/>
      <c r="BC562" s="339"/>
      <c r="BD562" s="339"/>
      <c r="BE562" s="339"/>
      <c r="BF562" s="339">
        <v>1</v>
      </c>
      <c r="BG562" s="339"/>
      <c r="BH562" s="339"/>
      <c r="BI562" s="339"/>
      <c r="BJ562" s="339"/>
      <c r="BK562" s="339"/>
      <c r="BL562" s="339" t="s">
        <v>619</v>
      </c>
      <c r="BM562" s="339"/>
      <c r="BN562" s="339"/>
      <c r="BO562" s="339"/>
      <c r="BP562" s="339"/>
      <c r="BQ562" s="339"/>
      <c r="BR562"/>
      <c r="BS562"/>
      <c r="BT562"/>
      <c r="BU562"/>
      <c r="BV562"/>
      <c r="BW562"/>
      <c r="BX562"/>
      <c r="BY562"/>
      <c r="CB562" s="337"/>
      <c r="CC562" s="337"/>
      <c r="CD562" s="337"/>
      <c r="CE562" s="337"/>
      <c r="CF562" s="337"/>
      <c r="CG562" s="337"/>
      <c r="CH562" s="337"/>
      <c r="CI562" s="337"/>
      <c r="CJ562" s="337"/>
      <c r="CK562" s="337"/>
      <c r="CL562" s="337"/>
      <c r="CM562" s="337"/>
      <c r="CN562" s="337"/>
      <c r="CO562" s="337"/>
      <c r="CP562" s="337"/>
      <c r="CQ562" s="337"/>
      <c r="CR562" s="337"/>
      <c r="CS562" s="337"/>
      <c r="CT562" s="337"/>
      <c r="CU562" s="337"/>
      <c r="CV562" s="337"/>
      <c r="CW562" s="337"/>
      <c r="CX562" s="337"/>
      <c r="CY562" s="337"/>
      <c r="CZ562" s="337"/>
      <c r="DA562" s="337"/>
      <c r="DB562" s="337"/>
      <c r="DC562" s="337"/>
      <c r="DD562" s="337"/>
      <c r="DE562" s="337"/>
      <c r="DF562" s="337"/>
      <c r="DG562" s="337"/>
      <c r="DH562" s="337"/>
      <c r="DI562" s="337"/>
      <c r="DJ562" s="337"/>
      <c r="DK562" s="337"/>
      <c r="DL562" s="337"/>
      <c r="DM562" s="337"/>
      <c r="DN562" s="337"/>
      <c r="DO562" s="337"/>
      <c r="DP562" s="337"/>
      <c r="DQ562" s="337"/>
      <c r="DR562" s="337"/>
      <c r="DS562" s="337"/>
      <c r="DT562" s="337"/>
      <c r="DU562" s="337"/>
      <c r="DV562" s="337"/>
      <c r="DW562" s="337"/>
      <c r="DX562" s="337"/>
      <c r="DY562" s="337"/>
      <c r="DZ562" s="337"/>
      <c r="EA562" s="337"/>
      <c r="EB562" s="337"/>
      <c r="EC562" s="337"/>
      <c r="ED562" s="337"/>
      <c r="EE562" s="337"/>
      <c r="EF562" s="337"/>
      <c r="EG562" s="337"/>
      <c r="EH562" s="337"/>
      <c r="EI562" s="337"/>
      <c r="EJ562" s="337"/>
      <c r="EK562" s="337"/>
      <c r="EL562" s="337"/>
      <c r="EM562" s="337"/>
      <c r="EN562" s="337"/>
      <c r="EO562" s="337"/>
      <c r="EP562" s="337"/>
      <c r="EQ562" s="337"/>
    </row>
    <row r="563" spans="1:147" s="8" customFormat="1" ht="15" customHeight="1">
      <c r="A563"/>
      <c r="B563" s="27" t="s">
        <v>21</v>
      </c>
      <c r="C563" s="27"/>
      <c r="D563" s="27"/>
      <c r="E563" s="27"/>
      <c r="F563" s="27"/>
      <c r="G563" s="27"/>
      <c r="H563" s="27"/>
      <c r="I563" s="27"/>
      <c r="J563" s="340" t="s">
        <v>514</v>
      </c>
      <c r="K563" s="340"/>
      <c r="L563" s="340"/>
      <c r="M563" s="340"/>
      <c r="N563" s="340"/>
      <c r="O563" s="340"/>
      <c r="P563" s="340" t="s">
        <v>514</v>
      </c>
      <c r="Q563" s="340"/>
      <c r="R563" s="340"/>
      <c r="S563" s="340"/>
      <c r="T563" s="340"/>
      <c r="U563" s="340"/>
      <c r="V563" s="340">
        <v>21</v>
      </c>
      <c r="W563" s="340"/>
      <c r="X563" s="340"/>
      <c r="Y563" s="340"/>
      <c r="Z563" s="340"/>
      <c r="AA563" s="340"/>
      <c r="AB563" s="340">
        <v>203</v>
      </c>
      <c r="AC563" s="340"/>
      <c r="AD563" s="340"/>
      <c r="AE563" s="340"/>
      <c r="AF563" s="340"/>
      <c r="AG563" s="340"/>
      <c r="AH563" s="340" t="s">
        <v>514</v>
      </c>
      <c r="AI563" s="340"/>
      <c r="AJ563" s="340"/>
      <c r="AK563" s="340"/>
      <c r="AL563" s="340"/>
      <c r="AM563" s="340"/>
      <c r="AN563" s="340">
        <v>131</v>
      </c>
      <c r="AO563" s="340"/>
      <c r="AP563" s="340"/>
      <c r="AQ563" s="340"/>
      <c r="AR563" s="340"/>
      <c r="AS563" s="340"/>
      <c r="AT563" s="340" t="s">
        <v>514</v>
      </c>
      <c r="AU563" s="340"/>
      <c r="AV563" s="340"/>
      <c r="AW563" s="340"/>
      <c r="AX563" s="340"/>
      <c r="AY563" s="340"/>
      <c r="AZ563" s="340" t="s">
        <v>514</v>
      </c>
      <c r="BA563" s="340"/>
      <c r="BB563" s="340"/>
      <c r="BC563" s="340"/>
      <c r="BD563" s="340"/>
      <c r="BE563" s="340"/>
      <c r="BF563" s="340" t="s">
        <v>514</v>
      </c>
      <c r="BG563" s="340"/>
      <c r="BH563" s="340"/>
      <c r="BI563" s="340"/>
      <c r="BJ563" s="340"/>
      <c r="BK563" s="340"/>
      <c r="BL563" s="340" t="s">
        <v>514</v>
      </c>
      <c r="BM563" s="340"/>
      <c r="BN563" s="340"/>
      <c r="BO563" s="340"/>
      <c r="BP563" s="340"/>
      <c r="BQ563" s="340"/>
      <c r="BR563"/>
      <c r="BS563"/>
      <c r="BT563"/>
      <c r="BU563"/>
      <c r="BV563"/>
      <c r="BW563"/>
      <c r="BX563"/>
      <c r="BY563"/>
      <c r="CB563" s="337"/>
      <c r="CC563" s="337"/>
      <c r="CD563" s="337"/>
      <c r="CE563" s="337"/>
      <c r="CF563" s="337"/>
      <c r="CG563" s="337"/>
      <c r="CH563" s="337"/>
      <c r="CI563" s="337"/>
      <c r="CJ563" s="337"/>
      <c r="CK563" s="337"/>
      <c r="CL563" s="337"/>
      <c r="CM563" s="337"/>
      <c r="CN563" s="337"/>
      <c r="CO563" s="337"/>
      <c r="CP563" s="337"/>
      <c r="CQ563" s="337"/>
      <c r="CR563" s="337"/>
      <c r="CS563" s="337"/>
      <c r="CT563" s="337"/>
      <c r="CU563" s="337"/>
      <c r="CV563" s="337"/>
      <c r="CW563" s="337"/>
      <c r="CX563" s="337"/>
      <c r="CY563" s="337"/>
      <c r="CZ563" s="337"/>
      <c r="DA563" s="337"/>
      <c r="DB563" s="337"/>
      <c r="DC563" s="337"/>
      <c r="DD563" s="337"/>
      <c r="DE563" s="337"/>
      <c r="DF563" s="337"/>
      <c r="DG563" s="337"/>
      <c r="DH563" s="337"/>
      <c r="DI563" s="337"/>
      <c r="DJ563" s="337"/>
      <c r="DK563" s="337"/>
      <c r="DL563" s="337"/>
      <c r="DM563" s="337"/>
      <c r="DN563" s="337"/>
      <c r="DO563" s="337"/>
      <c r="DP563" s="337"/>
      <c r="DQ563" s="337"/>
      <c r="DR563" s="337"/>
      <c r="DS563" s="337"/>
      <c r="DT563" s="337"/>
      <c r="DU563" s="337"/>
      <c r="DV563" s="337"/>
      <c r="DW563" s="337"/>
      <c r="DX563" s="337"/>
      <c r="DY563" s="337"/>
      <c r="DZ563" s="337"/>
      <c r="EA563" s="337"/>
      <c r="EB563" s="337"/>
      <c r="EC563" s="337"/>
      <c r="ED563" s="337"/>
      <c r="EE563" s="337"/>
      <c r="EF563" s="337"/>
      <c r="EG563" s="337"/>
      <c r="EH563" s="337"/>
      <c r="EI563" s="337"/>
      <c r="EJ563" s="337"/>
      <c r="EK563" s="337"/>
      <c r="EL563" s="337"/>
      <c r="EM563" s="337"/>
      <c r="EN563" s="337"/>
      <c r="EO563" s="337"/>
      <c r="EP563" s="337"/>
      <c r="EQ563" s="337"/>
    </row>
    <row r="564" spans="1:147" s="8" customFormat="1" ht="15" customHeight="1">
      <c r="A564"/>
      <c r="B564" s="5" t="s">
        <v>131</v>
      </c>
      <c r="C564" s="5"/>
      <c r="D564" s="5"/>
      <c r="E564" s="5"/>
      <c r="F564" s="5"/>
      <c r="G564" s="5"/>
      <c r="H564" s="5"/>
      <c r="I564" s="5"/>
      <c r="J564" s="341">
        <f>SUM(J555:J563)</f>
        <v>1</v>
      </c>
      <c r="K564" s="341"/>
      <c r="L564" s="341"/>
      <c r="M564" s="341"/>
      <c r="N564" s="341"/>
      <c r="O564" s="341"/>
      <c r="P564" s="341" t="s">
        <v>619</v>
      </c>
      <c r="Q564" s="341"/>
      <c r="R564" s="341"/>
      <c r="S564" s="341"/>
      <c r="T564" s="341"/>
      <c r="U564" s="341"/>
      <c r="V564" s="341">
        <f>SUM(V555:AA563)</f>
        <v>92</v>
      </c>
      <c r="W564" s="341"/>
      <c r="X564" s="341"/>
      <c r="Y564" s="341"/>
      <c r="Z564" s="341"/>
      <c r="AA564" s="341"/>
      <c r="AB564" s="341" t="s">
        <v>619</v>
      </c>
      <c r="AC564" s="341"/>
      <c r="AD564" s="341"/>
      <c r="AE564" s="341"/>
      <c r="AF564" s="341"/>
      <c r="AG564" s="341"/>
      <c r="AH564" s="341">
        <f>SUM(AH555:AH563)</f>
        <v>4</v>
      </c>
      <c r="AI564" s="341"/>
      <c r="AJ564" s="341"/>
      <c r="AK564" s="341"/>
      <c r="AL564" s="341"/>
      <c r="AM564" s="341"/>
      <c r="AN564" s="341">
        <v>264.5</v>
      </c>
      <c r="AO564" s="341"/>
      <c r="AP564" s="341"/>
      <c r="AQ564" s="341"/>
      <c r="AR564" s="341"/>
      <c r="AS564" s="341"/>
      <c r="AT564" s="341">
        <f>SUM(AT555:AT563)</f>
        <v>4</v>
      </c>
      <c r="AU564" s="341"/>
      <c r="AV564" s="341"/>
      <c r="AW564" s="341"/>
      <c r="AX564" s="341"/>
      <c r="AY564" s="341"/>
      <c r="AZ564" s="342">
        <v>76400</v>
      </c>
      <c r="BA564" s="342"/>
      <c r="BB564" s="342"/>
      <c r="BC564" s="342"/>
      <c r="BD564" s="342"/>
      <c r="BE564" s="342"/>
      <c r="BF564" s="341">
        <f>SUM(BF555:BF563)</f>
        <v>2</v>
      </c>
      <c r="BG564" s="341"/>
      <c r="BH564" s="341"/>
      <c r="BI564" s="341"/>
      <c r="BJ564" s="341"/>
      <c r="BK564" s="341"/>
      <c r="BL564" s="341" t="s">
        <v>619</v>
      </c>
      <c r="BM564" s="341"/>
      <c r="BN564" s="341"/>
      <c r="BO564" s="341"/>
      <c r="BP564" s="341"/>
      <c r="BQ564" s="341"/>
      <c r="BR564"/>
      <c r="BS564"/>
      <c r="BT564"/>
      <c r="BU564"/>
      <c r="BV564"/>
      <c r="BW564"/>
      <c r="BX564"/>
      <c r="BY564"/>
      <c r="CB564" s="337"/>
      <c r="CC564" s="337"/>
      <c r="CD564" s="337"/>
      <c r="CE564" s="337"/>
      <c r="CF564" s="337"/>
      <c r="CG564" s="337"/>
      <c r="CH564" s="337"/>
      <c r="CI564" s="337"/>
      <c r="CJ564" s="337"/>
      <c r="CK564" s="337"/>
      <c r="CL564" s="337"/>
      <c r="CM564" s="337"/>
      <c r="CN564" s="337"/>
      <c r="CO564" s="337"/>
      <c r="CP564" s="337"/>
      <c r="CQ564" s="337"/>
      <c r="CR564" s="337"/>
      <c r="CS564" s="337"/>
      <c r="CT564" s="337"/>
      <c r="CU564" s="337"/>
      <c r="CV564" s="337"/>
      <c r="CW564" s="337"/>
      <c r="CX564" s="337"/>
      <c r="CY564" s="337"/>
      <c r="CZ564" s="337"/>
      <c r="DA564" s="337"/>
      <c r="DB564" s="337"/>
      <c r="DC564" s="337"/>
      <c r="DD564" s="337"/>
      <c r="DE564" s="337"/>
      <c r="DF564" s="337"/>
      <c r="DG564" s="337"/>
      <c r="DH564" s="337"/>
      <c r="DI564" s="337"/>
      <c r="DJ564" s="337"/>
      <c r="DK564" s="337"/>
      <c r="DL564" s="337"/>
      <c r="DM564" s="337"/>
      <c r="DN564" s="337"/>
      <c r="DO564" s="337"/>
      <c r="DP564" s="337"/>
      <c r="DQ564" s="337"/>
      <c r="DR564" s="337"/>
      <c r="DS564" s="337"/>
      <c r="DT564" s="337"/>
      <c r="DU564" s="337"/>
      <c r="DV564" s="337"/>
      <c r="DW564" s="337"/>
      <c r="DX564" s="337"/>
      <c r="DY564" s="337"/>
      <c r="DZ564" s="337"/>
      <c r="EA564" s="337"/>
      <c r="EB564" s="337"/>
      <c r="EC564" s="337"/>
      <c r="ED564" s="337"/>
      <c r="EE564" s="337"/>
      <c r="EF564" s="337"/>
      <c r="EG564" s="337"/>
      <c r="EH564" s="337"/>
      <c r="EI564" s="337"/>
      <c r="EJ564" s="337"/>
      <c r="EK564" s="337"/>
      <c r="EL564" s="337"/>
      <c r="EM564" s="337"/>
      <c r="EN564" s="337"/>
      <c r="EO564" s="337"/>
      <c r="EP564" s="337"/>
      <c r="EQ564" s="337"/>
    </row>
    <row r="565" spans="1:256" ht="15" customHeight="1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 s="8" t="s">
        <v>641</v>
      </c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  <c r="BF565"/>
      <c r="BG565"/>
      <c r="BH565"/>
      <c r="BI565"/>
      <c r="BJ565"/>
      <c r="BK565"/>
      <c r="BL565"/>
      <c r="BM565"/>
      <c r="BN565"/>
      <c r="BO565"/>
      <c r="BP565"/>
      <c r="BQ565" s="55" t="s">
        <v>582</v>
      </c>
      <c r="BR565"/>
      <c r="BS565"/>
      <c r="BT565"/>
      <c r="BU565"/>
      <c r="BV565"/>
      <c r="BW565"/>
      <c r="BX565"/>
      <c r="BY565"/>
      <c r="BZ565" s="8"/>
      <c r="CA565" s="8"/>
      <c r="CB565"/>
      <c r="CC565"/>
      <c r="CD565"/>
      <c r="CE565"/>
      <c r="CF565"/>
      <c r="CG565"/>
      <c r="CH565"/>
      <c r="CI565"/>
      <c r="CJ565"/>
      <c r="CK565"/>
      <c r="CL565"/>
      <c r="CM565"/>
      <c r="CN565"/>
      <c r="CO565"/>
      <c r="CP565"/>
      <c r="CQ565"/>
      <c r="CR565"/>
      <c r="CS565"/>
      <c r="CT565"/>
      <c r="CU565"/>
      <c r="CV565"/>
      <c r="CW565"/>
      <c r="CX565"/>
      <c r="CY565"/>
      <c r="CZ565"/>
      <c r="DA565"/>
      <c r="DB565"/>
      <c r="DC565"/>
      <c r="DD565"/>
      <c r="DE565"/>
      <c r="DF565"/>
      <c r="DG565"/>
      <c r="DH565"/>
      <c r="DI565"/>
      <c r="DJ565"/>
      <c r="DK565"/>
      <c r="DL565"/>
      <c r="DM565"/>
      <c r="DN565"/>
      <c r="DO565"/>
      <c r="DP565"/>
      <c r="DQ565"/>
      <c r="DR565"/>
      <c r="DS565"/>
      <c r="DT565"/>
      <c r="DU565"/>
      <c r="DV565"/>
      <c r="DW565"/>
      <c r="DX565"/>
      <c r="DY565"/>
      <c r="DZ565"/>
      <c r="EA565"/>
      <c r="EB565"/>
      <c r="EC565"/>
      <c r="ED565"/>
      <c r="EE565"/>
      <c r="EF565"/>
      <c r="EG565"/>
      <c r="EH565"/>
      <c r="EI565"/>
      <c r="EJ565"/>
      <c r="EK565"/>
      <c r="EL565"/>
      <c r="EM565"/>
      <c r="EN565"/>
      <c r="EO565"/>
      <c r="EP565"/>
      <c r="EQ565"/>
      <c r="ER565" s="8"/>
      <c r="ES565" s="8"/>
      <c r="ET565" s="8"/>
      <c r="EU565" s="8"/>
      <c r="EV565" s="8"/>
      <c r="EW565" s="8"/>
      <c r="EX565" s="8"/>
      <c r="EY565" s="8"/>
      <c r="EZ565" s="8"/>
      <c r="FA565" s="8"/>
      <c r="FB565" s="8"/>
      <c r="FC565" s="8"/>
      <c r="FD565" s="8"/>
      <c r="FE565" s="8"/>
      <c r="FF565" s="8"/>
      <c r="FG565" s="8"/>
      <c r="FH565" s="8"/>
      <c r="FI565" s="8"/>
      <c r="FJ565" s="8"/>
      <c r="FK565" s="8"/>
      <c r="FL565" s="8"/>
      <c r="FM565" s="8"/>
      <c r="FN565" s="8"/>
      <c r="FO565" s="8"/>
      <c r="FP565" s="8"/>
      <c r="FQ565" s="8"/>
      <c r="FR565" s="8"/>
      <c r="FS565" s="8"/>
      <c r="FT565" s="8"/>
      <c r="FU565" s="8"/>
      <c r="FV565" s="8"/>
      <c r="FW565" s="8"/>
      <c r="FX565" s="8"/>
      <c r="FY565" s="8"/>
      <c r="FZ565" s="8"/>
      <c r="GA565" s="8"/>
      <c r="GB565" s="8"/>
      <c r="GC565" s="8"/>
      <c r="GD565" s="8"/>
      <c r="GE565" s="8"/>
      <c r="GF565" s="8"/>
      <c r="GG565" s="8"/>
      <c r="GH565" s="8"/>
      <c r="GI565" s="8"/>
      <c r="GJ565" s="8"/>
      <c r="GK565" s="8"/>
      <c r="GL565" s="8"/>
      <c r="GM565" s="8"/>
      <c r="GN565" s="8"/>
      <c r="GO565" s="8"/>
      <c r="GP565" s="8"/>
      <c r="GQ565" s="8"/>
      <c r="GR565" s="8"/>
      <c r="GS565" s="8"/>
      <c r="GT565" s="8"/>
      <c r="GU565" s="8"/>
      <c r="GV565" s="8"/>
      <c r="GW565" s="8"/>
      <c r="GX565" s="8"/>
      <c r="GY565" s="8"/>
      <c r="GZ565" s="8"/>
      <c r="HA565" s="8"/>
      <c r="HB565" s="8"/>
      <c r="HC565" s="8"/>
      <c r="HD565" s="8"/>
      <c r="HE565" s="8"/>
      <c r="HF565" s="8"/>
      <c r="HG565" s="8"/>
      <c r="HH565" s="8"/>
      <c r="HI565" s="8"/>
      <c r="HJ565" s="8"/>
      <c r="HK565" s="8"/>
      <c r="HL565" s="8"/>
      <c r="HM565" s="8"/>
      <c r="HN565" s="8"/>
      <c r="HO565" s="8"/>
      <c r="HP565" s="8"/>
      <c r="HQ565" s="8"/>
      <c r="HR565" s="8"/>
      <c r="HS565" s="8"/>
      <c r="HT565" s="8"/>
      <c r="HU565" s="8"/>
      <c r="HV565" s="8"/>
      <c r="HW565" s="8"/>
      <c r="HX565" s="8"/>
      <c r="HY565" s="8"/>
      <c r="HZ565" s="8"/>
      <c r="IA565" s="8"/>
      <c r="IB565" s="8"/>
      <c r="IC565" s="8"/>
      <c r="ID565" s="8"/>
      <c r="IE565" s="8"/>
      <c r="IF565" s="8"/>
      <c r="IG565" s="8"/>
      <c r="IH565" s="8"/>
      <c r="II565" s="8"/>
      <c r="IJ565" s="8"/>
      <c r="IK565" s="8"/>
      <c r="IL565" s="8"/>
      <c r="IM565" s="8"/>
      <c r="IN565" s="8"/>
      <c r="IO565" s="8"/>
      <c r="IP565" s="8"/>
      <c r="IQ565" s="8"/>
      <c r="IR565" s="8"/>
      <c r="IS565" s="8"/>
      <c r="IT565" s="8"/>
      <c r="IU565" s="8"/>
      <c r="IV565" s="8"/>
    </row>
    <row r="566" spans="1:256" ht="15" customHeight="1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  <c r="BF566"/>
      <c r="BG566"/>
      <c r="BH566"/>
      <c r="BI566"/>
      <c r="BJ566"/>
      <c r="BK566"/>
      <c r="BL566"/>
      <c r="BM566"/>
      <c r="BN566"/>
      <c r="BO566"/>
      <c r="BP566"/>
      <c r="BQ566"/>
      <c r="BR566"/>
      <c r="BS566"/>
      <c r="BT566"/>
      <c r="BU566"/>
      <c r="BV566"/>
      <c r="BW566"/>
      <c r="BX566"/>
      <c r="BY566"/>
      <c r="BZ566" s="8"/>
      <c r="CA566" s="8"/>
      <c r="CB566"/>
      <c r="CC566"/>
      <c r="CD566"/>
      <c r="CE566"/>
      <c r="CF566"/>
      <c r="CG566"/>
      <c r="CH566"/>
      <c r="CI566"/>
      <c r="CJ566"/>
      <c r="CK566"/>
      <c r="CL566"/>
      <c r="CM566"/>
      <c r="CN566"/>
      <c r="CO566"/>
      <c r="CP566"/>
      <c r="CQ566"/>
      <c r="CR566"/>
      <c r="CS566"/>
      <c r="CT566"/>
      <c r="CU566"/>
      <c r="CV566"/>
      <c r="CW566"/>
      <c r="CX566"/>
      <c r="CY566"/>
      <c r="CZ566"/>
      <c r="DA566"/>
      <c r="DB566"/>
      <c r="DC566"/>
      <c r="DD566"/>
      <c r="DE566"/>
      <c r="DF566"/>
      <c r="DG566"/>
      <c r="DH566"/>
      <c r="DI566"/>
      <c r="DJ566"/>
      <c r="DK566"/>
      <c r="DL566"/>
      <c r="DM566"/>
      <c r="DN566"/>
      <c r="DO566"/>
      <c r="DP566"/>
      <c r="DQ566"/>
      <c r="DR566"/>
      <c r="DS566"/>
      <c r="DT566"/>
      <c r="DU566"/>
      <c r="DV566"/>
      <c r="DW566"/>
      <c r="DX566"/>
      <c r="DY566"/>
      <c r="DZ566"/>
      <c r="EA566"/>
      <c r="EB566"/>
      <c r="EC566"/>
      <c r="ED566"/>
      <c r="EE566"/>
      <c r="EF566"/>
      <c r="EG566"/>
      <c r="EH566"/>
      <c r="EI566"/>
      <c r="EJ566"/>
      <c r="EK566"/>
      <c r="EL566"/>
      <c r="EM566"/>
      <c r="EN566"/>
      <c r="EO566"/>
      <c r="EP566"/>
      <c r="EQ566"/>
      <c r="ER566" s="8"/>
      <c r="ES566" s="8"/>
      <c r="ET566" s="8"/>
      <c r="EU566" s="8"/>
      <c r="EV566" s="8"/>
      <c r="EW566" s="8"/>
      <c r="EX566" s="8"/>
      <c r="EY566" s="8"/>
      <c r="EZ566" s="8"/>
      <c r="FA566" s="8"/>
      <c r="FB566" s="8"/>
      <c r="FC566" s="8"/>
      <c r="FD566" s="8"/>
      <c r="FE566" s="8"/>
      <c r="FF566" s="8"/>
      <c r="FG566" s="8"/>
      <c r="FH566" s="8"/>
      <c r="FI566" s="8"/>
      <c r="FJ566" s="8"/>
      <c r="FK566" s="8"/>
      <c r="FL566" s="8"/>
      <c r="FM566" s="8"/>
      <c r="FN566" s="8"/>
      <c r="FO566" s="8"/>
      <c r="FP566" s="8"/>
      <c r="FQ566" s="8"/>
      <c r="FR566" s="8"/>
      <c r="FS566" s="8"/>
      <c r="FT566" s="8"/>
      <c r="FU566" s="8"/>
      <c r="FV566" s="8"/>
      <c r="FW566" s="8"/>
      <c r="FX566" s="8"/>
      <c r="FY566" s="8"/>
      <c r="FZ566" s="8"/>
      <c r="GA566" s="8"/>
      <c r="GB566" s="8"/>
      <c r="GC566" s="8"/>
      <c r="GD566" s="8"/>
      <c r="GE566" s="8"/>
      <c r="GF566" s="8"/>
      <c r="GG566" s="8"/>
      <c r="GH566" s="8"/>
      <c r="GI566" s="8"/>
      <c r="GJ566" s="8"/>
      <c r="GK566" s="8"/>
      <c r="GL566" s="8"/>
      <c r="GM566" s="8"/>
      <c r="GN566" s="8"/>
      <c r="GO566" s="8"/>
      <c r="GP566" s="8"/>
      <c r="GQ566" s="8"/>
      <c r="GR566" s="8"/>
      <c r="GS566" s="8"/>
      <c r="GT566" s="8"/>
      <c r="GU566" s="8"/>
      <c r="GV566" s="8"/>
      <c r="GW566" s="8"/>
      <c r="GX566" s="8"/>
      <c r="GY566" s="8"/>
      <c r="GZ566" s="8"/>
      <c r="HA566" s="8"/>
      <c r="HB566" s="8"/>
      <c r="HC566" s="8"/>
      <c r="HD566" s="8"/>
      <c r="HE566" s="8"/>
      <c r="HF566" s="8"/>
      <c r="HG566" s="8"/>
      <c r="HH566" s="8"/>
      <c r="HI566" s="8"/>
      <c r="HJ566" s="8"/>
      <c r="HK566" s="8"/>
      <c r="HL566" s="8"/>
      <c r="HM566" s="8"/>
      <c r="HN566" s="8"/>
      <c r="HO566" s="8"/>
      <c r="HP566" s="8"/>
      <c r="HQ566" s="8"/>
      <c r="HR566" s="8"/>
      <c r="HS566" s="8"/>
      <c r="HT566" s="8"/>
      <c r="HU566" s="8"/>
      <c r="HV566" s="8"/>
      <c r="HW566" s="8"/>
      <c r="HX566" s="8"/>
      <c r="HY566" s="8"/>
      <c r="HZ566" s="8"/>
      <c r="IA566" s="8"/>
      <c r="IB566" s="8"/>
      <c r="IC566" s="8"/>
      <c r="ID566" s="8"/>
      <c r="IE566" s="8"/>
      <c r="IF566" s="8"/>
      <c r="IG566" s="8"/>
      <c r="IH566" s="8"/>
      <c r="II566" s="8"/>
      <c r="IJ566" s="8"/>
      <c r="IK566" s="8"/>
      <c r="IL566" s="8"/>
      <c r="IM566" s="8"/>
      <c r="IN566" s="8"/>
      <c r="IO566" s="8"/>
      <c r="IP566" s="8"/>
      <c r="IQ566" s="8"/>
      <c r="IR566" s="8"/>
      <c r="IS566" s="8"/>
      <c r="IT566" s="8"/>
      <c r="IU566" s="8"/>
      <c r="IV566" s="8"/>
    </row>
    <row r="567" spans="1:256" ht="15" customHeight="1">
      <c r="A567" s="8" t="s">
        <v>642</v>
      </c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  <c r="BH567"/>
      <c r="BI567"/>
      <c r="BJ567"/>
      <c r="BK567"/>
      <c r="BL567"/>
      <c r="BM567"/>
      <c r="BN567"/>
      <c r="BO567"/>
      <c r="BP567"/>
      <c r="BQ567"/>
      <c r="BR567"/>
      <c r="BS567"/>
      <c r="BT567"/>
      <c r="BU567"/>
      <c r="BV567"/>
      <c r="BW567"/>
      <c r="BX567"/>
      <c r="BY567" s="55" t="s">
        <v>643</v>
      </c>
      <c r="BZ567" s="8"/>
      <c r="CA567" s="8"/>
      <c r="CB567"/>
      <c r="CC567"/>
      <c r="CD567"/>
      <c r="CE567"/>
      <c r="CF567"/>
      <c r="CG567"/>
      <c r="CH567"/>
      <c r="CI567"/>
      <c r="CJ567"/>
      <c r="CK567"/>
      <c r="CL567"/>
      <c r="CM567"/>
      <c r="CN567"/>
      <c r="CO567"/>
      <c r="CP567"/>
      <c r="CQ567"/>
      <c r="CR567"/>
      <c r="CS567"/>
      <c r="CT567"/>
      <c r="CU567"/>
      <c r="CV567"/>
      <c r="CW567"/>
      <c r="CX567"/>
      <c r="CY567"/>
      <c r="CZ567"/>
      <c r="DA567"/>
      <c r="DB567"/>
      <c r="DC567"/>
      <c r="DD567"/>
      <c r="DE567"/>
      <c r="DF567"/>
      <c r="DG567"/>
      <c r="DH567"/>
      <c r="DI567"/>
      <c r="DJ567"/>
      <c r="DK567"/>
      <c r="DL567"/>
      <c r="DM567"/>
      <c r="DN567"/>
      <c r="DO567"/>
      <c r="DP567"/>
      <c r="DQ567"/>
      <c r="DR567"/>
      <c r="DS567"/>
      <c r="DT567"/>
      <c r="DU567"/>
      <c r="DV567"/>
      <c r="DW567"/>
      <c r="DX567"/>
      <c r="DY567"/>
      <c r="DZ567"/>
      <c r="EA567"/>
      <c r="EB567"/>
      <c r="EC567"/>
      <c r="ED567"/>
      <c r="EE567"/>
      <c r="EF567"/>
      <c r="EG567"/>
      <c r="EH567"/>
      <c r="EI567"/>
      <c r="EJ567"/>
      <c r="EK567"/>
      <c r="EL567"/>
      <c r="EM567"/>
      <c r="EN567"/>
      <c r="EO567"/>
      <c r="EP567"/>
      <c r="EQ567"/>
      <c r="ER567" s="8"/>
      <c r="ES567" s="8"/>
      <c r="ET567" s="8"/>
      <c r="EU567" s="8"/>
      <c r="EV567" s="8"/>
      <c r="EW567" s="8"/>
      <c r="EX567" s="8"/>
      <c r="EY567" s="8"/>
      <c r="EZ567" s="8"/>
      <c r="FA567" s="8"/>
      <c r="FB567" s="8"/>
      <c r="FC567" s="8"/>
      <c r="FD567" s="8"/>
      <c r="FE567" s="8"/>
      <c r="FF567" s="8"/>
      <c r="FG567" s="8"/>
      <c r="FH567" s="8"/>
      <c r="FI567" s="8"/>
      <c r="FJ567" s="8"/>
      <c r="FK567" s="8"/>
      <c r="FL567" s="8"/>
      <c r="FM567" s="8"/>
      <c r="FN567" s="8"/>
      <c r="FO567" s="8"/>
      <c r="FP567" s="8"/>
      <c r="FQ567" s="8"/>
      <c r="FR567" s="8"/>
      <c r="FS567" s="8"/>
      <c r="FT567" s="8"/>
      <c r="FU567" s="8"/>
      <c r="FV567" s="8"/>
      <c r="FW567" s="8"/>
      <c r="FX567" s="8"/>
      <c r="FY567" s="8"/>
      <c r="FZ567" s="8"/>
      <c r="GA567" s="8"/>
      <c r="GB567" s="8"/>
      <c r="GC567" s="8"/>
      <c r="GD567" s="8"/>
      <c r="GE567" s="8"/>
      <c r="GF567" s="8"/>
      <c r="GG567" s="8"/>
      <c r="GH567" s="8"/>
      <c r="GI567" s="8"/>
      <c r="GJ567" s="8"/>
      <c r="GK567" s="8"/>
      <c r="GL567" s="8"/>
      <c r="GM567" s="8"/>
      <c r="GN567" s="8"/>
      <c r="GO567" s="8"/>
      <c r="GP567" s="8"/>
      <c r="GQ567" s="8"/>
      <c r="GR567" s="8"/>
      <c r="GS567" s="8"/>
      <c r="GT567" s="8"/>
      <c r="GU567" s="8"/>
      <c r="GV567" s="8"/>
      <c r="GW567" s="8"/>
      <c r="GX567" s="8"/>
      <c r="GY567" s="8"/>
      <c r="GZ567" s="8"/>
      <c r="HA567" s="8"/>
      <c r="HB567" s="8"/>
      <c r="HC567" s="8"/>
      <c r="HD567" s="8"/>
      <c r="HE567" s="8"/>
      <c r="HF567" s="8"/>
      <c r="HG567" s="8"/>
      <c r="HH567" s="8"/>
      <c r="HI567" s="8"/>
      <c r="HJ567" s="8"/>
      <c r="HK567" s="8"/>
      <c r="HL567" s="8"/>
      <c r="HM567" s="8"/>
      <c r="HN567" s="8"/>
      <c r="HO567" s="8"/>
      <c r="HP567" s="8"/>
      <c r="HQ567" s="8"/>
      <c r="HR567" s="8"/>
      <c r="HS567" s="8"/>
      <c r="HT567" s="8"/>
      <c r="HU567" s="8"/>
      <c r="HV567" s="8"/>
      <c r="HW567" s="8"/>
      <c r="HX567" s="8"/>
      <c r="HY567" s="8"/>
      <c r="HZ567" s="8"/>
      <c r="IA567" s="8"/>
      <c r="IB567" s="8"/>
      <c r="IC567" s="8"/>
      <c r="ID567" s="8"/>
      <c r="IE567" s="8"/>
      <c r="IF567" s="8"/>
      <c r="IG567" s="8"/>
      <c r="IH567" s="8"/>
      <c r="II567" s="8"/>
      <c r="IJ567" s="8"/>
      <c r="IK567" s="8"/>
      <c r="IL567" s="8"/>
      <c r="IM567" s="8"/>
      <c r="IN567" s="8"/>
      <c r="IO567" s="8"/>
      <c r="IP567" s="8"/>
      <c r="IQ567" s="8"/>
      <c r="IR567" s="8"/>
      <c r="IS567" s="8"/>
      <c r="IT567" s="8"/>
      <c r="IU567" s="8"/>
      <c r="IV567" s="8"/>
    </row>
    <row r="568" spans="1:256" ht="3.75" customHeight="1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  <c r="BH568"/>
      <c r="BI568"/>
      <c r="BJ568"/>
      <c r="BK568"/>
      <c r="BL568"/>
      <c r="BM568"/>
      <c r="BN568"/>
      <c r="BO568"/>
      <c r="BP568"/>
      <c r="BQ568"/>
      <c r="BR568"/>
      <c r="BS568"/>
      <c r="BT568"/>
      <c r="BU568"/>
      <c r="BV568"/>
      <c r="BW568"/>
      <c r="BX568"/>
      <c r="BY568"/>
      <c r="BZ568" s="8"/>
      <c r="CA568" s="8"/>
      <c r="CB568"/>
      <c r="CC568"/>
      <c r="CD568"/>
      <c r="CE568"/>
      <c r="CF568"/>
      <c r="CG568"/>
      <c r="CH568"/>
      <c r="CI568"/>
      <c r="CJ568"/>
      <c r="CK568"/>
      <c r="CL568"/>
      <c r="CM568"/>
      <c r="CN568"/>
      <c r="CO568"/>
      <c r="CP568"/>
      <c r="CQ568"/>
      <c r="CR568"/>
      <c r="CS568"/>
      <c r="CT568"/>
      <c r="CU568"/>
      <c r="CV568"/>
      <c r="CW568"/>
      <c r="CX568"/>
      <c r="CY568"/>
      <c r="CZ568"/>
      <c r="DA568"/>
      <c r="DB568"/>
      <c r="DC568"/>
      <c r="DD568"/>
      <c r="DE568"/>
      <c r="DF568"/>
      <c r="DG568"/>
      <c r="DH568"/>
      <c r="DI568"/>
      <c r="DJ568"/>
      <c r="DK568"/>
      <c r="DL568"/>
      <c r="DM568"/>
      <c r="DN568"/>
      <c r="DO568"/>
      <c r="DP568"/>
      <c r="DQ568"/>
      <c r="DR568"/>
      <c r="DS568"/>
      <c r="DT568"/>
      <c r="DU568"/>
      <c r="DV568"/>
      <c r="DW568"/>
      <c r="DX568"/>
      <c r="DY568"/>
      <c r="DZ568"/>
      <c r="EA568"/>
      <c r="EB568"/>
      <c r="EC568"/>
      <c r="ED568"/>
      <c r="EE568"/>
      <c r="EF568"/>
      <c r="EG568"/>
      <c r="EH568"/>
      <c r="EI568"/>
      <c r="EJ568"/>
      <c r="EK568"/>
      <c r="EL568"/>
      <c r="EM568"/>
      <c r="EN568"/>
      <c r="EO568"/>
      <c r="EP568"/>
      <c r="EQ568"/>
      <c r="ER568" s="8"/>
      <c r="ES568" s="8"/>
      <c r="ET568" s="8"/>
      <c r="EU568" s="8"/>
      <c r="EV568" s="8"/>
      <c r="EW568" s="8"/>
      <c r="EX568" s="8"/>
      <c r="EY568" s="8"/>
      <c r="EZ568" s="8"/>
      <c r="FA568" s="8"/>
      <c r="FB568" s="8"/>
      <c r="FC568" s="8"/>
      <c r="FD568" s="8"/>
      <c r="FE568" s="8"/>
      <c r="FF568" s="8"/>
      <c r="FG568" s="8"/>
      <c r="FH568" s="8"/>
      <c r="FI568" s="8"/>
      <c r="FJ568" s="8"/>
      <c r="FK568" s="8"/>
      <c r="FL568" s="8"/>
      <c r="FM568" s="8"/>
      <c r="FN568" s="8"/>
      <c r="FO568" s="8"/>
      <c r="FP568" s="8"/>
      <c r="FQ568" s="8"/>
      <c r="FR568" s="8"/>
      <c r="FS568" s="8"/>
      <c r="FT568" s="8"/>
      <c r="FU568" s="8"/>
      <c r="FV568" s="8"/>
      <c r="FW568" s="8"/>
      <c r="FX568" s="8"/>
      <c r="FY568" s="8"/>
      <c r="FZ568" s="8"/>
      <c r="GA568" s="8"/>
      <c r="GB568" s="8"/>
      <c r="GC568" s="8"/>
      <c r="GD568" s="8"/>
      <c r="GE568" s="8"/>
      <c r="GF568" s="8"/>
      <c r="GG568" s="8"/>
      <c r="GH568" s="8"/>
      <c r="GI568" s="8"/>
      <c r="GJ568" s="8"/>
      <c r="GK568" s="8"/>
      <c r="GL568" s="8"/>
      <c r="GM568" s="8"/>
      <c r="GN568" s="8"/>
      <c r="GO568" s="8"/>
      <c r="GP568" s="8"/>
      <c r="GQ568" s="8"/>
      <c r="GR568" s="8"/>
      <c r="GS568" s="8"/>
      <c r="GT568" s="8"/>
      <c r="GU568" s="8"/>
      <c r="GV568" s="8"/>
      <c r="GW568" s="8"/>
      <c r="GX568" s="8"/>
      <c r="GY568" s="8"/>
      <c r="GZ568" s="8"/>
      <c r="HA568" s="8"/>
      <c r="HB568" s="8"/>
      <c r="HC568" s="8"/>
      <c r="HD568" s="8"/>
      <c r="HE568" s="8"/>
      <c r="HF568" s="8"/>
      <c r="HG568" s="8"/>
      <c r="HH568" s="8"/>
      <c r="HI568" s="8"/>
      <c r="HJ568" s="8"/>
      <c r="HK568" s="8"/>
      <c r="HL568" s="8"/>
      <c r="HM568" s="8"/>
      <c r="HN568" s="8"/>
      <c r="HO568" s="8"/>
      <c r="HP568" s="8"/>
      <c r="HQ568" s="8"/>
      <c r="HR568" s="8"/>
      <c r="HS568" s="8"/>
      <c r="HT568" s="8"/>
      <c r="HU568" s="8"/>
      <c r="HV568" s="8"/>
      <c r="HW568" s="8"/>
      <c r="HX568" s="8"/>
      <c r="HY568" s="8"/>
      <c r="HZ568" s="8"/>
      <c r="IA568" s="8"/>
      <c r="IB568" s="8"/>
      <c r="IC568" s="8"/>
      <c r="ID568" s="8"/>
      <c r="IE568" s="8"/>
      <c r="IF568" s="8"/>
      <c r="IG568" s="8"/>
      <c r="IH568" s="8"/>
      <c r="II568" s="8"/>
      <c r="IJ568" s="8"/>
      <c r="IK568" s="8"/>
      <c r="IL568" s="8"/>
      <c r="IM568" s="8"/>
      <c r="IN568" s="8"/>
      <c r="IO568" s="8"/>
      <c r="IP568" s="8"/>
      <c r="IQ568" s="8"/>
      <c r="IR568" s="8"/>
      <c r="IS568" s="8"/>
      <c r="IT568" s="8"/>
      <c r="IU568" s="8"/>
      <c r="IV568" s="8"/>
    </row>
    <row r="569" spans="1:147" s="8" customFormat="1" ht="16.5" customHeight="1">
      <c r="A569"/>
      <c r="B569" s="5" t="s">
        <v>98</v>
      </c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 t="s">
        <v>644</v>
      </c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 t="s">
        <v>645</v>
      </c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 t="s">
        <v>646</v>
      </c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269" t="s">
        <v>647</v>
      </c>
      <c r="AU569" s="269"/>
      <c r="AV569" s="269"/>
      <c r="AW569" s="269"/>
      <c r="AX569" s="269"/>
      <c r="AY569" s="269"/>
      <c r="AZ569" s="269"/>
      <c r="BA569" s="269"/>
      <c r="BB569" s="269"/>
      <c r="BC569" s="269"/>
      <c r="BD569" s="269"/>
      <c r="BE569" s="5" t="s">
        <v>648</v>
      </c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 t="s">
        <v>31</v>
      </c>
      <c r="BQ569" s="5"/>
      <c r="BR569" s="5"/>
      <c r="BS569" s="5"/>
      <c r="BT569" s="5"/>
      <c r="BU569" s="5"/>
      <c r="BV569" s="5"/>
      <c r="BW569" s="5"/>
      <c r="BX569" s="5"/>
      <c r="BY569" s="5"/>
      <c r="CB569"/>
      <c r="CC569"/>
      <c r="CD569"/>
      <c r="CE569"/>
      <c r="CF569"/>
      <c r="CG569"/>
      <c r="CH569"/>
      <c r="CI569"/>
      <c r="CJ569"/>
      <c r="CK569"/>
      <c r="CL569"/>
      <c r="CM569"/>
      <c r="CN569"/>
      <c r="CO569"/>
      <c r="CP569"/>
      <c r="CQ569"/>
      <c r="CR569"/>
      <c r="CS569"/>
      <c r="CT569"/>
      <c r="CU569"/>
      <c r="CV569"/>
      <c r="CW569"/>
      <c r="CX569"/>
      <c r="CY569"/>
      <c r="CZ569"/>
      <c r="DA569"/>
      <c r="DB569"/>
      <c r="DC569"/>
      <c r="DD569"/>
      <c r="DE569"/>
      <c r="DF569"/>
      <c r="DG569"/>
      <c r="DH569"/>
      <c r="DI569"/>
      <c r="DJ569"/>
      <c r="DK569"/>
      <c r="DL569"/>
      <c r="DM569"/>
      <c r="DN569"/>
      <c r="DO569"/>
      <c r="DP569"/>
      <c r="DQ569"/>
      <c r="DR569"/>
      <c r="DS569"/>
      <c r="DT569"/>
      <c r="DU569"/>
      <c r="DV569"/>
      <c r="DW569"/>
      <c r="DX569"/>
      <c r="DY569"/>
      <c r="DZ569"/>
      <c r="EA569"/>
      <c r="EB569"/>
      <c r="EC569"/>
      <c r="ED569"/>
      <c r="EE569"/>
      <c r="EF569"/>
      <c r="EG569"/>
      <c r="EH569"/>
      <c r="EI569"/>
      <c r="EJ569"/>
      <c r="EK569"/>
      <c r="EL569"/>
      <c r="EM569"/>
      <c r="EN569"/>
      <c r="EO569"/>
      <c r="EP569"/>
      <c r="EQ569"/>
    </row>
    <row r="570" spans="1:147" s="8" customFormat="1" ht="16.5" customHeight="1">
      <c r="A570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269"/>
      <c r="AU570" s="269"/>
      <c r="AV570" s="269"/>
      <c r="AW570" s="269"/>
      <c r="AX570" s="269"/>
      <c r="AY570" s="269"/>
      <c r="AZ570" s="269"/>
      <c r="BA570" s="269"/>
      <c r="BB570" s="269"/>
      <c r="BC570" s="269"/>
      <c r="BD570" s="269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CB570"/>
      <c r="CC570"/>
      <c r="CD570"/>
      <c r="CE570"/>
      <c r="CF570"/>
      <c r="CG570"/>
      <c r="CH570"/>
      <c r="CI570"/>
      <c r="CJ570"/>
      <c r="CK570"/>
      <c r="CL570"/>
      <c r="CM570"/>
      <c r="CN570"/>
      <c r="CO570"/>
      <c r="CP570"/>
      <c r="CQ570"/>
      <c r="CR570"/>
      <c r="CS570"/>
      <c r="CT570"/>
      <c r="CU570"/>
      <c r="CV570"/>
      <c r="CW570"/>
      <c r="CX570"/>
      <c r="CY570"/>
      <c r="CZ570"/>
      <c r="DA570"/>
      <c r="DB570"/>
      <c r="DC570"/>
      <c r="DD570"/>
      <c r="DE570"/>
      <c r="DF570"/>
      <c r="DG570"/>
      <c r="DH570"/>
      <c r="DI570"/>
      <c r="DJ570"/>
      <c r="DK570"/>
      <c r="DL570"/>
      <c r="DM570"/>
      <c r="DN570"/>
      <c r="DO570"/>
      <c r="DP570"/>
      <c r="DQ570"/>
      <c r="DR570"/>
      <c r="DS570"/>
      <c r="DT570"/>
      <c r="DU570"/>
      <c r="DV570"/>
      <c r="DW570"/>
      <c r="DX570"/>
      <c r="DY570"/>
      <c r="DZ570"/>
      <c r="EA570"/>
      <c r="EB570"/>
      <c r="EC570"/>
      <c r="ED570"/>
      <c r="EE570"/>
      <c r="EF570"/>
      <c r="EG570"/>
      <c r="EH570"/>
      <c r="EI570"/>
      <c r="EJ570"/>
      <c r="EK570"/>
      <c r="EL570"/>
      <c r="EM570"/>
      <c r="EN570"/>
      <c r="EO570"/>
      <c r="EP570"/>
      <c r="EQ570"/>
    </row>
    <row r="571" spans="1:147" s="8" customFormat="1" ht="15" customHeight="1">
      <c r="A571"/>
      <c r="B571" s="5" t="s">
        <v>649</v>
      </c>
      <c r="C571" s="5"/>
      <c r="D571" s="5"/>
      <c r="E571" s="5"/>
      <c r="F571" s="5"/>
      <c r="G571" s="5" t="s">
        <v>650</v>
      </c>
      <c r="H571" s="5"/>
      <c r="I571" s="5"/>
      <c r="J571" s="5"/>
      <c r="K571" s="5"/>
      <c r="L571" s="5"/>
      <c r="M571" s="5" t="s">
        <v>649</v>
      </c>
      <c r="N571" s="5"/>
      <c r="O571" s="5"/>
      <c r="P571" s="5"/>
      <c r="Q571" s="5"/>
      <c r="R571" s="5" t="s">
        <v>650</v>
      </c>
      <c r="S571" s="5"/>
      <c r="T571" s="5"/>
      <c r="U571" s="5"/>
      <c r="V571" s="5"/>
      <c r="W571" s="5"/>
      <c r="X571" s="5" t="s">
        <v>649</v>
      </c>
      <c r="Y571" s="5"/>
      <c r="Z571" s="5"/>
      <c r="AA571" s="5"/>
      <c r="AB571" s="5"/>
      <c r="AC571" s="5" t="s">
        <v>650</v>
      </c>
      <c r="AD571" s="5"/>
      <c r="AE571" s="5"/>
      <c r="AF571" s="5"/>
      <c r="AG571" s="5"/>
      <c r="AH571" s="5"/>
      <c r="AI571" s="5" t="s">
        <v>649</v>
      </c>
      <c r="AJ571" s="5"/>
      <c r="AK571" s="5"/>
      <c r="AL571" s="5"/>
      <c r="AM571" s="5"/>
      <c r="AN571" s="5" t="s">
        <v>650</v>
      </c>
      <c r="AO571" s="5"/>
      <c r="AP571" s="5"/>
      <c r="AQ571" s="5"/>
      <c r="AR571" s="5"/>
      <c r="AS571" s="5"/>
      <c r="AT571" s="5" t="s">
        <v>649</v>
      </c>
      <c r="AU571" s="5"/>
      <c r="AV571" s="5"/>
      <c r="AW571" s="5"/>
      <c r="AX571" s="5"/>
      <c r="AY571" s="5" t="s">
        <v>650</v>
      </c>
      <c r="AZ571" s="5"/>
      <c r="BA571" s="5"/>
      <c r="BB571" s="5"/>
      <c r="BC571" s="5"/>
      <c r="BD571" s="5"/>
      <c r="BE571" s="5" t="s">
        <v>649</v>
      </c>
      <c r="BF571" s="5"/>
      <c r="BG571" s="5"/>
      <c r="BH571" s="5"/>
      <c r="BI571" s="5"/>
      <c r="BJ571" s="5" t="s">
        <v>650</v>
      </c>
      <c r="BK571" s="5"/>
      <c r="BL571" s="5"/>
      <c r="BM571" s="5"/>
      <c r="BN571" s="5"/>
      <c r="BO571" s="5"/>
      <c r="BP571" s="5" t="s">
        <v>649</v>
      </c>
      <c r="BQ571" s="5"/>
      <c r="BR571" s="5"/>
      <c r="BS571" s="5"/>
      <c r="BT571" s="5"/>
      <c r="BU571" s="5" t="s">
        <v>650</v>
      </c>
      <c r="BV571" s="5"/>
      <c r="BW571" s="5"/>
      <c r="BX571" s="5"/>
      <c r="BY571" s="5"/>
      <c r="CB571"/>
      <c r="CC571"/>
      <c r="CD571"/>
      <c r="CE571"/>
      <c r="CF571"/>
      <c r="CG571"/>
      <c r="CH571"/>
      <c r="CI571"/>
      <c r="CJ571"/>
      <c r="CK571"/>
      <c r="CL571"/>
      <c r="CM571"/>
      <c r="CN571"/>
      <c r="CO571"/>
      <c r="CP571"/>
      <c r="CQ571"/>
      <c r="CR571"/>
      <c r="CS571"/>
      <c r="CT571"/>
      <c r="CU571"/>
      <c r="CV571"/>
      <c r="CW571"/>
      <c r="CX571"/>
      <c r="CY571"/>
      <c r="CZ571"/>
      <c r="DA571"/>
      <c r="DB571"/>
      <c r="DC571"/>
      <c r="DD571"/>
      <c r="DE571"/>
      <c r="DF571"/>
      <c r="DG571"/>
      <c r="DH571"/>
      <c r="DI571"/>
      <c r="DJ571"/>
      <c r="DK571"/>
      <c r="DL571"/>
      <c r="DM571"/>
      <c r="DN571"/>
      <c r="DO571"/>
      <c r="DP571"/>
      <c r="DQ571"/>
      <c r="DR571"/>
      <c r="DS571"/>
      <c r="DT571"/>
      <c r="DU571"/>
      <c r="DV571"/>
      <c r="DW571"/>
      <c r="DX571"/>
      <c r="DY571"/>
      <c r="DZ571"/>
      <c r="EA571"/>
      <c r="EB571"/>
      <c r="EC571"/>
      <c r="ED571"/>
      <c r="EE571"/>
      <c r="EF571"/>
      <c r="EG571"/>
      <c r="EH571"/>
      <c r="EI571"/>
      <c r="EJ571"/>
      <c r="EK571"/>
      <c r="EL571"/>
      <c r="EM571"/>
      <c r="EN571"/>
      <c r="EO571"/>
      <c r="EP571"/>
      <c r="EQ571"/>
    </row>
    <row r="572" spans="1:147" s="8" customFormat="1" ht="15" customHeight="1">
      <c r="A572"/>
      <c r="B572" s="343">
        <f>M572+X572+AI572+AT572+BE572+BP572</f>
        <v>91</v>
      </c>
      <c r="C572" s="343"/>
      <c r="D572" s="343"/>
      <c r="E572" s="343"/>
      <c r="F572" s="343"/>
      <c r="G572" s="344">
        <f>R572+AC572+AN572+AY572+BJ572+BU572</f>
        <v>1038.452</v>
      </c>
      <c r="H572" s="344"/>
      <c r="I572" s="344"/>
      <c r="J572" s="344"/>
      <c r="K572" s="344"/>
      <c r="L572" s="344"/>
      <c r="M572" s="343">
        <v>59</v>
      </c>
      <c r="N572" s="343"/>
      <c r="O572" s="343"/>
      <c r="P572" s="343"/>
      <c r="Q572" s="343"/>
      <c r="R572" s="343">
        <v>657.293</v>
      </c>
      <c r="S572" s="343"/>
      <c r="T572" s="343"/>
      <c r="U572" s="343"/>
      <c r="V572" s="343"/>
      <c r="W572" s="343"/>
      <c r="X572" s="343">
        <v>0</v>
      </c>
      <c r="Y572" s="343"/>
      <c r="Z572" s="343"/>
      <c r="AA572" s="343"/>
      <c r="AB572" s="343"/>
      <c r="AC572" s="343">
        <v>0</v>
      </c>
      <c r="AD572" s="343"/>
      <c r="AE572" s="343"/>
      <c r="AF572" s="343"/>
      <c r="AG572" s="343"/>
      <c r="AH572" s="343"/>
      <c r="AI572" s="343">
        <v>0</v>
      </c>
      <c r="AJ572" s="343"/>
      <c r="AK572" s="343"/>
      <c r="AL572" s="343"/>
      <c r="AM572" s="343"/>
      <c r="AN572" s="343">
        <v>0</v>
      </c>
      <c r="AO572" s="343"/>
      <c r="AP572" s="343"/>
      <c r="AQ572" s="343"/>
      <c r="AR572" s="343"/>
      <c r="AS572" s="343"/>
      <c r="AT572" s="343">
        <v>24</v>
      </c>
      <c r="AU572" s="343"/>
      <c r="AV572" s="343"/>
      <c r="AW572" s="343"/>
      <c r="AX572" s="343"/>
      <c r="AY572" s="343">
        <v>245.679</v>
      </c>
      <c r="AZ572" s="343"/>
      <c r="BA572" s="343"/>
      <c r="BB572" s="343"/>
      <c r="BC572" s="343"/>
      <c r="BD572" s="343"/>
      <c r="BE572" s="343">
        <v>4</v>
      </c>
      <c r="BF572" s="343"/>
      <c r="BG572" s="343"/>
      <c r="BH572" s="343"/>
      <c r="BI572" s="343"/>
      <c r="BJ572" s="343">
        <v>108.7</v>
      </c>
      <c r="BK572" s="343"/>
      <c r="BL572" s="343"/>
      <c r="BM572" s="343"/>
      <c r="BN572" s="343"/>
      <c r="BO572" s="343"/>
      <c r="BP572" s="343">
        <v>4</v>
      </c>
      <c r="BQ572" s="343"/>
      <c r="BR572" s="343"/>
      <c r="BS572" s="343"/>
      <c r="BT572" s="343"/>
      <c r="BU572" s="343">
        <v>26.78</v>
      </c>
      <c r="BV572" s="343"/>
      <c r="BW572" s="343"/>
      <c r="BX572" s="343"/>
      <c r="BY572" s="343"/>
      <c r="CB572"/>
      <c r="CC572"/>
      <c r="CD572"/>
      <c r="CE572"/>
      <c r="CF572"/>
      <c r="CG572"/>
      <c r="CH572"/>
      <c r="CI572"/>
      <c r="CJ572"/>
      <c r="CK572"/>
      <c r="CL572"/>
      <c r="CM572"/>
      <c r="CN572"/>
      <c r="CO572"/>
      <c r="CP572"/>
      <c r="CQ572"/>
      <c r="CR572"/>
      <c r="CS572"/>
      <c r="CT572"/>
      <c r="CU572"/>
      <c r="CV572"/>
      <c r="CW572"/>
      <c r="CX572"/>
      <c r="CY572"/>
      <c r="CZ572"/>
      <c r="DA572"/>
      <c r="DB572"/>
      <c r="DC572"/>
      <c r="DD572"/>
      <c r="DE572"/>
      <c r="DF572"/>
      <c r="DG572"/>
      <c r="DH572"/>
      <c r="DI572"/>
      <c r="DJ572"/>
      <c r="DK572"/>
      <c r="DL572"/>
      <c r="DM572"/>
      <c r="DN572"/>
      <c r="DO572"/>
      <c r="DP572"/>
      <c r="DQ572"/>
      <c r="DR572"/>
      <c r="DS572"/>
      <c r="DT572"/>
      <c r="DU572"/>
      <c r="DV572"/>
      <c r="DW572"/>
      <c r="DX572"/>
      <c r="DY572"/>
      <c r="DZ572"/>
      <c r="EA572"/>
      <c r="EB572"/>
      <c r="EC572"/>
      <c r="ED572"/>
      <c r="EE572"/>
      <c r="EF572"/>
      <c r="EG572"/>
      <c r="EH572"/>
      <c r="EI572"/>
      <c r="EJ572"/>
      <c r="EK572"/>
      <c r="EL572"/>
      <c r="EM572"/>
      <c r="EN572"/>
      <c r="EO572"/>
      <c r="EP572"/>
      <c r="EQ572"/>
    </row>
    <row r="573" spans="1:256" ht="15" customHeight="1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  <c r="BF573"/>
      <c r="BG573"/>
      <c r="BH573"/>
      <c r="BI573"/>
      <c r="BJ573"/>
      <c r="BK573"/>
      <c r="BL573"/>
      <c r="BM573"/>
      <c r="BN573"/>
      <c r="BO573"/>
      <c r="BP573"/>
      <c r="BQ573"/>
      <c r="BR573"/>
      <c r="BS573"/>
      <c r="BT573"/>
      <c r="BU573"/>
      <c r="BV573"/>
      <c r="BW573"/>
      <c r="BX573"/>
      <c r="BY573" s="55" t="s">
        <v>651</v>
      </c>
      <c r="BZ573" s="8"/>
      <c r="CA573" s="8"/>
      <c r="CB573"/>
      <c r="CC573"/>
      <c r="CD573"/>
      <c r="CE573"/>
      <c r="CF573"/>
      <c r="CG573"/>
      <c r="CH573"/>
      <c r="CI573"/>
      <c r="CJ573"/>
      <c r="CK573"/>
      <c r="CL573"/>
      <c r="CM573"/>
      <c r="CN573"/>
      <c r="CO573"/>
      <c r="CP573"/>
      <c r="CQ573"/>
      <c r="CR573"/>
      <c r="CS573"/>
      <c r="CT573"/>
      <c r="CU573"/>
      <c r="CV573"/>
      <c r="CW573"/>
      <c r="CX573"/>
      <c r="CY573"/>
      <c r="CZ573"/>
      <c r="DA573"/>
      <c r="DB573"/>
      <c r="DC573"/>
      <c r="DD573"/>
      <c r="DE573"/>
      <c r="DF573"/>
      <c r="DG573"/>
      <c r="DH573"/>
      <c r="DI573"/>
      <c r="DJ573"/>
      <c r="DK573"/>
      <c r="DL573"/>
      <c r="DM573"/>
      <c r="DN573"/>
      <c r="DO573"/>
      <c r="DP573"/>
      <c r="DQ573"/>
      <c r="DR573"/>
      <c r="DS573"/>
      <c r="DT573"/>
      <c r="DU573"/>
      <c r="DV573"/>
      <c r="DW573"/>
      <c r="DX573"/>
      <c r="DY573"/>
      <c r="DZ573"/>
      <c r="EA573"/>
      <c r="EB573"/>
      <c r="EC573"/>
      <c r="ED573"/>
      <c r="EE573"/>
      <c r="EF573"/>
      <c r="EG573"/>
      <c r="EH573"/>
      <c r="EI573"/>
      <c r="EJ573"/>
      <c r="EK573"/>
      <c r="EL573"/>
      <c r="EM573"/>
      <c r="EN573"/>
      <c r="EO573"/>
      <c r="EP573"/>
      <c r="EQ573"/>
      <c r="ER573" s="8"/>
      <c r="ES573" s="8"/>
      <c r="ET573" s="8"/>
      <c r="EU573" s="8"/>
      <c r="EV573" s="8"/>
      <c r="EW573" s="8"/>
      <c r="EX573" s="8"/>
      <c r="EY573" s="8"/>
      <c r="EZ573" s="8"/>
      <c r="FA573" s="8"/>
      <c r="FB573" s="8"/>
      <c r="FC573" s="8"/>
      <c r="FD573" s="8"/>
      <c r="FE573" s="8"/>
      <c r="FF573" s="8"/>
      <c r="FG573" s="8"/>
      <c r="FH573" s="8"/>
      <c r="FI573" s="8"/>
      <c r="FJ573" s="8"/>
      <c r="FK573" s="8"/>
      <c r="FL573" s="8"/>
      <c r="FM573" s="8"/>
      <c r="FN573" s="8"/>
      <c r="FO573" s="8"/>
      <c r="FP573" s="8"/>
      <c r="FQ573" s="8"/>
      <c r="FR573" s="8"/>
      <c r="FS573" s="8"/>
      <c r="FT573" s="8"/>
      <c r="FU573" s="8"/>
      <c r="FV573" s="8"/>
      <c r="FW573" s="8"/>
      <c r="FX573" s="8"/>
      <c r="FY573" s="8"/>
      <c r="FZ573" s="8"/>
      <c r="GA573" s="8"/>
      <c r="GB573" s="8"/>
      <c r="GC573" s="8"/>
      <c r="GD573" s="8"/>
      <c r="GE573" s="8"/>
      <c r="GF573" s="8"/>
      <c r="GG573" s="8"/>
      <c r="GH573" s="8"/>
      <c r="GI573" s="8"/>
      <c r="GJ573" s="8"/>
      <c r="GK573" s="8"/>
      <c r="GL573" s="8"/>
      <c r="GM573" s="8"/>
      <c r="GN573" s="8"/>
      <c r="GO573" s="8"/>
      <c r="GP573" s="8"/>
      <c r="GQ573" s="8"/>
      <c r="GR573" s="8"/>
      <c r="GS573" s="8"/>
      <c r="GT573" s="8"/>
      <c r="GU573" s="8"/>
      <c r="GV573" s="8"/>
      <c r="GW573" s="8"/>
      <c r="GX573" s="8"/>
      <c r="GY573" s="8"/>
      <c r="GZ573" s="8"/>
      <c r="HA573" s="8"/>
      <c r="HB573" s="8"/>
      <c r="HC573" s="8"/>
      <c r="HD573" s="8"/>
      <c r="HE573" s="8"/>
      <c r="HF573" s="8"/>
      <c r="HG573" s="8"/>
      <c r="HH573" s="8"/>
      <c r="HI573" s="8"/>
      <c r="HJ573" s="8"/>
      <c r="HK573" s="8"/>
      <c r="HL573" s="8"/>
      <c r="HM573" s="8"/>
      <c r="HN573" s="8"/>
      <c r="HO573" s="8"/>
      <c r="HP573" s="8"/>
      <c r="HQ573" s="8"/>
      <c r="HR573" s="8"/>
      <c r="HS573" s="8"/>
      <c r="HT573" s="8"/>
      <c r="HU573" s="8"/>
      <c r="HV573" s="8"/>
      <c r="HW573" s="8"/>
      <c r="HX573" s="8"/>
      <c r="HY573" s="8"/>
      <c r="HZ573" s="8"/>
      <c r="IA573" s="8"/>
      <c r="IB573" s="8"/>
      <c r="IC573" s="8"/>
      <c r="ID573" s="8"/>
      <c r="IE573" s="8"/>
      <c r="IF573" s="8"/>
      <c r="IG573" s="8"/>
      <c r="IH573" s="8"/>
      <c r="II573" s="8"/>
      <c r="IJ573" s="8"/>
      <c r="IK573" s="8"/>
      <c r="IL573" s="8"/>
      <c r="IM573" s="8"/>
      <c r="IN573" s="8"/>
      <c r="IO573" s="8"/>
      <c r="IP573" s="8"/>
      <c r="IQ573" s="8"/>
      <c r="IR573" s="8"/>
      <c r="IS573" s="8"/>
      <c r="IT573" s="8"/>
      <c r="IU573" s="8"/>
      <c r="IV573" s="8"/>
    </row>
    <row r="574" spans="1:256" ht="15" customHeight="1">
      <c r="A574" s="8" t="s">
        <v>652</v>
      </c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  <c r="BF574"/>
      <c r="BG574"/>
      <c r="BH574"/>
      <c r="BI574"/>
      <c r="BJ574"/>
      <c r="BK574"/>
      <c r="BL574"/>
      <c r="BM574"/>
      <c r="BN574"/>
      <c r="BO574"/>
      <c r="BP574"/>
      <c r="BQ574"/>
      <c r="BR574"/>
      <c r="BS574"/>
      <c r="BT574"/>
      <c r="BU574"/>
      <c r="BV574"/>
      <c r="BW574"/>
      <c r="BX574"/>
      <c r="BY574"/>
      <c r="BZ574" s="8"/>
      <c r="CA574" s="8"/>
      <c r="CB574"/>
      <c r="CC574"/>
      <c r="CD574"/>
      <c r="CE574"/>
      <c r="CF574"/>
      <c r="CG574"/>
      <c r="CH574"/>
      <c r="CI574"/>
      <c r="CJ574"/>
      <c r="CK574"/>
      <c r="CL574"/>
      <c r="CM574"/>
      <c r="CN574"/>
      <c r="CO574"/>
      <c r="CP574"/>
      <c r="CQ574"/>
      <c r="CR574"/>
      <c r="CS574"/>
      <c r="CT574"/>
      <c r="CU574"/>
      <c r="CV574"/>
      <c r="CW574"/>
      <c r="CX574"/>
      <c r="CY574"/>
      <c r="CZ574"/>
      <c r="DA574"/>
      <c r="DB574"/>
      <c r="DC574"/>
      <c r="DD574"/>
      <c r="DE574"/>
      <c r="DF574"/>
      <c r="DG574"/>
      <c r="DH574"/>
      <c r="DI574"/>
      <c r="DJ574"/>
      <c r="DK574"/>
      <c r="DL574"/>
      <c r="DM574"/>
      <c r="DN574"/>
      <c r="DO574"/>
      <c r="DP574"/>
      <c r="DQ574"/>
      <c r="DR574"/>
      <c r="DS574"/>
      <c r="DT574"/>
      <c r="DU574"/>
      <c r="DV574"/>
      <c r="DW574"/>
      <c r="DX574"/>
      <c r="DY574"/>
      <c r="DZ574"/>
      <c r="EA574"/>
      <c r="EB574"/>
      <c r="EC574"/>
      <c r="ED574"/>
      <c r="EE574"/>
      <c r="EF574"/>
      <c r="EG574"/>
      <c r="EH574"/>
      <c r="EI574"/>
      <c r="EJ574"/>
      <c r="EK574"/>
      <c r="EL574"/>
      <c r="EM574"/>
      <c r="EN574"/>
      <c r="EO574"/>
      <c r="EP574"/>
      <c r="EQ574"/>
      <c r="ER574" s="8"/>
      <c r="ES574" s="8"/>
      <c r="ET574" s="8"/>
      <c r="EU574" s="8"/>
      <c r="EV574" s="8"/>
      <c r="EW574" s="8"/>
      <c r="EX574" s="8"/>
      <c r="EY574" s="8"/>
      <c r="EZ574" s="8"/>
      <c r="FA574" s="8"/>
      <c r="FB574" s="8"/>
      <c r="FC574" s="8"/>
      <c r="FD574" s="8"/>
      <c r="FE574" s="8"/>
      <c r="FF574" s="8"/>
      <c r="FG574" s="8"/>
      <c r="FH574" s="8"/>
      <c r="FI574" s="8"/>
      <c r="FJ574" s="8"/>
      <c r="FK574" s="8"/>
      <c r="FL574" s="8"/>
      <c r="FM574" s="8"/>
      <c r="FN574" s="8"/>
      <c r="FO574" s="8"/>
      <c r="FP574" s="8"/>
      <c r="FQ574" s="8"/>
      <c r="FR574" s="8"/>
      <c r="FS574" s="8"/>
      <c r="FT574" s="8"/>
      <c r="FU574" s="8"/>
      <c r="FV574" s="8"/>
      <c r="FW574" s="8"/>
      <c r="FX574" s="8"/>
      <c r="FY574" s="8"/>
      <c r="FZ574" s="8"/>
      <c r="GA574" s="8"/>
      <c r="GB574" s="8"/>
      <c r="GC574" s="8"/>
      <c r="GD574" s="8"/>
      <c r="GE574" s="8"/>
      <c r="GF574" s="8"/>
      <c r="GG574" s="8"/>
      <c r="GH574" s="8"/>
      <c r="GI574" s="8"/>
      <c r="GJ574" s="8"/>
      <c r="GK574" s="8"/>
      <c r="GL574" s="8"/>
      <c r="GM574" s="8"/>
      <c r="GN574" s="8"/>
      <c r="GO574" s="8"/>
      <c r="GP574" s="8"/>
      <c r="GQ574" s="8"/>
      <c r="GR574" s="8"/>
      <c r="GS574" s="8"/>
      <c r="GT574" s="8"/>
      <c r="GU574" s="8"/>
      <c r="GV574" s="8"/>
      <c r="GW574" s="8"/>
      <c r="GX574" s="8"/>
      <c r="GY574" s="8"/>
      <c r="GZ574" s="8"/>
      <c r="HA574" s="8"/>
      <c r="HB574" s="8"/>
      <c r="HC574" s="8"/>
      <c r="HD574" s="8"/>
      <c r="HE574" s="8"/>
      <c r="HF574" s="8"/>
      <c r="HG574" s="8"/>
      <c r="HH574" s="8"/>
      <c r="HI574" s="8"/>
      <c r="HJ574" s="8"/>
      <c r="HK574" s="8"/>
      <c r="HL574" s="8"/>
      <c r="HM574" s="8"/>
      <c r="HN574" s="8"/>
      <c r="HO574" s="8"/>
      <c r="HP574" s="8"/>
      <c r="HQ574" s="8"/>
      <c r="HR574" s="8"/>
      <c r="HS574" s="8"/>
      <c r="HT574" s="8"/>
      <c r="HU574" s="8"/>
      <c r="HV574" s="8"/>
      <c r="HW574" s="8"/>
      <c r="HX574" s="8"/>
      <c r="HY574" s="8"/>
      <c r="HZ574" s="8"/>
      <c r="IA574" s="8"/>
      <c r="IB574" s="8"/>
      <c r="IC574" s="8"/>
      <c r="ID574" s="8"/>
      <c r="IE574" s="8"/>
      <c r="IF574" s="8"/>
      <c r="IG574" s="8"/>
      <c r="IH574" s="8"/>
      <c r="II574" s="8"/>
      <c r="IJ574" s="8"/>
      <c r="IK574" s="8"/>
      <c r="IL574" s="8"/>
      <c r="IM574" s="8"/>
      <c r="IN574" s="8"/>
      <c r="IO574" s="8"/>
      <c r="IP574" s="8"/>
      <c r="IQ574" s="8"/>
      <c r="IR574" s="8"/>
      <c r="IS574" s="8"/>
      <c r="IT574" s="8"/>
      <c r="IU574" s="8"/>
      <c r="IV574" s="8"/>
    </row>
    <row r="575" spans="1:256" ht="15" customHeight="1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  <c r="BF575"/>
      <c r="BG575"/>
      <c r="BH575"/>
      <c r="BI575"/>
      <c r="BJ575"/>
      <c r="BK575"/>
      <c r="BL575"/>
      <c r="BM575"/>
      <c r="BN575"/>
      <c r="BO575"/>
      <c r="BP575"/>
      <c r="BQ575"/>
      <c r="BR575"/>
      <c r="BS575"/>
      <c r="BT575"/>
      <c r="BU575"/>
      <c r="BV575"/>
      <c r="BW575"/>
      <c r="BX575"/>
      <c r="BY575"/>
      <c r="BZ575" s="8"/>
      <c r="CA575" s="8"/>
      <c r="CB575"/>
      <c r="CC575"/>
      <c r="CD575"/>
      <c r="CE575"/>
      <c r="CF575"/>
      <c r="CG575"/>
      <c r="CH575"/>
      <c r="CI575"/>
      <c r="CJ575"/>
      <c r="CK575"/>
      <c r="CL575"/>
      <c r="CM575"/>
      <c r="CN575"/>
      <c r="CO575"/>
      <c r="CP575"/>
      <c r="CQ575"/>
      <c r="CR575"/>
      <c r="CS575"/>
      <c r="CT575"/>
      <c r="CU575"/>
      <c r="CV575"/>
      <c r="CW575"/>
      <c r="CX575"/>
      <c r="CY575"/>
      <c r="CZ575"/>
      <c r="DA575"/>
      <c r="DB575"/>
      <c r="DC575"/>
      <c r="DD575"/>
      <c r="DE575"/>
      <c r="DF575"/>
      <c r="DG575"/>
      <c r="DH575"/>
      <c r="DI575"/>
      <c r="DJ575"/>
      <c r="DK575"/>
      <c r="DL575"/>
      <c r="DM575"/>
      <c r="DN575"/>
      <c r="DO575"/>
      <c r="DP575"/>
      <c r="DQ575"/>
      <c r="DR575"/>
      <c r="DS575"/>
      <c r="DT575"/>
      <c r="DU575"/>
      <c r="DV575"/>
      <c r="DW575"/>
      <c r="DX575"/>
      <c r="DY575"/>
      <c r="DZ575"/>
      <c r="EA575"/>
      <c r="EB575"/>
      <c r="EC575"/>
      <c r="ED575"/>
      <c r="EE575"/>
      <c r="EF575"/>
      <c r="EG575"/>
      <c r="EH575"/>
      <c r="EI575"/>
      <c r="EJ575"/>
      <c r="EK575"/>
      <c r="EL575"/>
      <c r="EM575"/>
      <c r="EN575"/>
      <c r="EO575"/>
      <c r="EP575"/>
      <c r="EQ575"/>
      <c r="ER575" s="8"/>
      <c r="ES575" s="8"/>
      <c r="ET575" s="8"/>
      <c r="EU575" s="8"/>
      <c r="EV575" s="8"/>
      <c r="EW575" s="8"/>
      <c r="EX575" s="8"/>
      <c r="EY575" s="8"/>
      <c r="EZ575" s="8"/>
      <c r="FA575" s="8"/>
      <c r="FB575" s="8"/>
      <c r="FC575" s="8"/>
      <c r="FD575" s="8"/>
      <c r="FE575" s="8"/>
      <c r="FF575" s="8"/>
      <c r="FG575" s="8"/>
      <c r="FH575" s="8"/>
      <c r="FI575" s="8"/>
      <c r="FJ575" s="8"/>
      <c r="FK575" s="8"/>
      <c r="FL575" s="8"/>
      <c r="FM575" s="8"/>
      <c r="FN575" s="8"/>
      <c r="FO575" s="8"/>
      <c r="FP575" s="8"/>
      <c r="FQ575" s="8"/>
      <c r="FR575" s="8"/>
      <c r="FS575" s="8"/>
      <c r="FT575" s="8"/>
      <c r="FU575" s="8"/>
      <c r="FV575" s="8"/>
      <c r="FW575" s="8"/>
      <c r="FX575" s="8"/>
      <c r="FY575" s="8"/>
      <c r="FZ575" s="8"/>
      <c r="GA575" s="8"/>
      <c r="GB575" s="8"/>
      <c r="GC575" s="8"/>
      <c r="GD575" s="8"/>
      <c r="GE575" s="8"/>
      <c r="GF575" s="8"/>
      <c r="GG575" s="8"/>
      <c r="GH575" s="8"/>
      <c r="GI575" s="8"/>
      <c r="GJ575" s="8"/>
      <c r="GK575" s="8"/>
      <c r="GL575" s="8"/>
      <c r="GM575" s="8"/>
      <c r="GN575" s="8"/>
      <c r="GO575" s="8"/>
      <c r="GP575" s="8"/>
      <c r="GQ575" s="8"/>
      <c r="GR575" s="8"/>
      <c r="GS575" s="8"/>
      <c r="GT575" s="8"/>
      <c r="GU575" s="8"/>
      <c r="GV575" s="8"/>
      <c r="GW575" s="8"/>
      <c r="GX575" s="8"/>
      <c r="GY575" s="8"/>
      <c r="GZ575" s="8"/>
      <c r="HA575" s="8"/>
      <c r="HB575" s="8"/>
      <c r="HC575" s="8"/>
      <c r="HD575" s="8"/>
      <c r="HE575" s="8"/>
      <c r="HF575" s="8"/>
      <c r="HG575" s="8"/>
      <c r="HH575" s="8"/>
      <c r="HI575" s="8"/>
      <c r="HJ575" s="8"/>
      <c r="HK575" s="8"/>
      <c r="HL575" s="8"/>
      <c r="HM575" s="8"/>
      <c r="HN575" s="8"/>
      <c r="HO575" s="8"/>
      <c r="HP575" s="8"/>
      <c r="HQ575" s="8"/>
      <c r="HR575" s="8"/>
      <c r="HS575" s="8"/>
      <c r="HT575" s="8"/>
      <c r="HU575" s="8"/>
      <c r="HV575" s="8"/>
      <c r="HW575" s="8"/>
      <c r="HX575" s="8"/>
      <c r="HY575" s="8"/>
      <c r="HZ575" s="8"/>
      <c r="IA575" s="8"/>
      <c r="IB575" s="8"/>
      <c r="IC575" s="8"/>
      <c r="ID575" s="8"/>
      <c r="IE575" s="8"/>
      <c r="IF575" s="8"/>
      <c r="IG575" s="8"/>
      <c r="IH575" s="8"/>
      <c r="II575" s="8"/>
      <c r="IJ575" s="8"/>
      <c r="IK575" s="8"/>
      <c r="IL575" s="8"/>
      <c r="IM575" s="8"/>
      <c r="IN575" s="8"/>
      <c r="IO575" s="8"/>
      <c r="IP575" s="8"/>
      <c r="IQ575" s="8"/>
      <c r="IR575" s="8"/>
      <c r="IS575" s="8"/>
      <c r="IT575" s="8"/>
      <c r="IU575" s="8"/>
      <c r="IV575" s="8"/>
    </row>
    <row r="576" spans="1:256" ht="15" customHeight="1">
      <c r="A576" s="8" t="s">
        <v>653</v>
      </c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  <c r="BF576"/>
      <c r="BG576"/>
      <c r="BH576"/>
      <c r="BI576"/>
      <c r="BJ576"/>
      <c r="BK576"/>
      <c r="BL576"/>
      <c r="BM576"/>
      <c r="BN576"/>
      <c r="BO576"/>
      <c r="BP576"/>
      <c r="BQ576"/>
      <c r="BR576"/>
      <c r="BS576"/>
      <c r="BT576"/>
      <c r="BU576"/>
      <c r="BV576"/>
      <c r="BW576"/>
      <c r="BX576"/>
      <c r="BY576" s="55" t="s">
        <v>654</v>
      </c>
      <c r="BZ576" s="8"/>
      <c r="CA576" s="8"/>
      <c r="CB576"/>
      <c r="CC576"/>
      <c r="CD576"/>
      <c r="CE576"/>
      <c r="CF576"/>
      <c r="CG576"/>
      <c r="CH576"/>
      <c r="CI576"/>
      <c r="CJ576"/>
      <c r="CK576"/>
      <c r="CL576"/>
      <c r="CM576"/>
      <c r="CN576"/>
      <c r="CO576"/>
      <c r="CP576"/>
      <c r="CQ576"/>
      <c r="CR576"/>
      <c r="CS576"/>
      <c r="CT576"/>
      <c r="CU576"/>
      <c r="CV576"/>
      <c r="CW576"/>
      <c r="CX576"/>
      <c r="CY576"/>
      <c r="CZ576"/>
      <c r="DA576"/>
      <c r="DB576"/>
      <c r="DC576"/>
      <c r="DD576"/>
      <c r="DE576"/>
      <c r="DF576"/>
      <c r="DG576"/>
      <c r="DH576"/>
      <c r="DI576"/>
      <c r="DJ576"/>
      <c r="DK576"/>
      <c r="DL576"/>
      <c r="DM576"/>
      <c r="DN576"/>
      <c r="DO576"/>
      <c r="DP576"/>
      <c r="DQ576"/>
      <c r="DR576"/>
      <c r="DS576"/>
      <c r="DT576"/>
      <c r="DU576"/>
      <c r="DV576"/>
      <c r="DW576"/>
      <c r="DX576"/>
      <c r="DY576"/>
      <c r="DZ576"/>
      <c r="EA576"/>
      <c r="EB576"/>
      <c r="EC576"/>
      <c r="ED576"/>
      <c r="EE576"/>
      <c r="EF576"/>
      <c r="EG576"/>
      <c r="EH576"/>
      <c r="EI576"/>
      <c r="EJ576"/>
      <c r="EK576"/>
      <c r="EL576"/>
      <c r="EM576"/>
      <c r="EN576"/>
      <c r="EO576"/>
      <c r="EP576"/>
      <c r="EQ576"/>
      <c r="ER576" s="8"/>
      <c r="ES576" s="8"/>
      <c r="ET576" s="8"/>
      <c r="EU576" s="8"/>
      <c r="EV576" s="8"/>
      <c r="EW576" s="8"/>
      <c r="EX576" s="8"/>
      <c r="EY576" s="8"/>
      <c r="EZ576" s="8"/>
      <c r="FA576" s="8"/>
      <c r="FB576" s="8"/>
      <c r="FC576" s="8"/>
      <c r="FD576" s="8"/>
      <c r="FE576" s="8"/>
      <c r="FF576" s="8"/>
      <c r="FG576" s="8"/>
      <c r="FH576" s="8"/>
      <c r="FI576" s="8"/>
      <c r="FJ576" s="8"/>
      <c r="FK576" s="8"/>
      <c r="FL576" s="8"/>
      <c r="FM576" s="8"/>
      <c r="FN576" s="8"/>
      <c r="FO576" s="8"/>
      <c r="FP576" s="8"/>
      <c r="FQ576" s="8"/>
      <c r="FR576" s="8"/>
      <c r="FS576" s="8"/>
      <c r="FT576" s="8"/>
      <c r="FU576" s="8"/>
      <c r="FV576" s="8"/>
      <c r="FW576" s="8"/>
      <c r="FX576" s="8"/>
      <c r="FY576" s="8"/>
      <c r="FZ576" s="8"/>
      <c r="GA576" s="8"/>
      <c r="GB576" s="8"/>
      <c r="GC576" s="8"/>
      <c r="GD576" s="8"/>
      <c r="GE576" s="8"/>
      <c r="GF576" s="8"/>
      <c r="GG576" s="8"/>
      <c r="GH576" s="8"/>
      <c r="GI576" s="8"/>
      <c r="GJ576" s="8"/>
      <c r="GK576" s="8"/>
      <c r="GL576" s="8"/>
      <c r="GM576" s="8"/>
      <c r="GN576" s="8"/>
      <c r="GO576" s="8"/>
      <c r="GP576" s="8"/>
      <c r="GQ576" s="8"/>
      <c r="GR576" s="8"/>
      <c r="GS576" s="8"/>
      <c r="GT576" s="8"/>
      <c r="GU576" s="8"/>
      <c r="GV576" s="8"/>
      <c r="GW576" s="8"/>
      <c r="GX576" s="8"/>
      <c r="GY576" s="8"/>
      <c r="GZ576" s="8"/>
      <c r="HA576" s="8"/>
      <c r="HB576" s="8"/>
      <c r="HC576" s="8"/>
      <c r="HD576" s="8"/>
      <c r="HE576" s="8"/>
      <c r="HF576" s="8"/>
      <c r="HG576" s="8"/>
      <c r="HH576" s="8"/>
      <c r="HI576" s="8"/>
      <c r="HJ576" s="8"/>
      <c r="HK576" s="8"/>
      <c r="HL576" s="8"/>
      <c r="HM576" s="8"/>
      <c r="HN576" s="8"/>
      <c r="HO576" s="8"/>
      <c r="HP576" s="8"/>
      <c r="HQ576" s="8"/>
      <c r="HR576" s="8"/>
      <c r="HS576" s="8"/>
      <c r="HT576" s="8"/>
      <c r="HU576" s="8"/>
      <c r="HV576" s="8"/>
      <c r="HW576" s="8"/>
      <c r="HX576" s="8"/>
      <c r="HY576" s="8"/>
      <c r="HZ576" s="8"/>
      <c r="IA576" s="8"/>
      <c r="IB576" s="8"/>
      <c r="IC576" s="8"/>
      <c r="ID576" s="8"/>
      <c r="IE576" s="8"/>
      <c r="IF576" s="8"/>
      <c r="IG576" s="8"/>
      <c r="IH576" s="8"/>
      <c r="II576" s="8"/>
      <c r="IJ576" s="8"/>
      <c r="IK576" s="8"/>
      <c r="IL576" s="8"/>
      <c r="IM576" s="8"/>
      <c r="IN576" s="8"/>
      <c r="IO576" s="8"/>
      <c r="IP576" s="8"/>
      <c r="IQ576" s="8"/>
      <c r="IR576" s="8"/>
      <c r="IS576" s="8"/>
      <c r="IT576" s="8"/>
      <c r="IU576" s="8"/>
      <c r="IV576" s="8"/>
    </row>
    <row r="577" spans="1:256" ht="3.75" customHeight="1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  <c r="AY577"/>
      <c r="AZ577"/>
      <c r="BA577"/>
      <c r="BB577"/>
      <c r="BC577"/>
      <c r="BD577"/>
      <c r="BE577"/>
      <c r="BF577"/>
      <c r="BG577"/>
      <c r="BH577"/>
      <c r="BI577"/>
      <c r="BJ577"/>
      <c r="BK577"/>
      <c r="BL577"/>
      <c r="BM577"/>
      <c r="BN577"/>
      <c r="BO577"/>
      <c r="BP577"/>
      <c r="BQ577"/>
      <c r="BR577"/>
      <c r="BS577"/>
      <c r="BT577"/>
      <c r="BU577"/>
      <c r="BV577"/>
      <c r="BW577"/>
      <c r="BX577"/>
      <c r="BY577"/>
      <c r="BZ577" s="8"/>
      <c r="CA577" s="8"/>
      <c r="CB577"/>
      <c r="CC577"/>
      <c r="CD577"/>
      <c r="CE577"/>
      <c r="CF577"/>
      <c r="CG577"/>
      <c r="CH577"/>
      <c r="CI577"/>
      <c r="CJ577"/>
      <c r="CK577"/>
      <c r="CL577"/>
      <c r="CM577"/>
      <c r="CN577"/>
      <c r="CO577"/>
      <c r="CP577"/>
      <c r="CQ577"/>
      <c r="CR577"/>
      <c r="CS577"/>
      <c r="CT577"/>
      <c r="CU577"/>
      <c r="CV577"/>
      <c r="CW577"/>
      <c r="CX577"/>
      <c r="CY577"/>
      <c r="CZ577"/>
      <c r="DA577"/>
      <c r="DB577"/>
      <c r="DC577"/>
      <c r="DD577"/>
      <c r="DE577"/>
      <c r="DF577"/>
      <c r="DG577"/>
      <c r="DH577"/>
      <c r="DI577"/>
      <c r="DJ577"/>
      <c r="DK577"/>
      <c r="DL577"/>
      <c r="DM577"/>
      <c r="DN577"/>
      <c r="DO577"/>
      <c r="DP577"/>
      <c r="DQ577"/>
      <c r="DR577"/>
      <c r="DS577"/>
      <c r="DT577"/>
      <c r="DU577"/>
      <c r="DV577"/>
      <c r="DW577"/>
      <c r="DX577"/>
      <c r="DY577"/>
      <c r="DZ577"/>
      <c r="EA577"/>
      <c r="EB577"/>
      <c r="EC577"/>
      <c r="ED577"/>
      <c r="EE577"/>
      <c r="EF577"/>
      <c r="EG577"/>
      <c r="EH577"/>
      <c r="EI577"/>
      <c r="EJ577"/>
      <c r="EK577"/>
      <c r="EL577"/>
      <c r="EM577"/>
      <c r="EN577"/>
      <c r="EO577"/>
      <c r="EP577"/>
      <c r="EQ577"/>
      <c r="ER577" s="8"/>
      <c r="ES577" s="8"/>
      <c r="ET577" s="8"/>
      <c r="EU577" s="8"/>
      <c r="EV577" s="8"/>
      <c r="EW577" s="8"/>
      <c r="EX577" s="8"/>
      <c r="EY577" s="8"/>
      <c r="EZ577" s="8"/>
      <c r="FA577" s="8"/>
      <c r="FB577" s="8"/>
      <c r="FC577" s="8"/>
      <c r="FD577" s="8"/>
      <c r="FE577" s="8"/>
      <c r="FF577" s="8"/>
      <c r="FG577" s="8"/>
      <c r="FH577" s="8"/>
      <c r="FI577" s="8"/>
      <c r="FJ577" s="8"/>
      <c r="FK577" s="8"/>
      <c r="FL577" s="8"/>
      <c r="FM577" s="8"/>
      <c r="FN577" s="8"/>
      <c r="FO577" s="8"/>
      <c r="FP577" s="8"/>
      <c r="FQ577" s="8"/>
      <c r="FR577" s="8"/>
      <c r="FS577" s="8"/>
      <c r="FT577" s="8"/>
      <c r="FU577" s="8"/>
      <c r="FV577" s="8"/>
      <c r="FW577" s="8"/>
      <c r="FX577" s="8"/>
      <c r="FY577" s="8"/>
      <c r="FZ577" s="8"/>
      <c r="GA577" s="8"/>
      <c r="GB577" s="8"/>
      <c r="GC577" s="8"/>
      <c r="GD577" s="8"/>
      <c r="GE577" s="8"/>
      <c r="GF577" s="8"/>
      <c r="GG577" s="8"/>
      <c r="GH577" s="8"/>
      <c r="GI577" s="8"/>
      <c r="GJ577" s="8"/>
      <c r="GK577" s="8"/>
      <c r="GL577" s="8"/>
      <c r="GM577" s="8"/>
      <c r="GN577" s="8"/>
      <c r="GO577" s="8"/>
      <c r="GP577" s="8"/>
      <c r="GQ577" s="8"/>
      <c r="GR577" s="8"/>
      <c r="GS577" s="8"/>
      <c r="GT577" s="8"/>
      <c r="GU577" s="8"/>
      <c r="GV577" s="8"/>
      <c r="GW577" s="8"/>
      <c r="GX577" s="8"/>
      <c r="GY577" s="8"/>
      <c r="GZ577" s="8"/>
      <c r="HA577" s="8"/>
      <c r="HB577" s="8"/>
      <c r="HC577" s="8"/>
      <c r="HD577" s="8"/>
      <c r="HE577" s="8"/>
      <c r="HF577" s="8"/>
      <c r="HG577" s="8"/>
      <c r="HH577" s="8"/>
      <c r="HI577" s="8"/>
      <c r="HJ577" s="8"/>
      <c r="HK577" s="8"/>
      <c r="HL577" s="8"/>
      <c r="HM577" s="8"/>
      <c r="HN577" s="8"/>
      <c r="HO577" s="8"/>
      <c r="HP577" s="8"/>
      <c r="HQ577" s="8"/>
      <c r="HR577" s="8"/>
      <c r="HS577" s="8"/>
      <c r="HT577" s="8"/>
      <c r="HU577" s="8"/>
      <c r="HV577" s="8"/>
      <c r="HW577" s="8"/>
      <c r="HX577" s="8"/>
      <c r="HY577" s="8"/>
      <c r="HZ577" s="8"/>
      <c r="IA577" s="8"/>
      <c r="IB577" s="8"/>
      <c r="IC577" s="8"/>
      <c r="ID577" s="8"/>
      <c r="IE577" s="8"/>
      <c r="IF577" s="8"/>
      <c r="IG577" s="8"/>
      <c r="IH577" s="8"/>
      <c r="II577" s="8"/>
      <c r="IJ577" s="8"/>
      <c r="IK577" s="8"/>
      <c r="IL577" s="8"/>
      <c r="IM577" s="8"/>
      <c r="IN577" s="8"/>
      <c r="IO577" s="8"/>
      <c r="IP577" s="8"/>
      <c r="IQ577" s="8"/>
      <c r="IR577" s="8"/>
      <c r="IS577" s="8"/>
      <c r="IT577" s="8"/>
      <c r="IU577" s="8"/>
      <c r="IV577" s="8"/>
    </row>
    <row r="578" spans="1:256" ht="15" customHeight="1">
      <c r="A578"/>
      <c r="B578" s="269" t="s">
        <v>655</v>
      </c>
      <c r="C578" s="269"/>
      <c r="D578" s="269"/>
      <c r="E578" s="269"/>
      <c r="F578" s="269"/>
      <c r="G578" s="269"/>
      <c r="H578" s="269"/>
      <c r="I578" s="269"/>
      <c r="J578" s="269" t="s">
        <v>656</v>
      </c>
      <c r="K578" s="269"/>
      <c r="L578" s="269"/>
      <c r="M578" s="269"/>
      <c r="N578" s="269"/>
      <c r="O578" s="269"/>
      <c r="P578" s="269"/>
      <c r="Q578" s="269"/>
      <c r="R578" s="269"/>
      <c r="S578" s="269"/>
      <c r="T578" s="269"/>
      <c r="U578" s="269"/>
      <c r="V578" s="269"/>
      <c r="W578" s="269"/>
      <c r="X578" s="269"/>
      <c r="Y578" s="269"/>
      <c r="Z578" s="269"/>
      <c r="AA578" s="269"/>
      <c r="AB578" s="269"/>
      <c r="AC578" s="269"/>
      <c r="AD578" s="269"/>
      <c r="AE578" s="269"/>
      <c r="AF578" s="269"/>
      <c r="AG578" s="269"/>
      <c r="AH578" s="269"/>
      <c r="AI578" s="269"/>
      <c r="AJ578" s="269"/>
      <c r="AK578" s="269"/>
      <c r="AL578" s="269"/>
      <c r="AM578" s="269"/>
      <c r="AN578" s="269"/>
      <c r="AO578" s="269"/>
      <c r="AP578" s="269"/>
      <c r="AQ578" s="5" t="s">
        <v>657</v>
      </c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/>
      <c r="CA578"/>
      <c r="CB578"/>
      <c r="CC578" s="8" t="s">
        <v>605</v>
      </c>
      <c r="CD578"/>
      <c r="CE578"/>
      <c r="CF578"/>
      <c r="CG578"/>
      <c r="CH578"/>
      <c r="CI578"/>
      <c r="CJ578"/>
      <c r="CK578"/>
      <c r="CL578"/>
      <c r="CM578"/>
      <c r="CN578"/>
      <c r="CO578"/>
      <c r="CP578"/>
      <c r="CQ578"/>
      <c r="CR578"/>
      <c r="CS578"/>
      <c r="CT578"/>
      <c r="CU578"/>
      <c r="CV578"/>
      <c r="CW578"/>
      <c r="CX578"/>
      <c r="CY578"/>
      <c r="CZ578"/>
      <c r="DA578"/>
      <c r="DB578"/>
      <c r="DC578"/>
      <c r="DD578"/>
      <c r="DE578"/>
      <c r="DF578"/>
      <c r="DG578"/>
      <c r="DH578"/>
      <c r="DI578"/>
      <c r="DJ578"/>
      <c r="DK578"/>
      <c r="DL578"/>
      <c r="DM578"/>
      <c r="DN578"/>
      <c r="DO578"/>
      <c r="DP578"/>
      <c r="DQ578"/>
      <c r="DR578"/>
      <c r="DS578"/>
      <c r="DT578"/>
      <c r="DU578"/>
      <c r="DV578"/>
      <c r="DW578"/>
      <c r="DX578"/>
      <c r="DY578"/>
      <c r="DZ578"/>
      <c r="EA578"/>
      <c r="EB578"/>
      <c r="EC578"/>
      <c r="ED578"/>
      <c r="EE578"/>
      <c r="EF578"/>
      <c r="EG578"/>
      <c r="EH578"/>
      <c r="EI578"/>
      <c r="EJ578"/>
      <c r="EK578"/>
      <c r="EL578"/>
      <c r="EM578"/>
      <c r="EN578"/>
      <c r="EO578"/>
      <c r="EP578"/>
      <c r="EQ578"/>
      <c r="ER578"/>
      <c r="ES578"/>
      <c r="ET578"/>
      <c r="EU578"/>
      <c r="EV578"/>
      <c r="EW578"/>
      <c r="EX578"/>
      <c r="EY578"/>
      <c r="EZ578"/>
      <c r="FA578"/>
      <c r="FB578"/>
      <c r="FC578"/>
      <c r="FD578"/>
      <c r="FE578"/>
      <c r="FF578"/>
      <c r="FG578"/>
      <c r="FH578"/>
      <c r="FI578"/>
      <c r="FJ578"/>
      <c r="FK578"/>
      <c r="FL578"/>
      <c r="FM578"/>
      <c r="FN578"/>
      <c r="FO578"/>
      <c r="FP578"/>
      <c r="FQ578"/>
      <c r="FR578"/>
      <c r="FS578"/>
      <c r="FT578"/>
      <c r="FU578"/>
      <c r="FV578"/>
      <c r="FW578"/>
      <c r="FX578"/>
      <c r="FY578"/>
      <c r="FZ578"/>
      <c r="GA578"/>
      <c r="GB578"/>
      <c r="GC578"/>
      <c r="GD578"/>
      <c r="GE578"/>
      <c r="GF578"/>
      <c r="GG578"/>
      <c r="GH578"/>
      <c r="GI578"/>
      <c r="GJ578"/>
      <c r="GK578"/>
      <c r="GL578"/>
      <c r="GM578"/>
      <c r="GN578"/>
      <c r="GO578"/>
      <c r="GP578"/>
      <c r="GQ578"/>
      <c r="GR578"/>
      <c r="GS578"/>
      <c r="GT578"/>
      <c r="GU578"/>
      <c r="GV578"/>
      <c r="GW578"/>
      <c r="GX578"/>
      <c r="GY578"/>
      <c r="GZ578"/>
      <c r="HA578"/>
      <c r="HB578"/>
      <c r="HC578"/>
      <c r="HD578"/>
      <c r="HE578"/>
      <c r="HF578"/>
      <c r="HG578"/>
      <c r="HH578"/>
      <c r="HI578"/>
      <c r="HJ578"/>
      <c r="HK578"/>
      <c r="HL578"/>
      <c r="HM578"/>
      <c r="HN578"/>
      <c r="HO578"/>
      <c r="HP578"/>
      <c r="HQ578"/>
      <c r="HR578"/>
      <c r="HS578"/>
      <c r="HT578"/>
      <c r="HU578"/>
      <c r="HV578"/>
      <c r="HW578"/>
      <c r="HX578"/>
      <c r="HY578"/>
      <c r="HZ578"/>
      <c r="IA578"/>
      <c r="IB578"/>
      <c r="IC578"/>
      <c r="ID578"/>
      <c r="IE578"/>
      <c r="IF578"/>
      <c r="IG578"/>
      <c r="IH578"/>
      <c r="II578"/>
      <c r="IJ578"/>
      <c r="IK578"/>
      <c r="IL578"/>
      <c r="IM578"/>
      <c r="IN578"/>
      <c r="IO578"/>
      <c r="IP578"/>
      <c r="IQ578"/>
      <c r="IR578"/>
      <c r="IS578"/>
      <c r="IT578"/>
      <c r="IU578"/>
      <c r="IV578"/>
    </row>
    <row r="579" spans="1:256" ht="15" customHeight="1">
      <c r="A579"/>
      <c r="B579" s="269"/>
      <c r="C579" s="269"/>
      <c r="D579" s="269"/>
      <c r="E579" s="269"/>
      <c r="F579" s="269"/>
      <c r="G579" s="269"/>
      <c r="H579" s="269"/>
      <c r="I579" s="269"/>
      <c r="J579" s="269" t="s">
        <v>658</v>
      </c>
      <c r="K579" s="269"/>
      <c r="L579" s="269"/>
      <c r="M579" s="269"/>
      <c r="N579" s="269"/>
      <c r="O579" s="269"/>
      <c r="P579" s="269" t="s">
        <v>659</v>
      </c>
      <c r="Q579" s="269"/>
      <c r="R579" s="269"/>
      <c r="S579" s="269"/>
      <c r="T579" s="269"/>
      <c r="U579" s="269"/>
      <c r="V579" s="345" t="s">
        <v>660</v>
      </c>
      <c r="W579" s="345"/>
      <c r="X579" s="345"/>
      <c r="Y579" s="345"/>
      <c r="Z579" s="345"/>
      <c r="AA579" s="345"/>
      <c r="AB579" s="345"/>
      <c r="AC579" s="346" t="s">
        <v>131</v>
      </c>
      <c r="AD579" s="346"/>
      <c r="AE579" s="346"/>
      <c r="AF579" s="346"/>
      <c r="AG579" s="346"/>
      <c r="AH579" s="346"/>
      <c r="AI579" s="346"/>
      <c r="AJ579" s="347" t="s">
        <v>661</v>
      </c>
      <c r="AK579" s="347"/>
      <c r="AL579" s="347"/>
      <c r="AM579" s="347"/>
      <c r="AN579" s="347"/>
      <c r="AO579" s="347"/>
      <c r="AP579" s="347"/>
      <c r="AQ579" s="269" t="s">
        <v>658</v>
      </c>
      <c r="AR579" s="269"/>
      <c r="AS579" s="269"/>
      <c r="AT579" s="269"/>
      <c r="AU579" s="269"/>
      <c r="AV579" s="269"/>
      <c r="AW579" s="269" t="s">
        <v>659</v>
      </c>
      <c r="AX579" s="269"/>
      <c r="AY579" s="269"/>
      <c r="AZ579" s="269"/>
      <c r="BA579" s="269"/>
      <c r="BB579" s="269"/>
      <c r="BC579" s="269" t="s">
        <v>662</v>
      </c>
      <c r="BD579" s="269"/>
      <c r="BE579" s="269"/>
      <c r="BF579" s="269"/>
      <c r="BG579" s="269"/>
      <c r="BH579" s="346" t="s">
        <v>663</v>
      </c>
      <c r="BI579" s="346"/>
      <c r="BJ579" s="346"/>
      <c r="BK579" s="346"/>
      <c r="BL579" s="346"/>
      <c r="BM579" s="346" t="s">
        <v>131</v>
      </c>
      <c r="BN579" s="346"/>
      <c r="BO579" s="346"/>
      <c r="BP579" s="346"/>
      <c r="BQ579" s="346"/>
      <c r="BR579" s="346"/>
      <c r="BS579" s="346"/>
      <c r="BT579" s="348" t="s">
        <v>664</v>
      </c>
      <c r="BU579" s="348"/>
      <c r="BV579" s="348"/>
      <c r="BW579" s="348"/>
      <c r="BX579" s="348"/>
      <c r="BY579" s="348"/>
      <c r="BZ579"/>
      <c r="CA579"/>
      <c r="CB579"/>
      <c r="CC579"/>
      <c r="CD579"/>
      <c r="CE579"/>
      <c r="CF579"/>
      <c r="CG579"/>
      <c r="CH579"/>
      <c r="CI579"/>
      <c r="CJ579"/>
      <c r="CK579"/>
      <c r="CL579"/>
      <c r="CM579"/>
      <c r="CN579"/>
      <c r="CO579"/>
      <c r="CP579"/>
      <c r="CQ579"/>
      <c r="CR579"/>
      <c r="CS579"/>
      <c r="CT579"/>
      <c r="CU579"/>
      <c r="CV579"/>
      <c r="CW579"/>
      <c r="CX579"/>
      <c r="CY579"/>
      <c r="CZ579"/>
      <c r="DA579"/>
      <c r="DB579"/>
      <c r="DC579"/>
      <c r="DD579"/>
      <c r="DE579"/>
      <c r="DF579"/>
      <c r="DG579"/>
      <c r="DH579"/>
      <c r="DI579"/>
      <c r="DJ579"/>
      <c r="DK579"/>
      <c r="DL579"/>
      <c r="DM579"/>
      <c r="DN579"/>
      <c r="DO579"/>
      <c r="DP579"/>
      <c r="DQ579"/>
      <c r="DR579"/>
      <c r="DS579"/>
      <c r="DT579"/>
      <c r="DU579"/>
      <c r="DV579"/>
      <c r="DW579"/>
      <c r="DX579"/>
      <c r="DY579"/>
      <c r="DZ579"/>
      <c r="EA579"/>
      <c r="EB579"/>
      <c r="EC579"/>
      <c r="ED579"/>
      <c r="EE579"/>
      <c r="EF579"/>
      <c r="EG579"/>
      <c r="EH579"/>
      <c r="EI579"/>
      <c r="EJ579"/>
      <c r="EK579"/>
      <c r="EL579"/>
      <c r="EM579"/>
      <c r="EN579"/>
      <c r="EO579"/>
      <c r="EP579"/>
      <c r="EQ579"/>
      <c r="ER579"/>
      <c r="ES579"/>
      <c r="ET579"/>
      <c r="EU579"/>
      <c r="EV579"/>
      <c r="EW579"/>
      <c r="EX579"/>
      <c r="EY579"/>
      <c r="EZ579"/>
      <c r="FA579"/>
      <c r="FB579"/>
      <c r="FC579"/>
      <c r="FD579"/>
      <c r="FE579"/>
      <c r="FF579"/>
      <c r="FG579"/>
      <c r="FH579"/>
      <c r="FI579"/>
      <c r="FJ579"/>
      <c r="FK579"/>
      <c r="FL579"/>
      <c r="FM579"/>
      <c r="FN579"/>
      <c r="FO579"/>
      <c r="FP579"/>
      <c r="FQ579"/>
      <c r="FR579"/>
      <c r="FS579"/>
      <c r="FT579"/>
      <c r="FU579"/>
      <c r="FV579"/>
      <c r="FW579"/>
      <c r="FX579"/>
      <c r="FY579"/>
      <c r="FZ579"/>
      <c r="GA579"/>
      <c r="GB579"/>
      <c r="GC579"/>
      <c r="GD579"/>
      <c r="GE579"/>
      <c r="GF579"/>
      <c r="GG579"/>
      <c r="GH579"/>
      <c r="GI579"/>
      <c r="GJ579"/>
      <c r="GK579"/>
      <c r="GL579"/>
      <c r="GM579"/>
      <c r="GN579"/>
      <c r="GO579"/>
      <c r="GP579"/>
      <c r="GQ579"/>
      <c r="GR579"/>
      <c r="GS579"/>
      <c r="GT579"/>
      <c r="GU579"/>
      <c r="GV579"/>
      <c r="GW579"/>
      <c r="GX579"/>
      <c r="GY579"/>
      <c r="GZ579"/>
      <c r="HA579"/>
      <c r="HB579"/>
      <c r="HC579"/>
      <c r="HD579"/>
      <c r="HE579"/>
      <c r="HF579"/>
      <c r="HG579"/>
      <c r="HH579"/>
      <c r="HI579"/>
      <c r="HJ579"/>
      <c r="HK579"/>
      <c r="HL579"/>
      <c r="HM579"/>
      <c r="HN579"/>
      <c r="HO579"/>
      <c r="HP579"/>
      <c r="HQ579"/>
      <c r="HR579"/>
      <c r="HS579"/>
      <c r="HT579"/>
      <c r="HU579"/>
      <c r="HV579"/>
      <c r="HW579"/>
      <c r="HX579"/>
      <c r="HY579"/>
      <c r="HZ579"/>
      <c r="IA579"/>
      <c r="IB579"/>
      <c r="IC579"/>
      <c r="ID579"/>
      <c r="IE579"/>
      <c r="IF579"/>
      <c r="IG579"/>
      <c r="IH579"/>
      <c r="II579"/>
      <c r="IJ579"/>
      <c r="IK579"/>
      <c r="IL579"/>
      <c r="IM579"/>
      <c r="IN579"/>
      <c r="IO579"/>
      <c r="IP579"/>
      <c r="IQ579"/>
      <c r="IR579"/>
      <c r="IS579"/>
      <c r="IT579"/>
      <c r="IU579"/>
      <c r="IV579"/>
    </row>
    <row r="580" spans="1:256" ht="15" customHeight="1">
      <c r="A580"/>
      <c r="B580" s="269"/>
      <c r="C580" s="269"/>
      <c r="D580" s="269"/>
      <c r="E580" s="269"/>
      <c r="F580" s="269"/>
      <c r="G580" s="269"/>
      <c r="H580" s="269"/>
      <c r="I580" s="269"/>
      <c r="J580" s="269"/>
      <c r="K580" s="269"/>
      <c r="L580" s="269"/>
      <c r="M580" s="269"/>
      <c r="N580" s="269"/>
      <c r="O580" s="269"/>
      <c r="P580" s="269"/>
      <c r="Q580" s="269"/>
      <c r="R580" s="269"/>
      <c r="S580" s="269"/>
      <c r="T580" s="269"/>
      <c r="U580" s="269"/>
      <c r="V580" s="345"/>
      <c r="W580" s="345"/>
      <c r="X580" s="345"/>
      <c r="Y580" s="345"/>
      <c r="Z580" s="345"/>
      <c r="AA580" s="345"/>
      <c r="AB580" s="345"/>
      <c r="AC580" s="346"/>
      <c r="AD580" s="346"/>
      <c r="AE580" s="346"/>
      <c r="AF580" s="346"/>
      <c r="AG580" s="346"/>
      <c r="AH580" s="346"/>
      <c r="AI580" s="346"/>
      <c r="AJ580" s="347"/>
      <c r="AK580" s="347"/>
      <c r="AL580" s="347"/>
      <c r="AM580" s="347"/>
      <c r="AN580" s="347"/>
      <c r="AO580" s="347"/>
      <c r="AP580" s="347"/>
      <c r="AQ580" s="269"/>
      <c r="AR580" s="269"/>
      <c r="AS580" s="269"/>
      <c r="AT580" s="269"/>
      <c r="AU580" s="269"/>
      <c r="AV580" s="269"/>
      <c r="AW580" s="269"/>
      <c r="AX580" s="269"/>
      <c r="AY580" s="269"/>
      <c r="AZ580" s="269"/>
      <c r="BA580" s="269"/>
      <c r="BB580" s="269"/>
      <c r="BC580" s="269"/>
      <c r="BD580" s="269"/>
      <c r="BE580" s="269"/>
      <c r="BF580" s="269"/>
      <c r="BG580" s="269"/>
      <c r="BH580" s="346"/>
      <c r="BI580" s="346"/>
      <c r="BJ580" s="346"/>
      <c r="BK580" s="346"/>
      <c r="BL580" s="346"/>
      <c r="BM580" s="346"/>
      <c r="BN580" s="346"/>
      <c r="BO580" s="346"/>
      <c r="BP580" s="346"/>
      <c r="BQ580" s="346"/>
      <c r="BR580" s="346"/>
      <c r="BS580" s="346"/>
      <c r="BT580" s="348"/>
      <c r="BU580" s="348"/>
      <c r="BV580" s="348"/>
      <c r="BW580" s="348"/>
      <c r="BX580" s="348"/>
      <c r="BY580" s="348"/>
      <c r="BZ580"/>
      <c r="CA580"/>
      <c r="CB580"/>
      <c r="CC580"/>
      <c r="CD580"/>
      <c r="CE580"/>
      <c r="CF580"/>
      <c r="CG580"/>
      <c r="CH580"/>
      <c r="CI580"/>
      <c r="CJ580"/>
      <c r="CK580"/>
      <c r="CL580"/>
      <c r="CM580"/>
      <c r="CN580"/>
      <c r="CO580"/>
      <c r="CP580"/>
      <c r="CQ580"/>
      <c r="CR580"/>
      <c r="CS580"/>
      <c r="CT580"/>
      <c r="CU580"/>
      <c r="CV580"/>
      <c r="CW580"/>
      <c r="CX580"/>
      <c r="CY580"/>
      <c r="CZ580"/>
      <c r="DA580"/>
      <c r="DB580"/>
      <c r="DC580"/>
      <c r="DD580"/>
      <c r="DE580"/>
      <c r="DF580"/>
      <c r="DG580"/>
      <c r="DH580"/>
      <c r="DI580"/>
      <c r="DJ580"/>
      <c r="DK580"/>
      <c r="DL580"/>
      <c r="DM580"/>
      <c r="DN580"/>
      <c r="DO580"/>
      <c r="DP580"/>
      <c r="DQ580"/>
      <c r="DR580"/>
      <c r="DS580"/>
      <c r="DT580"/>
      <c r="DU580"/>
      <c r="DV580"/>
      <c r="DW580"/>
      <c r="DX580"/>
      <c r="DY580"/>
      <c r="DZ580"/>
      <c r="EA580"/>
      <c r="EB580"/>
      <c r="EC580"/>
      <c r="ED580"/>
      <c r="EE580"/>
      <c r="EF580"/>
      <c r="EG580"/>
      <c r="EH580"/>
      <c r="EI580"/>
      <c r="EJ580"/>
      <c r="EK580"/>
      <c r="EL580"/>
      <c r="EM580"/>
      <c r="EN580"/>
      <c r="EO580"/>
      <c r="EP580"/>
      <c r="EQ580"/>
      <c r="ER580"/>
      <c r="ES580"/>
      <c r="ET580"/>
      <c r="EU580"/>
      <c r="EV580"/>
      <c r="EW580"/>
      <c r="EX580"/>
      <c r="EY580"/>
      <c r="EZ580"/>
      <c r="FA580"/>
      <c r="FB580"/>
      <c r="FC580"/>
      <c r="FD580"/>
      <c r="FE580"/>
      <c r="FF580"/>
      <c r="FG580"/>
      <c r="FH580"/>
      <c r="FI580"/>
      <c r="FJ580"/>
      <c r="FK580"/>
      <c r="FL580"/>
      <c r="FM580"/>
      <c r="FN580"/>
      <c r="FO580"/>
      <c r="FP580"/>
      <c r="FQ580"/>
      <c r="FR580"/>
      <c r="FS580"/>
      <c r="FT580"/>
      <c r="FU580"/>
      <c r="FV580"/>
      <c r="FW580"/>
      <c r="FX580"/>
      <c r="FY580"/>
      <c r="FZ580"/>
      <c r="GA580"/>
      <c r="GB580"/>
      <c r="GC580"/>
      <c r="GD580"/>
      <c r="GE580"/>
      <c r="GF580"/>
      <c r="GG580"/>
      <c r="GH580"/>
      <c r="GI580"/>
      <c r="GJ580"/>
      <c r="GK580"/>
      <c r="GL580"/>
      <c r="GM580"/>
      <c r="GN580"/>
      <c r="GO580"/>
      <c r="GP580"/>
      <c r="GQ580"/>
      <c r="GR580"/>
      <c r="GS580"/>
      <c r="GT580"/>
      <c r="GU580"/>
      <c r="GV580"/>
      <c r="GW580"/>
      <c r="GX580"/>
      <c r="GY580"/>
      <c r="GZ580"/>
      <c r="HA580"/>
      <c r="HB580"/>
      <c r="HC580"/>
      <c r="HD580"/>
      <c r="HE580"/>
      <c r="HF580"/>
      <c r="HG580"/>
      <c r="HH580"/>
      <c r="HI580"/>
      <c r="HJ580"/>
      <c r="HK580"/>
      <c r="HL580"/>
      <c r="HM580"/>
      <c r="HN580"/>
      <c r="HO580"/>
      <c r="HP580"/>
      <c r="HQ580"/>
      <c r="HR580"/>
      <c r="HS580"/>
      <c r="HT580"/>
      <c r="HU580"/>
      <c r="HV580"/>
      <c r="HW580"/>
      <c r="HX580"/>
      <c r="HY580"/>
      <c r="HZ580"/>
      <c r="IA580"/>
      <c r="IB580"/>
      <c r="IC580"/>
      <c r="ID580"/>
      <c r="IE580"/>
      <c r="IF580"/>
      <c r="IG580"/>
      <c r="IH580"/>
      <c r="II580"/>
      <c r="IJ580"/>
      <c r="IK580"/>
      <c r="IL580"/>
      <c r="IM580"/>
      <c r="IN580"/>
      <c r="IO580"/>
      <c r="IP580"/>
      <c r="IQ580"/>
      <c r="IR580"/>
      <c r="IS580"/>
      <c r="IT580"/>
      <c r="IU580"/>
      <c r="IV580"/>
    </row>
    <row r="581" spans="1:256" ht="15" customHeight="1">
      <c r="A581"/>
      <c r="B581" s="349">
        <v>10467</v>
      </c>
      <c r="C581" s="349"/>
      <c r="D581" s="349"/>
      <c r="E581" s="349"/>
      <c r="F581" s="349"/>
      <c r="G581" s="349"/>
      <c r="H581" s="349"/>
      <c r="I581" s="349"/>
      <c r="J581" s="349">
        <v>65</v>
      </c>
      <c r="K581" s="349"/>
      <c r="L581" s="349"/>
      <c r="M581" s="349"/>
      <c r="N581" s="349"/>
      <c r="O581" s="349"/>
      <c r="P581" s="349">
        <v>34</v>
      </c>
      <c r="Q581" s="349"/>
      <c r="R581" s="349"/>
      <c r="S581" s="349"/>
      <c r="T581" s="349"/>
      <c r="U581" s="349"/>
      <c r="V581" s="349">
        <v>2</v>
      </c>
      <c r="W581" s="349"/>
      <c r="X581" s="349"/>
      <c r="Y581" s="349"/>
      <c r="Z581" s="349"/>
      <c r="AA581" s="349"/>
      <c r="AB581" s="349"/>
      <c r="AC581" s="350">
        <f>SUM(J581:AB581)</f>
        <v>101</v>
      </c>
      <c r="AD581" s="350"/>
      <c r="AE581" s="350"/>
      <c r="AF581" s="350"/>
      <c r="AG581" s="350"/>
      <c r="AH581" s="350"/>
      <c r="AI581" s="350"/>
      <c r="AJ581" s="351">
        <f>J581/AC581</f>
        <v>0.643564356435644</v>
      </c>
      <c r="AK581" s="351"/>
      <c r="AL581" s="351"/>
      <c r="AM581" s="351"/>
      <c r="AN581" s="351"/>
      <c r="AO581" s="351"/>
      <c r="AP581" s="351"/>
      <c r="AQ581" s="349">
        <v>6186</v>
      </c>
      <c r="AR581" s="349"/>
      <c r="AS581" s="349"/>
      <c r="AT581" s="349"/>
      <c r="AU581" s="349"/>
      <c r="AV581" s="349"/>
      <c r="AW581" s="349">
        <v>3205</v>
      </c>
      <c r="AX581" s="349"/>
      <c r="AY581" s="349"/>
      <c r="AZ581" s="349"/>
      <c r="BA581" s="349"/>
      <c r="BB581" s="349"/>
      <c r="BC581" s="349">
        <v>107</v>
      </c>
      <c r="BD581" s="349"/>
      <c r="BE581" s="349"/>
      <c r="BF581" s="349"/>
      <c r="BG581" s="349"/>
      <c r="BH581" s="349">
        <v>769</v>
      </c>
      <c r="BI581" s="349"/>
      <c r="BJ581" s="349"/>
      <c r="BK581" s="349"/>
      <c r="BL581" s="349"/>
      <c r="BM581" s="352">
        <f>SUM(AQ581:BL581)</f>
        <v>10267</v>
      </c>
      <c r="BN581" s="352"/>
      <c r="BO581" s="352"/>
      <c r="BP581" s="352"/>
      <c r="BQ581" s="352"/>
      <c r="BR581" s="352"/>
      <c r="BS581" s="352"/>
      <c r="BT581" s="351">
        <f>AQ581/BM581</f>
        <v>0.602512905425149</v>
      </c>
      <c r="BU581" s="351"/>
      <c r="BV581" s="351"/>
      <c r="BW581" s="351"/>
      <c r="BX581" s="351"/>
      <c r="BY581" s="351"/>
      <c r="BZ581"/>
      <c r="CA581"/>
      <c r="CB581"/>
      <c r="CC581"/>
      <c r="CD581"/>
      <c r="CE581"/>
      <c r="CF581"/>
      <c r="CG581"/>
      <c r="CH581"/>
      <c r="CI581"/>
      <c r="CJ581"/>
      <c r="CK581"/>
      <c r="CL581"/>
      <c r="CM581"/>
      <c r="CN581"/>
      <c r="CO581"/>
      <c r="CP581"/>
      <c r="CQ581"/>
      <c r="CR581"/>
      <c r="CS581"/>
      <c r="CT581"/>
      <c r="CU581"/>
      <c r="CV581"/>
      <c r="CW581"/>
      <c r="CX581"/>
      <c r="CY581"/>
      <c r="CZ581"/>
      <c r="DA581"/>
      <c r="DB581"/>
      <c r="DC581"/>
      <c r="DD581"/>
      <c r="DE581"/>
      <c r="DF581"/>
      <c r="DG581"/>
      <c r="DH581"/>
      <c r="DI581"/>
      <c r="DJ581"/>
      <c r="DK581"/>
      <c r="DL581"/>
      <c r="DM581"/>
      <c r="DN581"/>
      <c r="DO581"/>
      <c r="DP581"/>
      <c r="DQ581"/>
      <c r="DR581"/>
      <c r="DS581"/>
      <c r="DT581"/>
      <c r="DU581"/>
      <c r="DV581"/>
      <c r="DW581"/>
      <c r="DX581"/>
      <c r="DY581"/>
      <c r="DZ581"/>
      <c r="EA581"/>
      <c r="EB581"/>
      <c r="EC581"/>
      <c r="ED581"/>
      <c r="EE581"/>
      <c r="EF581"/>
      <c r="EG581"/>
      <c r="EH581"/>
      <c r="EI581"/>
      <c r="EJ581"/>
      <c r="EK581"/>
      <c r="EL581"/>
      <c r="EM581"/>
      <c r="EN581"/>
      <c r="EO581"/>
      <c r="EP581"/>
      <c r="EQ581"/>
      <c r="ER581"/>
      <c r="ES581"/>
      <c r="ET581"/>
      <c r="EU581"/>
      <c r="EV581"/>
      <c r="EW581"/>
      <c r="EX581"/>
      <c r="EY581"/>
      <c r="EZ581"/>
      <c r="FA581"/>
      <c r="FB581"/>
      <c r="FC581"/>
      <c r="FD581"/>
      <c r="FE581"/>
      <c r="FF581"/>
      <c r="FG581"/>
      <c r="FH581"/>
      <c r="FI581"/>
      <c r="FJ581"/>
      <c r="FK581"/>
      <c r="FL581"/>
      <c r="FM581"/>
      <c r="FN581"/>
      <c r="FO581"/>
      <c r="FP581"/>
      <c r="FQ581"/>
      <c r="FR581"/>
      <c r="FS581"/>
      <c r="FT581"/>
      <c r="FU581"/>
      <c r="FV581"/>
      <c r="FW581"/>
      <c r="FX581"/>
      <c r="FY581"/>
      <c r="FZ581"/>
      <c r="GA581"/>
      <c r="GB581"/>
      <c r="GC581"/>
      <c r="GD581"/>
      <c r="GE581"/>
      <c r="GF581"/>
      <c r="GG581"/>
      <c r="GH581"/>
      <c r="GI581"/>
      <c r="GJ581"/>
      <c r="GK581"/>
      <c r="GL581"/>
      <c r="GM581"/>
      <c r="GN581"/>
      <c r="GO581"/>
      <c r="GP581"/>
      <c r="GQ581"/>
      <c r="GR581"/>
      <c r="GS581"/>
      <c r="GT581"/>
      <c r="GU581"/>
      <c r="GV581"/>
      <c r="GW581"/>
      <c r="GX581"/>
      <c r="GY581"/>
      <c r="GZ581"/>
      <c r="HA581"/>
      <c r="HB581"/>
      <c r="HC581"/>
      <c r="HD581"/>
      <c r="HE581"/>
      <c r="HF581"/>
      <c r="HG581"/>
      <c r="HH581"/>
      <c r="HI581"/>
      <c r="HJ581"/>
      <c r="HK581"/>
      <c r="HL581"/>
      <c r="HM581"/>
      <c r="HN581"/>
      <c r="HO581"/>
      <c r="HP581"/>
      <c r="HQ581"/>
      <c r="HR581"/>
      <c r="HS581"/>
      <c r="HT581"/>
      <c r="HU581"/>
      <c r="HV581"/>
      <c r="HW581"/>
      <c r="HX581"/>
      <c r="HY581"/>
      <c r="HZ581"/>
      <c r="IA581"/>
      <c r="IB581"/>
      <c r="IC581"/>
      <c r="ID581"/>
      <c r="IE581"/>
      <c r="IF581"/>
      <c r="IG581"/>
      <c r="IH581"/>
      <c r="II581"/>
      <c r="IJ581"/>
      <c r="IK581"/>
      <c r="IL581"/>
      <c r="IM581"/>
      <c r="IN581"/>
      <c r="IO581"/>
      <c r="IP581"/>
      <c r="IQ581"/>
      <c r="IR581"/>
      <c r="IS581"/>
      <c r="IT581"/>
      <c r="IU581"/>
      <c r="IV581"/>
    </row>
    <row r="582" spans="1:256" ht="15" customHeight="1">
      <c r="A582"/>
      <c r="B582" s="353"/>
      <c r="C582" s="353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  <c r="AY582"/>
      <c r="AZ582"/>
      <c r="BA582"/>
      <c r="BB582"/>
      <c r="BC582"/>
      <c r="BD582"/>
      <c r="BE582"/>
      <c r="BF582"/>
      <c r="BG582"/>
      <c r="BH582"/>
      <c r="BI582"/>
      <c r="BJ582"/>
      <c r="BK582"/>
      <c r="BL582"/>
      <c r="BM582"/>
      <c r="BN582"/>
      <c r="BO582"/>
      <c r="BP582"/>
      <c r="BQ582"/>
      <c r="BR582"/>
      <c r="BS582"/>
      <c r="BT582"/>
      <c r="BU582"/>
      <c r="BV582"/>
      <c r="BW582"/>
      <c r="BX582"/>
      <c r="BY582" s="55" t="s">
        <v>665</v>
      </c>
      <c r="BZ582"/>
      <c r="CA582"/>
      <c r="CB582"/>
      <c r="CC582"/>
      <c r="CD582"/>
      <c r="CE582"/>
      <c r="CF582"/>
      <c r="CG582"/>
      <c r="CH582"/>
      <c r="CI582"/>
      <c r="CJ582"/>
      <c r="CK582"/>
      <c r="CL582"/>
      <c r="CM582"/>
      <c r="CN582"/>
      <c r="CO582"/>
      <c r="CP582"/>
      <c r="CQ582"/>
      <c r="CR582"/>
      <c r="CS582"/>
      <c r="CT582"/>
      <c r="CU582"/>
      <c r="CV582"/>
      <c r="CW582"/>
      <c r="CX582"/>
      <c r="CY582"/>
      <c r="CZ582"/>
      <c r="DA582"/>
      <c r="DB582"/>
      <c r="DC582"/>
      <c r="DD582"/>
      <c r="DE582"/>
      <c r="DF582"/>
      <c r="DG582"/>
      <c r="DH582"/>
      <c r="DI582"/>
      <c r="DJ582"/>
      <c r="DK582"/>
      <c r="DL582"/>
      <c r="DM582"/>
      <c r="DN582"/>
      <c r="DO582"/>
      <c r="DP582"/>
      <c r="DQ582"/>
      <c r="DR582"/>
      <c r="DS582"/>
      <c r="DT582"/>
      <c r="DU582"/>
      <c r="DV582"/>
      <c r="DW582"/>
      <c r="DX582"/>
      <c r="DY582"/>
      <c r="DZ582"/>
      <c r="EA582"/>
      <c r="EB582"/>
      <c r="EC582"/>
      <c r="ED582"/>
      <c r="EE582"/>
      <c r="EF582"/>
      <c r="EG582"/>
      <c r="EH582"/>
      <c r="EI582"/>
      <c r="EJ582"/>
      <c r="EK582"/>
      <c r="EL582"/>
      <c r="EM582"/>
      <c r="EN582"/>
      <c r="EO582"/>
      <c r="EP582"/>
      <c r="EQ582"/>
      <c r="ER582"/>
      <c r="ES582"/>
      <c r="ET582"/>
      <c r="EU582"/>
      <c r="EV582"/>
      <c r="EW582"/>
      <c r="EX582"/>
      <c r="EY582"/>
      <c r="EZ582"/>
      <c r="FA582"/>
      <c r="FB582"/>
      <c r="FC582"/>
      <c r="FD582"/>
      <c r="FE582"/>
      <c r="FF582"/>
      <c r="FG582"/>
      <c r="FH582"/>
      <c r="FI582"/>
      <c r="FJ582"/>
      <c r="FK582"/>
      <c r="FL582"/>
      <c r="FM582"/>
      <c r="FN582"/>
      <c r="FO582"/>
      <c r="FP582"/>
      <c r="FQ582"/>
      <c r="FR582"/>
      <c r="FS582"/>
      <c r="FT582"/>
      <c r="FU582"/>
      <c r="FV582"/>
      <c r="FW582"/>
      <c r="FX582"/>
      <c r="FY582"/>
      <c r="FZ582"/>
      <c r="GA582"/>
      <c r="GB582"/>
      <c r="GC582"/>
      <c r="GD582"/>
      <c r="GE582"/>
      <c r="GF582"/>
      <c r="GG582"/>
      <c r="GH582"/>
      <c r="GI582"/>
      <c r="GJ582"/>
      <c r="GK582"/>
      <c r="GL582"/>
      <c r="GM582"/>
      <c r="GN582"/>
      <c r="GO582"/>
      <c r="GP582"/>
      <c r="GQ582"/>
      <c r="GR582"/>
      <c r="GS582"/>
      <c r="GT582"/>
      <c r="GU582"/>
      <c r="GV582"/>
      <c r="GW582"/>
      <c r="GX582"/>
      <c r="GY582"/>
      <c r="GZ582"/>
      <c r="HA582"/>
      <c r="HB582"/>
      <c r="HC582"/>
      <c r="HD582"/>
      <c r="HE582"/>
      <c r="HF582"/>
      <c r="HG582"/>
      <c r="HH582"/>
      <c r="HI582"/>
      <c r="HJ582"/>
      <c r="HK582"/>
      <c r="HL582"/>
      <c r="HM582"/>
      <c r="HN582"/>
      <c r="HO582"/>
      <c r="HP582"/>
      <c r="HQ582"/>
      <c r="HR582"/>
      <c r="HS582"/>
      <c r="HT582"/>
      <c r="HU582"/>
      <c r="HV582"/>
      <c r="HW582"/>
      <c r="HX582"/>
      <c r="HY582"/>
      <c r="HZ582"/>
      <c r="IA582"/>
      <c r="IB582"/>
      <c r="IC582"/>
      <c r="ID582"/>
      <c r="IE582"/>
      <c r="IF582"/>
      <c r="IG582"/>
      <c r="IH582"/>
      <c r="II582"/>
      <c r="IJ582"/>
      <c r="IK582"/>
      <c r="IL582"/>
      <c r="IM582"/>
      <c r="IN582"/>
      <c r="IO582"/>
      <c r="IP582"/>
      <c r="IQ582"/>
      <c r="IR582"/>
      <c r="IS582"/>
      <c r="IT582"/>
      <c r="IU582"/>
      <c r="IV582"/>
    </row>
    <row r="584" s="8" customFormat="1" ht="15" customHeight="1">
      <c r="A584" s="8" t="s">
        <v>666</v>
      </c>
    </row>
    <row r="585" s="8" customFormat="1" ht="15" customHeight="1">
      <c r="A585"/>
    </row>
    <row r="586" spans="1:69" s="8" customFormat="1" ht="15" customHeight="1">
      <c r="A586" s="4" t="s">
        <v>667</v>
      </c>
      <c r="BQ586" s="55" t="s">
        <v>668</v>
      </c>
    </row>
    <row r="587" spans="1:69" s="8" customFormat="1" ht="3.75" customHeight="1">
      <c r="A587"/>
      <c r="BQ587"/>
    </row>
    <row r="588" spans="1:80" s="8" customFormat="1" ht="15" customHeight="1">
      <c r="A588"/>
      <c r="B588" s="5" t="s">
        <v>12</v>
      </c>
      <c r="C588" s="5"/>
      <c r="D588" s="5"/>
      <c r="E588" s="5"/>
      <c r="F588" s="5"/>
      <c r="G588" s="5"/>
      <c r="H588" s="5"/>
      <c r="I588" s="5"/>
      <c r="J588" s="5" t="s">
        <v>669</v>
      </c>
      <c r="K588" s="5"/>
      <c r="L588" s="5"/>
      <c r="M588" s="5"/>
      <c r="N588" s="5"/>
      <c r="O588" s="5"/>
      <c r="P588" s="5"/>
      <c r="Q588" s="5"/>
      <c r="R588" s="5" t="s">
        <v>670</v>
      </c>
      <c r="S588" s="5"/>
      <c r="T588" s="5"/>
      <c r="U588" s="5"/>
      <c r="V588" s="5"/>
      <c r="W588" s="5"/>
      <c r="X588" s="5"/>
      <c r="Y588" s="5"/>
      <c r="Z588" s="5" t="s">
        <v>671</v>
      </c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354" t="s">
        <v>672</v>
      </c>
      <c r="AL588" s="354"/>
      <c r="AM588" s="354"/>
      <c r="AN588" s="354"/>
      <c r="AO588" s="354"/>
      <c r="AP588" s="354"/>
      <c r="AQ588" s="354"/>
      <c r="AR588" s="354"/>
      <c r="AS588" s="354"/>
      <c r="AT588" s="354"/>
      <c r="AU588" s="354"/>
      <c r="AV588" s="354" t="s">
        <v>673</v>
      </c>
      <c r="AW588" s="354"/>
      <c r="AX588" s="354"/>
      <c r="AY588" s="354"/>
      <c r="AZ588" s="354"/>
      <c r="BA588" s="354"/>
      <c r="BB588" s="354"/>
      <c r="BC588" s="354"/>
      <c r="BD588" s="354"/>
      <c r="BE588" s="354"/>
      <c r="BF588" s="354"/>
      <c r="BG588" s="345" t="s">
        <v>674</v>
      </c>
      <c r="BH588" s="345"/>
      <c r="BI588" s="345"/>
      <c r="BJ588" s="345"/>
      <c r="BK588" s="345"/>
      <c r="BL588" s="345"/>
      <c r="BM588" s="345"/>
      <c r="BN588" s="345"/>
      <c r="BO588" s="345"/>
      <c r="BP588" s="345"/>
      <c r="BQ588" s="345"/>
      <c r="CB588" s="335" t="s">
        <v>675</v>
      </c>
    </row>
    <row r="589" spans="1:80" s="8" customFormat="1" ht="15" customHeight="1">
      <c r="A589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354"/>
      <c r="AL589" s="354"/>
      <c r="AM589" s="354"/>
      <c r="AN589" s="354"/>
      <c r="AO589" s="354"/>
      <c r="AP589" s="354"/>
      <c r="AQ589" s="354"/>
      <c r="AR589" s="354"/>
      <c r="AS589" s="354"/>
      <c r="AT589" s="354"/>
      <c r="AU589" s="354"/>
      <c r="AV589" s="354"/>
      <c r="AW589" s="354"/>
      <c r="AX589" s="354"/>
      <c r="AY589" s="354"/>
      <c r="AZ589" s="354"/>
      <c r="BA589" s="354"/>
      <c r="BB589" s="354"/>
      <c r="BC589" s="354"/>
      <c r="BD589" s="354"/>
      <c r="BE589" s="354"/>
      <c r="BF589" s="354"/>
      <c r="BG589" s="345"/>
      <c r="BH589" s="345"/>
      <c r="BI589" s="345"/>
      <c r="BJ589" s="345"/>
      <c r="BK589" s="345"/>
      <c r="BL589" s="345"/>
      <c r="BM589" s="345"/>
      <c r="BN589" s="345"/>
      <c r="BO589" s="345"/>
      <c r="BP589" s="345"/>
      <c r="BQ589" s="345"/>
      <c r="CB589"/>
    </row>
    <row r="590" spans="1:80" s="8" customFormat="1" ht="15" customHeight="1">
      <c r="A590"/>
      <c r="B590" s="13" t="s">
        <v>676</v>
      </c>
      <c r="C590" s="13"/>
      <c r="D590" s="13"/>
      <c r="E590" s="13"/>
      <c r="F590" s="13"/>
      <c r="G590" s="13"/>
      <c r="H590" s="13"/>
      <c r="I590" s="13"/>
      <c r="J590" s="355">
        <v>906</v>
      </c>
      <c r="K590" s="355"/>
      <c r="L590" s="355"/>
      <c r="M590" s="355"/>
      <c r="N590" s="355"/>
      <c r="O590" s="355"/>
      <c r="P590" s="355"/>
      <c r="Q590" s="355"/>
      <c r="R590" s="355">
        <v>5050</v>
      </c>
      <c r="S590" s="355"/>
      <c r="T590" s="355"/>
      <c r="U590" s="355"/>
      <c r="V590" s="355"/>
      <c r="W590" s="355"/>
      <c r="X590" s="355"/>
      <c r="Y590" s="355"/>
      <c r="Z590" s="355">
        <v>10885808</v>
      </c>
      <c r="AA590" s="355"/>
      <c r="AB590" s="355"/>
      <c r="AC590" s="355"/>
      <c r="AD590" s="355"/>
      <c r="AE590" s="355"/>
      <c r="AF590" s="355"/>
      <c r="AG590" s="355"/>
      <c r="AH590" s="355"/>
      <c r="AI590" s="355"/>
      <c r="AJ590" s="355"/>
      <c r="AK590" s="356">
        <v>5.6</v>
      </c>
      <c r="AL590" s="356"/>
      <c r="AM590" s="356"/>
      <c r="AN590" s="356"/>
      <c r="AO590" s="356"/>
      <c r="AP590" s="356"/>
      <c r="AQ590" s="356"/>
      <c r="AR590" s="356"/>
      <c r="AS590" s="356"/>
      <c r="AT590" s="356"/>
      <c r="AU590" s="356"/>
      <c r="AV590" s="355">
        <v>12015</v>
      </c>
      <c r="AW590" s="355"/>
      <c r="AX590" s="355"/>
      <c r="AY590" s="355"/>
      <c r="AZ590" s="355"/>
      <c r="BA590" s="355"/>
      <c r="BB590" s="355"/>
      <c r="BC590" s="355"/>
      <c r="BD590" s="355"/>
      <c r="BE590" s="355"/>
      <c r="BF590" s="355"/>
      <c r="BG590" s="355">
        <v>2156</v>
      </c>
      <c r="BH590" s="355"/>
      <c r="BI590" s="355"/>
      <c r="BJ590" s="355"/>
      <c r="BK590" s="355"/>
      <c r="BL590" s="355"/>
      <c r="BM590" s="355"/>
      <c r="BN590" s="355"/>
      <c r="BO590" s="355"/>
      <c r="BP590" s="355"/>
      <c r="BQ590" s="355"/>
      <c r="CB590"/>
    </row>
    <row r="591" spans="1:80" s="8" customFormat="1" ht="15" customHeight="1">
      <c r="A591"/>
      <c r="B591" s="63" t="s">
        <v>677</v>
      </c>
      <c r="C591" s="63"/>
      <c r="D591" s="63"/>
      <c r="E591" s="63"/>
      <c r="F591" s="63"/>
      <c r="G591" s="63"/>
      <c r="H591" s="63"/>
      <c r="I591" s="63"/>
      <c r="J591" s="357">
        <v>833</v>
      </c>
      <c r="K591" s="357"/>
      <c r="L591" s="357"/>
      <c r="M591" s="357"/>
      <c r="N591" s="357"/>
      <c r="O591" s="357"/>
      <c r="P591" s="357"/>
      <c r="Q591" s="357"/>
      <c r="R591" s="357">
        <v>4422</v>
      </c>
      <c r="S591" s="357"/>
      <c r="T591" s="357"/>
      <c r="U591" s="357"/>
      <c r="V591" s="357"/>
      <c r="W591" s="357"/>
      <c r="X591" s="357"/>
      <c r="Y591" s="357"/>
      <c r="Z591" s="357">
        <v>9462322</v>
      </c>
      <c r="AA591" s="357"/>
      <c r="AB591" s="357"/>
      <c r="AC591" s="357"/>
      <c r="AD591" s="357"/>
      <c r="AE591" s="357"/>
      <c r="AF591" s="357"/>
      <c r="AG591" s="357"/>
      <c r="AH591" s="357"/>
      <c r="AI591" s="357"/>
      <c r="AJ591" s="357"/>
      <c r="AK591" s="358">
        <v>5.3</v>
      </c>
      <c r="AL591" s="358"/>
      <c r="AM591" s="358"/>
      <c r="AN591" s="358"/>
      <c r="AO591" s="358"/>
      <c r="AP591" s="358"/>
      <c r="AQ591" s="358"/>
      <c r="AR591" s="358"/>
      <c r="AS591" s="358"/>
      <c r="AT591" s="358"/>
      <c r="AU591" s="358"/>
      <c r="AV591" s="357">
        <v>11359</v>
      </c>
      <c r="AW591" s="357"/>
      <c r="AX591" s="357"/>
      <c r="AY591" s="357"/>
      <c r="AZ591" s="357"/>
      <c r="BA591" s="357"/>
      <c r="BB591" s="357"/>
      <c r="BC591" s="357"/>
      <c r="BD591" s="357"/>
      <c r="BE591" s="357"/>
      <c r="BF591" s="357"/>
      <c r="BG591" s="357">
        <v>2140</v>
      </c>
      <c r="BH591" s="357"/>
      <c r="BI591" s="357"/>
      <c r="BJ591" s="357"/>
      <c r="BK591" s="357"/>
      <c r="BL591" s="357"/>
      <c r="BM591" s="357"/>
      <c r="BN591" s="357"/>
      <c r="BO591" s="357"/>
      <c r="BP591" s="357"/>
      <c r="BQ591" s="357"/>
      <c r="CB591"/>
    </row>
    <row r="592" spans="1:80" s="8" customFormat="1" ht="15" customHeight="1">
      <c r="A592"/>
      <c r="B592" s="63" t="s">
        <v>678</v>
      </c>
      <c r="C592" s="63"/>
      <c r="D592" s="63"/>
      <c r="E592" s="63"/>
      <c r="F592" s="63"/>
      <c r="G592" s="63"/>
      <c r="H592" s="63"/>
      <c r="I592" s="63"/>
      <c r="J592" s="357">
        <v>793</v>
      </c>
      <c r="K592" s="357"/>
      <c r="L592" s="357"/>
      <c r="M592" s="357"/>
      <c r="N592" s="357"/>
      <c r="O592" s="357"/>
      <c r="P592" s="357"/>
      <c r="Q592" s="357"/>
      <c r="R592" s="357">
        <v>4223</v>
      </c>
      <c r="S592" s="357"/>
      <c r="T592" s="357"/>
      <c r="U592" s="357"/>
      <c r="V592" s="357"/>
      <c r="W592" s="357"/>
      <c r="X592" s="357"/>
      <c r="Y592" s="357"/>
      <c r="Z592" s="357">
        <v>8968177</v>
      </c>
      <c r="AA592" s="357"/>
      <c r="AB592" s="357"/>
      <c r="AC592" s="357"/>
      <c r="AD592" s="357"/>
      <c r="AE592" s="357"/>
      <c r="AF592" s="357"/>
      <c r="AG592" s="357"/>
      <c r="AH592" s="357"/>
      <c r="AI592" s="357"/>
      <c r="AJ592" s="357"/>
      <c r="AK592" s="358">
        <v>5.3</v>
      </c>
      <c r="AL592" s="358"/>
      <c r="AM592" s="358"/>
      <c r="AN592" s="358"/>
      <c r="AO592" s="358"/>
      <c r="AP592" s="358"/>
      <c r="AQ592" s="358"/>
      <c r="AR592" s="358"/>
      <c r="AS592" s="358"/>
      <c r="AT592" s="358"/>
      <c r="AU592" s="358"/>
      <c r="AV592" s="357">
        <v>11309</v>
      </c>
      <c r="AW592" s="357"/>
      <c r="AX592" s="357"/>
      <c r="AY592" s="357"/>
      <c r="AZ592" s="357"/>
      <c r="BA592" s="357"/>
      <c r="BB592" s="357"/>
      <c r="BC592" s="357"/>
      <c r="BD592" s="357"/>
      <c r="BE592" s="357"/>
      <c r="BF592" s="357"/>
      <c r="BG592" s="357">
        <v>2124</v>
      </c>
      <c r="BH592" s="357"/>
      <c r="BI592" s="357"/>
      <c r="BJ592" s="357"/>
      <c r="BK592" s="357"/>
      <c r="BL592" s="357"/>
      <c r="BM592" s="357"/>
      <c r="BN592" s="357"/>
      <c r="BO592" s="357"/>
      <c r="BP592" s="357"/>
      <c r="BQ592" s="357"/>
      <c r="CB592"/>
    </row>
    <row r="593" spans="1:80" s="8" customFormat="1" ht="15" customHeight="1">
      <c r="A593"/>
      <c r="B593" s="63" t="s">
        <v>679</v>
      </c>
      <c r="C593" s="63"/>
      <c r="D593" s="63"/>
      <c r="E593" s="63"/>
      <c r="F593" s="63"/>
      <c r="G593" s="63"/>
      <c r="H593" s="63"/>
      <c r="I593" s="63"/>
      <c r="J593" s="357">
        <v>709</v>
      </c>
      <c r="K593" s="357"/>
      <c r="L593" s="357"/>
      <c r="M593" s="357"/>
      <c r="N593" s="357"/>
      <c r="O593" s="357"/>
      <c r="P593" s="357"/>
      <c r="Q593" s="357"/>
      <c r="R593" s="357">
        <v>3900</v>
      </c>
      <c r="S593" s="357"/>
      <c r="T593" s="357"/>
      <c r="U593" s="357"/>
      <c r="V593" s="357"/>
      <c r="W593" s="357"/>
      <c r="X593" s="357"/>
      <c r="Y593" s="357"/>
      <c r="Z593" s="357">
        <v>9179419</v>
      </c>
      <c r="AA593" s="357"/>
      <c r="AB593" s="357"/>
      <c r="AC593" s="357"/>
      <c r="AD593" s="357"/>
      <c r="AE593" s="357"/>
      <c r="AF593" s="357"/>
      <c r="AG593" s="357"/>
      <c r="AH593" s="357"/>
      <c r="AI593" s="357"/>
      <c r="AJ593" s="357"/>
      <c r="AK593" s="358">
        <v>5.5</v>
      </c>
      <c r="AL593" s="358"/>
      <c r="AM593" s="358"/>
      <c r="AN593" s="358"/>
      <c r="AO593" s="358"/>
      <c r="AP593" s="358"/>
      <c r="AQ593" s="358"/>
      <c r="AR593" s="358"/>
      <c r="AS593" s="358"/>
      <c r="AT593" s="358"/>
      <c r="AU593" s="358"/>
      <c r="AV593" s="357">
        <v>12947</v>
      </c>
      <c r="AW593" s="357"/>
      <c r="AX593" s="357"/>
      <c r="AY593" s="357"/>
      <c r="AZ593" s="357"/>
      <c r="BA593" s="357"/>
      <c r="BB593" s="357"/>
      <c r="BC593" s="357"/>
      <c r="BD593" s="357"/>
      <c r="BE593" s="357"/>
      <c r="BF593" s="357"/>
      <c r="BG593" s="357">
        <v>2354</v>
      </c>
      <c r="BH593" s="357"/>
      <c r="BI593" s="357"/>
      <c r="BJ593" s="357"/>
      <c r="BK593" s="357"/>
      <c r="BL593" s="357"/>
      <c r="BM593" s="357"/>
      <c r="BN593" s="357"/>
      <c r="BO593" s="357"/>
      <c r="BP593" s="357"/>
      <c r="BQ593" s="357"/>
      <c r="CB593"/>
    </row>
    <row r="594" spans="1:80" s="8" customFormat="1" ht="15" customHeight="1">
      <c r="A594"/>
      <c r="B594" s="17" t="s">
        <v>680</v>
      </c>
      <c r="C594" s="17"/>
      <c r="D594" s="17"/>
      <c r="E594" s="17"/>
      <c r="F594" s="17"/>
      <c r="G594" s="17"/>
      <c r="H594" s="17"/>
      <c r="I594" s="17"/>
      <c r="J594" s="359">
        <v>539</v>
      </c>
      <c r="K594" s="359"/>
      <c r="L594" s="359"/>
      <c r="M594" s="359"/>
      <c r="N594" s="359"/>
      <c r="O594" s="359"/>
      <c r="P594" s="359"/>
      <c r="Q594" s="359"/>
      <c r="R594" s="359">
        <v>3270</v>
      </c>
      <c r="S594" s="359"/>
      <c r="T594" s="359"/>
      <c r="U594" s="359"/>
      <c r="V594" s="359"/>
      <c r="W594" s="359"/>
      <c r="X594" s="359"/>
      <c r="Y594" s="359"/>
      <c r="Z594" s="359">
        <v>7686606</v>
      </c>
      <c r="AA594" s="359"/>
      <c r="AB594" s="359"/>
      <c r="AC594" s="359"/>
      <c r="AD594" s="359"/>
      <c r="AE594" s="359"/>
      <c r="AF594" s="359"/>
      <c r="AG594" s="359"/>
      <c r="AH594" s="359"/>
      <c r="AI594" s="359"/>
      <c r="AJ594" s="359"/>
      <c r="AK594" s="360">
        <v>6.1</v>
      </c>
      <c r="AL594" s="360"/>
      <c r="AM594" s="360"/>
      <c r="AN594" s="360"/>
      <c r="AO594" s="360"/>
      <c r="AP594" s="360"/>
      <c r="AQ594" s="360"/>
      <c r="AR594" s="360"/>
      <c r="AS594" s="360"/>
      <c r="AT594" s="360"/>
      <c r="AU594" s="360"/>
      <c r="AV594" s="359">
        <v>14261</v>
      </c>
      <c r="AW594" s="359"/>
      <c r="AX594" s="359"/>
      <c r="AY594" s="359"/>
      <c r="AZ594" s="359"/>
      <c r="BA594" s="359"/>
      <c r="BB594" s="359"/>
      <c r="BC594" s="359"/>
      <c r="BD594" s="359"/>
      <c r="BE594" s="359"/>
      <c r="BF594" s="359"/>
      <c r="BG594" s="359">
        <v>2351</v>
      </c>
      <c r="BH594" s="359"/>
      <c r="BI594" s="359"/>
      <c r="BJ594" s="359"/>
      <c r="BK594" s="359"/>
      <c r="BL594" s="359"/>
      <c r="BM594" s="359"/>
      <c r="BN594" s="359"/>
      <c r="BO594" s="359"/>
      <c r="BP594" s="359"/>
      <c r="BQ594" s="359"/>
      <c r="CB594"/>
    </row>
    <row r="595" spans="1:80" s="8" customFormat="1" ht="15" customHeight="1">
      <c r="A595"/>
      <c r="B595" s="361"/>
      <c r="C595" s="361"/>
      <c r="D595" s="361"/>
      <c r="E595" s="361"/>
      <c r="F595" s="361"/>
      <c r="G595" s="361"/>
      <c r="H595" s="361"/>
      <c r="I595" s="361"/>
      <c r="J595" s="361"/>
      <c r="K595" s="361"/>
      <c r="L595" s="361"/>
      <c r="M595" s="361"/>
      <c r="N595" s="361"/>
      <c r="O595" s="361"/>
      <c r="P595" s="361"/>
      <c r="Q595" s="361"/>
      <c r="R595" s="361"/>
      <c r="S595" s="361"/>
      <c r="T595" s="361"/>
      <c r="U595" s="361"/>
      <c r="V595" s="361"/>
      <c r="W595" s="361"/>
      <c r="X595" s="361"/>
      <c r="Y595" s="361"/>
      <c r="Z595" s="361"/>
      <c r="AA595" s="361"/>
      <c r="AB595" s="361"/>
      <c r="AC595" s="361"/>
      <c r="AD595" s="361"/>
      <c r="AE595" s="361"/>
      <c r="AF595" s="361"/>
      <c r="AG595" s="361"/>
      <c r="AH595" s="361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  <c r="AV595"/>
      <c r="AW595"/>
      <c r="AX595"/>
      <c r="AY595"/>
      <c r="AZ595" s="8" t="s">
        <v>681</v>
      </c>
      <c r="BA595"/>
      <c r="BB595"/>
      <c r="BC595"/>
      <c r="BD595"/>
      <c r="BE595"/>
      <c r="BF595"/>
      <c r="BG595"/>
      <c r="BH595"/>
      <c r="BI595"/>
      <c r="BJ595"/>
      <c r="BK595"/>
      <c r="BL595"/>
      <c r="BM595"/>
      <c r="BN595"/>
      <c r="BO595"/>
      <c r="BP595"/>
      <c r="BQ595"/>
      <c r="CB595"/>
    </row>
    <row r="596" spans="1:80" s="8" customFormat="1" ht="15" customHeight="1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  <c r="AV596"/>
      <c r="AW596"/>
      <c r="AX596"/>
      <c r="AY596"/>
      <c r="AZ596"/>
      <c r="BA596"/>
      <c r="BB596"/>
      <c r="BC596"/>
      <c r="BD596"/>
      <c r="BE596"/>
      <c r="BF596"/>
      <c r="BG596"/>
      <c r="BH596"/>
      <c r="BI596"/>
      <c r="BJ596"/>
      <c r="BK596"/>
      <c r="BL596"/>
      <c r="BM596"/>
      <c r="BN596"/>
      <c r="BO596"/>
      <c r="BP596"/>
      <c r="BQ596"/>
      <c r="CB596"/>
    </row>
    <row r="597" spans="1:80" s="8" customFormat="1" ht="15" customHeight="1">
      <c r="A597" s="4" t="s">
        <v>682</v>
      </c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 s="362"/>
      <c r="AP597" s="362"/>
      <c r="AQ597" s="362"/>
      <c r="AR597" s="362"/>
      <c r="AS597" s="362"/>
      <c r="AT597" s="362"/>
      <c r="AU597" s="362"/>
      <c r="AV597" s="362"/>
      <c r="AW597" s="362"/>
      <c r="AX597" s="362"/>
      <c r="AY597" s="362"/>
      <c r="AZ597" s="362"/>
      <c r="BA597" s="362"/>
      <c r="BB597" s="362"/>
      <c r="BC597" s="362"/>
      <c r="BD597" s="362"/>
      <c r="BE597" s="362"/>
      <c r="BF597" s="362"/>
      <c r="BG597" s="362"/>
      <c r="BH597" s="362"/>
      <c r="BI597" s="362"/>
      <c r="BJ597" s="362"/>
      <c r="BK597" s="362"/>
      <c r="BL597" s="362"/>
      <c r="BM597" s="362"/>
      <c r="BN597" s="362"/>
      <c r="BO597" s="362"/>
      <c r="BP597" s="362"/>
      <c r="BQ597" s="74" t="s">
        <v>683</v>
      </c>
      <c r="BR597" s="362"/>
      <c r="BS597" s="362"/>
      <c r="BT597" s="362"/>
      <c r="BU597" s="362"/>
      <c r="BV597" s="362"/>
      <c r="BW597" s="362"/>
      <c r="BX597" s="362"/>
      <c r="CB597"/>
    </row>
    <row r="598" spans="1:80" s="8" customFormat="1" ht="3.75" customHeight="1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  <c r="AV598"/>
      <c r="AW598"/>
      <c r="AX598"/>
      <c r="AY598"/>
      <c r="AZ598"/>
      <c r="BA598"/>
      <c r="BB598"/>
      <c r="BC598"/>
      <c r="BD598"/>
      <c r="BE598"/>
      <c r="BF598"/>
      <c r="BG598"/>
      <c r="BH598"/>
      <c r="BI598"/>
      <c r="BJ598"/>
      <c r="BK598"/>
      <c r="BL598"/>
      <c r="BM598"/>
      <c r="BN598"/>
      <c r="BO598"/>
      <c r="BP598"/>
      <c r="BQ598"/>
      <c r="BR598"/>
      <c r="BS598"/>
      <c r="BT598"/>
      <c r="BU598"/>
      <c r="BV598"/>
      <c r="BW598"/>
      <c r="BX598"/>
      <c r="CB598"/>
    </row>
    <row r="599" spans="1:81" s="8" customFormat="1" ht="15" customHeight="1">
      <c r="A599"/>
      <c r="B599" s="5" t="s">
        <v>102</v>
      </c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 t="s">
        <v>539</v>
      </c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 t="s">
        <v>540</v>
      </c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 t="s">
        <v>684</v>
      </c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/>
      <c r="BS599"/>
      <c r="BT599"/>
      <c r="BU599"/>
      <c r="BV599"/>
      <c r="BW599"/>
      <c r="BX599"/>
      <c r="CB599"/>
      <c r="CC599" s="335" t="s">
        <v>675</v>
      </c>
    </row>
    <row r="600" spans="1:81" s="8" customFormat="1" ht="15" customHeight="1">
      <c r="A600"/>
      <c r="B600" s="363" t="s">
        <v>685</v>
      </c>
      <c r="C600" s="363"/>
      <c r="D600" s="363"/>
      <c r="E600" s="363"/>
      <c r="F600" s="363"/>
      <c r="G600" s="363"/>
      <c r="H600" s="363"/>
      <c r="I600" s="363"/>
      <c r="J600" s="363"/>
      <c r="K600" s="363"/>
      <c r="L600" s="363"/>
      <c r="M600" s="363"/>
      <c r="N600" s="363"/>
      <c r="O600" s="363"/>
      <c r="P600" s="363"/>
      <c r="Q600" s="363"/>
      <c r="R600" s="363"/>
      <c r="S600" s="363"/>
      <c r="T600" s="363"/>
      <c r="U600" s="363"/>
      <c r="V600" s="363"/>
      <c r="W600" s="363"/>
      <c r="X600" s="363"/>
      <c r="Y600" s="363"/>
      <c r="Z600" s="363"/>
      <c r="AA600" s="363"/>
      <c r="AB600" s="363"/>
      <c r="AC600" s="363"/>
      <c r="AD600" s="364">
        <f>SUM(AD601:AO605)</f>
        <v>102</v>
      </c>
      <c r="AE600" s="364"/>
      <c r="AF600" s="364"/>
      <c r="AG600" s="364"/>
      <c r="AH600" s="364"/>
      <c r="AI600" s="364"/>
      <c r="AJ600" s="364"/>
      <c r="AK600" s="364"/>
      <c r="AL600" s="364"/>
      <c r="AM600" s="364"/>
      <c r="AN600" s="364"/>
      <c r="AO600" s="364"/>
      <c r="AP600" s="364">
        <f>SUM(AP601:BA605)</f>
        <v>490</v>
      </c>
      <c r="AQ600" s="364"/>
      <c r="AR600" s="364"/>
      <c r="AS600" s="364"/>
      <c r="AT600" s="364"/>
      <c r="AU600" s="364"/>
      <c r="AV600" s="364"/>
      <c r="AW600" s="364"/>
      <c r="AX600" s="364"/>
      <c r="AY600" s="364"/>
      <c r="AZ600" s="364"/>
      <c r="BA600" s="364"/>
      <c r="BB600" s="364">
        <v>1959302</v>
      </c>
      <c r="BC600" s="364"/>
      <c r="BD600" s="364"/>
      <c r="BE600" s="364"/>
      <c r="BF600" s="364"/>
      <c r="BG600" s="364"/>
      <c r="BH600" s="364"/>
      <c r="BI600" s="364"/>
      <c r="BJ600" s="364"/>
      <c r="BK600" s="364"/>
      <c r="BL600" s="364"/>
      <c r="BM600" s="364"/>
      <c r="BN600" s="364"/>
      <c r="BO600" s="364"/>
      <c r="BP600" s="364"/>
      <c r="BQ600" s="364"/>
      <c r="BR600"/>
      <c r="BS600"/>
      <c r="BT600"/>
      <c r="BU600"/>
      <c r="BV600"/>
      <c r="BW600"/>
      <c r="BX600"/>
      <c r="CB600"/>
      <c r="CC600"/>
    </row>
    <row r="601" spans="1:81" s="8" customFormat="1" ht="15" customHeight="1">
      <c r="A601"/>
      <c r="B601" s="365"/>
      <c r="C601" s="366" t="s">
        <v>686</v>
      </c>
      <c r="D601" s="366"/>
      <c r="E601" s="366"/>
      <c r="F601" s="366"/>
      <c r="G601" s="366"/>
      <c r="H601" s="366"/>
      <c r="I601" s="366"/>
      <c r="J601" s="366"/>
      <c r="K601" s="366"/>
      <c r="L601" s="366"/>
      <c r="M601" s="366"/>
      <c r="N601" s="366"/>
      <c r="O601" s="366"/>
      <c r="P601" s="366"/>
      <c r="Q601" s="366"/>
      <c r="R601" s="366"/>
      <c r="S601" s="366"/>
      <c r="T601" s="366"/>
      <c r="U601" s="366"/>
      <c r="V601" s="366"/>
      <c r="W601" s="366"/>
      <c r="X601" s="366"/>
      <c r="Y601" s="366"/>
      <c r="Z601" s="366"/>
      <c r="AA601" s="366"/>
      <c r="AB601" s="366"/>
      <c r="AC601" s="366"/>
      <c r="AD601" s="336">
        <v>2</v>
      </c>
      <c r="AE601" s="336"/>
      <c r="AF601" s="336"/>
      <c r="AG601" s="336"/>
      <c r="AH601" s="336"/>
      <c r="AI601" s="336"/>
      <c r="AJ601" s="336"/>
      <c r="AK601" s="336"/>
      <c r="AL601" s="336"/>
      <c r="AM601" s="336"/>
      <c r="AN601" s="336"/>
      <c r="AO601" s="336"/>
      <c r="AP601" s="336">
        <v>2</v>
      </c>
      <c r="AQ601" s="336"/>
      <c r="AR601" s="336"/>
      <c r="AS601" s="336"/>
      <c r="AT601" s="336"/>
      <c r="AU601" s="336"/>
      <c r="AV601" s="336"/>
      <c r="AW601" s="336"/>
      <c r="AX601" s="336"/>
      <c r="AY601" s="336"/>
      <c r="AZ601" s="336"/>
      <c r="BA601" s="336"/>
      <c r="BB601" s="336" t="s">
        <v>619</v>
      </c>
      <c r="BC601" s="336"/>
      <c r="BD601" s="336"/>
      <c r="BE601" s="336"/>
      <c r="BF601" s="336"/>
      <c r="BG601" s="336"/>
      <c r="BH601" s="336"/>
      <c r="BI601" s="336"/>
      <c r="BJ601" s="336"/>
      <c r="BK601" s="336"/>
      <c r="BL601" s="336"/>
      <c r="BM601" s="336"/>
      <c r="BN601" s="336"/>
      <c r="BO601" s="336"/>
      <c r="BP601" s="336"/>
      <c r="BQ601" s="336"/>
      <c r="BR601"/>
      <c r="BS601"/>
      <c r="BT601"/>
      <c r="BU601"/>
      <c r="BV601"/>
      <c r="BW601"/>
      <c r="BX601"/>
      <c r="CB601"/>
      <c r="CC601"/>
    </row>
    <row r="602" spans="1:81" s="8" customFormat="1" ht="15" customHeight="1">
      <c r="A602"/>
      <c r="B602" s="365"/>
      <c r="C602" s="367" t="s">
        <v>687</v>
      </c>
      <c r="D602" s="367"/>
      <c r="E602" s="367"/>
      <c r="F602" s="367"/>
      <c r="G602" s="367"/>
      <c r="H602" s="367"/>
      <c r="I602" s="367"/>
      <c r="J602" s="367"/>
      <c r="K602" s="367"/>
      <c r="L602" s="367"/>
      <c r="M602" s="367"/>
      <c r="N602" s="367"/>
      <c r="O602" s="367"/>
      <c r="P602" s="367"/>
      <c r="Q602" s="367"/>
      <c r="R602" s="367"/>
      <c r="S602" s="367"/>
      <c r="T602" s="367"/>
      <c r="U602" s="367"/>
      <c r="V602" s="367"/>
      <c r="W602" s="367"/>
      <c r="X602" s="367"/>
      <c r="Y602" s="367"/>
      <c r="Z602" s="367"/>
      <c r="AA602" s="367"/>
      <c r="AB602" s="367"/>
      <c r="AC602" s="367"/>
      <c r="AD602" s="339">
        <v>26</v>
      </c>
      <c r="AE602" s="339"/>
      <c r="AF602" s="339"/>
      <c r="AG602" s="339"/>
      <c r="AH602" s="339"/>
      <c r="AI602" s="339"/>
      <c r="AJ602" s="339"/>
      <c r="AK602" s="339"/>
      <c r="AL602" s="339"/>
      <c r="AM602" s="339"/>
      <c r="AN602" s="339"/>
      <c r="AO602" s="339"/>
      <c r="AP602" s="339">
        <v>122</v>
      </c>
      <c r="AQ602" s="339"/>
      <c r="AR602" s="339"/>
      <c r="AS602" s="339"/>
      <c r="AT602" s="339"/>
      <c r="AU602" s="339"/>
      <c r="AV602" s="339"/>
      <c r="AW602" s="339"/>
      <c r="AX602" s="339"/>
      <c r="AY602" s="339"/>
      <c r="AZ602" s="339"/>
      <c r="BA602" s="339"/>
      <c r="BB602" s="339">
        <v>647797</v>
      </c>
      <c r="BC602" s="339"/>
      <c r="BD602" s="339"/>
      <c r="BE602" s="339"/>
      <c r="BF602" s="339"/>
      <c r="BG602" s="339"/>
      <c r="BH602" s="339"/>
      <c r="BI602" s="339"/>
      <c r="BJ602" s="339"/>
      <c r="BK602" s="339"/>
      <c r="BL602" s="339"/>
      <c r="BM602" s="339"/>
      <c r="BN602" s="339"/>
      <c r="BO602" s="339"/>
      <c r="BP602" s="339"/>
      <c r="BQ602" s="339"/>
      <c r="BR602"/>
      <c r="BS602"/>
      <c r="BT602"/>
      <c r="BU602"/>
      <c r="BV602"/>
      <c r="BW602"/>
      <c r="BX602"/>
      <c r="CB602"/>
      <c r="CC602"/>
    </row>
    <row r="603" spans="1:81" s="8" customFormat="1" ht="15" customHeight="1">
      <c r="A603"/>
      <c r="B603" s="365"/>
      <c r="C603" s="367" t="s">
        <v>688</v>
      </c>
      <c r="D603" s="367"/>
      <c r="E603" s="367"/>
      <c r="F603" s="367"/>
      <c r="G603" s="367"/>
      <c r="H603" s="367"/>
      <c r="I603" s="367"/>
      <c r="J603" s="367"/>
      <c r="K603" s="367"/>
      <c r="L603" s="367"/>
      <c r="M603" s="367"/>
      <c r="N603" s="367"/>
      <c r="O603" s="367"/>
      <c r="P603" s="367"/>
      <c r="Q603" s="367"/>
      <c r="R603" s="367"/>
      <c r="S603" s="367"/>
      <c r="T603" s="367"/>
      <c r="U603" s="367"/>
      <c r="V603" s="367"/>
      <c r="W603" s="367"/>
      <c r="X603" s="367"/>
      <c r="Y603" s="367"/>
      <c r="Z603" s="367"/>
      <c r="AA603" s="367"/>
      <c r="AB603" s="367"/>
      <c r="AC603" s="367"/>
      <c r="AD603" s="339">
        <v>27</v>
      </c>
      <c r="AE603" s="339"/>
      <c r="AF603" s="339"/>
      <c r="AG603" s="339"/>
      <c r="AH603" s="339"/>
      <c r="AI603" s="339"/>
      <c r="AJ603" s="339"/>
      <c r="AK603" s="339"/>
      <c r="AL603" s="339"/>
      <c r="AM603" s="339"/>
      <c r="AN603" s="339"/>
      <c r="AO603" s="339"/>
      <c r="AP603" s="339">
        <v>119</v>
      </c>
      <c r="AQ603" s="339"/>
      <c r="AR603" s="339"/>
      <c r="AS603" s="339"/>
      <c r="AT603" s="339"/>
      <c r="AU603" s="339"/>
      <c r="AV603" s="339"/>
      <c r="AW603" s="339"/>
      <c r="AX603" s="339"/>
      <c r="AY603" s="339"/>
      <c r="AZ603" s="339"/>
      <c r="BA603" s="339"/>
      <c r="BB603" s="339">
        <v>521547</v>
      </c>
      <c r="BC603" s="339"/>
      <c r="BD603" s="339"/>
      <c r="BE603" s="339"/>
      <c r="BF603" s="339"/>
      <c r="BG603" s="339"/>
      <c r="BH603" s="339"/>
      <c r="BI603" s="339"/>
      <c r="BJ603" s="339"/>
      <c r="BK603" s="339"/>
      <c r="BL603" s="339"/>
      <c r="BM603" s="339"/>
      <c r="BN603" s="339"/>
      <c r="BO603" s="339"/>
      <c r="BP603" s="339"/>
      <c r="BQ603" s="339"/>
      <c r="BR603"/>
      <c r="BS603"/>
      <c r="BT603"/>
      <c r="BU603"/>
      <c r="BV603"/>
      <c r="BW603"/>
      <c r="BX603"/>
      <c r="CB603"/>
      <c r="CC603"/>
    </row>
    <row r="604" spans="1:81" s="8" customFormat="1" ht="15" customHeight="1">
      <c r="A604"/>
      <c r="B604" s="365"/>
      <c r="C604" s="367" t="s">
        <v>689</v>
      </c>
      <c r="D604" s="367"/>
      <c r="E604" s="367"/>
      <c r="F604" s="367"/>
      <c r="G604" s="367"/>
      <c r="H604" s="367"/>
      <c r="I604" s="367"/>
      <c r="J604" s="367"/>
      <c r="K604" s="367"/>
      <c r="L604" s="367"/>
      <c r="M604" s="367"/>
      <c r="N604" s="367"/>
      <c r="O604" s="367"/>
      <c r="P604" s="367"/>
      <c r="Q604" s="367"/>
      <c r="R604" s="367"/>
      <c r="S604" s="367"/>
      <c r="T604" s="367"/>
      <c r="U604" s="367"/>
      <c r="V604" s="367"/>
      <c r="W604" s="367"/>
      <c r="X604" s="367"/>
      <c r="Y604" s="367"/>
      <c r="Z604" s="367"/>
      <c r="AA604" s="367"/>
      <c r="AB604" s="367"/>
      <c r="AC604" s="367"/>
      <c r="AD604" s="339">
        <v>15</v>
      </c>
      <c r="AE604" s="339"/>
      <c r="AF604" s="339"/>
      <c r="AG604" s="339"/>
      <c r="AH604" s="339"/>
      <c r="AI604" s="339"/>
      <c r="AJ604" s="339"/>
      <c r="AK604" s="339"/>
      <c r="AL604" s="339"/>
      <c r="AM604" s="339"/>
      <c r="AN604" s="339"/>
      <c r="AO604" s="339"/>
      <c r="AP604" s="339">
        <v>79</v>
      </c>
      <c r="AQ604" s="339"/>
      <c r="AR604" s="339"/>
      <c r="AS604" s="339"/>
      <c r="AT604" s="339"/>
      <c r="AU604" s="339"/>
      <c r="AV604" s="339"/>
      <c r="AW604" s="339"/>
      <c r="AX604" s="339"/>
      <c r="AY604" s="339"/>
      <c r="AZ604" s="339"/>
      <c r="BA604" s="339"/>
      <c r="BB604" s="339" t="s">
        <v>619</v>
      </c>
      <c r="BC604" s="339"/>
      <c r="BD604" s="339"/>
      <c r="BE604" s="339"/>
      <c r="BF604" s="339"/>
      <c r="BG604" s="339"/>
      <c r="BH604" s="339"/>
      <c r="BI604" s="339"/>
      <c r="BJ604" s="339"/>
      <c r="BK604" s="339"/>
      <c r="BL604" s="339"/>
      <c r="BM604" s="339"/>
      <c r="BN604" s="339"/>
      <c r="BO604" s="339"/>
      <c r="BP604" s="339"/>
      <c r="BQ604" s="339"/>
      <c r="BR604"/>
      <c r="BS604"/>
      <c r="BT604"/>
      <c r="BU604"/>
      <c r="BV604"/>
      <c r="BW604"/>
      <c r="BX604"/>
      <c r="CB604"/>
      <c r="CC604"/>
    </row>
    <row r="605" spans="1:81" s="8" customFormat="1" ht="15" customHeight="1">
      <c r="A605"/>
      <c r="B605" s="368"/>
      <c r="C605" s="369" t="s">
        <v>690</v>
      </c>
      <c r="D605" s="369"/>
      <c r="E605" s="369"/>
      <c r="F605" s="369"/>
      <c r="G605" s="369"/>
      <c r="H605" s="369"/>
      <c r="I605" s="369"/>
      <c r="J605" s="369"/>
      <c r="K605" s="369"/>
      <c r="L605" s="369"/>
      <c r="M605" s="369"/>
      <c r="N605" s="369"/>
      <c r="O605" s="369"/>
      <c r="P605" s="369"/>
      <c r="Q605" s="369"/>
      <c r="R605" s="369"/>
      <c r="S605" s="369"/>
      <c r="T605" s="369"/>
      <c r="U605" s="369"/>
      <c r="V605" s="369"/>
      <c r="W605" s="369"/>
      <c r="X605" s="369"/>
      <c r="Y605" s="369"/>
      <c r="Z605" s="369"/>
      <c r="AA605" s="369"/>
      <c r="AB605" s="369"/>
      <c r="AC605" s="369"/>
      <c r="AD605" s="340">
        <v>32</v>
      </c>
      <c r="AE605" s="340"/>
      <c r="AF605" s="340"/>
      <c r="AG605" s="340"/>
      <c r="AH605" s="340"/>
      <c r="AI605" s="340"/>
      <c r="AJ605" s="340"/>
      <c r="AK605" s="340"/>
      <c r="AL605" s="340"/>
      <c r="AM605" s="340"/>
      <c r="AN605" s="340"/>
      <c r="AO605" s="340"/>
      <c r="AP605" s="340">
        <v>168</v>
      </c>
      <c r="AQ605" s="340"/>
      <c r="AR605" s="340"/>
      <c r="AS605" s="340"/>
      <c r="AT605" s="340"/>
      <c r="AU605" s="340"/>
      <c r="AV605" s="340"/>
      <c r="AW605" s="340"/>
      <c r="AX605" s="340"/>
      <c r="AY605" s="340"/>
      <c r="AZ605" s="340"/>
      <c r="BA605" s="340"/>
      <c r="BB605" s="340">
        <v>789958</v>
      </c>
      <c r="BC605" s="340"/>
      <c r="BD605" s="340"/>
      <c r="BE605" s="340"/>
      <c r="BF605" s="340"/>
      <c r="BG605" s="340"/>
      <c r="BH605" s="340"/>
      <c r="BI605" s="340"/>
      <c r="BJ605" s="340"/>
      <c r="BK605" s="340"/>
      <c r="BL605" s="340"/>
      <c r="BM605" s="340"/>
      <c r="BN605" s="340"/>
      <c r="BO605" s="340"/>
      <c r="BP605" s="340"/>
      <c r="BQ605" s="340"/>
      <c r="BR605"/>
      <c r="BS605"/>
      <c r="BT605"/>
      <c r="BU605"/>
      <c r="BV605"/>
      <c r="BW605"/>
      <c r="BX605"/>
      <c r="CB605"/>
      <c r="CC605"/>
    </row>
    <row r="606" spans="1:81" s="8" customFormat="1" ht="15" customHeight="1">
      <c r="A606"/>
      <c r="B606" s="363" t="s">
        <v>691</v>
      </c>
      <c r="C606" s="363"/>
      <c r="D606" s="363"/>
      <c r="E606" s="363"/>
      <c r="F606" s="363"/>
      <c r="G606" s="363"/>
      <c r="H606" s="363"/>
      <c r="I606" s="363"/>
      <c r="J606" s="363"/>
      <c r="K606" s="363"/>
      <c r="L606" s="363"/>
      <c r="M606" s="363"/>
      <c r="N606" s="363"/>
      <c r="O606" s="363"/>
      <c r="P606" s="363"/>
      <c r="Q606" s="363"/>
      <c r="R606" s="363"/>
      <c r="S606" s="363"/>
      <c r="T606" s="363"/>
      <c r="U606" s="363"/>
      <c r="V606" s="363"/>
      <c r="W606" s="363"/>
      <c r="X606" s="363"/>
      <c r="Y606" s="363"/>
      <c r="Z606" s="363"/>
      <c r="AA606" s="363"/>
      <c r="AB606" s="363"/>
      <c r="AC606" s="363"/>
      <c r="AD606" s="364">
        <v>437</v>
      </c>
      <c r="AE606" s="364"/>
      <c r="AF606" s="364"/>
      <c r="AG606" s="364"/>
      <c r="AH606" s="364"/>
      <c r="AI606" s="364"/>
      <c r="AJ606" s="364"/>
      <c r="AK606" s="364"/>
      <c r="AL606" s="364"/>
      <c r="AM606" s="364"/>
      <c r="AN606" s="364"/>
      <c r="AO606" s="364"/>
      <c r="AP606" s="364">
        <v>2780</v>
      </c>
      <c r="AQ606" s="364"/>
      <c r="AR606" s="364"/>
      <c r="AS606" s="364"/>
      <c r="AT606" s="364"/>
      <c r="AU606" s="364"/>
      <c r="AV606" s="364"/>
      <c r="AW606" s="364"/>
      <c r="AX606" s="364"/>
      <c r="AY606" s="364"/>
      <c r="AZ606" s="364"/>
      <c r="BA606" s="364"/>
      <c r="BB606" s="364">
        <v>3947640</v>
      </c>
      <c r="BC606" s="364"/>
      <c r="BD606" s="364"/>
      <c r="BE606" s="364"/>
      <c r="BF606" s="364"/>
      <c r="BG606" s="364"/>
      <c r="BH606" s="364"/>
      <c r="BI606" s="364"/>
      <c r="BJ606" s="364"/>
      <c r="BK606" s="364"/>
      <c r="BL606" s="364"/>
      <c r="BM606" s="364"/>
      <c r="BN606" s="364"/>
      <c r="BO606" s="364"/>
      <c r="BP606" s="364"/>
      <c r="BQ606" s="364"/>
      <c r="BR606"/>
      <c r="BS606"/>
      <c r="BT606"/>
      <c r="BU606"/>
      <c r="BV606"/>
      <c r="BW606"/>
      <c r="BX606"/>
      <c r="CB606"/>
      <c r="CC606"/>
    </row>
    <row r="607" spans="1:81" s="8" customFormat="1" ht="15" customHeight="1">
      <c r="A607"/>
      <c r="B607" s="365"/>
      <c r="C607" s="366" t="s">
        <v>692</v>
      </c>
      <c r="D607" s="366"/>
      <c r="E607" s="366"/>
      <c r="F607" s="366"/>
      <c r="G607" s="366"/>
      <c r="H607" s="366"/>
      <c r="I607" s="366"/>
      <c r="J607" s="366"/>
      <c r="K607" s="366"/>
      <c r="L607" s="366"/>
      <c r="M607" s="366"/>
      <c r="N607" s="366"/>
      <c r="O607" s="366"/>
      <c r="P607" s="366"/>
      <c r="Q607" s="366"/>
      <c r="R607" s="366"/>
      <c r="S607" s="366"/>
      <c r="T607" s="366"/>
      <c r="U607" s="366"/>
      <c r="V607" s="366"/>
      <c r="W607" s="366"/>
      <c r="X607" s="366"/>
      <c r="Y607" s="366"/>
      <c r="Z607" s="366"/>
      <c r="AA607" s="366"/>
      <c r="AB607" s="366"/>
      <c r="AC607" s="366"/>
      <c r="AD607" s="336">
        <v>2</v>
      </c>
      <c r="AE607" s="336"/>
      <c r="AF607" s="336"/>
      <c r="AG607" s="336"/>
      <c r="AH607" s="336"/>
      <c r="AI607" s="336"/>
      <c r="AJ607" s="336"/>
      <c r="AK607" s="336"/>
      <c r="AL607" s="336"/>
      <c r="AM607" s="336"/>
      <c r="AN607" s="336"/>
      <c r="AO607" s="336"/>
      <c r="AP607" s="336">
        <v>156</v>
      </c>
      <c r="AQ607" s="336"/>
      <c r="AR607" s="336"/>
      <c r="AS607" s="336"/>
      <c r="AT607" s="336"/>
      <c r="AU607" s="336"/>
      <c r="AV607" s="336"/>
      <c r="AW607" s="336"/>
      <c r="AX607" s="336"/>
      <c r="AY607" s="336"/>
      <c r="AZ607" s="336"/>
      <c r="BA607" s="336"/>
      <c r="BB607" s="336" t="s">
        <v>619</v>
      </c>
      <c r="BC607" s="336"/>
      <c r="BD607" s="336"/>
      <c r="BE607" s="336"/>
      <c r="BF607" s="336"/>
      <c r="BG607" s="336"/>
      <c r="BH607" s="336"/>
      <c r="BI607" s="336"/>
      <c r="BJ607" s="336"/>
      <c r="BK607" s="336"/>
      <c r="BL607" s="336"/>
      <c r="BM607" s="336"/>
      <c r="BN607" s="336"/>
      <c r="BO607" s="336"/>
      <c r="BP607" s="336"/>
      <c r="BQ607" s="336"/>
      <c r="BR607"/>
      <c r="BS607"/>
      <c r="BT607"/>
      <c r="BU607"/>
      <c r="BV607"/>
      <c r="BW607"/>
      <c r="BX607"/>
      <c r="CB607"/>
      <c r="CC607"/>
    </row>
    <row r="608" spans="1:81" s="8" customFormat="1" ht="15" customHeight="1">
      <c r="A608"/>
      <c r="B608" s="365"/>
      <c r="C608" s="367" t="s">
        <v>693</v>
      </c>
      <c r="D608" s="367"/>
      <c r="E608" s="367"/>
      <c r="F608" s="367"/>
      <c r="G608" s="367"/>
      <c r="H608" s="367"/>
      <c r="I608" s="367"/>
      <c r="J608" s="367"/>
      <c r="K608" s="367"/>
      <c r="L608" s="367"/>
      <c r="M608" s="367"/>
      <c r="N608" s="367"/>
      <c r="O608" s="367"/>
      <c r="P608" s="367"/>
      <c r="Q608" s="367"/>
      <c r="R608" s="367"/>
      <c r="S608" s="367"/>
      <c r="T608" s="367"/>
      <c r="U608" s="367"/>
      <c r="V608" s="367"/>
      <c r="W608" s="367"/>
      <c r="X608" s="367"/>
      <c r="Y608" s="367"/>
      <c r="Z608" s="367"/>
      <c r="AA608" s="367"/>
      <c r="AB608" s="367"/>
      <c r="AC608" s="367"/>
      <c r="AD608" s="339">
        <v>64</v>
      </c>
      <c r="AE608" s="339"/>
      <c r="AF608" s="339"/>
      <c r="AG608" s="339"/>
      <c r="AH608" s="339"/>
      <c r="AI608" s="339"/>
      <c r="AJ608" s="339"/>
      <c r="AK608" s="339"/>
      <c r="AL608" s="339"/>
      <c r="AM608" s="339"/>
      <c r="AN608" s="339"/>
      <c r="AO608" s="339"/>
      <c r="AP608" s="339">
        <v>268</v>
      </c>
      <c r="AQ608" s="339"/>
      <c r="AR608" s="339"/>
      <c r="AS608" s="339"/>
      <c r="AT608" s="339"/>
      <c r="AU608" s="339"/>
      <c r="AV608" s="339"/>
      <c r="AW608" s="339"/>
      <c r="AX608" s="339"/>
      <c r="AY608" s="339"/>
      <c r="AZ608" s="339"/>
      <c r="BA608" s="339"/>
      <c r="BB608" s="339">
        <v>383336</v>
      </c>
      <c r="BC608" s="339"/>
      <c r="BD608" s="339"/>
      <c r="BE608" s="339"/>
      <c r="BF608" s="339"/>
      <c r="BG608" s="339"/>
      <c r="BH608" s="339"/>
      <c r="BI608" s="339"/>
      <c r="BJ608" s="339"/>
      <c r="BK608" s="339"/>
      <c r="BL608" s="339"/>
      <c r="BM608" s="339"/>
      <c r="BN608" s="339"/>
      <c r="BO608" s="339"/>
      <c r="BP608" s="339"/>
      <c r="BQ608" s="339"/>
      <c r="BR608"/>
      <c r="BS608"/>
      <c r="BT608"/>
      <c r="BU608"/>
      <c r="BV608"/>
      <c r="BW608"/>
      <c r="BX608"/>
      <c r="CB608"/>
      <c r="CC608"/>
    </row>
    <row r="609" spans="1:81" s="8" customFormat="1" ht="15" customHeight="1">
      <c r="A609"/>
      <c r="B609" s="365"/>
      <c r="C609" s="367" t="s">
        <v>694</v>
      </c>
      <c r="D609" s="367"/>
      <c r="E609" s="367"/>
      <c r="F609" s="367"/>
      <c r="G609" s="367"/>
      <c r="H609" s="367"/>
      <c r="I609" s="367"/>
      <c r="J609" s="367"/>
      <c r="K609" s="367"/>
      <c r="L609" s="367"/>
      <c r="M609" s="367"/>
      <c r="N609" s="367"/>
      <c r="O609" s="367"/>
      <c r="P609" s="367"/>
      <c r="Q609" s="367"/>
      <c r="R609" s="367"/>
      <c r="S609" s="367"/>
      <c r="T609" s="367"/>
      <c r="U609" s="367"/>
      <c r="V609" s="367"/>
      <c r="W609" s="367"/>
      <c r="X609" s="367"/>
      <c r="Y609" s="367"/>
      <c r="Z609" s="367"/>
      <c r="AA609" s="367"/>
      <c r="AB609" s="367"/>
      <c r="AC609" s="367"/>
      <c r="AD609" s="339">
        <v>120</v>
      </c>
      <c r="AE609" s="339"/>
      <c r="AF609" s="339"/>
      <c r="AG609" s="339"/>
      <c r="AH609" s="339"/>
      <c r="AI609" s="339"/>
      <c r="AJ609" s="339"/>
      <c r="AK609" s="339"/>
      <c r="AL609" s="339"/>
      <c r="AM609" s="339"/>
      <c r="AN609" s="339"/>
      <c r="AO609" s="339"/>
      <c r="AP609" s="339">
        <v>990</v>
      </c>
      <c r="AQ609" s="339"/>
      <c r="AR609" s="339"/>
      <c r="AS609" s="339"/>
      <c r="AT609" s="339"/>
      <c r="AU609" s="339"/>
      <c r="AV609" s="339"/>
      <c r="AW609" s="339"/>
      <c r="AX609" s="339"/>
      <c r="AY609" s="339"/>
      <c r="AZ609" s="339"/>
      <c r="BA609" s="339"/>
      <c r="BB609" s="339">
        <v>1503621</v>
      </c>
      <c r="BC609" s="339"/>
      <c r="BD609" s="339"/>
      <c r="BE609" s="339"/>
      <c r="BF609" s="339"/>
      <c r="BG609" s="339"/>
      <c r="BH609" s="339"/>
      <c r="BI609" s="339"/>
      <c r="BJ609" s="339"/>
      <c r="BK609" s="339"/>
      <c r="BL609" s="339"/>
      <c r="BM609" s="339"/>
      <c r="BN609" s="339"/>
      <c r="BO609" s="339"/>
      <c r="BP609" s="339"/>
      <c r="BQ609" s="339"/>
      <c r="BR609"/>
      <c r="BS609"/>
      <c r="BT609"/>
      <c r="BU609"/>
      <c r="BV609"/>
      <c r="BW609"/>
      <c r="BX609"/>
      <c r="CB609"/>
      <c r="CC609"/>
    </row>
    <row r="610" spans="1:81" s="8" customFormat="1" ht="15" customHeight="1">
      <c r="A610"/>
      <c r="B610" s="365"/>
      <c r="C610" s="367" t="s">
        <v>695</v>
      </c>
      <c r="D610" s="367"/>
      <c r="E610" s="367"/>
      <c r="F610" s="367"/>
      <c r="G610" s="367"/>
      <c r="H610" s="367"/>
      <c r="I610" s="367"/>
      <c r="J610" s="367"/>
      <c r="K610" s="367"/>
      <c r="L610" s="367"/>
      <c r="M610" s="367"/>
      <c r="N610" s="367"/>
      <c r="O610" s="367"/>
      <c r="P610" s="367"/>
      <c r="Q610" s="367"/>
      <c r="R610" s="367"/>
      <c r="S610" s="367"/>
      <c r="T610" s="367"/>
      <c r="U610" s="367"/>
      <c r="V610" s="367"/>
      <c r="W610" s="367"/>
      <c r="X610" s="367"/>
      <c r="Y610" s="367"/>
      <c r="Z610" s="367"/>
      <c r="AA610" s="367"/>
      <c r="AB610" s="367"/>
      <c r="AC610" s="367"/>
      <c r="AD610" s="339">
        <v>56</v>
      </c>
      <c r="AE610" s="339"/>
      <c r="AF610" s="339"/>
      <c r="AG610" s="339"/>
      <c r="AH610" s="339"/>
      <c r="AI610" s="339"/>
      <c r="AJ610" s="339"/>
      <c r="AK610" s="339"/>
      <c r="AL610" s="339"/>
      <c r="AM610" s="339"/>
      <c r="AN610" s="339"/>
      <c r="AO610" s="339"/>
      <c r="AP610" s="339">
        <v>283</v>
      </c>
      <c r="AQ610" s="339"/>
      <c r="AR610" s="339"/>
      <c r="AS610" s="339"/>
      <c r="AT610" s="339"/>
      <c r="AU610" s="339"/>
      <c r="AV610" s="339"/>
      <c r="AW610" s="339"/>
      <c r="AX610" s="339"/>
      <c r="AY610" s="339"/>
      <c r="AZ610" s="339"/>
      <c r="BA610" s="339"/>
      <c r="BB610" s="339" t="s">
        <v>619</v>
      </c>
      <c r="BC610" s="339"/>
      <c r="BD610" s="339"/>
      <c r="BE610" s="339"/>
      <c r="BF610" s="339"/>
      <c r="BG610" s="339"/>
      <c r="BH610" s="339"/>
      <c r="BI610" s="339"/>
      <c r="BJ610" s="339"/>
      <c r="BK610" s="339"/>
      <c r="BL610" s="339"/>
      <c r="BM610" s="339"/>
      <c r="BN610" s="339"/>
      <c r="BO610" s="339"/>
      <c r="BP610" s="339"/>
      <c r="BQ610" s="339"/>
      <c r="BR610"/>
      <c r="BS610"/>
      <c r="BT610"/>
      <c r="BU610"/>
      <c r="BV610"/>
      <c r="BW610"/>
      <c r="BX610"/>
      <c r="CB610"/>
      <c r="CC610"/>
    </row>
    <row r="611" spans="1:81" s="8" customFormat="1" ht="15" customHeight="1">
      <c r="A611"/>
      <c r="B611" s="365"/>
      <c r="C611" s="367" t="s">
        <v>696</v>
      </c>
      <c r="D611" s="367"/>
      <c r="E611" s="367"/>
      <c r="F611" s="367"/>
      <c r="G611" s="367"/>
      <c r="H611" s="367"/>
      <c r="I611" s="367"/>
      <c r="J611" s="367"/>
      <c r="K611" s="367"/>
      <c r="L611" s="367"/>
      <c r="M611" s="367"/>
      <c r="N611" s="367"/>
      <c r="O611" s="367"/>
      <c r="P611" s="367"/>
      <c r="Q611" s="367"/>
      <c r="R611" s="367"/>
      <c r="S611" s="367"/>
      <c r="T611" s="367"/>
      <c r="U611" s="367"/>
      <c r="V611" s="367"/>
      <c r="W611" s="367"/>
      <c r="X611" s="367"/>
      <c r="Y611" s="367"/>
      <c r="Z611" s="367"/>
      <c r="AA611" s="367"/>
      <c r="AB611" s="367"/>
      <c r="AC611" s="367"/>
      <c r="AD611" s="339">
        <v>173</v>
      </c>
      <c r="AE611" s="339"/>
      <c r="AF611" s="339"/>
      <c r="AG611" s="339"/>
      <c r="AH611" s="339"/>
      <c r="AI611" s="339"/>
      <c r="AJ611" s="339"/>
      <c r="AK611" s="339"/>
      <c r="AL611" s="339"/>
      <c r="AM611" s="339"/>
      <c r="AN611" s="339"/>
      <c r="AO611" s="339"/>
      <c r="AP611" s="339">
        <v>905</v>
      </c>
      <c r="AQ611" s="339"/>
      <c r="AR611" s="339"/>
      <c r="AS611" s="339"/>
      <c r="AT611" s="339"/>
      <c r="AU611" s="339"/>
      <c r="AV611" s="339"/>
      <c r="AW611" s="339"/>
      <c r="AX611" s="339"/>
      <c r="AY611" s="339"/>
      <c r="AZ611" s="339"/>
      <c r="BA611" s="339"/>
      <c r="BB611" s="339">
        <v>1729569</v>
      </c>
      <c r="BC611" s="339"/>
      <c r="BD611" s="339"/>
      <c r="BE611" s="339"/>
      <c r="BF611" s="339"/>
      <c r="BG611" s="339"/>
      <c r="BH611" s="339"/>
      <c r="BI611" s="339"/>
      <c r="BJ611" s="339"/>
      <c r="BK611" s="339"/>
      <c r="BL611" s="339"/>
      <c r="BM611" s="339"/>
      <c r="BN611" s="339"/>
      <c r="BO611" s="339"/>
      <c r="BP611" s="339"/>
      <c r="BQ611" s="339"/>
      <c r="BR611"/>
      <c r="BS611"/>
      <c r="BT611"/>
      <c r="BU611"/>
      <c r="BV611"/>
      <c r="BW611"/>
      <c r="BX611"/>
      <c r="CB611"/>
      <c r="CC611"/>
    </row>
    <row r="612" spans="1:81" s="8" customFormat="1" ht="15" customHeight="1">
      <c r="A612"/>
      <c r="B612" s="368"/>
      <c r="C612" s="369" t="s">
        <v>697</v>
      </c>
      <c r="D612" s="369"/>
      <c r="E612" s="369"/>
      <c r="F612" s="369"/>
      <c r="G612" s="369"/>
      <c r="H612" s="369"/>
      <c r="I612" s="369"/>
      <c r="J612" s="369"/>
      <c r="K612" s="369"/>
      <c r="L612" s="369"/>
      <c r="M612" s="369"/>
      <c r="N612" s="369"/>
      <c r="O612" s="369"/>
      <c r="P612" s="369"/>
      <c r="Q612" s="369"/>
      <c r="R612" s="369"/>
      <c r="S612" s="369"/>
      <c r="T612" s="369"/>
      <c r="U612" s="369"/>
      <c r="V612" s="369"/>
      <c r="W612" s="369"/>
      <c r="X612" s="369"/>
      <c r="Y612" s="369"/>
      <c r="Z612" s="369"/>
      <c r="AA612" s="369"/>
      <c r="AB612" s="369"/>
      <c r="AC612" s="369"/>
      <c r="AD612" s="340">
        <v>22</v>
      </c>
      <c r="AE612" s="340"/>
      <c r="AF612" s="340"/>
      <c r="AG612" s="340"/>
      <c r="AH612" s="340"/>
      <c r="AI612" s="340"/>
      <c r="AJ612" s="340"/>
      <c r="AK612" s="340"/>
      <c r="AL612" s="340"/>
      <c r="AM612" s="340"/>
      <c r="AN612" s="340"/>
      <c r="AO612" s="340"/>
      <c r="AP612" s="340">
        <v>178</v>
      </c>
      <c r="AQ612" s="340"/>
      <c r="AR612" s="340"/>
      <c r="AS612" s="340"/>
      <c r="AT612" s="340"/>
      <c r="AU612" s="340"/>
      <c r="AV612" s="340"/>
      <c r="AW612" s="340"/>
      <c r="AX612" s="340"/>
      <c r="AY612" s="340"/>
      <c r="AZ612" s="340"/>
      <c r="BA612" s="340"/>
      <c r="BB612" s="340">
        <v>331114</v>
      </c>
      <c r="BC612" s="340"/>
      <c r="BD612" s="340"/>
      <c r="BE612" s="340"/>
      <c r="BF612" s="340"/>
      <c r="BG612" s="340"/>
      <c r="BH612" s="340"/>
      <c r="BI612" s="340"/>
      <c r="BJ612" s="340"/>
      <c r="BK612" s="340"/>
      <c r="BL612" s="340"/>
      <c r="BM612" s="340"/>
      <c r="BN612" s="340"/>
      <c r="BO612" s="340"/>
      <c r="BP612" s="340"/>
      <c r="BQ612" s="340"/>
      <c r="BR612"/>
      <c r="BS612"/>
      <c r="BT612"/>
      <c r="BU612"/>
      <c r="BV612"/>
      <c r="BW612"/>
      <c r="BX612"/>
      <c r="CB612"/>
      <c r="CC612"/>
    </row>
    <row r="613" spans="1:81" s="8" customFormat="1" ht="15" customHeight="1">
      <c r="A613"/>
      <c r="B613" s="361"/>
      <c r="C613" s="361"/>
      <c r="D613" s="361"/>
      <c r="E613" s="361"/>
      <c r="F613" s="361"/>
      <c r="G613" s="361"/>
      <c r="H613" s="361"/>
      <c r="I613" s="361"/>
      <c r="J613" s="361"/>
      <c r="K613" s="361"/>
      <c r="L613" s="361"/>
      <c r="M613" s="361"/>
      <c r="N613" s="361"/>
      <c r="O613" s="361"/>
      <c r="P613" s="361"/>
      <c r="Q613" s="361"/>
      <c r="R613" s="361"/>
      <c r="S613" s="361"/>
      <c r="T613" s="361"/>
      <c r="U613" s="361"/>
      <c r="V613" s="361"/>
      <c r="W613" s="361"/>
      <c r="X613" s="361"/>
      <c r="Y613" s="361"/>
      <c r="Z613" s="361"/>
      <c r="AA613" s="361"/>
      <c r="AB613" s="361"/>
      <c r="AC613" s="361"/>
      <c r="AD613" s="361"/>
      <c r="AE613" s="361"/>
      <c r="AF613" s="361"/>
      <c r="AG613" s="361"/>
      <c r="AH613" s="361"/>
      <c r="AI613"/>
      <c r="AJ613"/>
      <c r="AK613"/>
      <c r="AL613"/>
      <c r="AM613"/>
      <c r="AN613"/>
      <c r="AO613"/>
      <c r="AP613"/>
      <c r="AQ613"/>
      <c r="AR613"/>
      <c r="AS613"/>
      <c r="AT613"/>
      <c r="AU613"/>
      <c r="AV613"/>
      <c r="AW613"/>
      <c r="AX613"/>
      <c r="AY613"/>
      <c r="AZ613"/>
      <c r="BA613"/>
      <c r="BB613"/>
      <c r="BC613"/>
      <c r="BD613"/>
      <c r="BE613"/>
      <c r="BF613"/>
      <c r="BG613"/>
      <c r="BH613"/>
      <c r="BI613"/>
      <c r="BJ613"/>
      <c r="BK613"/>
      <c r="BL613"/>
      <c r="BM613"/>
      <c r="BN613"/>
      <c r="BO613"/>
      <c r="BP613"/>
      <c r="BQ613" s="55" t="s">
        <v>681</v>
      </c>
      <c r="BR613"/>
      <c r="BS613"/>
      <c r="BT613"/>
      <c r="BU613"/>
      <c r="BV613"/>
      <c r="BW613"/>
      <c r="BX613"/>
      <c r="CB613"/>
      <c r="CC613"/>
    </row>
    <row r="614" spans="1:81" s="8" customFormat="1" ht="15" customHeight="1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  <c r="AS614"/>
      <c r="AT614"/>
      <c r="AU614"/>
      <c r="AV614"/>
      <c r="AW614"/>
      <c r="AX614"/>
      <c r="AY614"/>
      <c r="AZ614"/>
      <c r="BA614"/>
      <c r="BB614"/>
      <c r="BC614"/>
      <c r="BD614"/>
      <c r="BE614"/>
      <c r="BF614"/>
      <c r="BG614"/>
      <c r="BH614"/>
      <c r="BI614"/>
      <c r="BJ614"/>
      <c r="BK614"/>
      <c r="BL614"/>
      <c r="BM614"/>
      <c r="BN614"/>
      <c r="BO614"/>
      <c r="BP614"/>
      <c r="BQ614"/>
      <c r="BR614"/>
      <c r="BS614"/>
      <c r="BT614"/>
      <c r="BU614"/>
      <c r="BV614"/>
      <c r="BW614"/>
      <c r="BX614"/>
      <c r="CB614"/>
      <c r="CC614"/>
    </row>
    <row r="615" spans="1:81" s="8" customFormat="1" ht="15" customHeight="1">
      <c r="A615" s="8" t="s">
        <v>698</v>
      </c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  <c r="AS615"/>
      <c r="AT615"/>
      <c r="AU615"/>
      <c r="AV615"/>
      <c r="AW615"/>
      <c r="AX615"/>
      <c r="AY615"/>
      <c r="AZ615"/>
      <c r="BA615"/>
      <c r="BB615"/>
      <c r="BC615"/>
      <c r="BD615"/>
      <c r="BE615"/>
      <c r="BF615"/>
      <c r="BG615"/>
      <c r="BH615"/>
      <c r="BI615"/>
      <c r="BJ615"/>
      <c r="BK615"/>
      <c r="BL615"/>
      <c r="BM615"/>
      <c r="BN615"/>
      <c r="BO615"/>
      <c r="BP615"/>
      <c r="BQ615"/>
      <c r="BR615"/>
      <c r="BS615"/>
      <c r="BT615"/>
      <c r="BU615"/>
      <c r="BV615"/>
      <c r="BW615"/>
      <c r="BX615"/>
      <c r="CB615"/>
      <c r="CC615"/>
    </row>
    <row r="616" spans="1:81" s="8" customFormat="1" ht="15" customHeight="1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  <c r="AS616"/>
      <c r="AT616"/>
      <c r="AU616"/>
      <c r="AV616"/>
      <c r="AW616"/>
      <c r="AX616"/>
      <c r="AY616"/>
      <c r="AZ616"/>
      <c r="BA616"/>
      <c r="BB616"/>
      <c r="BC616"/>
      <c r="BD616"/>
      <c r="BE616"/>
      <c r="BF616"/>
      <c r="BG616"/>
      <c r="BH616"/>
      <c r="BI616"/>
      <c r="BJ616"/>
      <c r="BK616"/>
      <c r="BL616"/>
      <c r="BM616"/>
      <c r="BN616"/>
      <c r="BO616"/>
      <c r="BP616"/>
      <c r="BQ616"/>
      <c r="BR616"/>
      <c r="BS616"/>
      <c r="BT616"/>
      <c r="BU616"/>
      <c r="BV616"/>
      <c r="BW616"/>
      <c r="BX616"/>
      <c r="CB616"/>
      <c r="CC616"/>
    </row>
    <row r="617" spans="1:81" s="8" customFormat="1" ht="15" customHeight="1">
      <c r="A617" s="8" t="s">
        <v>699</v>
      </c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  <c r="AS617"/>
      <c r="AT617"/>
      <c r="AU617"/>
      <c r="AV617"/>
      <c r="AW617"/>
      <c r="AX617"/>
      <c r="AY617"/>
      <c r="AZ617"/>
      <c r="BA617"/>
      <c r="BB617"/>
      <c r="BC617"/>
      <c r="BD617"/>
      <c r="BE617"/>
      <c r="BF617"/>
      <c r="BG617"/>
      <c r="BH617"/>
      <c r="BI617"/>
      <c r="BJ617"/>
      <c r="BK617"/>
      <c r="BL617"/>
      <c r="BM617"/>
      <c r="BN617"/>
      <c r="BO617"/>
      <c r="BP617"/>
      <c r="BQ617" s="370" t="s">
        <v>700</v>
      </c>
      <c r="BR617"/>
      <c r="BS617"/>
      <c r="BT617"/>
      <c r="BU617"/>
      <c r="BV617"/>
      <c r="BW617"/>
      <c r="BX617"/>
      <c r="CB617"/>
      <c r="CC617"/>
    </row>
    <row r="618" spans="1:81" s="8" customFormat="1" ht="3.75" customHeight="1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 s="8">
        <v>223.5</v>
      </c>
      <c r="AO618"/>
      <c r="AP618"/>
      <c r="AQ618"/>
      <c r="AR618"/>
      <c r="AS618"/>
      <c r="AT618"/>
      <c r="AU618"/>
      <c r="AV618"/>
      <c r="AW618"/>
      <c r="AX618"/>
      <c r="AY618"/>
      <c r="AZ618"/>
      <c r="BA618"/>
      <c r="BB618"/>
      <c r="BC618"/>
      <c r="BD618"/>
      <c r="BE618"/>
      <c r="BF618"/>
      <c r="BG618"/>
      <c r="BH618"/>
      <c r="BI618"/>
      <c r="BJ618"/>
      <c r="BK618"/>
      <c r="BL618"/>
      <c r="BM618"/>
      <c r="BN618"/>
      <c r="BO618"/>
      <c r="BP618"/>
      <c r="BQ618"/>
      <c r="BR618"/>
      <c r="BS618"/>
      <c r="BT618"/>
      <c r="BU618"/>
      <c r="BV618"/>
      <c r="BW618"/>
      <c r="BX618"/>
      <c r="CB618"/>
      <c r="CC618"/>
    </row>
    <row r="619" spans="1:83" s="8" customFormat="1" ht="15" customHeight="1">
      <c r="A619"/>
      <c r="B619" s="371"/>
      <c r="C619" s="371"/>
      <c r="D619" s="371"/>
      <c r="E619" s="371"/>
      <c r="F619" s="371"/>
      <c r="G619" s="371"/>
      <c r="H619" s="371"/>
      <c r="I619" s="371"/>
      <c r="J619" s="371"/>
      <c r="K619" s="371"/>
      <c r="L619" s="371"/>
      <c r="M619" s="371"/>
      <c r="N619" s="5" t="s">
        <v>701</v>
      </c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24" t="s">
        <v>702</v>
      </c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/>
      <c r="BS619"/>
      <c r="BT619"/>
      <c r="BU619"/>
      <c r="BV619"/>
      <c r="BW619"/>
      <c r="BX619"/>
      <c r="CB619"/>
      <c r="CC619"/>
      <c r="CE619" s="8" t="s">
        <v>703</v>
      </c>
    </row>
    <row r="620" spans="1:83" s="8" customFormat="1" ht="15" customHeight="1">
      <c r="A620"/>
      <c r="B620" s="371"/>
      <c r="C620" s="371"/>
      <c r="D620" s="371"/>
      <c r="E620" s="371"/>
      <c r="F620" s="371"/>
      <c r="G620" s="371"/>
      <c r="H620" s="371"/>
      <c r="I620" s="371"/>
      <c r="J620" s="371"/>
      <c r="K620" s="371"/>
      <c r="L620" s="371"/>
      <c r="M620" s="371"/>
      <c r="N620" s="5" t="s">
        <v>539</v>
      </c>
      <c r="O620" s="5"/>
      <c r="P620" s="5"/>
      <c r="Q620" s="5"/>
      <c r="R620" s="5"/>
      <c r="S620" s="5"/>
      <c r="T620" s="5"/>
      <c r="U620" s="5"/>
      <c r="V620" s="5" t="s">
        <v>540</v>
      </c>
      <c r="W620" s="5"/>
      <c r="X620" s="5"/>
      <c r="Y620" s="5"/>
      <c r="Z620" s="5"/>
      <c r="AA620" s="5"/>
      <c r="AB620" s="5"/>
      <c r="AC620" s="5"/>
      <c r="AD620" s="5" t="s">
        <v>704</v>
      </c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 t="s">
        <v>539</v>
      </c>
      <c r="AQ620" s="5"/>
      <c r="AR620" s="5"/>
      <c r="AS620" s="5"/>
      <c r="AT620" s="5"/>
      <c r="AU620" s="5"/>
      <c r="AV620" s="5"/>
      <c r="AW620" s="5"/>
      <c r="AX620" s="5" t="s">
        <v>540</v>
      </c>
      <c r="AY620" s="5"/>
      <c r="AZ620" s="5"/>
      <c r="BA620" s="5"/>
      <c r="BB620" s="5"/>
      <c r="BC620" s="5"/>
      <c r="BD620" s="5"/>
      <c r="BE620" s="5"/>
      <c r="BF620" s="5" t="s">
        <v>704</v>
      </c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/>
      <c r="BS620"/>
      <c r="BT620"/>
      <c r="BU620"/>
      <c r="BV620"/>
      <c r="BW620"/>
      <c r="BX620"/>
      <c r="CB620"/>
      <c r="CC620"/>
      <c r="CE620" s="8" t="s">
        <v>705</v>
      </c>
    </row>
    <row r="621" spans="1:83" s="8" customFormat="1" ht="15" customHeight="1">
      <c r="A621"/>
      <c r="B621" s="5" t="s">
        <v>108</v>
      </c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341">
        <f>SUM(N622:U640)</f>
        <v>87</v>
      </c>
      <c r="O621" s="341"/>
      <c r="P621" s="341"/>
      <c r="Q621" s="341"/>
      <c r="R621" s="341"/>
      <c r="S621" s="341"/>
      <c r="T621" s="341"/>
      <c r="U621" s="341"/>
      <c r="V621" s="341">
        <v>3026</v>
      </c>
      <c r="W621" s="341"/>
      <c r="X621" s="341"/>
      <c r="Y621" s="341"/>
      <c r="Z621" s="341"/>
      <c r="AA621" s="341"/>
      <c r="AB621" s="341"/>
      <c r="AC621" s="341"/>
      <c r="AD621" s="341">
        <v>6490619</v>
      </c>
      <c r="AE621" s="341"/>
      <c r="AF621" s="341"/>
      <c r="AG621" s="341"/>
      <c r="AH621" s="341"/>
      <c r="AI621" s="341"/>
      <c r="AJ621" s="341"/>
      <c r="AK621" s="341"/>
      <c r="AL621" s="341"/>
      <c r="AM621" s="341"/>
      <c r="AN621" s="341"/>
      <c r="AO621" s="341"/>
      <c r="AP621" s="341">
        <f>SUM(AP622:AW640)</f>
        <v>85</v>
      </c>
      <c r="AQ621" s="341"/>
      <c r="AR621" s="341"/>
      <c r="AS621" s="341"/>
      <c r="AT621" s="341"/>
      <c r="AU621" s="341"/>
      <c r="AV621" s="341"/>
      <c r="AW621" s="341"/>
      <c r="AX621" s="341">
        <f>SUM(AX622:BE640)</f>
        <v>3026</v>
      </c>
      <c r="AY621" s="341"/>
      <c r="AZ621" s="341"/>
      <c r="BA621" s="341"/>
      <c r="BB621" s="341"/>
      <c r="BC621" s="341"/>
      <c r="BD621" s="341"/>
      <c r="BE621" s="341"/>
      <c r="BF621" s="341">
        <v>6508191</v>
      </c>
      <c r="BG621" s="341"/>
      <c r="BH621" s="341"/>
      <c r="BI621" s="341"/>
      <c r="BJ621" s="341"/>
      <c r="BK621" s="341"/>
      <c r="BL621" s="341"/>
      <c r="BM621" s="341"/>
      <c r="BN621" s="341"/>
      <c r="BO621" s="341"/>
      <c r="BP621" s="341"/>
      <c r="BQ621" s="341"/>
      <c r="BR621"/>
      <c r="BS621"/>
      <c r="BT621"/>
      <c r="BU621"/>
      <c r="BV621"/>
      <c r="BW621"/>
      <c r="BX621"/>
      <c r="CB621"/>
      <c r="CC621"/>
      <c r="CE621"/>
    </row>
    <row r="622" spans="1:83" s="8" customFormat="1" ht="15" customHeight="1">
      <c r="A622"/>
      <c r="B622" s="372" t="s">
        <v>706</v>
      </c>
      <c r="C622" s="372"/>
      <c r="D622" s="372"/>
      <c r="E622" s="372"/>
      <c r="F622" s="372"/>
      <c r="G622" s="372"/>
      <c r="H622" s="372"/>
      <c r="I622" s="372"/>
      <c r="J622" s="372"/>
      <c r="K622" s="372"/>
      <c r="L622" s="372"/>
      <c r="M622" s="372"/>
      <c r="N622" s="336">
        <v>13</v>
      </c>
      <c r="O622" s="336"/>
      <c r="P622" s="336"/>
      <c r="Q622" s="336"/>
      <c r="R622" s="336"/>
      <c r="S622" s="336"/>
      <c r="T622" s="336"/>
      <c r="U622" s="336"/>
      <c r="V622" s="336">
        <v>266</v>
      </c>
      <c r="W622" s="336"/>
      <c r="X622" s="336"/>
      <c r="Y622" s="336"/>
      <c r="Z622" s="336"/>
      <c r="AA622" s="336"/>
      <c r="AB622" s="336"/>
      <c r="AC622" s="336"/>
      <c r="AD622" s="336">
        <v>526326</v>
      </c>
      <c r="AE622" s="336"/>
      <c r="AF622" s="336"/>
      <c r="AG622" s="336"/>
      <c r="AH622" s="336"/>
      <c r="AI622" s="336"/>
      <c r="AJ622" s="336"/>
      <c r="AK622" s="336"/>
      <c r="AL622" s="336"/>
      <c r="AM622" s="336"/>
      <c r="AN622" s="336"/>
      <c r="AO622" s="336"/>
      <c r="AP622" s="336">
        <v>13</v>
      </c>
      <c r="AQ622" s="336"/>
      <c r="AR622" s="336"/>
      <c r="AS622" s="336"/>
      <c r="AT622" s="336"/>
      <c r="AU622" s="336"/>
      <c r="AV622" s="336"/>
      <c r="AW622" s="336"/>
      <c r="AX622" s="336">
        <v>266</v>
      </c>
      <c r="AY622" s="336"/>
      <c r="AZ622" s="336"/>
      <c r="BA622" s="336"/>
      <c r="BB622" s="336"/>
      <c r="BC622" s="336"/>
      <c r="BD622" s="336"/>
      <c r="BE622" s="336"/>
      <c r="BF622" s="336">
        <v>468981</v>
      </c>
      <c r="BG622" s="336"/>
      <c r="BH622" s="336"/>
      <c r="BI622" s="336"/>
      <c r="BJ622" s="336"/>
      <c r="BK622" s="336"/>
      <c r="BL622" s="336"/>
      <c r="BM622" s="336"/>
      <c r="BN622" s="336"/>
      <c r="BO622" s="336"/>
      <c r="BP622" s="336"/>
      <c r="BQ622" s="336"/>
      <c r="BR622"/>
      <c r="BS622"/>
      <c r="BT622"/>
      <c r="BU622"/>
      <c r="BV622"/>
      <c r="BW622"/>
      <c r="BX622"/>
      <c r="CB622"/>
      <c r="CC622"/>
      <c r="CE622"/>
    </row>
    <row r="623" spans="1:83" s="8" customFormat="1" ht="15" customHeight="1">
      <c r="A623"/>
      <c r="B623" s="373" t="s">
        <v>707</v>
      </c>
      <c r="C623" s="373"/>
      <c r="D623" s="373"/>
      <c r="E623" s="373"/>
      <c r="F623" s="373"/>
      <c r="G623" s="373"/>
      <c r="H623" s="373"/>
      <c r="I623" s="373"/>
      <c r="J623" s="373"/>
      <c r="K623" s="373"/>
      <c r="L623" s="373"/>
      <c r="M623" s="373"/>
      <c r="N623" s="339">
        <v>1</v>
      </c>
      <c r="O623" s="339"/>
      <c r="P623" s="339"/>
      <c r="Q623" s="339"/>
      <c r="R623" s="339"/>
      <c r="S623" s="339"/>
      <c r="T623" s="339"/>
      <c r="U623" s="339"/>
      <c r="V623" s="339">
        <v>12</v>
      </c>
      <c r="W623" s="339"/>
      <c r="X623" s="339"/>
      <c r="Y623" s="339"/>
      <c r="Z623" s="339"/>
      <c r="AA623" s="339"/>
      <c r="AB623" s="339"/>
      <c r="AC623" s="339"/>
      <c r="AD623" s="339" t="s">
        <v>619</v>
      </c>
      <c r="AE623" s="339"/>
      <c r="AF623" s="339"/>
      <c r="AG623" s="339"/>
      <c r="AH623" s="339"/>
      <c r="AI623" s="339"/>
      <c r="AJ623" s="339"/>
      <c r="AK623" s="339"/>
      <c r="AL623" s="339"/>
      <c r="AM623" s="339"/>
      <c r="AN623" s="339"/>
      <c r="AO623" s="339"/>
      <c r="AP623" s="339">
        <v>1</v>
      </c>
      <c r="AQ623" s="339"/>
      <c r="AR623" s="339"/>
      <c r="AS623" s="339"/>
      <c r="AT623" s="339"/>
      <c r="AU623" s="339"/>
      <c r="AV623" s="339"/>
      <c r="AW623" s="339"/>
      <c r="AX623" s="339">
        <v>12</v>
      </c>
      <c r="AY623" s="339"/>
      <c r="AZ623" s="339"/>
      <c r="BA623" s="339"/>
      <c r="BB623" s="339"/>
      <c r="BC623" s="339"/>
      <c r="BD623" s="339"/>
      <c r="BE623" s="339"/>
      <c r="BF623" s="339" t="s">
        <v>619</v>
      </c>
      <c r="BG623" s="339"/>
      <c r="BH623" s="339"/>
      <c r="BI623" s="339"/>
      <c r="BJ623" s="339"/>
      <c r="BK623" s="339"/>
      <c r="BL623" s="339"/>
      <c r="BM623" s="339"/>
      <c r="BN623" s="339"/>
      <c r="BO623" s="339"/>
      <c r="BP623" s="339"/>
      <c r="BQ623" s="339"/>
      <c r="BR623"/>
      <c r="BS623"/>
      <c r="BT623"/>
      <c r="BU623"/>
      <c r="BV623"/>
      <c r="BW623"/>
      <c r="BX623"/>
      <c r="CB623"/>
      <c r="CC623"/>
      <c r="CE623"/>
    </row>
    <row r="624" spans="1:83" s="8" customFormat="1" ht="15" customHeight="1">
      <c r="A624"/>
      <c r="B624" s="373" t="s">
        <v>708</v>
      </c>
      <c r="C624" s="373"/>
      <c r="D624" s="373"/>
      <c r="E624" s="373"/>
      <c r="F624" s="373"/>
      <c r="G624" s="373"/>
      <c r="H624" s="373"/>
      <c r="I624" s="373"/>
      <c r="J624" s="373"/>
      <c r="K624" s="373"/>
      <c r="L624" s="373"/>
      <c r="M624" s="373"/>
      <c r="N624" s="339">
        <v>4</v>
      </c>
      <c r="O624" s="339"/>
      <c r="P624" s="339"/>
      <c r="Q624" s="339"/>
      <c r="R624" s="339"/>
      <c r="S624" s="339"/>
      <c r="T624" s="339"/>
      <c r="U624" s="339"/>
      <c r="V624" s="339">
        <v>314</v>
      </c>
      <c r="W624" s="339"/>
      <c r="X624" s="339"/>
      <c r="Y624" s="339"/>
      <c r="Z624" s="339"/>
      <c r="AA624" s="339"/>
      <c r="AB624" s="339"/>
      <c r="AC624" s="339"/>
      <c r="AD624" s="339">
        <v>169618</v>
      </c>
      <c r="AE624" s="339"/>
      <c r="AF624" s="339"/>
      <c r="AG624" s="339"/>
      <c r="AH624" s="339"/>
      <c r="AI624" s="339"/>
      <c r="AJ624" s="339"/>
      <c r="AK624" s="339"/>
      <c r="AL624" s="339"/>
      <c r="AM624" s="339"/>
      <c r="AN624" s="339"/>
      <c r="AO624" s="339"/>
      <c r="AP624" s="339">
        <v>4</v>
      </c>
      <c r="AQ624" s="339"/>
      <c r="AR624" s="339"/>
      <c r="AS624" s="339"/>
      <c r="AT624" s="339"/>
      <c r="AU624" s="339"/>
      <c r="AV624" s="339"/>
      <c r="AW624" s="339"/>
      <c r="AX624" s="339">
        <v>314</v>
      </c>
      <c r="AY624" s="339"/>
      <c r="AZ624" s="339"/>
      <c r="BA624" s="339"/>
      <c r="BB624" s="339"/>
      <c r="BC624" s="339"/>
      <c r="BD624" s="339"/>
      <c r="BE624" s="339"/>
      <c r="BF624" s="339">
        <v>175818</v>
      </c>
      <c r="BG624" s="339"/>
      <c r="BH624" s="339"/>
      <c r="BI624" s="339"/>
      <c r="BJ624" s="339"/>
      <c r="BK624" s="339"/>
      <c r="BL624" s="339"/>
      <c r="BM624" s="339"/>
      <c r="BN624" s="339"/>
      <c r="BO624" s="339"/>
      <c r="BP624" s="339"/>
      <c r="BQ624" s="339"/>
      <c r="BR624"/>
      <c r="BS624"/>
      <c r="BT624"/>
      <c r="BU624"/>
      <c r="BV624"/>
      <c r="BW624"/>
      <c r="BX624"/>
      <c r="CB624"/>
      <c r="CC624"/>
      <c r="CE624"/>
    </row>
    <row r="625" spans="1:83" s="8" customFormat="1" ht="15" customHeight="1">
      <c r="A625"/>
      <c r="B625" s="373" t="s">
        <v>709</v>
      </c>
      <c r="C625" s="373"/>
      <c r="D625" s="373"/>
      <c r="E625" s="373"/>
      <c r="F625" s="373"/>
      <c r="G625" s="373"/>
      <c r="H625" s="373"/>
      <c r="I625" s="373"/>
      <c r="J625" s="373"/>
      <c r="K625" s="373"/>
      <c r="L625" s="373"/>
      <c r="M625" s="373"/>
      <c r="N625" s="339">
        <v>1</v>
      </c>
      <c r="O625" s="339"/>
      <c r="P625" s="339"/>
      <c r="Q625" s="339"/>
      <c r="R625" s="339"/>
      <c r="S625" s="339"/>
      <c r="T625" s="339"/>
      <c r="U625" s="339"/>
      <c r="V625" s="339">
        <v>19</v>
      </c>
      <c r="W625" s="339"/>
      <c r="X625" s="339"/>
      <c r="Y625" s="339"/>
      <c r="Z625" s="339"/>
      <c r="AA625" s="339"/>
      <c r="AB625" s="339"/>
      <c r="AC625" s="339"/>
      <c r="AD625" s="339" t="s">
        <v>619</v>
      </c>
      <c r="AE625" s="339"/>
      <c r="AF625" s="339"/>
      <c r="AG625" s="339"/>
      <c r="AH625" s="339"/>
      <c r="AI625" s="339"/>
      <c r="AJ625" s="339"/>
      <c r="AK625" s="339"/>
      <c r="AL625" s="339"/>
      <c r="AM625" s="339"/>
      <c r="AN625" s="339"/>
      <c r="AO625" s="339"/>
      <c r="AP625" s="339">
        <v>1</v>
      </c>
      <c r="AQ625" s="339"/>
      <c r="AR625" s="339"/>
      <c r="AS625" s="339"/>
      <c r="AT625" s="339"/>
      <c r="AU625" s="339"/>
      <c r="AV625" s="339"/>
      <c r="AW625" s="339"/>
      <c r="AX625" s="339">
        <v>19</v>
      </c>
      <c r="AY625" s="339"/>
      <c r="AZ625" s="339"/>
      <c r="BA625" s="339"/>
      <c r="BB625" s="339"/>
      <c r="BC625" s="339"/>
      <c r="BD625" s="339"/>
      <c r="BE625" s="339"/>
      <c r="BF625" s="339" t="s">
        <v>619</v>
      </c>
      <c r="BG625" s="339"/>
      <c r="BH625" s="339"/>
      <c r="BI625" s="339"/>
      <c r="BJ625" s="339"/>
      <c r="BK625" s="339"/>
      <c r="BL625" s="339"/>
      <c r="BM625" s="339"/>
      <c r="BN625" s="339"/>
      <c r="BO625" s="339"/>
      <c r="BP625" s="339"/>
      <c r="BQ625" s="339"/>
      <c r="BR625"/>
      <c r="BS625"/>
      <c r="BT625"/>
      <c r="BU625"/>
      <c r="BV625"/>
      <c r="BW625"/>
      <c r="BX625"/>
      <c r="CB625"/>
      <c r="CC625"/>
      <c r="CE625"/>
    </row>
    <row r="626" spans="1:83" s="8" customFormat="1" ht="15" customHeight="1">
      <c r="A626"/>
      <c r="B626" s="373" t="s">
        <v>710</v>
      </c>
      <c r="C626" s="373"/>
      <c r="D626" s="373"/>
      <c r="E626" s="373"/>
      <c r="F626" s="373"/>
      <c r="G626" s="373"/>
      <c r="H626" s="373"/>
      <c r="I626" s="373"/>
      <c r="J626" s="373"/>
      <c r="K626" s="373"/>
      <c r="L626" s="373"/>
      <c r="M626" s="373"/>
      <c r="N626" s="339">
        <v>1</v>
      </c>
      <c r="O626" s="339"/>
      <c r="P626" s="339"/>
      <c r="Q626" s="339"/>
      <c r="R626" s="339"/>
      <c r="S626" s="339"/>
      <c r="T626" s="339"/>
      <c r="U626" s="339"/>
      <c r="V626" s="339">
        <v>12</v>
      </c>
      <c r="W626" s="339"/>
      <c r="X626" s="339"/>
      <c r="Y626" s="339"/>
      <c r="Z626" s="339"/>
      <c r="AA626" s="339"/>
      <c r="AB626" s="339"/>
      <c r="AC626" s="339"/>
      <c r="AD626" s="339" t="s">
        <v>619</v>
      </c>
      <c r="AE626" s="339"/>
      <c r="AF626" s="339"/>
      <c r="AG626" s="339"/>
      <c r="AH626" s="339"/>
      <c r="AI626" s="339"/>
      <c r="AJ626" s="339"/>
      <c r="AK626" s="339"/>
      <c r="AL626" s="339"/>
      <c r="AM626" s="339"/>
      <c r="AN626" s="339"/>
      <c r="AO626" s="339"/>
      <c r="AP626" s="339">
        <v>1</v>
      </c>
      <c r="AQ626" s="339"/>
      <c r="AR626" s="339"/>
      <c r="AS626" s="339"/>
      <c r="AT626" s="339"/>
      <c r="AU626" s="339"/>
      <c r="AV626" s="339"/>
      <c r="AW626" s="339"/>
      <c r="AX626" s="339">
        <v>12</v>
      </c>
      <c r="AY626" s="339"/>
      <c r="AZ626" s="339"/>
      <c r="BA626" s="339"/>
      <c r="BB626" s="339"/>
      <c r="BC626" s="339"/>
      <c r="BD626" s="339"/>
      <c r="BE626" s="339"/>
      <c r="BF626" s="339" t="s">
        <v>619</v>
      </c>
      <c r="BG626" s="339"/>
      <c r="BH626" s="339"/>
      <c r="BI626" s="339"/>
      <c r="BJ626" s="339"/>
      <c r="BK626" s="339"/>
      <c r="BL626" s="339"/>
      <c r="BM626" s="339"/>
      <c r="BN626" s="339"/>
      <c r="BO626" s="339"/>
      <c r="BP626" s="339"/>
      <c r="BQ626" s="339"/>
      <c r="BR626"/>
      <c r="BS626"/>
      <c r="BT626"/>
      <c r="BU626"/>
      <c r="BV626"/>
      <c r="BW626"/>
      <c r="BX626"/>
      <c r="CB626"/>
      <c r="CC626"/>
      <c r="CE626"/>
    </row>
    <row r="627" spans="1:83" s="8" customFormat="1" ht="15" customHeight="1">
      <c r="A627"/>
      <c r="B627" s="373" t="s">
        <v>711</v>
      </c>
      <c r="C627" s="373"/>
      <c r="D627" s="373"/>
      <c r="E627" s="373"/>
      <c r="F627" s="373"/>
      <c r="G627" s="373"/>
      <c r="H627" s="373"/>
      <c r="I627" s="373"/>
      <c r="J627" s="373"/>
      <c r="K627" s="373"/>
      <c r="L627" s="373"/>
      <c r="M627" s="373"/>
      <c r="N627" s="339">
        <v>3</v>
      </c>
      <c r="O627" s="339"/>
      <c r="P627" s="339"/>
      <c r="Q627" s="339"/>
      <c r="R627" s="339"/>
      <c r="S627" s="339"/>
      <c r="T627" s="339"/>
      <c r="U627" s="339"/>
      <c r="V627" s="339">
        <v>28</v>
      </c>
      <c r="W627" s="339"/>
      <c r="X627" s="339"/>
      <c r="Y627" s="339"/>
      <c r="Z627" s="339"/>
      <c r="AA627" s="339"/>
      <c r="AB627" s="339"/>
      <c r="AC627" s="339"/>
      <c r="AD627" s="339">
        <v>31597</v>
      </c>
      <c r="AE627" s="339"/>
      <c r="AF627" s="339"/>
      <c r="AG627" s="339"/>
      <c r="AH627" s="339"/>
      <c r="AI627" s="339"/>
      <c r="AJ627" s="339"/>
      <c r="AK627" s="339"/>
      <c r="AL627" s="339"/>
      <c r="AM627" s="339"/>
      <c r="AN627" s="339"/>
      <c r="AO627" s="339"/>
      <c r="AP627" s="339">
        <v>3</v>
      </c>
      <c r="AQ627" s="339"/>
      <c r="AR627" s="339"/>
      <c r="AS627" s="339"/>
      <c r="AT627" s="339"/>
      <c r="AU627" s="339"/>
      <c r="AV627" s="339"/>
      <c r="AW627" s="339"/>
      <c r="AX627" s="339">
        <v>28</v>
      </c>
      <c r="AY627" s="339"/>
      <c r="AZ627" s="339"/>
      <c r="BA627" s="339"/>
      <c r="BB627" s="339"/>
      <c r="BC627" s="339"/>
      <c r="BD627" s="339"/>
      <c r="BE627" s="339"/>
      <c r="BF627" s="339">
        <v>30850</v>
      </c>
      <c r="BG627" s="339"/>
      <c r="BH627" s="339"/>
      <c r="BI627" s="339"/>
      <c r="BJ627" s="339"/>
      <c r="BK627" s="339"/>
      <c r="BL627" s="339"/>
      <c r="BM627" s="339"/>
      <c r="BN627" s="339"/>
      <c r="BO627" s="339"/>
      <c r="BP627" s="339"/>
      <c r="BQ627" s="339"/>
      <c r="BR627"/>
      <c r="BS627"/>
      <c r="BT627"/>
      <c r="BU627"/>
      <c r="BV627"/>
      <c r="BW627"/>
      <c r="BX627"/>
      <c r="CB627"/>
      <c r="CC627"/>
      <c r="CE627"/>
    </row>
    <row r="628" spans="1:83" s="8" customFormat="1" ht="15" customHeight="1">
      <c r="A628"/>
      <c r="B628" s="373" t="s">
        <v>712</v>
      </c>
      <c r="C628" s="373"/>
      <c r="D628" s="373"/>
      <c r="E628" s="373"/>
      <c r="F628" s="373"/>
      <c r="G628" s="373"/>
      <c r="H628" s="373"/>
      <c r="I628" s="373"/>
      <c r="J628" s="373"/>
      <c r="K628" s="373"/>
      <c r="L628" s="373"/>
      <c r="M628" s="373"/>
      <c r="N628" s="339">
        <v>2</v>
      </c>
      <c r="O628" s="339"/>
      <c r="P628" s="339"/>
      <c r="Q628" s="339"/>
      <c r="R628" s="339"/>
      <c r="S628" s="339"/>
      <c r="T628" s="339"/>
      <c r="U628" s="339"/>
      <c r="V628" s="339">
        <v>21</v>
      </c>
      <c r="W628" s="339"/>
      <c r="X628" s="339"/>
      <c r="Y628" s="339"/>
      <c r="Z628" s="339"/>
      <c r="AA628" s="339"/>
      <c r="AB628" s="339"/>
      <c r="AC628" s="339"/>
      <c r="AD628" s="339" t="s">
        <v>619</v>
      </c>
      <c r="AE628" s="339"/>
      <c r="AF628" s="339"/>
      <c r="AG628" s="339"/>
      <c r="AH628" s="339"/>
      <c r="AI628" s="339"/>
      <c r="AJ628" s="339"/>
      <c r="AK628" s="339"/>
      <c r="AL628" s="339"/>
      <c r="AM628" s="339"/>
      <c r="AN628" s="339"/>
      <c r="AO628" s="339"/>
      <c r="AP628" s="339">
        <v>2</v>
      </c>
      <c r="AQ628" s="339"/>
      <c r="AR628" s="339"/>
      <c r="AS628" s="339"/>
      <c r="AT628" s="339"/>
      <c r="AU628" s="339"/>
      <c r="AV628" s="339"/>
      <c r="AW628" s="339"/>
      <c r="AX628" s="339">
        <v>21</v>
      </c>
      <c r="AY628" s="339"/>
      <c r="AZ628" s="339"/>
      <c r="BA628" s="339"/>
      <c r="BB628" s="339"/>
      <c r="BC628" s="339"/>
      <c r="BD628" s="339"/>
      <c r="BE628" s="339"/>
      <c r="BF628" s="339" t="s">
        <v>619</v>
      </c>
      <c r="BG628" s="339"/>
      <c r="BH628" s="339"/>
      <c r="BI628" s="339"/>
      <c r="BJ628" s="339"/>
      <c r="BK628" s="339"/>
      <c r="BL628" s="339"/>
      <c r="BM628" s="339"/>
      <c r="BN628" s="339"/>
      <c r="BO628" s="339"/>
      <c r="BP628" s="339"/>
      <c r="BQ628" s="339"/>
      <c r="BR628"/>
      <c r="BS628"/>
      <c r="BT628"/>
      <c r="BU628"/>
      <c r="BV628"/>
      <c r="BW628"/>
      <c r="BX628"/>
      <c r="CB628"/>
      <c r="CC628"/>
      <c r="CE628"/>
    </row>
    <row r="629" spans="1:83" s="8" customFormat="1" ht="15" customHeight="1">
      <c r="A629"/>
      <c r="B629" s="373" t="s">
        <v>713</v>
      </c>
      <c r="C629" s="373"/>
      <c r="D629" s="373"/>
      <c r="E629" s="373"/>
      <c r="F629" s="373"/>
      <c r="G629" s="373"/>
      <c r="H629" s="373"/>
      <c r="I629" s="373"/>
      <c r="J629" s="373"/>
      <c r="K629" s="373"/>
      <c r="L629" s="373"/>
      <c r="M629" s="373"/>
      <c r="N629" s="339">
        <v>4</v>
      </c>
      <c r="O629" s="339"/>
      <c r="P629" s="339"/>
      <c r="Q629" s="339"/>
      <c r="R629" s="339"/>
      <c r="S629" s="339"/>
      <c r="T629" s="339"/>
      <c r="U629" s="339"/>
      <c r="V629" s="339">
        <v>216</v>
      </c>
      <c r="W629" s="339"/>
      <c r="X629" s="339"/>
      <c r="Y629" s="339"/>
      <c r="Z629" s="339"/>
      <c r="AA629" s="339"/>
      <c r="AB629" s="339"/>
      <c r="AC629" s="339"/>
      <c r="AD629" s="339">
        <v>187484</v>
      </c>
      <c r="AE629" s="339"/>
      <c r="AF629" s="339"/>
      <c r="AG629" s="339"/>
      <c r="AH629" s="339"/>
      <c r="AI629" s="339"/>
      <c r="AJ629" s="339"/>
      <c r="AK629" s="339"/>
      <c r="AL629" s="339"/>
      <c r="AM629" s="339"/>
      <c r="AN629" s="339"/>
      <c r="AO629" s="339"/>
      <c r="AP629" s="339">
        <v>4</v>
      </c>
      <c r="AQ629" s="339"/>
      <c r="AR629" s="339"/>
      <c r="AS629" s="339"/>
      <c r="AT629" s="339"/>
      <c r="AU629" s="339"/>
      <c r="AV629" s="339"/>
      <c r="AW629" s="339"/>
      <c r="AX629" s="339">
        <v>216</v>
      </c>
      <c r="AY629" s="339"/>
      <c r="AZ629" s="339"/>
      <c r="BA629" s="339"/>
      <c r="BB629" s="339"/>
      <c r="BC629" s="339"/>
      <c r="BD629" s="339"/>
      <c r="BE629" s="339"/>
      <c r="BF629" s="339">
        <v>189182</v>
      </c>
      <c r="BG629" s="339"/>
      <c r="BH629" s="339"/>
      <c r="BI629" s="339"/>
      <c r="BJ629" s="339"/>
      <c r="BK629" s="339"/>
      <c r="BL629" s="339"/>
      <c r="BM629" s="339"/>
      <c r="BN629" s="339"/>
      <c r="BO629" s="339"/>
      <c r="BP629" s="339"/>
      <c r="BQ629" s="339"/>
      <c r="BR629"/>
      <c r="BS629"/>
      <c r="BT629"/>
      <c r="BU629"/>
      <c r="BV629"/>
      <c r="BW629"/>
      <c r="BX629"/>
      <c r="CB629"/>
      <c r="CC629"/>
      <c r="CE629"/>
    </row>
    <row r="630" spans="1:83" s="8" customFormat="1" ht="15" customHeight="1">
      <c r="A630"/>
      <c r="B630" s="373" t="s">
        <v>714</v>
      </c>
      <c r="C630" s="373"/>
      <c r="D630" s="373"/>
      <c r="E630" s="373"/>
      <c r="F630" s="373"/>
      <c r="G630" s="373"/>
      <c r="H630" s="373"/>
      <c r="I630" s="373"/>
      <c r="J630" s="373"/>
      <c r="K630" s="373"/>
      <c r="L630" s="373"/>
      <c r="M630" s="373"/>
      <c r="N630" s="339">
        <v>1</v>
      </c>
      <c r="O630" s="339"/>
      <c r="P630" s="339"/>
      <c r="Q630" s="339"/>
      <c r="R630" s="339"/>
      <c r="S630" s="339"/>
      <c r="T630" s="339"/>
      <c r="U630" s="339"/>
      <c r="V630" s="339">
        <v>4</v>
      </c>
      <c r="W630" s="339"/>
      <c r="X630" s="339"/>
      <c r="Y630" s="339"/>
      <c r="Z630" s="339"/>
      <c r="AA630" s="339"/>
      <c r="AB630" s="339"/>
      <c r="AC630" s="339"/>
      <c r="AD630" s="339" t="s">
        <v>619</v>
      </c>
      <c r="AE630" s="339"/>
      <c r="AF630" s="339"/>
      <c r="AG630" s="339"/>
      <c r="AH630" s="339"/>
      <c r="AI630" s="339"/>
      <c r="AJ630" s="339"/>
      <c r="AK630" s="339"/>
      <c r="AL630" s="339"/>
      <c r="AM630" s="339"/>
      <c r="AN630" s="339"/>
      <c r="AO630" s="339"/>
      <c r="AP630" s="339">
        <v>1</v>
      </c>
      <c r="AQ630" s="339"/>
      <c r="AR630" s="339"/>
      <c r="AS630" s="339"/>
      <c r="AT630" s="339"/>
      <c r="AU630" s="339"/>
      <c r="AV630" s="339"/>
      <c r="AW630" s="339"/>
      <c r="AX630" s="339">
        <v>4</v>
      </c>
      <c r="AY630" s="339"/>
      <c r="AZ630" s="339"/>
      <c r="BA630" s="339"/>
      <c r="BB630" s="339"/>
      <c r="BC630" s="339"/>
      <c r="BD630" s="339"/>
      <c r="BE630" s="339"/>
      <c r="BF630" s="339" t="s">
        <v>619</v>
      </c>
      <c r="BG630" s="339"/>
      <c r="BH630" s="339"/>
      <c r="BI630" s="339"/>
      <c r="BJ630" s="339"/>
      <c r="BK630" s="339"/>
      <c r="BL630" s="339"/>
      <c r="BM630" s="339"/>
      <c r="BN630" s="339"/>
      <c r="BO630" s="339"/>
      <c r="BP630" s="339"/>
      <c r="BQ630" s="339"/>
      <c r="BR630"/>
      <c r="BS630"/>
      <c r="BT630"/>
      <c r="BU630"/>
      <c r="BV630"/>
      <c r="BW630"/>
      <c r="BX630"/>
      <c r="CB630"/>
      <c r="CC630"/>
      <c r="CE630"/>
    </row>
    <row r="631" spans="1:83" s="8" customFormat="1" ht="15" customHeight="1">
      <c r="A631"/>
      <c r="B631" s="373" t="s">
        <v>715</v>
      </c>
      <c r="C631" s="373"/>
      <c r="D631" s="373"/>
      <c r="E631" s="373"/>
      <c r="F631" s="373"/>
      <c r="G631" s="373"/>
      <c r="H631" s="373"/>
      <c r="I631" s="373"/>
      <c r="J631" s="373"/>
      <c r="K631" s="373"/>
      <c r="L631" s="373"/>
      <c r="M631" s="373"/>
      <c r="N631" s="339">
        <v>28</v>
      </c>
      <c r="O631" s="339"/>
      <c r="P631" s="339"/>
      <c r="Q631" s="339"/>
      <c r="R631" s="339"/>
      <c r="S631" s="339"/>
      <c r="T631" s="339"/>
      <c r="U631" s="339"/>
      <c r="V631" s="339">
        <v>452</v>
      </c>
      <c r="W631" s="339"/>
      <c r="X631" s="339"/>
      <c r="Y631" s="339"/>
      <c r="Z631" s="339"/>
      <c r="AA631" s="339"/>
      <c r="AB631" s="339"/>
      <c r="AC631" s="339"/>
      <c r="AD631" s="339">
        <v>573891</v>
      </c>
      <c r="AE631" s="339"/>
      <c r="AF631" s="339"/>
      <c r="AG631" s="339"/>
      <c r="AH631" s="339"/>
      <c r="AI631" s="339"/>
      <c r="AJ631" s="339"/>
      <c r="AK631" s="339"/>
      <c r="AL631" s="339"/>
      <c r="AM631" s="339"/>
      <c r="AN631" s="339"/>
      <c r="AO631" s="339"/>
      <c r="AP631" s="339">
        <v>26</v>
      </c>
      <c r="AQ631" s="339"/>
      <c r="AR631" s="339"/>
      <c r="AS631" s="339"/>
      <c r="AT631" s="339"/>
      <c r="AU631" s="339"/>
      <c r="AV631" s="339"/>
      <c r="AW631" s="339"/>
      <c r="AX631" s="339">
        <v>452</v>
      </c>
      <c r="AY631" s="339"/>
      <c r="AZ631" s="339"/>
      <c r="BA631" s="339"/>
      <c r="BB631" s="339"/>
      <c r="BC631" s="339"/>
      <c r="BD631" s="339"/>
      <c r="BE631" s="339"/>
      <c r="BF631" s="339">
        <v>644342</v>
      </c>
      <c r="BG631" s="339"/>
      <c r="BH631" s="339"/>
      <c r="BI631" s="339"/>
      <c r="BJ631" s="339"/>
      <c r="BK631" s="339"/>
      <c r="BL631" s="339"/>
      <c r="BM631" s="339"/>
      <c r="BN631" s="339"/>
      <c r="BO631" s="339"/>
      <c r="BP631" s="339"/>
      <c r="BQ631" s="339"/>
      <c r="BR631"/>
      <c r="BS631"/>
      <c r="BT631"/>
      <c r="BU631"/>
      <c r="BV631"/>
      <c r="BW631"/>
      <c r="BX631"/>
      <c r="CB631"/>
      <c r="CC631"/>
      <c r="CE631"/>
    </row>
    <row r="632" spans="1:83" s="8" customFormat="1" ht="15" customHeight="1">
      <c r="A632"/>
      <c r="B632" s="373" t="s">
        <v>716</v>
      </c>
      <c r="C632" s="373"/>
      <c r="D632" s="373"/>
      <c r="E632" s="373"/>
      <c r="F632" s="373"/>
      <c r="G632" s="373"/>
      <c r="H632" s="373"/>
      <c r="I632" s="373"/>
      <c r="J632" s="373"/>
      <c r="K632" s="373"/>
      <c r="L632" s="373"/>
      <c r="M632" s="373"/>
      <c r="N632" s="339">
        <v>4</v>
      </c>
      <c r="O632" s="339"/>
      <c r="P632" s="339"/>
      <c r="Q632" s="339"/>
      <c r="R632" s="339"/>
      <c r="S632" s="339"/>
      <c r="T632" s="339"/>
      <c r="U632" s="339"/>
      <c r="V632" s="339">
        <v>260</v>
      </c>
      <c r="W632" s="339"/>
      <c r="X632" s="339"/>
      <c r="Y632" s="339"/>
      <c r="Z632" s="339"/>
      <c r="AA632" s="339"/>
      <c r="AB632" s="339"/>
      <c r="AC632" s="339"/>
      <c r="AD632" s="339">
        <v>1001751</v>
      </c>
      <c r="AE632" s="339"/>
      <c r="AF632" s="339"/>
      <c r="AG632" s="339"/>
      <c r="AH632" s="339"/>
      <c r="AI632" s="339"/>
      <c r="AJ632" s="339"/>
      <c r="AK632" s="339"/>
      <c r="AL632" s="339"/>
      <c r="AM632" s="339"/>
      <c r="AN632" s="339"/>
      <c r="AO632" s="339"/>
      <c r="AP632" s="339">
        <v>3</v>
      </c>
      <c r="AQ632" s="339"/>
      <c r="AR632" s="339"/>
      <c r="AS632" s="339"/>
      <c r="AT632" s="339"/>
      <c r="AU632" s="339"/>
      <c r="AV632" s="339"/>
      <c r="AW632" s="339"/>
      <c r="AX632" s="339">
        <v>260</v>
      </c>
      <c r="AY632" s="339"/>
      <c r="AZ632" s="339"/>
      <c r="BA632" s="339"/>
      <c r="BB632" s="339"/>
      <c r="BC632" s="339"/>
      <c r="BD632" s="339"/>
      <c r="BE632" s="339"/>
      <c r="BF632" s="339">
        <v>1189372</v>
      </c>
      <c r="BG632" s="339"/>
      <c r="BH632" s="339"/>
      <c r="BI632" s="339"/>
      <c r="BJ632" s="339"/>
      <c r="BK632" s="339"/>
      <c r="BL632" s="339"/>
      <c r="BM632" s="339"/>
      <c r="BN632" s="339"/>
      <c r="BO632" s="339"/>
      <c r="BP632" s="339"/>
      <c r="BQ632" s="339"/>
      <c r="BR632"/>
      <c r="BS632"/>
      <c r="BT632"/>
      <c r="BU632"/>
      <c r="BV632"/>
      <c r="BW632"/>
      <c r="BX632"/>
      <c r="CB632"/>
      <c r="CC632"/>
      <c r="CE632"/>
    </row>
    <row r="633" spans="1:83" s="8" customFormat="1" ht="15" customHeight="1">
      <c r="A633"/>
      <c r="B633" s="373" t="s">
        <v>717</v>
      </c>
      <c r="C633" s="373"/>
      <c r="D633" s="373"/>
      <c r="E633" s="373"/>
      <c r="F633" s="373"/>
      <c r="G633" s="373"/>
      <c r="H633" s="373"/>
      <c r="I633" s="373"/>
      <c r="J633" s="373"/>
      <c r="K633" s="373"/>
      <c r="L633" s="373"/>
      <c r="M633" s="373"/>
      <c r="N633" s="339">
        <v>6</v>
      </c>
      <c r="O633" s="339"/>
      <c r="P633" s="339"/>
      <c r="Q633" s="339"/>
      <c r="R633" s="339"/>
      <c r="S633" s="339"/>
      <c r="T633" s="339"/>
      <c r="U633" s="339"/>
      <c r="V633" s="339">
        <v>244</v>
      </c>
      <c r="W633" s="339"/>
      <c r="X633" s="339"/>
      <c r="Y633" s="339"/>
      <c r="Z633" s="339"/>
      <c r="AA633" s="339"/>
      <c r="AB633" s="339"/>
      <c r="AC633" s="339"/>
      <c r="AD633" s="339">
        <v>604467</v>
      </c>
      <c r="AE633" s="339"/>
      <c r="AF633" s="339"/>
      <c r="AG633" s="339"/>
      <c r="AH633" s="339"/>
      <c r="AI633" s="339"/>
      <c r="AJ633" s="339"/>
      <c r="AK633" s="339"/>
      <c r="AL633" s="339"/>
      <c r="AM633" s="339"/>
      <c r="AN633" s="339"/>
      <c r="AO633" s="339"/>
      <c r="AP633" s="339">
        <v>8</v>
      </c>
      <c r="AQ633" s="339"/>
      <c r="AR633" s="339"/>
      <c r="AS633" s="339"/>
      <c r="AT633" s="339"/>
      <c r="AU633" s="339"/>
      <c r="AV633" s="339"/>
      <c r="AW633" s="339"/>
      <c r="AX633" s="339">
        <v>244</v>
      </c>
      <c r="AY633" s="339"/>
      <c r="AZ633" s="339"/>
      <c r="BA633" s="339"/>
      <c r="BB633" s="339"/>
      <c r="BC633" s="339"/>
      <c r="BD633" s="339"/>
      <c r="BE633" s="339"/>
      <c r="BF633" s="339">
        <v>570950</v>
      </c>
      <c r="BG633" s="339"/>
      <c r="BH633" s="339"/>
      <c r="BI633" s="339"/>
      <c r="BJ633" s="339"/>
      <c r="BK633" s="339"/>
      <c r="BL633" s="339"/>
      <c r="BM633" s="339"/>
      <c r="BN633" s="339"/>
      <c r="BO633" s="339"/>
      <c r="BP633" s="339"/>
      <c r="BQ633" s="339"/>
      <c r="BR633"/>
      <c r="BS633"/>
      <c r="BT633"/>
      <c r="BU633"/>
      <c r="BV633"/>
      <c r="BW633"/>
      <c r="BX633"/>
      <c r="CB633"/>
      <c r="CC633"/>
      <c r="CE633"/>
    </row>
    <row r="634" spans="1:83" s="8" customFormat="1" ht="15" customHeight="1">
      <c r="A634"/>
      <c r="B634" s="373" t="s">
        <v>718</v>
      </c>
      <c r="C634" s="373"/>
      <c r="D634" s="373"/>
      <c r="E634" s="373"/>
      <c r="F634" s="373"/>
      <c r="G634" s="373"/>
      <c r="H634" s="373"/>
      <c r="I634" s="373"/>
      <c r="J634" s="373"/>
      <c r="K634" s="373"/>
      <c r="L634" s="373"/>
      <c r="M634" s="373"/>
      <c r="N634" s="339">
        <v>3</v>
      </c>
      <c r="O634" s="339"/>
      <c r="P634" s="339"/>
      <c r="Q634" s="339"/>
      <c r="R634" s="339"/>
      <c r="S634" s="339"/>
      <c r="T634" s="339"/>
      <c r="U634" s="339"/>
      <c r="V634" s="339">
        <v>118</v>
      </c>
      <c r="W634" s="339"/>
      <c r="X634" s="339"/>
      <c r="Y634" s="339"/>
      <c r="Z634" s="339"/>
      <c r="AA634" s="339"/>
      <c r="AB634" s="339"/>
      <c r="AC634" s="339"/>
      <c r="AD634" s="339">
        <v>284062</v>
      </c>
      <c r="AE634" s="339"/>
      <c r="AF634" s="339"/>
      <c r="AG634" s="339"/>
      <c r="AH634" s="339"/>
      <c r="AI634" s="339"/>
      <c r="AJ634" s="339"/>
      <c r="AK634" s="339"/>
      <c r="AL634" s="339"/>
      <c r="AM634" s="339"/>
      <c r="AN634" s="339"/>
      <c r="AO634" s="339"/>
      <c r="AP634" s="339">
        <v>3</v>
      </c>
      <c r="AQ634" s="339"/>
      <c r="AR634" s="339"/>
      <c r="AS634" s="339"/>
      <c r="AT634" s="339"/>
      <c r="AU634" s="339"/>
      <c r="AV634" s="339"/>
      <c r="AW634" s="339"/>
      <c r="AX634" s="339">
        <v>118</v>
      </c>
      <c r="AY634" s="339"/>
      <c r="AZ634" s="339"/>
      <c r="BA634" s="339"/>
      <c r="BB634" s="339"/>
      <c r="BC634" s="339"/>
      <c r="BD634" s="339"/>
      <c r="BE634" s="339"/>
      <c r="BF634" s="339">
        <v>328996</v>
      </c>
      <c r="BG634" s="339"/>
      <c r="BH634" s="339"/>
      <c r="BI634" s="339"/>
      <c r="BJ634" s="339"/>
      <c r="BK634" s="339"/>
      <c r="BL634" s="339"/>
      <c r="BM634" s="339"/>
      <c r="BN634" s="339"/>
      <c r="BO634" s="339"/>
      <c r="BP634" s="339"/>
      <c r="BQ634" s="339"/>
      <c r="BR634"/>
      <c r="BS634"/>
      <c r="BT634"/>
      <c r="BU634"/>
      <c r="BV634"/>
      <c r="BW634"/>
      <c r="BX634"/>
      <c r="CB634"/>
      <c r="CC634"/>
      <c r="CE634"/>
    </row>
    <row r="635" spans="1:83" s="8" customFormat="1" ht="15" customHeight="1">
      <c r="A635"/>
      <c r="B635" s="373" t="s">
        <v>719</v>
      </c>
      <c r="C635" s="373"/>
      <c r="D635" s="373"/>
      <c r="E635" s="373"/>
      <c r="F635" s="373"/>
      <c r="G635" s="373"/>
      <c r="H635" s="373"/>
      <c r="I635" s="373"/>
      <c r="J635" s="373"/>
      <c r="K635" s="373"/>
      <c r="L635" s="373"/>
      <c r="M635" s="373"/>
      <c r="N635" s="339">
        <v>4</v>
      </c>
      <c r="O635" s="339"/>
      <c r="P635" s="339"/>
      <c r="Q635" s="339"/>
      <c r="R635" s="339"/>
      <c r="S635" s="339"/>
      <c r="T635" s="339"/>
      <c r="U635" s="339"/>
      <c r="V635" s="339">
        <v>224</v>
      </c>
      <c r="W635" s="339"/>
      <c r="X635" s="339"/>
      <c r="Y635" s="339"/>
      <c r="Z635" s="339"/>
      <c r="AA635" s="339"/>
      <c r="AB635" s="339"/>
      <c r="AC635" s="339"/>
      <c r="AD635" s="339">
        <v>820155</v>
      </c>
      <c r="AE635" s="339"/>
      <c r="AF635" s="339"/>
      <c r="AG635" s="339"/>
      <c r="AH635" s="339"/>
      <c r="AI635" s="339"/>
      <c r="AJ635" s="339"/>
      <c r="AK635" s="339"/>
      <c r="AL635" s="339"/>
      <c r="AM635" s="339"/>
      <c r="AN635" s="339"/>
      <c r="AO635" s="339"/>
      <c r="AP635" s="339">
        <v>4</v>
      </c>
      <c r="AQ635" s="339"/>
      <c r="AR635" s="339"/>
      <c r="AS635" s="339"/>
      <c r="AT635" s="339"/>
      <c r="AU635" s="339"/>
      <c r="AV635" s="339"/>
      <c r="AW635" s="339"/>
      <c r="AX635" s="339">
        <v>224</v>
      </c>
      <c r="AY635" s="339"/>
      <c r="AZ635" s="339"/>
      <c r="BA635" s="339"/>
      <c r="BB635" s="339"/>
      <c r="BC635" s="339"/>
      <c r="BD635" s="339"/>
      <c r="BE635" s="339"/>
      <c r="BF635" s="339">
        <v>736278</v>
      </c>
      <c r="BG635" s="339"/>
      <c r="BH635" s="339"/>
      <c r="BI635" s="339"/>
      <c r="BJ635" s="339"/>
      <c r="BK635" s="339"/>
      <c r="BL635" s="339"/>
      <c r="BM635" s="339"/>
      <c r="BN635" s="339"/>
      <c r="BO635" s="339"/>
      <c r="BP635" s="339"/>
      <c r="BQ635" s="339"/>
      <c r="BR635"/>
      <c r="BS635"/>
      <c r="BT635"/>
      <c r="BU635"/>
      <c r="BV635"/>
      <c r="BW635"/>
      <c r="BX635"/>
      <c r="CB635"/>
      <c r="CC635"/>
      <c r="CE635"/>
    </row>
    <row r="636" spans="1:83" s="8" customFormat="1" ht="15" customHeight="1">
      <c r="A636"/>
      <c r="B636" s="373" t="s">
        <v>720</v>
      </c>
      <c r="C636" s="373"/>
      <c r="D636" s="373"/>
      <c r="E636" s="373"/>
      <c r="F636" s="373"/>
      <c r="G636" s="373"/>
      <c r="H636" s="373"/>
      <c r="I636" s="373"/>
      <c r="J636" s="373"/>
      <c r="K636" s="373"/>
      <c r="L636" s="373"/>
      <c r="M636" s="373"/>
      <c r="N636" s="339">
        <v>1</v>
      </c>
      <c r="O636" s="339"/>
      <c r="P636" s="339"/>
      <c r="Q636" s="339"/>
      <c r="R636" s="339"/>
      <c r="S636" s="339"/>
      <c r="T636" s="339"/>
      <c r="U636" s="339"/>
      <c r="V636" s="339">
        <v>114</v>
      </c>
      <c r="W636" s="339"/>
      <c r="X636" s="339"/>
      <c r="Y636" s="339"/>
      <c r="Z636" s="339"/>
      <c r="AA636" s="339"/>
      <c r="AB636" s="339"/>
      <c r="AC636" s="339"/>
      <c r="AD636" s="339" t="s">
        <v>619</v>
      </c>
      <c r="AE636" s="339"/>
      <c r="AF636" s="339"/>
      <c r="AG636" s="339"/>
      <c r="AH636" s="339"/>
      <c r="AI636" s="339"/>
      <c r="AJ636" s="339"/>
      <c r="AK636" s="339"/>
      <c r="AL636" s="339"/>
      <c r="AM636" s="339"/>
      <c r="AN636" s="339"/>
      <c r="AO636" s="339"/>
      <c r="AP636" s="339">
        <v>1</v>
      </c>
      <c r="AQ636" s="339"/>
      <c r="AR636" s="339"/>
      <c r="AS636" s="339"/>
      <c r="AT636" s="339"/>
      <c r="AU636" s="339"/>
      <c r="AV636" s="339"/>
      <c r="AW636" s="339"/>
      <c r="AX636" s="339">
        <v>114</v>
      </c>
      <c r="AY636" s="339"/>
      <c r="AZ636" s="339"/>
      <c r="BA636" s="339"/>
      <c r="BB636" s="339"/>
      <c r="BC636" s="339"/>
      <c r="BD636" s="339"/>
      <c r="BE636" s="339"/>
      <c r="BF636" s="339" t="s">
        <v>619</v>
      </c>
      <c r="BG636" s="339"/>
      <c r="BH636" s="339"/>
      <c r="BI636" s="339"/>
      <c r="BJ636" s="339"/>
      <c r="BK636" s="339"/>
      <c r="BL636" s="339"/>
      <c r="BM636" s="339"/>
      <c r="BN636" s="339"/>
      <c r="BO636" s="339"/>
      <c r="BP636" s="339"/>
      <c r="BQ636" s="339"/>
      <c r="BR636"/>
      <c r="BS636"/>
      <c r="BT636"/>
      <c r="BU636"/>
      <c r="BV636"/>
      <c r="BW636"/>
      <c r="BX636"/>
      <c r="CB636"/>
      <c r="CC636"/>
      <c r="CE636"/>
    </row>
    <row r="637" spans="1:83" s="8" customFormat="1" ht="15" customHeight="1">
      <c r="A637"/>
      <c r="B637" s="373" t="s">
        <v>721</v>
      </c>
      <c r="C637" s="373"/>
      <c r="D637" s="373"/>
      <c r="E637" s="373"/>
      <c r="F637" s="373"/>
      <c r="G637" s="373"/>
      <c r="H637" s="373"/>
      <c r="I637" s="373"/>
      <c r="J637" s="373"/>
      <c r="K637" s="373"/>
      <c r="L637" s="373"/>
      <c r="M637" s="373"/>
      <c r="N637" s="339">
        <v>6</v>
      </c>
      <c r="O637" s="339"/>
      <c r="P637" s="339"/>
      <c r="Q637" s="339"/>
      <c r="R637" s="339"/>
      <c r="S637" s="339"/>
      <c r="T637" s="339"/>
      <c r="U637" s="339"/>
      <c r="V637" s="339">
        <v>567</v>
      </c>
      <c r="W637" s="339"/>
      <c r="X637" s="339"/>
      <c r="Y637" s="339"/>
      <c r="Z637" s="339"/>
      <c r="AA637" s="339"/>
      <c r="AB637" s="339"/>
      <c r="AC637" s="339"/>
      <c r="AD637" s="339">
        <v>1695742</v>
      </c>
      <c r="AE637" s="339"/>
      <c r="AF637" s="339"/>
      <c r="AG637" s="339"/>
      <c r="AH637" s="339"/>
      <c r="AI637" s="339"/>
      <c r="AJ637" s="339"/>
      <c r="AK637" s="339"/>
      <c r="AL637" s="339"/>
      <c r="AM637" s="339"/>
      <c r="AN637" s="339"/>
      <c r="AO637" s="339"/>
      <c r="AP637" s="339">
        <v>5</v>
      </c>
      <c r="AQ637" s="339"/>
      <c r="AR637" s="339"/>
      <c r="AS637" s="339"/>
      <c r="AT637" s="339"/>
      <c r="AU637" s="339"/>
      <c r="AV637" s="339"/>
      <c r="AW637" s="339"/>
      <c r="AX637" s="339">
        <v>567</v>
      </c>
      <c r="AY637" s="339"/>
      <c r="AZ637" s="339"/>
      <c r="BA637" s="339"/>
      <c r="BB637" s="339"/>
      <c r="BC637" s="339"/>
      <c r="BD637" s="339"/>
      <c r="BE637" s="339"/>
      <c r="BF637" s="339">
        <v>1559246</v>
      </c>
      <c r="BG637" s="339"/>
      <c r="BH637" s="339"/>
      <c r="BI637" s="339"/>
      <c r="BJ637" s="339"/>
      <c r="BK637" s="339"/>
      <c r="BL637" s="339"/>
      <c r="BM637" s="339"/>
      <c r="BN637" s="339"/>
      <c r="BO637" s="339"/>
      <c r="BP637" s="339"/>
      <c r="BQ637" s="339"/>
      <c r="BR637"/>
      <c r="BS637"/>
      <c r="BT637"/>
      <c r="BU637"/>
      <c r="BV637"/>
      <c r="BW637"/>
      <c r="BX637"/>
      <c r="CB637"/>
      <c r="CC637"/>
      <c r="CE637"/>
    </row>
    <row r="638" spans="1:83" s="8" customFormat="1" ht="15" customHeight="1">
      <c r="A638"/>
      <c r="B638" s="373" t="s">
        <v>722</v>
      </c>
      <c r="C638" s="373"/>
      <c r="D638" s="373"/>
      <c r="E638" s="373"/>
      <c r="F638" s="373"/>
      <c r="G638" s="373"/>
      <c r="H638" s="373"/>
      <c r="I638" s="373"/>
      <c r="J638" s="373"/>
      <c r="K638" s="373"/>
      <c r="L638" s="373"/>
      <c r="M638" s="373"/>
      <c r="N638" s="339">
        <v>1</v>
      </c>
      <c r="O638" s="339"/>
      <c r="P638" s="339"/>
      <c r="Q638" s="339"/>
      <c r="R638" s="339"/>
      <c r="S638" s="339"/>
      <c r="T638" s="339"/>
      <c r="U638" s="339"/>
      <c r="V638" s="339">
        <v>98</v>
      </c>
      <c r="W638" s="339"/>
      <c r="X638" s="339"/>
      <c r="Y638" s="339"/>
      <c r="Z638" s="339"/>
      <c r="AA638" s="339"/>
      <c r="AB638" s="339"/>
      <c r="AC638" s="339"/>
      <c r="AD638" s="339" t="s">
        <v>619</v>
      </c>
      <c r="AE638" s="339"/>
      <c r="AF638" s="339"/>
      <c r="AG638" s="339"/>
      <c r="AH638" s="339"/>
      <c r="AI638" s="339"/>
      <c r="AJ638" s="339"/>
      <c r="AK638" s="339"/>
      <c r="AL638" s="339"/>
      <c r="AM638" s="339"/>
      <c r="AN638" s="339"/>
      <c r="AO638" s="339"/>
      <c r="AP638" s="339">
        <v>1</v>
      </c>
      <c r="AQ638" s="339"/>
      <c r="AR638" s="339"/>
      <c r="AS638" s="339"/>
      <c r="AT638" s="339"/>
      <c r="AU638" s="339"/>
      <c r="AV638" s="339"/>
      <c r="AW638" s="339"/>
      <c r="AX638" s="339">
        <v>98</v>
      </c>
      <c r="AY638" s="339"/>
      <c r="AZ638" s="339"/>
      <c r="BA638" s="339"/>
      <c r="BB638" s="339"/>
      <c r="BC638" s="339"/>
      <c r="BD638" s="339"/>
      <c r="BE638" s="339"/>
      <c r="BF638" s="339" t="s">
        <v>619</v>
      </c>
      <c r="BG638" s="339"/>
      <c r="BH638" s="339"/>
      <c r="BI638" s="339"/>
      <c r="BJ638" s="339"/>
      <c r="BK638" s="339"/>
      <c r="BL638" s="339"/>
      <c r="BM638" s="339"/>
      <c r="BN638" s="339"/>
      <c r="BO638" s="339"/>
      <c r="BP638" s="339"/>
      <c r="BQ638" s="339"/>
      <c r="BR638"/>
      <c r="BS638"/>
      <c r="BT638"/>
      <c r="BU638"/>
      <c r="BV638"/>
      <c r="BW638"/>
      <c r="BX638"/>
      <c r="CB638"/>
      <c r="CC638"/>
      <c r="CE638"/>
    </row>
    <row r="639" spans="1:83" s="8" customFormat="1" ht="15" customHeight="1">
      <c r="A639"/>
      <c r="B639" s="373" t="s">
        <v>723</v>
      </c>
      <c r="C639" s="373"/>
      <c r="D639" s="373"/>
      <c r="E639" s="373"/>
      <c r="F639" s="373"/>
      <c r="G639" s="373"/>
      <c r="H639" s="373"/>
      <c r="I639" s="373"/>
      <c r="J639" s="373"/>
      <c r="K639" s="373"/>
      <c r="L639" s="373"/>
      <c r="M639" s="373"/>
      <c r="N639" s="339">
        <v>3</v>
      </c>
      <c r="O639" s="339"/>
      <c r="P639" s="339"/>
      <c r="Q639" s="339"/>
      <c r="R639" s="339"/>
      <c r="S639" s="339"/>
      <c r="T639" s="339"/>
      <c r="U639" s="339"/>
      <c r="V639" s="339">
        <v>52</v>
      </c>
      <c r="W639" s="339"/>
      <c r="X639" s="339"/>
      <c r="Y639" s="339"/>
      <c r="Z639" s="339"/>
      <c r="AA639" s="339"/>
      <c r="AB639" s="339"/>
      <c r="AC639" s="339"/>
      <c r="AD639" s="339">
        <v>79689</v>
      </c>
      <c r="AE639" s="339"/>
      <c r="AF639" s="339"/>
      <c r="AG639" s="339"/>
      <c r="AH639" s="339"/>
      <c r="AI639" s="339"/>
      <c r="AJ639" s="339"/>
      <c r="AK639" s="339"/>
      <c r="AL639" s="339"/>
      <c r="AM639" s="339"/>
      <c r="AN639" s="339"/>
      <c r="AO639" s="339"/>
      <c r="AP639" s="339">
        <v>3</v>
      </c>
      <c r="AQ639" s="339"/>
      <c r="AR639" s="339"/>
      <c r="AS639" s="339"/>
      <c r="AT639" s="339"/>
      <c r="AU639" s="339"/>
      <c r="AV639" s="339"/>
      <c r="AW639" s="339"/>
      <c r="AX639" s="339">
        <v>52</v>
      </c>
      <c r="AY639" s="339"/>
      <c r="AZ639" s="339"/>
      <c r="BA639" s="339"/>
      <c r="BB639" s="339"/>
      <c r="BC639" s="339"/>
      <c r="BD639" s="339"/>
      <c r="BE639" s="339"/>
      <c r="BF639" s="339">
        <v>85845</v>
      </c>
      <c r="BG639" s="339"/>
      <c r="BH639" s="339"/>
      <c r="BI639" s="339"/>
      <c r="BJ639" s="339"/>
      <c r="BK639" s="339"/>
      <c r="BL639" s="339"/>
      <c r="BM639" s="339"/>
      <c r="BN639" s="339"/>
      <c r="BO639" s="339"/>
      <c r="BP639" s="339"/>
      <c r="BQ639" s="339"/>
      <c r="BR639"/>
      <c r="BS639"/>
      <c r="BT639"/>
      <c r="BU639"/>
      <c r="BV639"/>
      <c r="BW639"/>
      <c r="BX639"/>
      <c r="CB639"/>
      <c r="CC639"/>
      <c r="CE639"/>
    </row>
    <row r="640" spans="1:83" s="8" customFormat="1" ht="15" customHeight="1">
      <c r="A640"/>
      <c r="B640" s="374" t="s">
        <v>724</v>
      </c>
      <c r="C640" s="374"/>
      <c r="D640" s="374"/>
      <c r="E640" s="374"/>
      <c r="F640" s="374"/>
      <c r="G640" s="374"/>
      <c r="H640" s="374"/>
      <c r="I640" s="374"/>
      <c r="J640" s="374"/>
      <c r="K640" s="374"/>
      <c r="L640" s="374"/>
      <c r="M640" s="374"/>
      <c r="N640" s="375">
        <v>1</v>
      </c>
      <c r="O640" s="375"/>
      <c r="P640" s="375"/>
      <c r="Q640" s="375"/>
      <c r="R640" s="375"/>
      <c r="S640" s="375"/>
      <c r="T640" s="375"/>
      <c r="U640" s="375"/>
      <c r="V640" s="375">
        <v>5</v>
      </c>
      <c r="W640" s="375"/>
      <c r="X640" s="375"/>
      <c r="Y640" s="375"/>
      <c r="Z640" s="375"/>
      <c r="AA640" s="375"/>
      <c r="AB640" s="375"/>
      <c r="AC640" s="375"/>
      <c r="AD640" s="375" t="s">
        <v>619</v>
      </c>
      <c r="AE640" s="375"/>
      <c r="AF640" s="375"/>
      <c r="AG640" s="375"/>
      <c r="AH640" s="375"/>
      <c r="AI640" s="375"/>
      <c r="AJ640" s="375"/>
      <c r="AK640" s="375"/>
      <c r="AL640" s="375"/>
      <c r="AM640" s="375"/>
      <c r="AN640" s="375"/>
      <c r="AO640" s="375"/>
      <c r="AP640" s="375">
        <v>1</v>
      </c>
      <c r="AQ640" s="375"/>
      <c r="AR640" s="375"/>
      <c r="AS640" s="375"/>
      <c r="AT640" s="375"/>
      <c r="AU640" s="375"/>
      <c r="AV640" s="375"/>
      <c r="AW640" s="375"/>
      <c r="AX640" s="375">
        <v>5</v>
      </c>
      <c r="AY640" s="375"/>
      <c r="AZ640" s="375"/>
      <c r="BA640" s="375"/>
      <c r="BB640" s="375"/>
      <c r="BC640" s="375"/>
      <c r="BD640" s="375"/>
      <c r="BE640" s="375"/>
      <c r="BF640" s="375" t="s">
        <v>619</v>
      </c>
      <c r="BG640" s="375"/>
      <c r="BH640" s="375"/>
      <c r="BI640" s="375"/>
      <c r="BJ640" s="375"/>
      <c r="BK640" s="375"/>
      <c r="BL640" s="375"/>
      <c r="BM640" s="375"/>
      <c r="BN640" s="375"/>
      <c r="BO640" s="375"/>
      <c r="BP640" s="375"/>
      <c r="BQ640" s="375"/>
      <c r="BR640"/>
      <c r="BS640"/>
      <c r="BT640"/>
      <c r="BU640"/>
      <c r="BV640"/>
      <c r="BW640"/>
      <c r="BX640"/>
      <c r="CB640"/>
      <c r="CC640"/>
      <c r="CE640"/>
    </row>
    <row r="641" spans="1:83" s="8" customFormat="1" ht="15" customHeight="1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 s="55"/>
      <c r="AP641"/>
      <c r="AQ641"/>
      <c r="AR641"/>
      <c r="AS641"/>
      <c r="AT641"/>
      <c r="AU641"/>
      <c r="AV641"/>
      <c r="AW641"/>
      <c r="AX641"/>
      <c r="AY641"/>
      <c r="AZ641"/>
      <c r="BA641"/>
      <c r="BB641"/>
      <c r="BC641"/>
      <c r="BD641"/>
      <c r="BE641"/>
      <c r="BF641"/>
      <c r="BG641"/>
      <c r="BH641"/>
      <c r="BI641"/>
      <c r="BJ641"/>
      <c r="BK641"/>
      <c r="BL641"/>
      <c r="BM641"/>
      <c r="BN641"/>
      <c r="BO641"/>
      <c r="BP641"/>
      <c r="BQ641" s="55" t="s">
        <v>725</v>
      </c>
      <c r="BR641"/>
      <c r="BS641"/>
      <c r="BT641"/>
      <c r="BU641"/>
      <c r="BV641"/>
      <c r="BW641"/>
      <c r="BX641"/>
      <c r="CB641"/>
      <c r="CC641"/>
      <c r="CE641"/>
    </row>
    <row r="642" spans="1:83" s="8" customFormat="1" ht="15" customHeight="1">
      <c r="A642" s="8" t="s">
        <v>726</v>
      </c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  <c r="AV642"/>
      <c r="AW642"/>
      <c r="AX642"/>
      <c r="AY642"/>
      <c r="AZ642"/>
      <c r="BA642"/>
      <c r="BB642"/>
      <c r="BC642"/>
      <c r="BD642"/>
      <c r="BE642"/>
      <c r="BF642"/>
      <c r="BG642"/>
      <c r="BH642"/>
      <c r="BI642"/>
      <c r="BJ642"/>
      <c r="BK642"/>
      <c r="BL642"/>
      <c r="BM642"/>
      <c r="BN642"/>
      <c r="BO642"/>
      <c r="BP642"/>
      <c r="BQ642"/>
      <c r="BR642"/>
      <c r="BS642"/>
      <c r="BT642"/>
      <c r="BU642"/>
      <c r="BV642"/>
      <c r="BW642"/>
      <c r="BX642"/>
      <c r="CB642"/>
      <c r="CC642"/>
      <c r="CE642"/>
    </row>
    <row r="643" spans="1:83" s="8" customFormat="1" ht="15" customHeight="1" hidden="1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  <c r="AV643"/>
      <c r="AW643"/>
      <c r="AX643"/>
      <c r="AY643"/>
      <c r="AZ643"/>
      <c r="BA643"/>
      <c r="BB643"/>
      <c r="BC643"/>
      <c r="BD643"/>
      <c r="BE643"/>
      <c r="BF643"/>
      <c r="BG643"/>
      <c r="BH643"/>
      <c r="BI643"/>
      <c r="BJ643"/>
      <c r="BK643"/>
      <c r="BL643"/>
      <c r="BM643"/>
      <c r="BN643"/>
      <c r="BO643"/>
      <c r="BP643"/>
      <c r="BQ643"/>
      <c r="BR643"/>
      <c r="BS643"/>
      <c r="BT643"/>
      <c r="BU643"/>
      <c r="BV643"/>
      <c r="BW643"/>
      <c r="BX643"/>
      <c r="CB643"/>
      <c r="CC643"/>
      <c r="CE643"/>
    </row>
    <row r="644" spans="1:83" s="8" customFormat="1" ht="15" customHeight="1">
      <c r="A644" s="8" t="s">
        <v>727</v>
      </c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S644"/>
      <c r="AT644"/>
      <c r="AU644"/>
      <c r="AV644"/>
      <c r="AW644"/>
      <c r="AX644"/>
      <c r="AY644"/>
      <c r="AZ644"/>
      <c r="BA644"/>
      <c r="BB644"/>
      <c r="BC644"/>
      <c r="BD644"/>
      <c r="BE644"/>
      <c r="BF644"/>
      <c r="BG644"/>
      <c r="BH644"/>
      <c r="BI644"/>
      <c r="BJ644"/>
      <c r="BK644"/>
      <c r="BL644"/>
      <c r="BM644"/>
      <c r="BN644"/>
      <c r="BO644"/>
      <c r="BP644"/>
      <c r="BQ644" s="55" t="s">
        <v>728</v>
      </c>
      <c r="BR644"/>
      <c r="BS644"/>
      <c r="BT644"/>
      <c r="BU644"/>
      <c r="BV644"/>
      <c r="BW644"/>
      <c r="BX644"/>
      <c r="CB644"/>
      <c r="CC644"/>
      <c r="CE644"/>
    </row>
    <row r="645" spans="1:83" s="8" customFormat="1" ht="3.75" customHeight="1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  <c r="AS645"/>
      <c r="AT645"/>
      <c r="AU645"/>
      <c r="AV645"/>
      <c r="AW645"/>
      <c r="AX645"/>
      <c r="AY645"/>
      <c r="AZ645"/>
      <c r="BA645"/>
      <c r="BB645"/>
      <c r="BC645"/>
      <c r="BD645"/>
      <c r="BE645"/>
      <c r="BF645"/>
      <c r="BG645"/>
      <c r="BH645"/>
      <c r="BI645"/>
      <c r="BJ645"/>
      <c r="BK645"/>
      <c r="BL645"/>
      <c r="BM645"/>
      <c r="BN645"/>
      <c r="BO645"/>
      <c r="BP645"/>
      <c r="BQ645"/>
      <c r="BR645"/>
      <c r="BS645"/>
      <c r="BT645"/>
      <c r="BU645"/>
      <c r="BV645"/>
      <c r="BW645"/>
      <c r="BX645"/>
      <c r="CB645"/>
      <c r="CC645"/>
      <c r="CE645"/>
    </row>
    <row r="646" spans="1:83" s="8" customFormat="1" ht="15" customHeight="1">
      <c r="A646"/>
      <c r="B646" s="5" t="s">
        <v>12</v>
      </c>
      <c r="C646" s="5"/>
      <c r="D646" s="5"/>
      <c r="E646" s="5"/>
      <c r="F646" s="5"/>
      <c r="G646" s="5"/>
      <c r="H646" s="5"/>
      <c r="I646" s="376" t="s">
        <v>729</v>
      </c>
      <c r="J646" s="376"/>
      <c r="K646" s="376"/>
      <c r="L646" s="376"/>
      <c r="M646" s="376"/>
      <c r="N646" s="376"/>
      <c r="O646" s="376"/>
      <c r="P646" s="5" t="s">
        <v>730</v>
      </c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 t="s">
        <v>731</v>
      </c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 t="s">
        <v>732</v>
      </c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/>
      <c r="BS646"/>
      <c r="BT646"/>
      <c r="BU646"/>
      <c r="BV646"/>
      <c r="BW646"/>
      <c r="BX646"/>
      <c r="CB646"/>
      <c r="CC646"/>
      <c r="CE646"/>
    </row>
    <row r="647" spans="1:83" s="8" customFormat="1" ht="15" customHeight="1">
      <c r="A647"/>
      <c r="B647" s="5"/>
      <c r="C647" s="5"/>
      <c r="D647" s="5"/>
      <c r="E647" s="5"/>
      <c r="F647" s="5"/>
      <c r="G647" s="5"/>
      <c r="H647" s="5"/>
      <c r="I647" s="376"/>
      <c r="J647" s="376"/>
      <c r="K647" s="376"/>
      <c r="L647" s="376"/>
      <c r="M647" s="376"/>
      <c r="N647" s="376"/>
      <c r="O647" s="376"/>
      <c r="P647" s="377" t="s">
        <v>733</v>
      </c>
      <c r="Q647" s="377"/>
      <c r="R647" s="377"/>
      <c r="S647" s="377"/>
      <c r="T647" s="377"/>
      <c r="U647" s="377"/>
      <c r="V647" s="377"/>
      <c r="W647" s="377" t="s">
        <v>734</v>
      </c>
      <c r="X647" s="377"/>
      <c r="Y647" s="377"/>
      <c r="Z647" s="377"/>
      <c r="AA647" s="377"/>
      <c r="AB647" s="377"/>
      <c r="AC647" s="377" t="s">
        <v>735</v>
      </c>
      <c r="AD647" s="377"/>
      <c r="AE647" s="377"/>
      <c r="AF647" s="377"/>
      <c r="AG647" s="377"/>
      <c r="AH647" s="377" t="s">
        <v>736</v>
      </c>
      <c r="AI647" s="377"/>
      <c r="AJ647" s="377"/>
      <c r="AK647" s="377"/>
      <c r="AL647" s="377"/>
      <c r="AM647" s="378" t="s">
        <v>737</v>
      </c>
      <c r="AN647" s="378"/>
      <c r="AO647" s="378"/>
      <c r="AP647" s="378"/>
      <c r="AQ647" s="378"/>
      <c r="AR647" s="378"/>
      <c r="AS647" s="378"/>
      <c r="AT647" s="377" t="s">
        <v>31</v>
      </c>
      <c r="AU647" s="377"/>
      <c r="AV647" s="377"/>
      <c r="AW647" s="377"/>
      <c r="AX647" s="377"/>
      <c r="AY647" s="377"/>
      <c r="AZ647" s="377" t="s">
        <v>738</v>
      </c>
      <c r="BA647" s="377"/>
      <c r="BB647" s="377"/>
      <c r="BC647" s="377"/>
      <c r="BD647" s="377"/>
      <c r="BE647" s="377"/>
      <c r="BF647" s="377"/>
      <c r="BG647" s="379" t="s">
        <v>739</v>
      </c>
      <c r="BH647" s="379"/>
      <c r="BI647" s="379"/>
      <c r="BJ647" s="379"/>
      <c r="BK647" s="379"/>
      <c r="BL647" s="379"/>
      <c r="BM647" s="377" t="s">
        <v>31</v>
      </c>
      <c r="BN647" s="377"/>
      <c r="BO647" s="377"/>
      <c r="BP647" s="377"/>
      <c r="BQ647" s="377"/>
      <c r="BR647"/>
      <c r="BS647"/>
      <c r="BT647"/>
      <c r="BU647"/>
      <c r="BV647"/>
      <c r="BW647"/>
      <c r="BX647"/>
      <c r="CB647"/>
      <c r="CC647"/>
      <c r="CE647"/>
    </row>
    <row r="648" spans="1:83" s="8" customFormat="1" ht="15" customHeight="1">
      <c r="A648"/>
      <c r="B648" s="5"/>
      <c r="C648" s="5"/>
      <c r="D648" s="5"/>
      <c r="E648" s="5"/>
      <c r="F648" s="5"/>
      <c r="G648" s="5"/>
      <c r="H648" s="5"/>
      <c r="I648" s="376"/>
      <c r="J648" s="376"/>
      <c r="K648" s="376"/>
      <c r="L648" s="376"/>
      <c r="M648" s="376"/>
      <c r="N648" s="376"/>
      <c r="O648" s="376"/>
      <c r="P648" s="377"/>
      <c r="Q648" s="377"/>
      <c r="R648" s="377"/>
      <c r="S648" s="377"/>
      <c r="T648" s="377"/>
      <c r="U648" s="377"/>
      <c r="V648" s="377"/>
      <c r="W648" s="377"/>
      <c r="X648" s="377"/>
      <c r="Y648" s="377"/>
      <c r="Z648" s="377"/>
      <c r="AA648" s="377"/>
      <c r="AB648" s="377"/>
      <c r="AC648" s="377"/>
      <c r="AD648" s="377"/>
      <c r="AE648" s="377"/>
      <c r="AF648" s="377"/>
      <c r="AG648" s="377"/>
      <c r="AH648" s="377"/>
      <c r="AI648" s="377"/>
      <c r="AJ648" s="377"/>
      <c r="AK648" s="377"/>
      <c r="AL648" s="377"/>
      <c r="AM648" s="378"/>
      <c r="AN648" s="378"/>
      <c r="AO648" s="378"/>
      <c r="AP648" s="378"/>
      <c r="AQ648" s="378"/>
      <c r="AR648" s="378"/>
      <c r="AS648" s="378"/>
      <c r="AT648" s="377"/>
      <c r="AU648" s="377"/>
      <c r="AV648" s="377"/>
      <c r="AW648" s="377"/>
      <c r="AX648" s="377"/>
      <c r="AY648" s="377"/>
      <c r="AZ648" s="377"/>
      <c r="BA648" s="377"/>
      <c r="BB648" s="377"/>
      <c r="BC648" s="377"/>
      <c r="BD648" s="377"/>
      <c r="BE648" s="377"/>
      <c r="BF648" s="377"/>
      <c r="BG648" s="379"/>
      <c r="BH648" s="379"/>
      <c r="BI648" s="379"/>
      <c r="BJ648" s="379"/>
      <c r="BK648" s="379"/>
      <c r="BL648" s="379"/>
      <c r="BM648" s="377"/>
      <c r="BN648" s="377"/>
      <c r="BO648" s="377"/>
      <c r="BP648" s="377"/>
      <c r="BQ648" s="377"/>
      <c r="BR648"/>
      <c r="BS648"/>
      <c r="BT648"/>
      <c r="BU648"/>
      <c r="BV648"/>
      <c r="BW648"/>
      <c r="BX648"/>
      <c r="CB648"/>
      <c r="CC648"/>
      <c r="CE648"/>
    </row>
    <row r="649" spans="1:83" s="8" customFormat="1" ht="15" customHeight="1">
      <c r="A649"/>
      <c r="B649" s="380" t="s">
        <v>680</v>
      </c>
      <c r="C649" s="380"/>
      <c r="D649" s="380"/>
      <c r="E649" s="380"/>
      <c r="F649" s="380"/>
      <c r="G649" s="380"/>
      <c r="H649" s="380"/>
      <c r="I649" s="381">
        <v>1781.3</v>
      </c>
      <c r="J649" s="381"/>
      <c r="K649" s="381"/>
      <c r="L649" s="381"/>
      <c r="M649" s="381"/>
      <c r="N649" s="381"/>
      <c r="O649" s="381"/>
      <c r="P649" s="381">
        <v>1538</v>
      </c>
      <c r="Q649" s="381"/>
      <c r="R649" s="381"/>
      <c r="S649" s="381"/>
      <c r="T649" s="381"/>
      <c r="U649" s="381"/>
      <c r="V649" s="381"/>
      <c r="W649" s="381">
        <v>243.3</v>
      </c>
      <c r="X649" s="381"/>
      <c r="Y649" s="381"/>
      <c r="Z649" s="381"/>
      <c r="AA649" s="381"/>
      <c r="AB649" s="381"/>
      <c r="AC649" s="381">
        <v>58.8</v>
      </c>
      <c r="AD649" s="381"/>
      <c r="AE649" s="381"/>
      <c r="AF649" s="381"/>
      <c r="AG649" s="381"/>
      <c r="AH649" s="381">
        <v>411.5</v>
      </c>
      <c r="AI649" s="381"/>
      <c r="AJ649" s="381"/>
      <c r="AK649" s="381"/>
      <c r="AL649" s="381"/>
      <c r="AM649" s="381">
        <v>1284.3</v>
      </c>
      <c r="AN649" s="381"/>
      <c r="AO649" s="381"/>
      <c r="AP649" s="381"/>
      <c r="AQ649" s="381"/>
      <c r="AR649" s="381"/>
      <c r="AS649" s="381"/>
      <c r="AT649" s="381">
        <v>26.7</v>
      </c>
      <c r="AU649" s="381"/>
      <c r="AV649" s="381"/>
      <c r="AW649" s="381"/>
      <c r="AX649" s="381"/>
      <c r="AY649" s="381"/>
      <c r="AZ649" s="381">
        <v>592.5</v>
      </c>
      <c r="BA649" s="381"/>
      <c r="BB649" s="381"/>
      <c r="BC649" s="381"/>
      <c r="BD649" s="381"/>
      <c r="BE649" s="381"/>
      <c r="BF649" s="381"/>
      <c r="BG649" s="381">
        <v>630.9</v>
      </c>
      <c r="BH649" s="381"/>
      <c r="BI649" s="381"/>
      <c r="BJ649" s="381"/>
      <c r="BK649" s="381"/>
      <c r="BL649" s="381"/>
      <c r="BM649" s="381">
        <v>314.6</v>
      </c>
      <c r="BN649" s="381"/>
      <c r="BO649" s="381"/>
      <c r="BP649" s="381"/>
      <c r="BQ649" s="381"/>
      <c r="BR649"/>
      <c r="BS649"/>
      <c r="BT649"/>
      <c r="BU649"/>
      <c r="BV649"/>
      <c r="BW649"/>
      <c r="BX649"/>
      <c r="CB649"/>
      <c r="CC649"/>
      <c r="CE649"/>
    </row>
    <row r="650" spans="1:83" s="8" customFormat="1" ht="15" customHeight="1">
      <c r="A650"/>
      <c r="B650" s="380" t="s">
        <v>740</v>
      </c>
      <c r="C650" s="380"/>
      <c r="D650" s="380"/>
      <c r="E650" s="380"/>
      <c r="F650" s="380"/>
      <c r="G650" s="380"/>
      <c r="H650" s="380"/>
      <c r="I650" s="381">
        <v>1768.7</v>
      </c>
      <c r="J650" s="381"/>
      <c r="K650" s="381"/>
      <c r="L650" s="381"/>
      <c r="M650" s="381"/>
      <c r="N650" s="381"/>
      <c r="O650" s="381"/>
      <c r="P650" s="381">
        <v>1570</v>
      </c>
      <c r="Q650" s="381"/>
      <c r="R650" s="381"/>
      <c r="S650" s="381"/>
      <c r="T650" s="381"/>
      <c r="U650" s="381"/>
      <c r="V650" s="381"/>
      <c r="W650" s="381">
        <v>198.7</v>
      </c>
      <c r="X650" s="381"/>
      <c r="Y650" s="381"/>
      <c r="Z650" s="381"/>
      <c r="AA650" s="381"/>
      <c r="AB650" s="381"/>
      <c r="AC650" s="381">
        <v>52</v>
      </c>
      <c r="AD650" s="381"/>
      <c r="AE650" s="381"/>
      <c r="AF650" s="381"/>
      <c r="AG650" s="381"/>
      <c r="AH650" s="381">
        <v>373.2</v>
      </c>
      <c r="AI650" s="381"/>
      <c r="AJ650" s="381"/>
      <c r="AK650" s="381"/>
      <c r="AL650" s="381"/>
      <c r="AM650" s="381">
        <v>1320.5</v>
      </c>
      <c r="AN650" s="381"/>
      <c r="AO650" s="381"/>
      <c r="AP650" s="381"/>
      <c r="AQ650" s="381"/>
      <c r="AR650" s="381"/>
      <c r="AS650" s="381"/>
      <c r="AT650" s="381">
        <v>23</v>
      </c>
      <c r="AU650" s="381"/>
      <c r="AV650" s="381"/>
      <c r="AW650" s="381"/>
      <c r="AX650" s="381"/>
      <c r="AY650" s="381"/>
      <c r="AZ650" s="381">
        <v>599.5</v>
      </c>
      <c r="BA650" s="381"/>
      <c r="BB650" s="381"/>
      <c r="BC650" s="381"/>
      <c r="BD650" s="381"/>
      <c r="BE650" s="381"/>
      <c r="BF650" s="381"/>
      <c r="BG650" s="381">
        <v>539.2</v>
      </c>
      <c r="BH650" s="381"/>
      <c r="BI650" s="381"/>
      <c r="BJ650" s="381"/>
      <c r="BK650" s="381"/>
      <c r="BL650" s="381"/>
      <c r="BM650" s="381">
        <v>431.3</v>
      </c>
      <c r="BN650" s="381"/>
      <c r="BO650" s="381"/>
      <c r="BP650" s="381"/>
      <c r="BQ650" s="381"/>
      <c r="BR650"/>
      <c r="BS650"/>
      <c r="BT650"/>
      <c r="BU650"/>
      <c r="BV650"/>
      <c r="BW650"/>
      <c r="BX650"/>
      <c r="CB650"/>
      <c r="CC650"/>
      <c r="CE650"/>
    </row>
    <row r="651" spans="1:83" s="8" customFormat="1" ht="15" customHeight="1">
      <c r="A651"/>
      <c r="B651" s="380" t="s">
        <v>701</v>
      </c>
      <c r="C651" s="380"/>
      <c r="D651" s="380"/>
      <c r="E651" s="380"/>
      <c r="F651" s="380"/>
      <c r="G651" s="380"/>
      <c r="H651" s="380"/>
      <c r="I651" s="381">
        <v>1745.2</v>
      </c>
      <c r="J651" s="381"/>
      <c r="K651" s="381"/>
      <c r="L651" s="381"/>
      <c r="M651" s="381"/>
      <c r="N651" s="381"/>
      <c r="O651" s="381"/>
      <c r="P651" s="381">
        <v>1537</v>
      </c>
      <c r="Q651" s="381"/>
      <c r="R651" s="381"/>
      <c r="S651" s="381"/>
      <c r="T651" s="381"/>
      <c r="U651" s="381"/>
      <c r="V651" s="381"/>
      <c r="W651" s="381">
        <v>208.2</v>
      </c>
      <c r="X651" s="381"/>
      <c r="Y651" s="381"/>
      <c r="Z651" s="381"/>
      <c r="AA651" s="381"/>
      <c r="AB651" s="381"/>
      <c r="AC651" s="381">
        <v>33.2</v>
      </c>
      <c r="AD651" s="381"/>
      <c r="AE651" s="381"/>
      <c r="AF651" s="381"/>
      <c r="AG651" s="381"/>
      <c r="AH651" s="381">
        <v>373.5</v>
      </c>
      <c r="AI651" s="381"/>
      <c r="AJ651" s="381"/>
      <c r="AK651" s="381"/>
      <c r="AL651" s="381"/>
      <c r="AM651" s="381">
        <v>1319.4</v>
      </c>
      <c r="AN651" s="381"/>
      <c r="AO651" s="381"/>
      <c r="AP651" s="381"/>
      <c r="AQ651" s="381"/>
      <c r="AR651" s="381"/>
      <c r="AS651" s="381"/>
      <c r="AT651" s="381">
        <v>19.1</v>
      </c>
      <c r="AU651" s="381"/>
      <c r="AV651" s="381"/>
      <c r="AW651" s="381"/>
      <c r="AX651" s="381"/>
      <c r="AY651" s="381"/>
      <c r="AZ651" s="381">
        <v>674.7</v>
      </c>
      <c r="BA651" s="381"/>
      <c r="BB651" s="381"/>
      <c r="BC651" s="381"/>
      <c r="BD651" s="381"/>
      <c r="BE651" s="381"/>
      <c r="BF651" s="381"/>
      <c r="BG651" s="381">
        <v>593.3</v>
      </c>
      <c r="BH651" s="381"/>
      <c r="BI651" s="381"/>
      <c r="BJ651" s="381"/>
      <c r="BK651" s="381"/>
      <c r="BL651" s="381"/>
      <c r="BM651" s="382">
        <v>269</v>
      </c>
      <c r="BN651" s="382"/>
      <c r="BO651" s="382"/>
      <c r="BP651" s="382"/>
      <c r="BQ651" s="382"/>
      <c r="BR651"/>
      <c r="BS651"/>
      <c r="BT651"/>
      <c r="BU651"/>
      <c r="BV651"/>
      <c r="BW651"/>
      <c r="BX651"/>
      <c r="CB651"/>
      <c r="CC651"/>
      <c r="CE651"/>
    </row>
    <row r="652" spans="1:83" s="8" customFormat="1" ht="15" customHeight="1">
      <c r="A652"/>
      <c r="B652" s="380" t="s">
        <v>702</v>
      </c>
      <c r="C652" s="380"/>
      <c r="D652" s="380"/>
      <c r="E652" s="380"/>
      <c r="F652" s="380"/>
      <c r="G652" s="380"/>
      <c r="H652" s="380"/>
      <c r="I652" s="381">
        <v>1813.5</v>
      </c>
      <c r="J652" s="381"/>
      <c r="K652" s="381"/>
      <c r="L652" s="381"/>
      <c r="M652" s="381"/>
      <c r="N652" s="381"/>
      <c r="O652" s="381"/>
      <c r="P652" s="381">
        <v>1583</v>
      </c>
      <c r="Q652" s="381"/>
      <c r="R652" s="381"/>
      <c r="S652" s="381"/>
      <c r="T652" s="381"/>
      <c r="U652" s="381"/>
      <c r="V652" s="381"/>
      <c r="W652" s="381">
        <v>230.5</v>
      </c>
      <c r="X652" s="381"/>
      <c r="Y652" s="381"/>
      <c r="Z652" s="381"/>
      <c r="AA652" s="381"/>
      <c r="AB652" s="381"/>
      <c r="AC652" s="381">
        <v>37.7</v>
      </c>
      <c r="AD652" s="381"/>
      <c r="AE652" s="381"/>
      <c r="AF652" s="381"/>
      <c r="AG652" s="381"/>
      <c r="AH652" s="381">
        <v>409.1</v>
      </c>
      <c r="AI652" s="381"/>
      <c r="AJ652" s="381"/>
      <c r="AK652" s="381"/>
      <c r="AL652" s="381"/>
      <c r="AM652" s="381">
        <v>1341.3</v>
      </c>
      <c r="AN652" s="381"/>
      <c r="AO652" s="381"/>
      <c r="AP652" s="381"/>
      <c r="AQ652" s="381"/>
      <c r="AR652" s="381"/>
      <c r="AS652" s="381"/>
      <c r="AT652" s="381">
        <v>25.4</v>
      </c>
      <c r="AU652" s="381"/>
      <c r="AV652" s="381"/>
      <c r="AW652" s="381"/>
      <c r="AX652" s="381"/>
      <c r="AY652" s="381"/>
      <c r="AZ652" s="381">
        <v>683</v>
      </c>
      <c r="BA652" s="381"/>
      <c r="BB652" s="381"/>
      <c r="BC652" s="381"/>
      <c r="BD652" s="381"/>
      <c r="BE652" s="381"/>
      <c r="BF652" s="381"/>
      <c r="BG652" s="381">
        <v>633.9</v>
      </c>
      <c r="BH652" s="381"/>
      <c r="BI652" s="381"/>
      <c r="BJ652" s="381"/>
      <c r="BK652" s="381"/>
      <c r="BL652" s="381"/>
      <c r="BM652" s="383">
        <v>266.1</v>
      </c>
      <c r="BN652" s="383"/>
      <c r="BO652" s="383"/>
      <c r="BP652" s="383"/>
      <c r="BQ652" s="383"/>
      <c r="BR652"/>
      <c r="BS652"/>
      <c r="BT652"/>
      <c r="BU652"/>
      <c r="BV652"/>
      <c r="BW652"/>
      <c r="BX652"/>
      <c r="CB652"/>
      <c r="CC652"/>
      <c r="CE652"/>
    </row>
    <row r="653" spans="1:83" s="8" customFormat="1" ht="15" customHeight="1">
      <c r="A653"/>
      <c r="B653" s="384" t="s">
        <v>741</v>
      </c>
      <c r="C653" s="384"/>
      <c r="D653" s="384"/>
      <c r="E653" s="384"/>
      <c r="F653" s="384"/>
      <c r="G653" s="384"/>
      <c r="H653" s="384"/>
      <c r="I653" s="385">
        <v>1943</v>
      </c>
      <c r="J653" s="385"/>
      <c r="K653" s="385"/>
      <c r="L653" s="385"/>
      <c r="M653" s="385"/>
      <c r="N653" s="385"/>
      <c r="O653" s="385"/>
      <c r="P653" s="385">
        <v>1656</v>
      </c>
      <c r="Q653" s="385"/>
      <c r="R653" s="385"/>
      <c r="S653" s="385"/>
      <c r="T653" s="385"/>
      <c r="U653" s="385"/>
      <c r="V653" s="385"/>
      <c r="W653" s="385">
        <v>287</v>
      </c>
      <c r="X653" s="385"/>
      <c r="Y653" s="385"/>
      <c r="Z653" s="385"/>
      <c r="AA653" s="385"/>
      <c r="AB653" s="385"/>
      <c r="AC653" s="385">
        <v>101.1</v>
      </c>
      <c r="AD653" s="385"/>
      <c r="AE653" s="385"/>
      <c r="AF653" s="385"/>
      <c r="AG653" s="385"/>
      <c r="AH653" s="385">
        <v>385.6</v>
      </c>
      <c r="AI653" s="385"/>
      <c r="AJ653" s="385"/>
      <c r="AK653" s="385"/>
      <c r="AL653" s="385"/>
      <c r="AM653" s="385">
        <v>1425</v>
      </c>
      <c r="AN653" s="385"/>
      <c r="AO653" s="385"/>
      <c r="AP653" s="385"/>
      <c r="AQ653" s="385"/>
      <c r="AR653" s="385"/>
      <c r="AS653" s="385"/>
      <c r="AT653" s="385">
        <v>31.3</v>
      </c>
      <c r="AU653" s="385"/>
      <c r="AV653" s="385"/>
      <c r="AW653" s="385"/>
      <c r="AX653" s="385"/>
      <c r="AY653" s="385"/>
      <c r="AZ653" s="385">
        <v>287</v>
      </c>
      <c r="BA653" s="385"/>
      <c r="BB653" s="385"/>
      <c r="BC653" s="385"/>
      <c r="BD653" s="385"/>
      <c r="BE653" s="385"/>
      <c r="BF653" s="385"/>
      <c r="BG653" s="385">
        <v>432.5</v>
      </c>
      <c r="BH653" s="385"/>
      <c r="BI653" s="385"/>
      <c r="BJ653" s="385"/>
      <c r="BK653" s="385"/>
      <c r="BL653" s="385"/>
      <c r="BM653" s="386">
        <v>936.5</v>
      </c>
      <c r="BN653" s="386"/>
      <c r="BO653" s="386"/>
      <c r="BP653" s="386"/>
      <c r="BQ653" s="386"/>
      <c r="BR653"/>
      <c r="BS653"/>
      <c r="BT653"/>
      <c r="BU653"/>
      <c r="BV653"/>
      <c r="BW653"/>
      <c r="BX653"/>
      <c r="CB653"/>
      <c r="CC653"/>
      <c r="CE653"/>
    </row>
    <row r="654" spans="1:83" s="8" customFormat="1" ht="15" customHeight="1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  <c r="AS654"/>
      <c r="AT654"/>
      <c r="AU654"/>
      <c r="AV654"/>
      <c r="AW654"/>
      <c r="AX654"/>
      <c r="AY654"/>
      <c r="AZ654"/>
      <c r="BA654"/>
      <c r="BB654"/>
      <c r="BC654"/>
      <c r="BD654"/>
      <c r="BE654"/>
      <c r="BF654"/>
      <c r="BG654"/>
      <c r="BH654"/>
      <c r="BI654"/>
      <c r="BJ654"/>
      <c r="BK654"/>
      <c r="BL654"/>
      <c r="BM654"/>
      <c r="BN654"/>
      <c r="BO654"/>
      <c r="BP654"/>
      <c r="BQ654" s="55" t="s">
        <v>742</v>
      </c>
      <c r="BR654"/>
      <c r="BS654"/>
      <c r="BT654"/>
      <c r="BU654"/>
      <c r="BV654"/>
      <c r="BW654"/>
      <c r="BX654"/>
      <c r="CB654"/>
      <c r="CC654"/>
      <c r="CE654"/>
    </row>
    <row r="655" spans="1:83" s="8" customFormat="1" ht="15" customHeight="1">
      <c r="A655" s="8" t="s">
        <v>743</v>
      </c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  <c r="AS655"/>
      <c r="AT655"/>
      <c r="AU655"/>
      <c r="AV655"/>
      <c r="AW655"/>
      <c r="AX655"/>
      <c r="AY655"/>
      <c r="AZ655"/>
      <c r="BA655"/>
      <c r="BB655"/>
      <c r="BC655"/>
      <c r="BD655"/>
      <c r="BE655"/>
      <c r="BF655"/>
      <c r="BG655"/>
      <c r="BH655"/>
      <c r="BI655"/>
      <c r="BJ655"/>
      <c r="BK655"/>
      <c r="BL655"/>
      <c r="BM655"/>
      <c r="BN655"/>
      <c r="BO655"/>
      <c r="BP655"/>
      <c r="BQ655"/>
      <c r="BR655"/>
      <c r="BS655"/>
      <c r="BT655"/>
      <c r="BU655"/>
      <c r="BV655"/>
      <c r="BW655"/>
      <c r="BX655"/>
      <c r="CB655"/>
      <c r="CC655"/>
      <c r="CE655"/>
    </row>
    <row r="656" spans="1:83" s="8" customFormat="1" ht="15" customHeight="1" hidden="1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  <c r="AS656"/>
      <c r="AT656"/>
      <c r="AU656"/>
      <c r="AV656"/>
      <c r="AW656"/>
      <c r="AX656"/>
      <c r="AY656"/>
      <c r="AZ656"/>
      <c r="BA656"/>
      <c r="BB656"/>
      <c r="BC656"/>
      <c r="BD656"/>
      <c r="BE656"/>
      <c r="BF656"/>
      <c r="BG656"/>
      <c r="BH656"/>
      <c r="BI656"/>
      <c r="BJ656"/>
      <c r="BK656"/>
      <c r="BL656"/>
      <c r="BM656"/>
      <c r="BN656"/>
      <c r="BO656"/>
      <c r="BP656"/>
      <c r="BQ656"/>
      <c r="BR656"/>
      <c r="BS656"/>
      <c r="BT656"/>
      <c r="BU656"/>
      <c r="BV656"/>
      <c r="BW656"/>
      <c r="BX656"/>
      <c r="CB656"/>
      <c r="CC656"/>
      <c r="CE656"/>
    </row>
    <row r="657" spans="1:83" s="8" customFormat="1" ht="15" customHeight="1">
      <c r="A657" s="8" t="s">
        <v>744</v>
      </c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  <c r="AS657"/>
      <c r="AT657"/>
      <c r="AU657"/>
      <c r="AV657"/>
      <c r="AW657"/>
      <c r="AX657"/>
      <c r="AY657"/>
      <c r="AZ657"/>
      <c r="BA657"/>
      <c r="BB657"/>
      <c r="BC657"/>
      <c r="BD657"/>
      <c r="BE657"/>
      <c r="BF657"/>
      <c r="BG657"/>
      <c r="BH657"/>
      <c r="BI657"/>
      <c r="BJ657"/>
      <c r="BK657"/>
      <c r="BL657"/>
      <c r="BM657"/>
      <c r="BN657"/>
      <c r="BO657"/>
      <c r="BP657"/>
      <c r="BQ657" s="55" t="s">
        <v>745</v>
      </c>
      <c r="BR657"/>
      <c r="BS657"/>
      <c r="BT657"/>
      <c r="BU657"/>
      <c r="BV657"/>
      <c r="BW657"/>
      <c r="BX657"/>
      <c r="CB657"/>
      <c r="CC657"/>
      <c r="CE657"/>
    </row>
    <row r="658" spans="1:83" s="8" customFormat="1" ht="3.75" customHeight="1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  <c r="AS658"/>
      <c r="AT658"/>
      <c r="AU658"/>
      <c r="AV658"/>
      <c r="AW658"/>
      <c r="AX658"/>
      <c r="AY658"/>
      <c r="AZ658"/>
      <c r="BA658"/>
      <c r="BB658"/>
      <c r="BC658"/>
      <c r="BD658"/>
      <c r="BE658"/>
      <c r="BF658"/>
      <c r="BG658"/>
      <c r="BH658"/>
      <c r="BI658"/>
      <c r="BJ658"/>
      <c r="BK658"/>
      <c r="BL658"/>
      <c r="BM658"/>
      <c r="BN658"/>
      <c r="BO658"/>
      <c r="BP658"/>
      <c r="BQ658"/>
      <c r="BR658"/>
      <c r="BS658"/>
      <c r="BT658"/>
      <c r="BU658"/>
      <c r="BV658"/>
      <c r="BW658"/>
      <c r="BX658"/>
      <c r="CB658"/>
      <c r="CC658"/>
      <c r="CE658"/>
    </row>
    <row r="659" spans="1:83" s="8" customFormat="1" ht="15" customHeight="1">
      <c r="A659"/>
      <c r="B659" s="5" t="s">
        <v>102</v>
      </c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 t="s">
        <v>746</v>
      </c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 t="s">
        <v>747</v>
      </c>
      <c r="AP659" s="5"/>
      <c r="AQ659" s="5"/>
      <c r="AR659" s="5"/>
      <c r="AS659" s="5"/>
      <c r="AT659" s="5"/>
      <c r="AU659" s="5"/>
      <c r="AV659" s="5"/>
      <c r="AW659" s="5"/>
      <c r="AX659" s="5" t="s">
        <v>748</v>
      </c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/>
      <c r="BS659"/>
      <c r="BT659"/>
      <c r="BU659"/>
      <c r="BV659"/>
      <c r="BW659"/>
      <c r="BX659"/>
      <c r="CB659"/>
      <c r="CC659"/>
      <c r="CE659"/>
    </row>
    <row r="660" spans="1:83" s="8" customFormat="1" ht="15" customHeight="1">
      <c r="A660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 t="s">
        <v>98</v>
      </c>
      <c r="V660" s="5"/>
      <c r="W660" s="5"/>
      <c r="X660" s="5"/>
      <c r="Y660" s="5"/>
      <c r="Z660" s="5"/>
      <c r="AA660" s="5"/>
      <c r="AB660" s="5"/>
      <c r="AC660" s="5"/>
      <c r="AD660" s="5"/>
      <c r="AE660" s="5" t="s">
        <v>749</v>
      </c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9" t="s">
        <v>746</v>
      </c>
      <c r="AY660" s="59"/>
      <c r="AZ660" s="59"/>
      <c r="BA660" s="59"/>
      <c r="BB660" s="59"/>
      <c r="BC660" s="59"/>
      <c r="BD660" s="59"/>
      <c r="BE660" s="59"/>
      <c r="BF660" s="59"/>
      <c r="BG660" s="59"/>
      <c r="BH660" s="59" t="s">
        <v>747</v>
      </c>
      <c r="BI660" s="59"/>
      <c r="BJ660" s="59"/>
      <c r="BK660" s="59"/>
      <c r="BL660" s="59"/>
      <c r="BM660" s="59"/>
      <c r="BN660" s="59"/>
      <c r="BO660" s="59"/>
      <c r="BP660" s="59"/>
      <c r="BQ660" s="59"/>
      <c r="BR660"/>
      <c r="BS660"/>
      <c r="BT660"/>
      <c r="BU660"/>
      <c r="BV660"/>
      <c r="BW660"/>
      <c r="BX660"/>
      <c r="CB660"/>
      <c r="CC660"/>
      <c r="CE660"/>
    </row>
    <row r="661" spans="1:83" s="8" customFormat="1" ht="15" customHeight="1">
      <c r="A661"/>
      <c r="B661" s="387" t="s">
        <v>750</v>
      </c>
      <c r="C661" s="387"/>
      <c r="D661" s="387"/>
      <c r="E661" s="387"/>
      <c r="F661" s="387"/>
      <c r="G661" s="387"/>
      <c r="H661" s="387"/>
      <c r="I661" s="387"/>
      <c r="J661" s="388" t="s">
        <v>751</v>
      </c>
      <c r="K661" s="388"/>
      <c r="L661" s="388"/>
      <c r="M661" s="388"/>
      <c r="N661" s="388"/>
      <c r="O661" s="388"/>
      <c r="P661" s="388"/>
      <c r="Q661" s="388"/>
      <c r="R661" s="388"/>
      <c r="S661" s="388"/>
      <c r="T661" s="388"/>
      <c r="U661" s="389">
        <v>42241</v>
      </c>
      <c r="V661" s="389"/>
      <c r="W661" s="389"/>
      <c r="X661" s="389"/>
      <c r="Y661" s="389"/>
      <c r="Z661" s="389"/>
      <c r="AA661" s="389"/>
      <c r="AB661" s="389"/>
      <c r="AC661" s="389"/>
      <c r="AD661" s="389"/>
      <c r="AE661" s="389">
        <v>40610</v>
      </c>
      <c r="AF661" s="389"/>
      <c r="AG661" s="389"/>
      <c r="AH661" s="389"/>
      <c r="AI661" s="389"/>
      <c r="AJ661" s="389"/>
      <c r="AK661" s="389"/>
      <c r="AL661" s="389"/>
      <c r="AM661" s="389"/>
      <c r="AN661" s="389"/>
      <c r="AO661" s="389">
        <v>43754</v>
      </c>
      <c r="AP661" s="389"/>
      <c r="AQ661" s="389"/>
      <c r="AR661" s="389"/>
      <c r="AS661" s="389"/>
      <c r="AT661" s="389"/>
      <c r="AU661" s="389"/>
      <c r="AV661" s="389"/>
      <c r="AW661" s="389"/>
      <c r="AX661" s="389">
        <v>116</v>
      </c>
      <c r="AY661" s="389"/>
      <c r="AZ661" s="389"/>
      <c r="BA661" s="389"/>
      <c r="BB661" s="389"/>
      <c r="BC661" s="389"/>
      <c r="BD661" s="389"/>
      <c r="BE661" s="389"/>
      <c r="BF661" s="389"/>
      <c r="BG661" s="389"/>
      <c r="BH661" s="389">
        <v>120</v>
      </c>
      <c r="BI661" s="389"/>
      <c r="BJ661" s="389"/>
      <c r="BK661" s="389"/>
      <c r="BL661" s="389"/>
      <c r="BM661" s="389"/>
      <c r="BN661" s="389"/>
      <c r="BO661" s="389"/>
      <c r="BP661" s="389"/>
      <c r="BQ661" s="389"/>
      <c r="BR661"/>
      <c r="BS661"/>
      <c r="BT661"/>
      <c r="BU661"/>
      <c r="BV661"/>
      <c r="BW661"/>
      <c r="BX661"/>
      <c r="CB661"/>
      <c r="CC661"/>
      <c r="CE661"/>
    </row>
    <row r="662" spans="1:83" s="8" customFormat="1" ht="15" customHeight="1">
      <c r="A662"/>
      <c r="B662" s="387"/>
      <c r="C662" s="387"/>
      <c r="D662" s="387"/>
      <c r="E662" s="387"/>
      <c r="F662" s="387"/>
      <c r="G662" s="387"/>
      <c r="H662" s="387"/>
      <c r="I662" s="387"/>
      <c r="J662" s="390" t="s">
        <v>752</v>
      </c>
      <c r="K662" s="390"/>
      <c r="L662" s="390"/>
      <c r="M662" s="390"/>
      <c r="N662" s="390"/>
      <c r="O662" s="390"/>
      <c r="P662" s="390"/>
      <c r="Q662" s="390"/>
      <c r="R662" s="390"/>
      <c r="S662" s="390"/>
      <c r="T662" s="390"/>
      <c r="U662" s="391">
        <v>49827</v>
      </c>
      <c r="V662" s="391"/>
      <c r="W662" s="391"/>
      <c r="X662" s="391"/>
      <c r="Y662" s="391"/>
      <c r="Z662" s="391"/>
      <c r="AA662" s="391"/>
      <c r="AB662" s="391"/>
      <c r="AC662" s="391"/>
      <c r="AD662" s="391"/>
      <c r="AE662" s="391">
        <v>37969</v>
      </c>
      <c r="AF662" s="391"/>
      <c r="AG662" s="391"/>
      <c r="AH662" s="391"/>
      <c r="AI662" s="391"/>
      <c r="AJ662" s="391"/>
      <c r="AK662" s="391"/>
      <c r="AL662" s="391"/>
      <c r="AM662" s="391"/>
      <c r="AN662" s="391"/>
      <c r="AO662" s="391">
        <v>49260</v>
      </c>
      <c r="AP662" s="391"/>
      <c r="AQ662" s="391"/>
      <c r="AR662" s="391"/>
      <c r="AS662" s="391"/>
      <c r="AT662" s="391"/>
      <c r="AU662" s="391"/>
      <c r="AV662" s="391"/>
      <c r="AW662" s="391"/>
      <c r="AX662" s="391">
        <v>137</v>
      </c>
      <c r="AY662" s="391"/>
      <c r="AZ662" s="391"/>
      <c r="BA662" s="391"/>
      <c r="BB662" s="391"/>
      <c r="BC662" s="391"/>
      <c r="BD662" s="391"/>
      <c r="BE662" s="391"/>
      <c r="BF662" s="391"/>
      <c r="BG662" s="391"/>
      <c r="BH662" s="391">
        <v>135</v>
      </c>
      <c r="BI662" s="391"/>
      <c r="BJ662" s="391"/>
      <c r="BK662" s="391"/>
      <c r="BL662" s="391"/>
      <c r="BM662" s="391"/>
      <c r="BN662" s="391"/>
      <c r="BO662" s="391"/>
      <c r="BP662" s="391"/>
      <c r="BQ662" s="391"/>
      <c r="BR662"/>
      <c r="BS662"/>
      <c r="BT662"/>
      <c r="BU662"/>
      <c r="BV662"/>
      <c r="BW662"/>
      <c r="BX662"/>
      <c r="CB662"/>
      <c r="CC662"/>
      <c r="CE662"/>
    </row>
    <row r="663" spans="1:83" s="8" customFormat="1" ht="15" customHeight="1">
      <c r="A663"/>
      <c r="B663" s="387"/>
      <c r="C663" s="387"/>
      <c r="D663" s="387"/>
      <c r="E663" s="387"/>
      <c r="F663" s="387"/>
      <c r="G663" s="387"/>
      <c r="H663" s="387"/>
      <c r="I663" s="387"/>
      <c r="J663" s="390" t="s">
        <v>753</v>
      </c>
      <c r="K663" s="390"/>
      <c r="L663" s="390"/>
      <c r="M663" s="390"/>
      <c r="N663" s="390"/>
      <c r="O663" s="390"/>
      <c r="P663" s="390"/>
      <c r="Q663" s="390"/>
      <c r="R663" s="390"/>
      <c r="S663" s="390"/>
      <c r="T663" s="390"/>
      <c r="U663" s="391">
        <v>644956</v>
      </c>
      <c r="V663" s="391"/>
      <c r="W663" s="391"/>
      <c r="X663" s="391"/>
      <c r="Y663" s="391"/>
      <c r="Z663" s="391"/>
      <c r="AA663" s="391"/>
      <c r="AB663" s="391"/>
      <c r="AC663" s="391"/>
      <c r="AD663" s="391"/>
      <c r="AE663" s="391">
        <v>446295</v>
      </c>
      <c r="AF663" s="391"/>
      <c r="AG663" s="391"/>
      <c r="AH663" s="391"/>
      <c r="AI663" s="391"/>
      <c r="AJ663" s="391"/>
      <c r="AK663" s="391"/>
      <c r="AL663" s="391"/>
      <c r="AM663" s="391"/>
      <c r="AN663" s="391"/>
      <c r="AO663" s="391">
        <v>650850</v>
      </c>
      <c r="AP663" s="391"/>
      <c r="AQ663" s="391"/>
      <c r="AR663" s="391"/>
      <c r="AS663" s="391"/>
      <c r="AT663" s="391"/>
      <c r="AU663" s="391"/>
      <c r="AV663" s="391"/>
      <c r="AW663" s="391"/>
      <c r="AX663" s="391">
        <v>1767</v>
      </c>
      <c r="AY663" s="391"/>
      <c r="AZ663" s="391"/>
      <c r="BA663" s="391"/>
      <c r="BB663" s="391"/>
      <c r="BC663" s="391"/>
      <c r="BD663" s="391"/>
      <c r="BE663" s="391"/>
      <c r="BF663" s="391"/>
      <c r="BG663" s="391"/>
      <c r="BH663" s="391">
        <v>1783</v>
      </c>
      <c r="BI663" s="391"/>
      <c r="BJ663" s="391"/>
      <c r="BK663" s="391"/>
      <c r="BL663" s="391"/>
      <c r="BM663" s="391"/>
      <c r="BN663" s="391"/>
      <c r="BO663" s="391"/>
      <c r="BP663" s="391"/>
      <c r="BQ663" s="391"/>
      <c r="BR663"/>
      <c r="BS663"/>
      <c r="BT663"/>
      <c r="BU663"/>
      <c r="BV663"/>
      <c r="BW663"/>
      <c r="BX663"/>
      <c r="CB663"/>
      <c r="CC663"/>
      <c r="CE663"/>
    </row>
    <row r="664" spans="1:83" s="8" customFormat="1" ht="15" customHeight="1">
      <c r="A664"/>
      <c r="B664" s="387"/>
      <c r="C664" s="387"/>
      <c r="D664" s="387"/>
      <c r="E664" s="387"/>
      <c r="F664" s="387"/>
      <c r="G664" s="387"/>
      <c r="H664" s="387"/>
      <c r="I664" s="387"/>
      <c r="J664" s="390" t="s">
        <v>754</v>
      </c>
      <c r="K664" s="390"/>
      <c r="L664" s="390"/>
      <c r="M664" s="390"/>
      <c r="N664" s="390"/>
      <c r="O664" s="390"/>
      <c r="P664" s="390"/>
      <c r="Q664" s="390"/>
      <c r="R664" s="390"/>
      <c r="S664" s="390"/>
      <c r="T664" s="390"/>
      <c r="U664" s="391">
        <v>20835</v>
      </c>
      <c r="V664" s="391"/>
      <c r="W664" s="391"/>
      <c r="X664" s="391"/>
      <c r="Y664" s="391"/>
      <c r="Z664" s="391"/>
      <c r="AA664" s="391"/>
      <c r="AB664" s="391"/>
      <c r="AC664" s="391"/>
      <c r="AD664" s="391"/>
      <c r="AE664" s="391">
        <v>18113</v>
      </c>
      <c r="AF664" s="391"/>
      <c r="AG664" s="391"/>
      <c r="AH664" s="391"/>
      <c r="AI664" s="391"/>
      <c r="AJ664" s="391"/>
      <c r="AK664" s="391"/>
      <c r="AL664" s="391"/>
      <c r="AM664" s="391"/>
      <c r="AN664" s="391"/>
      <c r="AO664" s="391">
        <v>21308</v>
      </c>
      <c r="AP664" s="391"/>
      <c r="AQ664" s="391"/>
      <c r="AR664" s="391"/>
      <c r="AS664" s="391"/>
      <c r="AT664" s="391"/>
      <c r="AU664" s="391"/>
      <c r="AV664" s="391"/>
      <c r="AW664" s="391"/>
      <c r="AX664" s="391">
        <v>57</v>
      </c>
      <c r="AY664" s="391"/>
      <c r="AZ664" s="391"/>
      <c r="BA664" s="391"/>
      <c r="BB664" s="391"/>
      <c r="BC664" s="391"/>
      <c r="BD664" s="391"/>
      <c r="BE664" s="391"/>
      <c r="BF664" s="391"/>
      <c r="BG664" s="391"/>
      <c r="BH664" s="391">
        <v>58</v>
      </c>
      <c r="BI664" s="391"/>
      <c r="BJ664" s="391"/>
      <c r="BK664" s="391"/>
      <c r="BL664" s="391"/>
      <c r="BM664" s="391"/>
      <c r="BN664" s="391"/>
      <c r="BO664" s="391"/>
      <c r="BP664" s="391"/>
      <c r="BQ664" s="391"/>
      <c r="BR664"/>
      <c r="BS664"/>
      <c r="BT664"/>
      <c r="BU664"/>
      <c r="BV664"/>
      <c r="BW664"/>
      <c r="BX664"/>
      <c r="CB664"/>
      <c r="CC664"/>
      <c r="CE664"/>
    </row>
    <row r="665" spans="1:83" s="8" customFormat="1" ht="15" customHeight="1">
      <c r="A665"/>
      <c r="B665" s="387"/>
      <c r="C665" s="387"/>
      <c r="D665" s="387"/>
      <c r="E665" s="387"/>
      <c r="F665" s="387"/>
      <c r="G665" s="387"/>
      <c r="H665" s="387"/>
      <c r="I665" s="387"/>
      <c r="J665" s="392" t="s">
        <v>755</v>
      </c>
      <c r="K665" s="392"/>
      <c r="L665" s="392"/>
      <c r="M665" s="392"/>
      <c r="N665" s="392"/>
      <c r="O665" s="392"/>
      <c r="P665" s="392"/>
      <c r="Q665" s="392"/>
      <c r="R665" s="392"/>
      <c r="S665" s="392"/>
      <c r="T665" s="392"/>
      <c r="U665" s="393">
        <v>129609</v>
      </c>
      <c r="V665" s="393"/>
      <c r="W665" s="393"/>
      <c r="X665" s="393"/>
      <c r="Y665" s="393"/>
      <c r="Z665" s="393"/>
      <c r="AA665" s="393"/>
      <c r="AB665" s="393"/>
      <c r="AC665" s="393"/>
      <c r="AD665" s="393"/>
      <c r="AE665" s="393">
        <v>110225</v>
      </c>
      <c r="AF665" s="393"/>
      <c r="AG665" s="393"/>
      <c r="AH665" s="393"/>
      <c r="AI665" s="393"/>
      <c r="AJ665" s="393"/>
      <c r="AK665" s="393"/>
      <c r="AL665" s="393"/>
      <c r="AM665" s="393"/>
      <c r="AN665" s="393"/>
      <c r="AO665" s="393">
        <v>131919</v>
      </c>
      <c r="AP665" s="393"/>
      <c r="AQ665" s="393"/>
      <c r="AR665" s="393"/>
      <c r="AS665" s="393"/>
      <c r="AT665" s="393"/>
      <c r="AU665" s="393"/>
      <c r="AV665" s="393"/>
      <c r="AW665" s="393"/>
      <c r="AX665" s="393">
        <v>355</v>
      </c>
      <c r="AY665" s="393"/>
      <c r="AZ665" s="393"/>
      <c r="BA665" s="393"/>
      <c r="BB665" s="393"/>
      <c r="BC665" s="393"/>
      <c r="BD665" s="393"/>
      <c r="BE665" s="393"/>
      <c r="BF665" s="393"/>
      <c r="BG665" s="393"/>
      <c r="BH665" s="393">
        <v>361</v>
      </c>
      <c r="BI665" s="393"/>
      <c r="BJ665" s="393"/>
      <c r="BK665" s="393"/>
      <c r="BL665" s="393"/>
      <c r="BM665" s="393"/>
      <c r="BN665" s="393"/>
      <c r="BO665" s="393"/>
      <c r="BP665" s="393"/>
      <c r="BQ665" s="393"/>
      <c r="BR665"/>
      <c r="BS665"/>
      <c r="BT665"/>
      <c r="BU665"/>
      <c r="BV665"/>
      <c r="BW665"/>
      <c r="BX665"/>
      <c r="CB665"/>
      <c r="CC665"/>
      <c r="CE665"/>
    </row>
    <row r="666" spans="1:83" s="8" customFormat="1" ht="15" customHeight="1">
      <c r="A666"/>
      <c r="B666" s="387" t="s">
        <v>756</v>
      </c>
      <c r="C666" s="387"/>
      <c r="D666" s="387"/>
      <c r="E666" s="387"/>
      <c r="F666" s="387"/>
      <c r="G666" s="387"/>
      <c r="H666" s="387"/>
      <c r="I666" s="387"/>
      <c r="J666" s="388" t="s">
        <v>751</v>
      </c>
      <c r="K666" s="388"/>
      <c r="L666" s="388"/>
      <c r="M666" s="388"/>
      <c r="N666" s="388"/>
      <c r="O666" s="388"/>
      <c r="P666" s="388"/>
      <c r="Q666" s="388"/>
      <c r="R666" s="388"/>
      <c r="S666" s="388"/>
      <c r="T666" s="388"/>
      <c r="U666" s="389">
        <v>39816</v>
      </c>
      <c r="V666" s="389"/>
      <c r="W666" s="389"/>
      <c r="X666" s="389"/>
      <c r="Y666" s="389"/>
      <c r="Z666" s="389"/>
      <c r="AA666" s="389"/>
      <c r="AB666" s="389"/>
      <c r="AC666" s="389"/>
      <c r="AD666" s="389"/>
      <c r="AE666" s="389">
        <v>38498</v>
      </c>
      <c r="AF666" s="389"/>
      <c r="AG666" s="389"/>
      <c r="AH666" s="389"/>
      <c r="AI666" s="389"/>
      <c r="AJ666" s="389"/>
      <c r="AK666" s="389"/>
      <c r="AL666" s="389"/>
      <c r="AM666" s="389"/>
      <c r="AN666" s="389"/>
      <c r="AO666" s="389">
        <v>41374</v>
      </c>
      <c r="AP666" s="389"/>
      <c r="AQ666" s="389"/>
      <c r="AR666" s="389"/>
      <c r="AS666" s="389"/>
      <c r="AT666" s="389"/>
      <c r="AU666" s="389"/>
      <c r="AV666" s="389"/>
      <c r="AW666" s="389"/>
      <c r="AX666" s="389">
        <f aca="true" t="shared" si="75" ref="AX666:AX685">SUM(U666/365)</f>
        <v>109.084931506849</v>
      </c>
      <c r="AY666" s="389"/>
      <c r="AZ666" s="389"/>
      <c r="BA666" s="389"/>
      <c r="BB666" s="389"/>
      <c r="BC666" s="389"/>
      <c r="BD666" s="389"/>
      <c r="BE666" s="389"/>
      <c r="BF666" s="389"/>
      <c r="BG666" s="389"/>
      <c r="BH666" s="389">
        <f aca="true" t="shared" si="76" ref="BH666:BH685">SUM(AE666/365)</f>
        <v>105.47397260274</v>
      </c>
      <c r="BI666" s="389"/>
      <c r="BJ666" s="389"/>
      <c r="BK666" s="389"/>
      <c r="BL666" s="389"/>
      <c r="BM666" s="389"/>
      <c r="BN666" s="389"/>
      <c r="BO666" s="389"/>
      <c r="BP666" s="389"/>
      <c r="BQ666" s="389"/>
      <c r="BR666"/>
      <c r="BS666"/>
      <c r="BT666"/>
      <c r="BU666"/>
      <c r="BV666"/>
      <c r="BW666"/>
      <c r="BX666"/>
      <c r="CB666"/>
      <c r="CC666"/>
      <c r="CE666"/>
    </row>
    <row r="667" spans="1:83" s="8" customFormat="1" ht="15" customHeight="1">
      <c r="A667"/>
      <c r="B667" s="387"/>
      <c r="C667" s="387"/>
      <c r="D667" s="387"/>
      <c r="E667" s="387"/>
      <c r="F667" s="387"/>
      <c r="G667" s="387"/>
      <c r="H667" s="387"/>
      <c r="I667" s="387"/>
      <c r="J667" s="390" t="s">
        <v>752</v>
      </c>
      <c r="K667" s="390"/>
      <c r="L667" s="390"/>
      <c r="M667" s="390"/>
      <c r="N667" s="390"/>
      <c r="O667" s="390"/>
      <c r="P667" s="390"/>
      <c r="Q667" s="390"/>
      <c r="R667" s="390"/>
      <c r="S667" s="390"/>
      <c r="T667" s="390"/>
      <c r="U667" s="391">
        <v>48134</v>
      </c>
      <c r="V667" s="391"/>
      <c r="W667" s="391"/>
      <c r="X667" s="391"/>
      <c r="Y667" s="391"/>
      <c r="Z667" s="391"/>
      <c r="AA667" s="391"/>
      <c r="AB667" s="391"/>
      <c r="AC667" s="391"/>
      <c r="AD667" s="391"/>
      <c r="AE667" s="391">
        <v>35602</v>
      </c>
      <c r="AF667" s="391"/>
      <c r="AG667" s="391"/>
      <c r="AH667" s="391"/>
      <c r="AI667" s="391"/>
      <c r="AJ667" s="391"/>
      <c r="AK667" s="391"/>
      <c r="AL667" s="391"/>
      <c r="AM667" s="391"/>
      <c r="AN667" s="391"/>
      <c r="AO667" s="391">
        <v>45947</v>
      </c>
      <c r="AP667" s="391"/>
      <c r="AQ667" s="391"/>
      <c r="AR667" s="391"/>
      <c r="AS667" s="391"/>
      <c r="AT667" s="391"/>
      <c r="AU667" s="391"/>
      <c r="AV667" s="391"/>
      <c r="AW667" s="391"/>
      <c r="AX667" s="391">
        <f t="shared" si="75"/>
        <v>131.87397260274</v>
      </c>
      <c r="AY667" s="391"/>
      <c r="AZ667" s="391"/>
      <c r="BA667" s="391"/>
      <c r="BB667" s="391"/>
      <c r="BC667" s="391"/>
      <c r="BD667" s="391"/>
      <c r="BE667" s="391"/>
      <c r="BF667" s="391"/>
      <c r="BG667" s="391"/>
      <c r="BH667" s="391">
        <f t="shared" si="76"/>
        <v>97.5397260273973</v>
      </c>
      <c r="BI667" s="391"/>
      <c r="BJ667" s="391"/>
      <c r="BK667" s="391"/>
      <c r="BL667" s="391"/>
      <c r="BM667" s="391"/>
      <c r="BN667" s="391"/>
      <c r="BO667" s="391"/>
      <c r="BP667" s="391"/>
      <c r="BQ667" s="391"/>
      <c r="BR667"/>
      <c r="BS667"/>
      <c r="BT667"/>
      <c r="BU667"/>
      <c r="BV667"/>
      <c r="BW667"/>
      <c r="BX667"/>
      <c r="CB667"/>
      <c r="CC667"/>
      <c r="CE667"/>
    </row>
    <row r="668" spans="1:83" s="8" customFormat="1" ht="15" customHeight="1">
      <c r="A668"/>
      <c r="B668" s="387"/>
      <c r="C668" s="387"/>
      <c r="D668" s="387"/>
      <c r="E668" s="387"/>
      <c r="F668" s="387"/>
      <c r="G668" s="387"/>
      <c r="H668" s="387"/>
      <c r="I668" s="387"/>
      <c r="J668" s="390" t="s">
        <v>753</v>
      </c>
      <c r="K668" s="390"/>
      <c r="L668" s="390"/>
      <c r="M668" s="390"/>
      <c r="N668" s="390"/>
      <c r="O668" s="390"/>
      <c r="P668" s="390"/>
      <c r="Q668" s="390"/>
      <c r="R668" s="390"/>
      <c r="S668" s="390"/>
      <c r="T668" s="390"/>
      <c r="U668" s="391">
        <v>621149</v>
      </c>
      <c r="V668" s="391"/>
      <c r="W668" s="391"/>
      <c r="X668" s="391"/>
      <c r="Y668" s="391"/>
      <c r="Z668" s="391"/>
      <c r="AA668" s="391"/>
      <c r="AB668" s="391"/>
      <c r="AC668" s="391"/>
      <c r="AD668" s="391"/>
      <c r="AE668" s="391">
        <v>426260</v>
      </c>
      <c r="AF668" s="391"/>
      <c r="AG668" s="391"/>
      <c r="AH668" s="391"/>
      <c r="AI668" s="391"/>
      <c r="AJ668" s="391"/>
      <c r="AK668" s="391"/>
      <c r="AL668" s="391"/>
      <c r="AM668" s="391"/>
      <c r="AN668" s="391"/>
      <c r="AO668" s="391">
        <v>631836</v>
      </c>
      <c r="AP668" s="391"/>
      <c r="AQ668" s="391"/>
      <c r="AR668" s="391"/>
      <c r="AS668" s="391"/>
      <c r="AT668" s="391"/>
      <c r="AU668" s="391"/>
      <c r="AV668" s="391"/>
      <c r="AW668" s="391"/>
      <c r="AX668" s="391">
        <f t="shared" si="75"/>
        <v>1701.77808219178</v>
      </c>
      <c r="AY668" s="391"/>
      <c r="AZ668" s="391"/>
      <c r="BA668" s="391"/>
      <c r="BB668" s="391"/>
      <c r="BC668" s="391"/>
      <c r="BD668" s="391"/>
      <c r="BE668" s="391"/>
      <c r="BF668" s="391"/>
      <c r="BG668" s="391"/>
      <c r="BH668" s="391">
        <f t="shared" si="76"/>
        <v>1167.83561643836</v>
      </c>
      <c r="BI668" s="391"/>
      <c r="BJ668" s="391"/>
      <c r="BK668" s="391"/>
      <c r="BL668" s="391"/>
      <c r="BM668" s="391"/>
      <c r="BN668" s="391"/>
      <c r="BO668" s="391"/>
      <c r="BP668" s="391"/>
      <c r="BQ668" s="391"/>
      <c r="BR668"/>
      <c r="BS668"/>
      <c r="BT668"/>
      <c r="BU668"/>
      <c r="BV668"/>
      <c r="BW668"/>
      <c r="BX668"/>
      <c r="CB668"/>
      <c r="CC668"/>
      <c r="CE668"/>
    </row>
    <row r="669" spans="1:83" s="8" customFormat="1" ht="15" customHeight="1">
      <c r="A669"/>
      <c r="B669" s="387"/>
      <c r="C669" s="387"/>
      <c r="D669" s="387"/>
      <c r="E669" s="387"/>
      <c r="F669" s="387"/>
      <c r="G669" s="387"/>
      <c r="H669" s="387"/>
      <c r="I669" s="387"/>
      <c r="J669" s="390" t="s">
        <v>754</v>
      </c>
      <c r="K669" s="390"/>
      <c r="L669" s="390"/>
      <c r="M669" s="390"/>
      <c r="N669" s="390"/>
      <c r="O669" s="390"/>
      <c r="P669" s="390"/>
      <c r="Q669" s="390"/>
      <c r="R669" s="390"/>
      <c r="S669" s="390"/>
      <c r="T669" s="390"/>
      <c r="U669" s="391">
        <v>19688</v>
      </c>
      <c r="V669" s="391"/>
      <c r="W669" s="391"/>
      <c r="X669" s="391"/>
      <c r="Y669" s="391"/>
      <c r="Z669" s="391"/>
      <c r="AA669" s="391"/>
      <c r="AB669" s="391"/>
      <c r="AC669" s="391"/>
      <c r="AD669" s="391"/>
      <c r="AE669" s="391">
        <v>15861</v>
      </c>
      <c r="AF669" s="391"/>
      <c r="AG669" s="391"/>
      <c r="AH669" s="391"/>
      <c r="AI669" s="391"/>
      <c r="AJ669" s="391"/>
      <c r="AK669" s="391"/>
      <c r="AL669" s="391"/>
      <c r="AM669" s="391"/>
      <c r="AN669" s="391"/>
      <c r="AO669" s="391">
        <v>20047</v>
      </c>
      <c r="AP669" s="391"/>
      <c r="AQ669" s="391"/>
      <c r="AR669" s="391"/>
      <c r="AS669" s="391"/>
      <c r="AT669" s="391"/>
      <c r="AU669" s="391"/>
      <c r="AV669" s="391"/>
      <c r="AW669" s="391"/>
      <c r="AX669" s="391">
        <f t="shared" si="75"/>
        <v>53.9397260273973</v>
      </c>
      <c r="AY669" s="391"/>
      <c r="AZ669" s="391"/>
      <c r="BA669" s="391"/>
      <c r="BB669" s="391"/>
      <c r="BC669" s="391"/>
      <c r="BD669" s="391"/>
      <c r="BE669" s="391"/>
      <c r="BF669" s="391"/>
      <c r="BG669" s="391"/>
      <c r="BH669" s="391">
        <f t="shared" si="76"/>
        <v>43.4547945205479</v>
      </c>
      <c r="BI669" s="391"/>
      <c r="BJ669" s="391"/>
      <c r="BK669" s="391"/>
      <c r="BL669" s="391"/>
      <c r="BM669" s="391"/>
      <c r="BN669" s="391"/>
      <c r="BO669" s="391"/>
      <c r="BP669" s="391"/>
      <c r="BQ669" s="391"/>
      <c r="BR669"/>
      <c r="BS669"/>
      <c r="BT669"/>
      <c r="BU669"/>
      <c r="BV669"/>
      <c r="BW669"/>
      <c r="BX669"/>
      <c r="CB669"/>
      <c r="CC669"/>
      <c r="CE669"/>
    </row>
    <row r="670" spans="1:83" s="8" customFormat="1" ht="15" customHeight="1">
      <c r="A670"/>
      <c r="B670" s="387"/>
      <c r="C670" s="387"/>
      <c r="D670" s="387"/>
      <c r="E670" s="387"/>
      <c r="F670" s="387"/>
      <c r="G670" s="387"/>
      <c r="H670" s="387"/>
      <c r="I670" s="387"/>
      <c r="J670" s="394" t="s">
        <v>755</v>
      </c>
      <c r="K670" s="394"/>
      <c r="L670" s="394"/>
      <c r="M670" s="394"/>
      <c r="N670" s="394"/>
      <c r="O670" s="394"/>
      <c r="P670" s="394"/>
      <c r="Q670" s="394"/>
      <c r="R670" s="394"/>
      <c r="S670" s="394"/>
      <c r="T670" s="394"/>
      <c r="U670" s="393">
        <v>124454</v>
      </c>
      <c r="V670" s="393"/>
      <c r="W670" s="393"/>
      <c r="X670" s="393"/>
      <c r="Y670" s="393"/>
      <c r="Z670" s="393"/>
      <c r="AA670" s="393"/>
      <c r="AB670" s="393"/>
      <c r="AC670" s="393"/>
      <c r="AD670" s="393"/>
      <c r="AE670" s="393">
        <v>105793</v>
      </c>
      <c r="AF670" s="393"/>
      <c r="AG670" s="393"/>
      <c r="AH670" s="393"/>
      <c r="AI670" s="393"/>
      <c r="AJ670" s="393"/>
      <c r="AK670" s="393"/>
      <c r="AL670" s="393"/>
      <c r="AM670" s="393"/>
      <c r="AN670" s="393"/>
      <c r="AO670" s="393">
        <v>127187</v>
      </c>
      <c r="AP670" s="393"/>
      <c r="AQ670" s="393"/>
      <c r="AR670" s="393"/>
      <c r="AS670" s="393"/>
      <c r="AT670" s="393"/>
      <c r="AU670" s="393"/>
      <c r="AV670" s="393"/>
      <c r="AW670" s="393"/>
      <c r="AX670" s="393">
        <f t="shared" si="75"/>
        <v>340.969863013699</v>
      </c>
      <c r="AY670" s="393"/>
      <c r="AZ670" s="393"/>
      <c r="BA670" s="393"/>
      <c r="BB670" s="393"/>
      <c r="BC670" s="393"/>
      <c r="BD670" s="393"/>
      <c r="BE670" s="393"/>
      <c r="BF670" s="393"/>
      <c r="BG670" s="393"/>
      <c r="BH670" s="393">
        <f t="shared" si="76"/>
        <v>289.843835616438</v>
      </c>
      <c r="BI670" s="393"/>
      <c r="BJ670" s="393"/>
      <c r="BK670" s="393"/>
      <c r="BL670" s="393"/>
      <c r="BM670" s="393"/>
      <c r="BN670" s="393"/>
      <c r="BO670" s="393"/>
      <c r="BP670" s="393"/>
      <c r="BQ670" s="393"/>
      <c r="BR670"/>
      <c r="BS670"/>
      <c r="BT670"/>
      <c r="BU670"/>
      <c r="BV670"/>
      <c r="BW670"/>
      <c r="BX670"/>
      <c r="CB670"/>
      <c r="CC670"/>
      <c r="CE670"/>
    </row>
    <row r="671" spans="1:83" s="8" customFormat="1" ht="15" customHeight="1">
      <c r="A671"/>
      <c r="B671" s="387" t="s">
        <v>757</v>
      </c>
      <c r="C671" s="387"/>
      <c r="D671" s="387"/>
      <c r="E671" s="387"/>
      <c r="F671" s="387"/>
      <c r="G671" s="387"/>
      <c r="H671" s="387"/>
      <c r="I671" s="387"/>
      <c r="J671" s="388" t="s">
        <v>751</v>
      </c>
      <c r="K671" s="388"/>
      <c r="L671" s="388"/>
      <c r="M671" s="388"/>
      <c r="N671" s="388"/>
      <c r="O671" s="388"/>
      <c r="P671" s="388"/>
      <c r="Q671" s="388"/>
      <c r="R671" s="388"/>
      <c r="S671" s="388"/>
      <c r="T671" s="388"/>
      <c r="U671" s="389">
        <v>36647</v>
      </c>
      <c r="V671" s="389"/>
      <c r="W671" s="389"/>
      <c r="X671" s="389"/>
      <c r="Y671" s="389"/>
      <c r="Z671" s="389"/>
      <c r="AA671" s="389"/>
      <c r="AB671" s="389"/>
      <c r="AC671" s="389"/>
      <c r="AD671" s="389"/>
      <c r="AE671" s="389">
        <v>35536</v>
      </c>
      <c r="AF671" s="389"/>
      <c r="AG671" s="389"/>
      <c r="AH671" s="389"/>
      <c r="AI671" s="389"/>
      <c r="AJ671" s="389"/>
      <c r="AK671" s="389"/>
      <c r="AL671" s="389"/>
      <c r="AM671" s="389"/>
      <c r="AN671" s="389"/>
      <c r="AO671" s="389">
        <v>38415</v>
      </c>
      <c r="AP671" s="389"/>
      <c r="AQ671" s="389"/>
      <c r="AR671" s="389"/>
      <c r="AS671" s="389"/>
      <c r="AT671" s="389"/>
      <c r="AU671" s="389"/>
      <c r="AV671" s="389"/>
      <c r="AW671" s="389"/>
      <c r="AX671" s="389">
        <f t="shared" si="75"/>
        <v>100.402739726027</v>
      </c>
      <c r="AY671" s="389"/>
      <c r="AZ671" s="389"/>
      <c r="BA671" s="389"/>
      <c r="BB671" s="389"/>
      <c r="BC671" s="389"/>
      <c r="BD671" s="389"/>
      <c r="BE671" s="389"/>
      <c r="BF671" s="389"/>
      <c r="BG671" s="389"/>
      <c r="BH671" s="389">
        <f t="shared" si="76"/>
        <v>97.3589041095891</v>
      </c>
      <c r="BI671" s="389"/>
      <c r="BJ671" s="389"/>
      <c r="BK671" s="389"/>
      <c r="BL671" s="389"/>
      <c r="BM671" s="389"/>
      <c r="BN671" s="389"/>
      <c r="BO671" s="389"/>
      <c r="BP671" s="389"/>
      <c r="BQ671" s="389"/>
      <c r="BR671"/>
      <c r="BS671"/>
      <c r="BT671"/>
      <c r="BU671"/>
      <c r="BV671"/>
      <c r="BW671"/>
      <c r="BX671"/>
      <c r="CB671"/>
      <c r="CC671"/>
      <c r="CE671"/>
    </row>
    <row r="672" spans="1:83" s="8" customFormat="1" ht="15" customHeight="1">
      <c r="A672"/>
      <c r="B672" s="387"/>
      <c r="C672" s="387"/>
      <c r="D672" s="387"/>
      <c r="E672" s="387"/>
      <c r="F672" s="387"/>
      <c r="G672" s="387"/>
      <c r="H672" s="387"/>
      <c r="I672" s="387"/>
      <c r="J672" s="390" t="s">
        <v>752</v>
      </c>
      <c r="K672" s="390"/>
      <c r="L672" s="390"/>
      <c r="M672" s="390"/>
      <c r="N672" s="390"/>
      <c r="O672" s="390"/>
      <c r="P672" s="390"/>
      <c r="Q672" s="390"/>
      <c r="R672" s="390"/>
      <c r="S672" s="390"/>
      <c r="T672" s="390"/>
      <c r="U672" s="391">
        <v>49689</v>
      </c>
      <c r="V672" s="391"/>
      <c r="W672" s="391"/>
      <c r="X672" s="391"/>
      <c r="Y672" s="391"/>
      <c r="Z672" s="391"/>
      <c r="AA672" s="391"/>
      <c r="AB672" s="391"/>
      <c r="AC672" s="391"/>
      <c r="AD672" s="391"/>
      <c r="AE672" s="391">
        <v>36258</v>
      </c>
      <c r="AF672" s="391"/>
      <c r="AG672" s="391"/>
      <c r="AH672" s="391"/>
      <c r="AI672" s="391"/>
      <c r="AJ672" s="391"/>
      <c r="AK672" s="391"/>
      <c r="AL672" s="391"/>
      <c r="AM672" s="391"/>
      <c r="AN672" s="391"/>
      <c r="AO672" s="391">
        <v>48534</v>
      </c>
      <c r="AP672" s="391"/>
      <c r="AQ672" s="391"/>
      <c r="AR672" s="391"/>
      <c r="AS672" s="391"/>
      <c r="AT672" s="391"/>
      <c r="AU672" s="391"/>
      <c r="AV672" s="391"/>
      <c r="AW672" s="391"/>
      <c r="AX672" s="391">
        <f t="shared" si="75"/>
        <v>136.134246575342</v>
      </c>
      <c r="AY672" s="391"/>
      <c r="AZ672" s="391"/>
      <c r="BA672" s="391"/>
      <c r="BB672" s="391"/>
      <c r="BC672" s="391"/>
      <c r="BD672" s="391"/>
      <c r="BE672" s="391"/>
      <c r="BF672" s="391"/>
      <c r="BG672" s="391"/>
      <c r="BH672" s="391">
        <f t="shared" si="76"/>
        <v>99.3369863013699</v>
      </c>
      <c r="BI672" s="391"/>
      <c r="BJ672" s="391"/>
      <c r="BK672" s="391"/>
      <c r="BL672" s="391"/>
      <c r="BM672" s="391"/>
      <c r="BN672" s="391"/>
      <c r="BO672" s="391"/>
      <c r="BP672" s="391"/>
      <c r="BQ672" s="391"/>
      <c r="BR672"/>
      <c r="BS672"/>
      <c r="BT672"/>
      <c r="BU672"/>
      <c r="BV672"/>
      <c r="BW672"/>
      <c r="BX672"/>
      <c r="CB672"/>
      <c r="CC672"/>
      <c r="CE672"/>
    </row>
    <row r="673" spans="1:83" s="8" customFormat="1" ht="15" customHeight="1">
      <c r="A673"/>
      <c r="B673" s="387"/>
      <c r="C673" s="387"/>
      <c r="D673" s="387"/>
      <c r="E673" s="387"/>
      <c r="F673" s="387"/>
      <c r="G673" s="387"/>
      <c r="H673" s="387"/>
      <c r="I673" s="387"/>
      <c r="J673" s="390" t="s">
        <v>753</v>
      </c>
      <c r="K673" s="390"/>
      <c r="L673" s="390"/>
      <c r="M673" s="390"/>
      <c r="N673" s="390"/>
      <c r="O673" s="390"/>
      <c r="P673" s="390"/>
      <c r="Q673" s="390"/>
      <c r="R673" s="390"/>
      <c r="S673" s="390"/>
      <c r="T673" s="390"/>
      <c r="U673" s="391">
        <v>623440</v>
      </c>
      <c r="V673" s="391"/>
      <c r="W673" s="391"/>
      <c r="X673" s="391"/>
      <c r="Y673" s="391"/>
      <c r="Z673" s="391"/>
      <c r="AA673" s="391"/>
      <c r="AB673" s="391"/>
      <c r="AC673" s="391"/>
      <c r="AD673" s="391"/>
      <c r="AE673" s="391">
        <v>421918</v>
      </c>
      <c r="AF673" s="391"/>
      <c r="AG673" s="391"/>
      <c r="AH673" s="391"/>
      <c r="AI673" s="391"/>
      <c r="AJ673" s="391"/>
      <c r="AK673" s="391"/>
      <c r="AL673" s="391"/>
      <c r="AM673" s="391"/>
      <c r="AN673" s="391"/>
      <c r="AO673" s="391">
        <v>633021</v>
      </c>
      <c r="AP673" s="391"/>
      <c r="AQ673" s="391"/>
      <c r="AR673" s="391"/>
      <c r="AS673" s="391"/>
      <c r="AT673" s="391"/>
      <c r="AU673" s="391"/>
      <c r="AV673" s="391"/>
      <c r="AW673" s="391"/>
      <c r="AX673" s="391">
        <f t="shared" si="75"/>
        <v>1708.05479452055</v>
      </c>
      <c r="AY673" s="391"/>
      <c r="AZ673" s="391"/>
      <c r="BA673" s="391"/>
      <c r="BB673" s="391"/>
      <c r="BC673" s="391"/>
      <c r="BD673" s="391"/>
      <c r="BE673" s="391"/>
      <c r="BF673" s="391"/>
      <c r="BG673" s="391"/>
      <c r="BH673" s="391">
        <f t="shared" si="76"/>
        <v>1155.9397260274</v>
      </c>
      <c r="BI673" s="391"/>
      <c r="BJ673" s="391"/>
      <c r="BK673" s="391"/>
      <c r="BL673" s="391"/>
      <c r="BM673" s="391"/>
      <c r="BN673" s="391"/>
      <c r="BO673" s="391"/>
      <c r="BP673" s="391"/>
      <c r="BQ673" s="391"/>
      <c r="BR673"/>
      <c r="BS673"/>
      <c r="BT673"/>
      <c r="BU673"/>
      <c r="BV673"/>
      <c r="BW673"/>
      <c r="BX673"/>
      <c r="CB673"/>
      <c r="CC673"/>
      <c r="CE673"/>
    </row>
    <row r="674" spans="1:83" s="8" customFormat="1" ht="15" customHeight="1">
      <c r="A674"/>
      <c r="B674" s="387"/>
      <c r="C674" s="387"/>
      <c r="D674" s="387"/>
      <c r="E674" s="387"/>
      <c r="F674" s="387"/>
      <c r="G674" s="387"/>
      <c r="H674" s="387"/>
      <c r="I674" s="387"/>
      <c r="J674" s="390" t="s">
        <v>754</v>
      </c>
      <c r="K674" s="390"/>
      <c r="L674" s="390"/>
      <c r="M674" s="390"/>
      <c r="N674" s="390"/>
      <c r="O674" s="390"/>
      <c r="P674" s="390"/>
      <c r="Q674" s="390"/>
      <c r="R674" s="390"/>
      <c r="S674" s="390"/>
      <c r="T674" s="390"/>
      <c r="U674" s="391">
        <v>19957</v>
      </c>
      <c r="V674" s="391"/>
      <c r="W674" s="391"/>
      <c r="X674" s="391"/>
      <c r="Y674" s="391"/>
      <c r="Z674" s="391"/>
      <c r="AA674" s="391"/>
      <c r="AB674" s="391"/>
      <c r="AC674" s="391"/>
      <c r="AD674" s="391"/>
      <c r="AE674" s="391">
        <v>16896</v>
      </c>
      <c r="AF674" s="391"/>
      <c r="AG674" s="391"/>
      <c r="AH674" s="391"/>
      <c r="AI674" s="391"/>
      <c r="AJ674" s="391"/>
      <c r="AK674" s="391"/>
      <c r="AL674" s="391"/>
      <c r="AM674" s="391"/>
      <c r="AN674" s="391"/>
      <c r="AO674" s="391">
        <v>20187</v>
      </c>
      <c r="AP674" s="391"/>
      <c r="AQ674" s="391"/>
      <c r="AR674" s="391"/>
      <c r="AS674" s="391"/>
      <c r="AT674" s="391"/>
      <c r="AU674" s="391"/>
      <c r="AV674" s="391"/>
      <c r="AW674" s="391"/>
      <c r="AX674" s="391">
        <f t="shared" si="75"/>
        <v>54.6767123287671</v>
      </c>
      <c r="AY674" s="391"/>
      <c r="AZ674" s="391"/>
      <c r="BA674" s="391"/>
      <c r="BB674" s="391"/>
      <c r="BC674" s="391"/>
      <c r="BD674" s="391"/>
      <c r="BE674" s="391"/>
      <c r="BF674" s="391"/>
      <c r="BG674" s="391"/>
      <c r="BH674" s="391">
        <f t="shared" si="76"/>
        <v>46.2904109589041</v>
      </c>
      <c r="BI674" s="391"/>
      <c r="BJ674" s="391"/>
      <c r="BK674" s="391"/>
      <c r="BL674" s="391"/>
      <c r="BM674" s="391"/>
      <c r="BN674" s="391"/>
      <c r="BO674" s="391"/>
      <c r="BP674" s="391"/>
      <c r="BQ674" s="391"/>
      <c r="BR674"/>
      <c r="BS674"/>
      <c r="BT674"/>
      <c r="BU674"/>
      <c r="BV674"/>
      <c r="BW674"/>
      <c r="BX674"/>
      <c r="CB674"/>
      <c r="CC674"/>
      <c r="CE674"/>
    </row>
    <row r="675" spans="1:83" s="8" customFormat="1" ht="15" customHeight="1">
      <c r="A675"/>
      <c r="B675" s="387"/>
      <c r="C675" s="387"/>
      <c r="D675" s="387"/>
      <c r="E675" s="387"/>
      <c r="F675" s="387"/>
      <c r="G675" s="387"/>
      <c r="H675" s="387"/>
      <c r="I675" s="387"/>
      <c r="J675" s="394" t="s">
        <v>755</v>
      </c>
      <c r="K675" s="394"/>
      <c r="L675" s="394"/>
      <c r="M675" s="394"/>
      <c r="N675" s="394"/>
      <c r="O675" s="394"/>
      <c r="P675" s="394"/>
      <c r="Q675" s="394"/>
      <c r="R675" s="394"/>
      <c r="S675" s="394"/>
      <c r="T675" s="394"/>
      <c r="U675" s="393">
        <v>124744</v>
      </c>
      <c r="V675" s="393"/>
      <c r="W675" s="393"/>
      <c r="X675" s="393"/>
      <c r="Y675" s="393"/>
      <c r="Z675" s="393"/>
      <c r="AA675" s="393"/>
      <c r="AB675" s="393"/>
      <c r="AC675" s="393"/>
      <c r="AD675" s="393"/>
      <c r="AE675" s="393">
        <v>104205</v>
      </c>
      <c r="AF675" s="393"/>
      <c r="AG675" s="393"/>
      <c r="AH675" s="393"/>
      <c r="AI675" s="393"/>
      <c r="AJ675" s="393"/>
      <c r="AK675" s="393"/>
      <c r="AL675" s="393"/>
      <c r="AM675" s="393"/>
      <c r="AN675" s="393"/>
      <c r="AO675" s="393">
        <v>126985</v>
      </c>
      <c r="AP675" s="393"/>
      <c r="AQ675" s="393"/>
      <c r="AR675" s="393"/>
      <c r="AS675" s="393"/>
      <c r="AT675" s="393"/>
      <c r="AU675" s="393"/>
      <c r="AV675" s="393"/>
      <c r="AW675" s="393"/>
      <c r="AX675" s="393">
        <f t="shared" si="75"/>
        <v>341.764383561644</v>
      </c>
      <c r="AY675" s="393"/>
      <c r="AZ675" s="393"/>
      <c r="BA675" s="393"/>
      <c r="BB675" s="393"/>
      <c r="BC675" s="393"/>
      <c r="BD675" s="393"/>
      <c r="BE675" s="393"/>
      <c r="BF675" s="393"/>
      <c r="BG675" s="393"/>
      <c r="BH675" s="393">
        <f t="shared" si="76"/>
        <v>285.493150684932</v>
      </c>
      <c r="BI675" s="393"/>
      <c r="BJ675" s="393"/>
      <c r="BK675" s="393"/>
      <c r="BL675" s="393"/>
      <c r="BM675" s="393"/>
      <c r="BN675" s="393"/>
      <c r="BO675" s="393"/>
      <c r="BP675" s="393"/>
      <c r="BQ675" s="393"/>
      <c r="BR675"/>
      <c r="BS675"/>
      <c r="BT675"/>
      <c r="BU675"/>
      <c r="BV675"/>
      <c r="BW675"/>
      <c r="BX675"/>
      <c r="CB675"/>
      <c r="CC675"/>
      <c r="CE675"/>
    </row>
    <row r="676" spans="1:83" s="8" customFormat="1" ht="15" customHeight="1">
      <c r="A676"/>
      <c r="B676" s="387" t="s">
        <v>758</v>
      </c>
      <c r="C676" s="387"/>
      <c r="D676" s="387"/>
      <c r="E676" s="387"/>
      <c r="F676" s="387"/>
      <c r="G676" s="387"/>
      <c r="H676" s="387"/>
      <c r="I676" s="387"/>
      <c r="J676" s="388" t="s">
        <v>751</v>
      </c>
      <c r="K676" s="388"/>
      <c r="L676" s="388"/>
      <c r="M676" s="388"/>
      <c r="N676" s="388"/>
      <c r="O676" s="388"/>
      <c r="P676" s="388"/>
      <c r="Q676" s="388"/>
      <c r="R676" s="388"/>
      <c r="S676" s="388"/>
      <c r="T676" s="388"/>
      <c r="U676" s="389">
        <v>36206</v>
      </c>
      <c r="V676" s="389"/>
      <c r="W676" s="389"/>
      <c r="X676" s="389"/>
      <c r="Y676" s="389"/>
      <c r="Z676" s="389"/>
      <c r="AA676" s="389"/>
      <c r="AB676" s="389"/>
      <c r="AC676" s="389"/>
      <c r="AD676" s="389"/>
      <c r="AE676" s="389">
        <v>35147</v>
      </c>
      <c r="AF676" s="389"/>
      <c r="AG676" s="389"/>
      <c r="AH676" s="389"/>
      <c r="AI676" s="389"/>
      <c r="AJ676" s="389"/>
      <c r="AK676" s="389"/>
      <c r="AL676" s="389"/>
      <c r="AM676" s="389"/>
      <c r="AN676" s="389"/>
      <c r="AO676" s="389">
        <v>37460</v>
      </c>
      <c r="AP676" s="389"/>
      <c r="AQ676" s="389"/>
      <c r="AR676" s="389"/>
      <c r="AS676" s="389"/>
      <c r="AT676" s="389"/>
      <c r="AU676" s="389"/>
      <c r="AV676" s="389"/>
      <c r="AW676" s="389"/>
      <c r="AX676" s="389">
        <f t="shared" si="75"/>
        <v>99.1945205479452</v>
      </c>
      <c r="AY676" s="389"/>
      <c r="AZ676" s="389"/>
      <c r="BA676" s="389"/>
      <c r="BB676" s="389"/>
      <c r="BC676" s="389"/>
      <c r="BD676" s="389"/>
      <c r="BE676" s="389"/>
      <c r="BF676" s="389"/>
      <c r="BG676" s="389"/>
      <c r="BH676" s="389">
        <f t="shared" si="76"/>
        <v>96.2931506849315</v>
      </c>
      <c r="BI676" s="389"/>
      <c r="BJ676" s="389"/>
      <c r="BK676" s="389"/>
      <c r="BL676" s="389"/>
      <c r="BM676" s="389"/>
      <c r="BN676" s="389"/>
      <c r="BO676" s="389"/>
      <c r="BP676" s="389"/>
      <c r="BQ676" s="389"/>
      <c r="BR676"/>
      <c r="BS676"/>
      <c r="BT676"/>
      <c r="BU676"/>
      <c r="BV676"/>
      <c r="BW676"/>
      <c r="BX676"/>
      <c r="CB676"/>
      <c r="CC676"/>
      <c r="CE676"/>
    </row>
    <row r="677" spans="1:83" s="8" customFormat="1" ht="15" customHeight="1">
      <c r="A677"/>
      <c r="B677" s="387"/>
      <c r="C677" s="387"/>
      <c r="D677" s="387"/>
      <c r="E677" s="387"/>
      <c r="F677" s="387"/>
      <c r="G677" s="387"/>
      <c r="H677" s="387"/>
      <c r="I677" s="387"/>
      <c r="J677" s="390" t="s">
        <v>752</v>
      </c>
      <c r="K677" s="390"/>
      <c r="L677" s="390"/>
      <c r="M677" s="390"/>
      <c r="N677" s="390"/>
      <c r="O677" s="390"/>
      <c r="P677" s="390"/>
      <c r="Q677" s="390"/>
      <c r="R677" s="390"/>
      <c r="S677" s="390"/>
      <c r="T677" s="390"/>
      <c r="U677" s="391">
        <v>49627</v>
      </c>
      <c r="V677" s="391"/>
      <c r="W677" s="391"/>
      <c r="X677" s="391"/>
      <c r="Y677" s="391"/>
      <c r="Z677" s="391"/>
      <c r="AA677" s="391"/>
      <c r="AB677" s="391"/>
      <c r="AC677" s="391"/>
      <c r="AD677" s="391"/>
      <c r="AE677" s="391">
        <v>36333</v>
      </c>
      <c r="AF677" s="391"/>
      <c r="AG677" s="391"/>
      <c r="AH677" s="391"/>
      <c r="AI677" s="391"/>
      <c r="AJ677" s="391"/>
      <c r="AK677" s="391"/>
      <c r="AL677" s="391"/>
      <c r="AM677" s="391"/>
      <c r="AN677" s="391"/>
      <c r="AO677" s="391">
        <v>48745</v>
      </c>
      <c r="AP677" s="391"/>
      <c r="AQ677" s="391"/>
      <c r="AR677" s="391"/>
      <c r="AS677" s="391"/>
      <c r="AT677" s="391"/>
      <c r="AU677" s="391"/>
      <c r="AV677" s="391"/>
      <c r="AW677" s="391"/>
      <c r="AX677" s="391">
        <f t="shared" si="75"/>
        <v>135.964383561644</v>
      </c>
      <c r="AY677" s="391"/>
      <c r="AZ677" s="391"/>
      <c r="BA677" s="391"/>
      <c r="BB677" s="391"/>
      <c r="BC677" s="391"/>
      <c r="BD677" s="391"/>
      <c r="BE677" s="391"/>
      <c r="BF677" s="391"/>
      <c r="BG677" s="391"/>
      <c r="BH677" s="391">
        <f t="shared" si="76"/>
        <v>99.5424657534247</v>
      </c>
      <c r="BI677" s="391"/>
      <c r="BJ677" s="391"/>
      <c r="BK677" s="391"/>
      <c r="BL677" s="391"/>
      <c r="BM677" s="391"/>
      <c r="BN677" s="391"/>
      <c r="BO677" s="391"/>
      <c r="BP677" s="391"/>
      <c r="BQ677" s="391"/>
      <c r="BR677"/>
      <c r="BS677"/>
      <c r="BT677"/>
      <c r="BU677"/>
      <c r="BV677"/>
      <c r="BW677"/>
      <c r="BX677"/>
      <c r="CB677"/>
      <c r="CC677"/>
      <c r="CE677"/>
    </row>
    <row r="678" spans="1:83" s="8" customFormat="1" ht="15" customHeight="1">
      <c r="A678"/>
      <c r="B678" s="387"/>
      <c r="C678" s="387"/>
      <c r="D678" s="387"/>
      <c r="E678" s="387"/>
      <c r="F678" s="387"/>
      <c r="G678" s="387"/>
      <c r="H678" s="387"/>
      <c r="I678" s="387"/>
      <c r="J678" s="390" t="s">
        <v>753</v>
      </c>
      <c r="K678" s="390"/>
      <c r="L678" s="390"/>
      <c r="M678" s="390"/>
      <c r="N678" s="390"/>
      <c r="O678" s="390"/>
      <c r="P678" s="390"/>
      <c r="Q678" s="390"/>
      <c r="R678" s="390"/>
      <c r="S678" s="390"/>
      <c r="T678" s="390"/>
      <c r="U678" s="391">
        <v>630899</v>
      </c>
      <c r="V678" s="391"/>
      <c r="W678" s="391"/>
      <c r="X678" s="391"/>
      <c r="Y678" s="391"/>
      <c r="Z678" s="391"/>
      <c r="AA678" s="391"/>
      <c r="AB678" s="391"/>
      <c r="AC678" s="391"/>
      <c r="AD678" s="391"/>
      <c r="AE678" s="391">
        <v>415539</v>
      </c>
      <c r="AF678" s="391"/>
      <c r="AG678" s="391"/>
      <c r="AH678" s="391"/>
      <c r="AI678" s="391"/>
      <c r="AJ678" s="391"/>
      <c r="AK678" s="391"/>
      <c r="AL678" s="391"/>
      <c r="AM678" s="391"/>
      <c r="AN678" s="391"/>
      <c r="AO678" s="391">
        <v>645818</v>
      </c>
      <c r="AP678" s="391"/>
      <c r="AQ678" s="391"/>
      <c r="AR678" s="391"/>
      <c r="AS678" s="391"/>
      <c r="AT678" s="391"/>
      <c r="AU678" s="391"/>
      <c r="AV678" s="391"/>
      <c r="AW678" s="391"/>
      <c r="AX678" s="391">
        <f t="shared" si="75"/>
        <v>1728.4904109589</v>
      </c>
      <c r="AY678" s="391"/>
      <c r="AZ678" s="391"/>
      <c r="BA678" s="391"/>
      <c r="BB678" s="391"/>
      <c r="BC678" s="391"/>
      <c r="BD678" s="391"/>
      <c r="BE678" s="391"/>
      <c r="BF678" s="391"/>
      <c r="BG678" s="391"/>
      <c r="BH678" s="391">
        <f t="shared" si="76"/>
        <v>1138.46301369863</v>
      </c>
      <c r="BI678" s="391"/>
      <c r="BJ678" s="391"/>
      <c r="BK678" s="391"/>
      <c r="BL678" s="391"/>
      <c r="BM678" s="391"/>
      <c r="BN678" s="391"/>
      <c r="BO678" s="391"/>
      <c r="BP678" s="391"/>
      <c r="BQ678" s="391"/>
      <c r="BR678"/>
      <c r="BS678"/>
      <c r="BT678"/>
      <c r="BU678"/>
      <c r="BV678"/>
      <c r="BW678"/>
      <c r="BX678"/>
      <c r="CB678"/>
      <c r="CC678"/>
      <c r="CE678"/>
    </row>
    <row r="679" spans="1:83" s="8" customFormat="1" ht="15" customHeight="1">
      <c r="A679"/>
      <c r="B679" s="387"/>
      <c r="C679" s="387"/>
      <c r="D679" s="387"/>
      <c r="E679" s="387"/>
      <c r="F679" s="387"/>
      <c r="G679" s="387"/>
      <c r="H679" s="387"/>
      <c r="I679" s="387"/>
      <c r="J679" s="390" t="s">
        <v>754</v>
      </c>
      <c r="K679" s="390"/>
      <c r="L679" s="390"/>
      <c r="M679" s="390"/>
      <c r="N679" s="390"/>
      <c r="O679" s="390"/>
      <c r="P679" s="390"/>
      <c r="Q679" s="390"/>
      <c r="R679" s="390"/>
      <c r="S679" s="390"/>
      <c r="T679" s="390"/>
      <c r="U679" s="391">
        <v>19559</v>
      </c>
      <c r="V679" s="391"/>
      <c r="W679" s="391"/>
      <c r="X679" s="391"/>
      <c r="Y679" s="391"/>
      <c r="Z679" s="391"/>
      <c r="AA679" s="391"/>
      <c r="AB679" s="391"/>
      <c r="AC679" s="391"/>
      <c r="AD679" s="391"/>
      <c r="AE679" s="391">
        <v>16256</v>
      </c>
      <c r="AF679" s="391"/>
      <c r="AG679" s="391"/>
      <c r="AH679" s="391"/>
      <c r="AI679" s="391"/>
      <c r="AJ679" s="391"/>
      <c r="AK679" s="391"/>
      <c r="AL679" s="391"/>
      <c r="AM679" s="391"/>
      <c r="AN679" s="391"/>
      <c r="AO679" s="391">
        <v>19404</v>
      </c>
      <c r="AP679" s="391"/>
      <c r="AQ679" s="391"/>
      <c r="AR679" s="391"/>
      <c r="AS679" s="391"/>
      <c r="AT679" s="391"/>
      <c r="AU679" s="391"/>
      <c r="AV679" s="391"/>
      <c r="AW679" s="391"/>
      <c r="AX679" s="391">
        <f t="shared" si="75"/>
        <v>53.586301369863</v>
      </c>
      <c r="AY679" s="391"/>
      <c r="AZ679" s="391"/>
      <c r="BA679" s="391"/>
      <c r="BB679" s="391"/>
      <c r="BC679" s="391"/>
      <c r="BD679" s="391"/>
      <c r="BE679" s="391"/>
      <c r="BF679" s="391"/>
      <c r="BG679" s="391"/>
      <c r="BH679" s="391">
        <f t="shared" si="76"/>
        <v>44.5369863013699</v>
      </c>
      <c r="BI679" s="391"/>
      <c r="BJ679" s="391"/>
      <c r="BK679" s="391"/>
      <c r="BL679" s="391"/>
      <c r="BM679" s="391"/>
      <c r="BN679" s="391"/>
      <c r="BO679" s="391"/>
      <c r="BP679" s="391"/>
      <c r="BQ679" s="391"/>
      <c r="BR679"/>
      <c r="BS679"/>
      <c r="BT679"/>
      <c r="BU679"/>
      <c r="BV679"/>
      <c r="BW679"/>
      <c r="BX679"/>
      <c r="CB679"/>
      <c r="CC679"/>
      <c r="CE679"/>
    </row>
    <row r="680" spans="1:83" s="8" customFormat="1" ht="15" customHeight="1">
      <c r="A680"/>
      <c r="B680" s="387"/>
      <c r="C680" s="387"/>
      <c r="D680" s="387"/>
      <c r="E680" s="387"/>
      <c r="F680" s="387"/>
      <c r="G680" s="387"/>
      <c r="H680" s="387"/>
      <c r="I680" s="387"/>
      <c r="J680" s="394" t="s">
        <v>755</v>
      </c>
      <c r="K680" s="394"/>
      <c r="L680" s="394"/>
      <c r="M680" s="394"/>
      <c r="N680" s="394"/>
      <c r="O680" s="394"/>
      <c r="P680" s="394"/>
      <c r="Q680" s="394"/>
      <c r="R680" s="394"/>
      <c r="S680" s="394"/>
      <c r="T680" s="394"/>
      <c r="U680" s="393">
        <v>128819</v>
      </c>
      <c r="V680" s="393"/>
      <c r="W680" s="393"/>
      <c r="X680" s="393"/>
      <c r="Y680" s="393"/>
      <c r="Z680" s="393"/>
      <c r="AA680" s="393"/>
      <c r="AB680" s="393"/>
      <c r="AC680" s="393"/>
      <c r="AD680" s="393"/>
      <c r="AE680" s="393">
        <v>109782</v>
      </c>
      <c r="AF680" s="393"/>
      <c r="AG680" s="393"/>
      <c r="AH680" s="393"/>
      <c r="AI680" s="393"/>
      <c r="AJ680" s="393"/>
      <c r="AK680" s="393"/>
      <c r="AL680" s="393"/>
      <c r="AM680" s="393"/>
      <c r="AN680" s="393"/>
      <c r="AO680" s="393">
        <v>128990</v>
      </c>
      <c r="AP680" s="393"/>
      <c r="AQ680" s="393"/>
      <c r="AR680" s="393"/>
      <c r="AS680" s="393"/>
      <c r="AT680" s="393"/>
      <c r="AU680" s="393"/>
      <c r="AV680" s="393"/>
      <c r="AW680" s="393"/>
      <c r="AX680" s="393">
        <f t="shared" si="75"/>
        <v>352.928767123288</v>
      </c>
      <c r="AY680" s="393"/>
      <c r="AZ680" s="393"/>
      <c r="BA680" s="393"/>
      <c r="BB680" s="393"/>
      <c r="BC680" s="393"/>
      <c r="BD680" s="393"/>
      <c r="BE680" s="393"/>
      <c r="BF680" s="393"/>
      <c r="BG680" s="393"/>
      <c r="BH680" s="393">
        <f t="shared" si="76"/>
        <v>300.772602739726</v>
      </c>
      <c r="BI680" s="393"/>
      <c r="BJ680" s="393"/>
      <c r="BK680" s="393"/>
      <c r="BL680" s="393"/>
      <c r="BM680" s="393"/>
      <c r="BN680" s="393"/>
      <c r="BO680" s="393"/>
      <c r="BP680" s="393"/>
      <c r="BQ680" s="393"/>
      <c r="BR680"/>
      <c r="BS680"/>
      <c r="BT680"/>
      <c r="BU680"/>
      <c r="BV680"/>
      <c r="BW680"/>
      <c r="BX680"/>
      <c r="CB680"/>
      <c r="CC680"/>
      <c r="CE680"/>
    </row>
    <row r="681" spans="1:83" s="8" customFormat="1" ht="15" customHeight="1">
      <c r="A681"/>
      <c r="B681" s="387" t="s">
        <v>759</v>
      </c>
      <c r="C681" s="387"/>
      <c r="D681" s="387"/>
      <c r="E681" s="387"/>
      <c r="F681" s="387"/>
      <c r="G681" s="387"/>
      <c r="H681" s="387"/>
      <c r="I681" s="387"/>
      <c r="J681" s="388" t="s">
        <v>751</v>
      </c>
      <c r="K681" s="388"/>
      <c r="L681" s="388"/>
      <c r="M681" s="388"/>
      <c r="N681" s="388"/>
      <c r="O681" s="388"/>
      <c r="P681" s="388"/>
      <c r="Q681" s="388"/>
      <c r="R681" s="388"/>
      <c r="S681" s="388"/>
      <c r="T681" s="388"/>
      <c r="U681" s="389">
        <v>36206</v>
      </c>
      <c r="V681" s="389"/>
      <c r="W681" s="389"/>
      <c r="X681" s="389"/>
      <c r="Y681" s="389"/>
      <c r="Z681" s="389"/>
      <c r="AA681" s="389"/>
      <c r="AB681" s="389"/>
      <c r="AC681" s="389"/>
      <c r="AD681" s="389"/>
      <c r="AE681" s="389">
        <v>35147</v>
      </c>
      <c r="AF681" s="389"/>
      <c r="AG681" s="389"/>
      <c r="AH681" s="389"/>
      <c r="AI681" s="389"/>
      <c r="AJ681" s="389"/>
      <c r="AK681" s="389"/>
      <c r="AL681" s="389"/>
      <c r="AM681" s="389"/>
      <c r="AN681" s="389"/>
      <c r="AO681" s="389">
        <v>37460</v>
      </c>
      <c r="AP681" s="389"/>
      <c r="AQ681" s="389"/>
      <c r="AR681" s="389"/>
      <c r="AS681" s="389"/>
      <c r="AT681" s="389"/>
      <c r="AU681" s="389"/>
      <c r="AV681" s="389"/>
      <c r="AW681" s="389"/>
      <c r="AX681" s="389">
        <f t="shared" si="75"/>
        <v>99.1945205479452</v>
      </c>
      <c r="AY681" s="389"/>
      <c r="AZ681" s="389"/>
      <c r="BA681" s="389"/>
      <c r="BB681" s="389"/>
      <c r="BC681" s="389"/>
      <c r="BD681" s="389"/>
      <c r="BE681" s="389"/>
      <c r="BF681" s="389"/>
      <c r="BG681" s="389"/>
      <c r="BH681" s="389">
        <f t="shared" si="76"/>
        <v>96.2931506849315</v>
      </c>
      <c r="BI681" s="389"/>
      <c r="BJ681" s="389"/>
      <c r="BK681" s="389"/>
      <c r="BL681" s="389"/>
      <c r="BM681" s="389"/>
      <c r="BN681" s="389"/>
      <c r="BO681" s="389"/>
      <c r="BP681" s="389"/>
      <c r="BQ681" s="389"/>
      <c r="BR681"/>
      <c r="BS681"/>
      <c r="BT681"/>
      <c r="BU681"/>
      <c r="BV681"/>
      <c r="BW681"/>
      <c r="BX681"/>
      <c r="CB681"/>
      <c r="CC681"/>
      <c r="CE681"/>
    </row>
    <row r="682" spans="1:83" s="8" customFormat="1" ht="15" customHeight="1">
      <c r="A682"/>
      <c r="B682" s="387"/>
      <c r="C682" s="387"/>
      <c r="D682" s="387"/>
      <c r="E682" s="387"/>
      <c r="F682" s="387"/>
      <c r="G682" s="387"/>
      <c r="H682" s="387"/>
      <c r="I682" s="387"/>
      <c r="J682" s="390" t="s">
        <v>752</v>
      </c>
      <c r="K682" s="390"/>
      <c r="L682" s="390"/>
      <c r="M682" s="390"/>
      <c r="N682" s="390"/>
      <c r="O682" s="390"/>
      <c r="P682" s="390"/>
      <c r="Q682" s="390"/>
      <c r="R682" s="390"/>
      <c r="S682" s="390"/>
      <c r="T682" s="390"/>
      <c r="U682" s="391">
        <v>49627</v>
      </c>
      <c r="V682" s="391"/>
      <c r="W682" s="391"/>
      <c r="X682" s="391"/>
      <c r="Y682" s="391"/>
      <c r="Z682" s="391"/>
      <c r="AA682" s="391"/>
      <c r="AB682" s="391"/>
      <c r="AC682" s="391"/>
      <c r="AD682" s="391"/>
      <c r="AE682" s="391">
        <v>36333</v>
      </c>
      <c r="AF682" s="391"/>
      <c r="AG682" s="391"/>
      <c r="AH682" s="391"/>
      <c r="AI682" s="391"/>
      <c r="AJ682" s="391"/>
      <c r="AK682" s="391"/>
      <c r="AL682" s="391"/>
      <c r="AM682" s="391"/>
      <c r="AN682" s="391"/>
      <c r="AO682" s="391">
        <v>48745</v>
      </c>
      <c r="AP682" s="391"/>
      <c r="AQ682" s="391"/>
      <c r="AR682" s="391"/>
      <c r="AS682" s="391"/>
      <c r="AT682" s="391"/>
      <c r="AU682" s="391"/>
      <c r="AV682" s="391"/>
      <c r="AW682" s="391"/>
      <c r="AX682" s="391">
        <f t="shared" si="75"/>
        <v>135.964383561644</v>
      </c>
      <c r="AY682" s="391"/>
      <c r="AZ682" s="391"/>
      <c r="BA682" s="391"/>
      <c r="BB682" s="391"/>
      <c r="BC682" s="391"/>
      <c r="BD682" s="391"/>
      <c r="BE682" s="391"/>
      <c r="BF682" s="391"/>
      <c r="BG682" s="391"/>
      <c r="BH682" s="391">
        <f t="shared" si="76"/>
        <v>99.5424657534247</v>
      </c>
      <c r="BI682" s="391"/>
      <c r="BJ682" s="391"/>
      <c r="BK682" s="391"/>
      <c r="BL682" s="391"/>
      <c r="BM682" s="391"/>
      <c r="BN682" s="391"/>
      <c r="BO682" s="391"/>
      <c r="BP682" s="391"/>
      <c r="BQ682" s="391"/>
      <c r="BR682"/>
      <c r="BS682"/>
      <c r="BT682"/>
      <c r="BU682"/>
      <c r="BV682"/>
      <c r="BW682"/>
      <c r="BX682"/>
      <c r="CB682"/>
      <c r="CC682"/>
      <c r="CE682"/>
    </row>
    <row r="683" spans="1:83" s="8" customFormat="1" ht="15" customHeight="1">
      <c r="A683"/>
      <c r="B683" s="387"/>
      <c r="C683" s="387"/>
      <c r="D683" s="387"/>
      <c r="E683" s="387"/>
      <c r="F683" s="387"/>
      <c r="G683" s="387"/>
      <c r="H683" s="387"/>
      <c r="I683" s="387"/>
      <c r="J683" s="390" t="s">
        <v>753</v>
      </c>
      <c r="K683" s="390"/>
      <c r="L683" s="390"/>
      <c r="M683" s="390"/>
      <c r="N683" s="390"/>
      <c r="O683" s="390"/>
      <c r="P683" s="390"/>
      <c r="Q683" s="390"/>
      <c r="R683" s="390"/>
      <c r="S683" s="390"/>
      <c r="T683" s="390"/>
      <c r="U683" s="391">
        <v>630899</v>
      </c>
      <c r="V683" s="391"/>
      <c r="W683" s="391"/>
      <c r="X683" s="391"/>
      <c r="Y683" s="391"/>
      <c r="Z683" s="391"/>
      <c r="AA683" s="391"/>
      <c r="AB683" s="391"/>
      <c r="AC683" s="391"/>
      <c r="AD683" s="391"/>
      <c r="AE683" s="391">
        <v>415539</v>
      </c>
      <c r="AF683" s="391"/>
      <c r="AG683" s="391"/>
      <c r="AH683" s="391"/>
      <c r="AI683" s="391"/>
      <c r="AJ683" s="391"/>
      <c r="AK683" s="391"/>
      <c r="AL683" s="391"/>
      <c r="AM683" s="391"/>
      <c r="AN683" s="391"/>
      <c r="AO683" s="391">
        <v>645818</v>
      </c>
      <c r="AP683" s="391"/>
      <c r="AQ683" s="391"/>
      <c r="AR683" s="391"/>
      <c r="AS683" s="391"/>
      <c r="AT683" s="391"/>
      <c r="AU683" s="391"/>
      <c r="AV683" s="391"/>
      <c r="AW683" s="391"/>
      <c r="AX683" s="391">
        <f t="shared" si="75"/>
        <v>1728.4904109589</v>
      </c>
      <c r="AY683" s="391"/>
      <c r="AZ683" s="391"/>
      <c r="BA683" s="391"/>
      <c r="BB683" s="391"/>
      <c r="BC683" s="391"/>
      <c r="BD683" s="391"/>
      <c r="BE683" s="391"/>
      <c r="BF683" s="391"/>
      <c r="BG683" s="391"/>
      <c r="BH683" s="391">
        <f t="shared" si="76"/>
        <v>1138.46301369863</v>
      </c>
      <c r="BI683" s="391"/>
      <c r="BJ683" s="391"/>
      <c r="BK683" s="391"/>
      <c r="BL683" s="391"/>
      <c r="BM683" s="391"/>
      <c r="BN683" s="391"/>
      <c r="BO683" s="391"/>
      <c r="BP683" s="391"/>
      <c r="BQ683" s="391"/>
      <c r="BR683"/>
      <c r="BS683"/>
      <c r="BT683"/>
      <c r="BU683"/>
      <c r="BV683"/>
      <c r="BW683"/>
      <c r="BX683"/>
      <c r="CB683"/>
      <c r="CC683"/>
      <c r="CE683"/>
    </row>
    <row r="684" spans="1:83" s="8" customFormat="1" ht="15" customHeight="1">
      <c r="A684"/>
      <c r="B684" s="387"/>
      <c r="C684" s="387"/>
      <c r="D684" s="387"/>
      <c r="E684" s="387"/>
      <c r="F684" s="387"/>
      <c r="G684" s="387"/>
      <c r="H684" s="387"/>
      <c r="I684" s="387"/>
      <c r="J684" s="390" t="s">
        <v>754</v>
      </c>
      <c r="K684" s="390"/>
      <c r="L684" s="390"/>
      <c r="M684" s="390"/>
      <c r="N684" s="390"/>
      <c r="O684" s="390"/>
      <c r="P684" s="390"/>
      <c r="Q684" s="390"/>
      <c r="R684" s="390"/>
      <c r="S684" s="390"/>
      <c r="T684" s="390"/>
      <c r="U684" s="391">
        <v>19599</v>
      </c>
      <c r="V684" s="391"/>
      <c r="W684" s="391"/>
      <c r="X684" s="391"/>
      <c r="Y684" s="391"/>
      <c r="Z684" s="391"/>
      <c r="AA684" s="391"/>
      <c r="AB684" s="391"/>
      <c r="AC684" s="391"/>
      <c r="AD684" s="391"/>
      <c r="AE684" s="391">
        <v>16256</v>
      </c>
      <c r="AF684" s="391"/>
      <c r="AG684" s="391"/>
      <c r="AH684" s="391"/>
      <c r="AI684" s="391"/>
      <c r="AJ684" s="391"/>
      <c r="AK684" s="391"/>
      <c r="AL684" s="391"/>
      <c r="AM684" s="391"/>
      <c r="AN684" s="391"/>
      <c r="AO684" s="391">
        <v>19404</v>
      </c>
      <c r="AP684" s="391"/>
      <c r="AQ684" s="391"/>
      <c r="AR684" s="391"/>
      <c r="AS684" s="391"/>
      <c r="AT684" s="391"/>
      <c r="AU684" s="391"/>
      <c r="AV684" s="391"/>
      <c r="AW684" s="391"/>
      <c r="AX684" s="391">
        <f t="shared" si="75"/>
        <v>53.6958904109589</v>
      </c>
      <c r="AY684" s="391"/>
      <c r="AZ684" s="391"/>
      <c r="BA684" s="391"/>
      <c r="BB684" s="391"/>
      <c r="BC684" s="391"/>
      <c r="BD684" s="391"/>
      <c r="BE684" s="391"/>
      <c r="BF684" s="391"/>
      <c r="BG684" s="391"/>
      <c r="BH684" s="391">
        <f t="shared" si="76"/>
        <v>44.5369863013699</v>
      </c>
      <c r="BI684" s="391"/>
      <c r="BJ684" s="391"/>
      <c r="BK684" s="391"/>
      <c r="BL684" s="391"/>
      <c r="BM684" s="391"/>
      <c r="BN684" s="391"/>
      <c r="BO684" s="391"/>
      <c r="BP684" s="391"/>
      <c r="BQ684" s="391"/>
      <c r="BR684"/>
      <c r="BS684"/>
      <c r="BT684"/>
      <c r="BU684"/>
      <c r="BV684"/>
      <c r="BW684"/>
      <c r="BX684"/>
      <c r="CB684"/>
      <c r="CC684"/>
      <c r="CE684"/>
    </row>
    <row r="685" spans="1:83" s="8" customFormat="1" ht="15" customHeight="1">
      <c r="A685"/>
      <c r="B685" s="387"/>
      <c r="C685" s="387"/>
      <c r="D685" s="387"/>
      <c r="E685" s="387"/>
      <c r="F685" s="387"/>
      <c r="G685" s="387"/>
      <c r="H685" s="387"/>
      <c r="I685" s="387"/>
      <c r="J685" s="394" t="s">
        <v>755</v>
      </c>
      <c r="K685" s="394"/>
      <c r="L685" s="394"/>
      <c r="M685" s="394"/>
      <c r="N685" s="394"/>
      <c r="O685" s="394"/>
      <c r="P685" s="394"/>
      <c r="Q685" s="394"/>
      <c r="R685" s="394"/>
      <c r="S685" s="394"/>
      <c r="T685" s="394"/>
      <c r="U685" s="393">
        <v>128819</v>
      </c>
      <c r="V685" s="393"/>
      <c r="W685" s="393"/>
      <c r="X685" s="393"/>
      <c r="Y685" s="393"/>
      <c r="Z685" s="393"/>
      <c r="AA685" s="393"/>
      <c r="AB685" s="393"/>
      <c r="AC685" s="393"/>
      <c r="AD685" s="393"/>
      <c r="AE685" s="393">
        <v>109782</v>
      </c>
      <c r="AF685" s="393"/>
      <c r="AG685" s="393"/>
      <c r="AH685" s="393"/>
      <c r="AI685" s="393"/>
      <c r="AJ685" s="393"/>
      <c r="AK685" s="393"/>
      <c r="AL685" s="393"/>
      <c r="AM685" s="393"/>
      <c r="AN685" s="393"/>
      <c r="AO685" s="393">
        <v>128990</v>
      </c>
      <c r="AP685" s="393"/>
      <c r="AQ685" s="393"/>
      <c r="AR685" s="393"/>
      <c r="AS685" s="393"/>
      <c r="AT685" s="393"/>
      <c r="AU685" s="393"/>
      <c r="AV685" s="393"/>
      <c r="AW685" s="393"/>
      <c r="AX685" s="393">
        <f t="shared" si="75"/>
        <v>352.928767123288</v>
      </c>
      <c r="AY685" s="393"/>
      <c r="AZ685" s="393"/>
      <c r="BA685" s="393"/>
      <c r="BB685" s="393"/>
      <c r="BC685" s="393"/>
      <c r="BD685" s="393"/>
      <c r="BE685" s="393"/>
      <c r="BF685" s="393"/>
      <c r="BG685" s="393"/>
      <c r="BH685" s="393">
        <f t="shared" si="76"/>
        <v>300.772602739726</v>
      </c>
      <c r="BI685" s="393"/>
      <c r="BJ685" s="393"/>
      <c r="BK685" s="393"/>
      <c r="BL685" s="393"/>
      <c r="BM685" s="393"/>
      <c r="BN685" s="393"/>
      <c r="BO685" s="393"/>
      <c r="BP685" s="393"/>
      <c r="BQ685" s="393"/>
      <c r="BR685"/>
      <c r="BS685"/>
      <c r="BT685"/>
      <c r="BU685"/>
      <c r="BV685"/>
      <c r="BW685"/>
      <c r="BX685"/>
      <c r="CB685"/>
      <c r="CC685"/>
      <c r="CE685"/>
    </row>
    <row r="686" spans="1:83" s="8" customFormat="1" ht="15" customHeight="1">
      <c r="A686"/>
      <c r="B686" s="333"/>
      <c r="C686" s="333"/>
      <c r="D686" s="333"/>
      <c r="E686" s="333"/>
      <c r="F686" s="333"/>
      <c r="G686" s="333"/>
      <c r="H686" s="333"/>
      <c r="I686" s="333"/>
      <c r="J686" s="333"/>
      <c r="K686" s="333"/>
      <c r="L686" s="333"/>
      <c r="M686" s="333"/>
      <c r="N686" s="333"/>
      <c r="O686" s="333"/>
      <c r="P686" s="333"/>
      <c r="Q686" s="333"/>
      <c r="R686" s="333"/>
      <c r="S686" s="333"/>
      <c r="T686" s="333"/>
      <c r="U686" s="333"/>
      <c r="V686" s="333"/>
      <c r="W686" s="333"/>
      <c r="X686" s="333"/>
      <c r="Y686" s="333"/>
      <c r="Z686" s="333"/>
      <c r="AA686" s="333"/>
      <c r="AB686" s="333"/>
      <c r="AC686" s="333"/>
      <c r="AD686" s="333"/>
      <c r="AE686" s="333"/>
      <c r="AF686" s="333"/>
      <c r="AG686" s="333"/>
      <c r="AH686" s="333"/>
      <c r="AI686" s="333"/>
      <c r="AJ686" s="333"/>
      <c r="AK686" s="333"/>
      <c r="AL686" s="333"/>
      <c r="AM686" s="333"/>
      <c r="AN686" s="333"/>
      <c r="AO686" s="333"/>
      <c r="AP686" s="333"/>
      <c r="AQ686" s="333"/>
      <c r="AR686" s="333"/>
      <c r="AS686"/>
      <c r="AT686" s="333"/>
      <c r="AU686" s="333"/>
      <c r="AV686" s="333"/>
      <c r="AW686"/>
      <c r="AX686"/>
      <c r="AY686" s="333"/>
      <c r="AZ686" s="333"/>
      <c r="BA686" s="333"/>
      <c r="BB686" s="333"/>
      <c r="BC686" s="333"/>
      <c r="BD686" s="333"/>
      <c r="BE686" s="333"/>
      <c r="BF686" s="333"/>
      <c r="BG686" s="333"/>
      <c r="BH686" s="333"/>
      <c r="BI686" s="333"/>
      <c r="BJ686" s="333"/>
      <c r="BK686" s="333"/>
      <c r="BL686" s="333"/>
      <c r="BM686" s="333"/>
      <c r="BN686" s="333"/>
      <c r="BO686" s="333"/>
      <c r="BP686" s="333"/>
      <c r="BQ686" s="9" t="s">
        <v>760</v>
      </c>
      <c r="BR686"/>
      <c r="BS686"/>
      <c r="BT686"/>
      <c r="BU686"/>
      <c r="BV686"/>
      <c r="BW686"/>
      <c r="BX686"/>
      <c r="CB686"/>
      <c r="CC686"/>
      <c r="CE686"/>
    </row>
    <row r="687" spans="1:83" s="8" customFormat="1" ht="15" customHeight="1" hidden="1">
      <c r="A687"/>
      <c r="B687" s="333"/>
      <c r="C687" s="333"/>
      <c r="D687" s="333"/>
      <c r="E687" s="333"/>
      <c r="F687" s="333"/>
      <c r="G687" s="333"/>
      <c r="H687" s="333"/>
      <c r="I687" s="333"/>
      <c r="J687" s="333"/>
      <c r="K687" s="333"/>
      <c r="L687" s="333"/>
      <c r="M687" s="333"/>
      <c r="N687" s="333"/>
      <c r="O687" s="333"/>
      <c r="P687" s="333"/>
      <c r="Q687" s="333"/>
      <c r="R687" s="333"/>
      <c r="S687" s="333"/>
      <c r="T687" s="333"/>
      <c r="U687" s="333"/>
      <c r="V687" s="333"/>
      <c r="W687" s="333"/>
      <c r="X687" s="333"/>
      <c r="Y687" s="333"/>
      <c r="Z687" s="333"/>
      <c r="AA687" s="333"/>
      <c r="AB687" s="333"/>
      <c r="AC687" s="333"/>
      <c r="AD687" s="333"/>
      <c r="AE687" s="333"/>
      <c r="AF687" s="333"/>
      <c r="AG687" s="333"/>
      <c r="AH687" s="333"/>
      <c r="AI687" s="333"/>
      <c r="AJ687" s="333"/>
      <c r="AK687" s="333"/>
      <c r="AL687" s="333"/>
      <c r="AM687" s="333"/>
      <c r="AN687" s="333"/>
      <c r="AO687" s="333"/>
      <c r="AP687" s="333"/>
      <c r="AQ687" s="333"/>
      <c r="AR687" s="333"/>
      <c r="AS687" s="333"/>
      <c r="AT687" s="333"/>
      <c r="AU687" s="333"/>
      <c r="AV687" s="333"/>
      <c r="AW687" s="333"/>
      <c r="AX687" s="333"/>
      <c r="AY687" s="333"/>
      <c r="AZ687" s="333"/>
      <c r="BA687" s="333"/>
      <c r="BB687" s="333"/>
      <c r="BC687" s="333"/>
      <c r="BD687" s="333"/>
      <c r="BE687" s="333"/>
      <c r="BF687" s="333"/>
      <c r="BG687" s="333"/>
      <c r="BH687" s="333"/>
      <c r="BI687" s="333"/>
      <c r="BJ687" s="333"/>
      <c r="BK687" s="333"/>
      <c r="BL687" s="333"/>
      <c r="BM687" s="333"/>
      <c r="BN687" s="333"/>
      <c r="BO687" s="333"/>
      <c r="BP687" s="333"/>
      <c r="BQ687" s="333"/>
      <c r="BR687"/>
      <c r="BS687"/>
      <c r="BT687"/>
      <c r="BU687"/>
      <c r="BV687"/>
      <c r="BW687"/>
      <c r="BX687"/>
      <c r="CB687"/>
      <c r="CC687"/>
      <c r="CE687"/>
    </row>
    <row r="688" spans="1:83" s="8" customFormat="1" ht="15" customHeight="1">
      <c r="A688" s="8" t="s">
        <v>761</v>
      </c>
      <c r="B688" s="333"/>
      <c r="C688" s="333"/>
      <c r="D688" s="333"/>
      <c r="E688" s="333"/>
      <c r="F688" s="333"/>
      <c r="G688" s="333"/>
      <c r="H688" s="333"/>
      <c r="I688" s="333"/>
      <c r="J688" s="333"/>
      <c r="K688" s="333"/>
      <c r="L688" s="333"/>
      <c r="M688" s="333"/>
      <c r="N688" s="333"/>
      <c r="O688" s="333"/>
      <c r="P688" s="333"/>
      <c r="Q688" s="333"/>
      <c r="R688" s="333"/>
      <c r="S688" s="333"/>
      <c r="T688" s="333"/>
      <c r="U688" s="333"/>
      <c r="V688" s="333"/>
      <c r="W688" s="333"/>
      <c r="X688" s="333"/>
      <c r="Y688" s="333"/>
      <c r="Z688" s="333"/>
      <c r="AA688" s="333"/>
      <c r="AB688" s="333"/>
      <c r="AC688" s="333"/>
      <c r="AD688" s="333"/>
      <c r="AE688" s="333"/>
      <c r="AF688" s="333"/>
      <c r="AG688" s="333"/>
      <c r="AH688" s="333"/>
      <c r="AI688" s="333"/>
      <c r="AJ688" s="333"/>
      <c r="AK688" s="333"/>
      <c r="AL688" s="333"/>
      <c r="AM688" s="333"/>
      <c r="AN688" s="333"/>
      <c r="AO688" s="333"/>
      <c r="AP688" s="333"/>
      <c r="AQ688" s="333"/>
      <c r="AR688" s="333"/>
      <c r="AS688" s="333"/>
      <c r="AT688" s="333"/>
      <c r="AU688" s="333"/>
      <c r="AV688" s="333"/>
      <c r="AW688" s="333"/>
      <c r="AX688" s="333"/>
      <c r="AY688" s="333"/>
      <c r="AZ688" s="333"/>
      <c r="BA688" s="333"/>
      <c r="BB688" s="333"/>
      <c r="BC688"/>
      <c r="BD688" s="333"/>
      <c r="BE688" s="333"/>
      <c r="BF688" s="333"/>
      <c r="BG688"/>
      <c r="BH688" s="333"/>
      <c r="BI688" s="333"/>
      <c r="BJ688" s="333"/>
      <c r="BK688" s="333"/>
      <c r="BL688" s="333"/>
      <c r="BM688" s="333"/>
      <c r="BN688" s="333"/>
      <c r="BO688" s="333"/>
      <c r="BP688" s="333"/>
      <c r="BQ688" s="9" t="s">
        <v>762</v>
      </c>
      <c r="BR688"/>
      <c r="BS688"/>
      <c r="BT688"/>
      <c r="BU688"/>
      <c r="BV688"/>
      <c r="BW688"/>
      <c r="BX688"/>
      <c r="CB688"/>
      <c r="CC688"/>
      <c r="CE688"/>
    </row>
    <row r="689" spans="1:83" s="8" customFormat="1" ht="3.75" customHeight="1">
      <c r="A689"/>
      <c r="B689" s="333"/>
      <c r="C689" s="333"/>
      <c r="D689" s="333"/>
      <c r="E689" s="333"/>
      <c r="F689" s="333"/>
      <c r="G689" s="333"/>
      <c r="H689" s="333"/>
      <c r="I689" s="333"/>
      <c r="J689" s="333"/>
      <c r="K689" s="333"/>
      <c r="L689" s="333"/>
      <c r="M689" s="333"/>
      <c r="N689" s="333"/>
      <c r="O689" s="333"/>
      <c r="P689" s="333"/>
      <c r="Q689" s="333"/>
      <c r="R689" s="333"/>
      <c r="S689" s="333"/>
      <c r="T689" s="333"/>
      <c r="U689" s="333"/>
      <c r="V689" s="333"/>
      <c r="W689" s="333"/>
      <c r="X689" s="333"/>
      <c r="Y689" s="333"/>
      <c r="Z689" s="333"/>
      <c r="AA689" s="333"/>
      <c r="AB689" s="333"/>
      <c r="AC689" s="333"/>
      <c r="AD689" s="333"/>
      <c r="AE689" s="333"/>
      <c r="AF689" s="333"/>
      <c r="AG689" s="333"/>
      <c r="AH689" s="333"/>
      <c r="AI689" s="333"/>
      <c r="AJ689" s="333"/>
      <c r="AK689" s="333"/>
      <c r="AL689" s="333"/>
      <c r="AM689" s="333"/>
      <c r="AN689" s="333"/>
      <c r="AO689" s="333"/>
      <c r="AP689" s="333"/>
      <c r="AQ689" s="333"/>
      <c r="AR689" s="333"/>
      <c r="AS689" s="333"/>
      <c r="AT689" s="333"/>
      <c r="AU689" s="333"/>
      <c r="AV689" s="333"/>
      <c r="AW689" s="333"/>
      <c r="AX689" s="333"/>
      <c r="AY689" s="333"/>
      <c r="AZ689" s="333"/>
      <c r="BA689" s="333"/>
      <c r="BB689" s="333"/>
      <c r="BC689" s="333"/>
      <c r="BD689" s="333"/>
      <c r="BE689" s="333"/>
      <c r="BF689" s="333"/>
      <c r="BG689" s="333"/>
      <c r="BH689" s="333"/>
      <c r="BI689" s="333"/>
      <c r="BJ689" s="333"/>
      <c r="BK689" s="333"/>
      <c r="BL689" s="333"/>
      <c r="BM689" s="333"/>
      <c r="BN689" s="333"/>
      <c r="BO689" s="333"/>
      <c r="BP689" s="333"/>
      <c r="BQ689" s="333"/>
      <c r="BR689"/>
      <c r="BS689"/>
      <c r="BT689"/>
      <c r="BU689"/>
      <c r="BV689"/>
      <c r="BW689"/>
      <c r="BX689"/>
      <c r="CB689"/>
      <c r="CC689"/>
      <c r="CE689"/>
    </row>
    <row r="690" spans="1:83" s="8" customFormat="1" ht="15" customHeight="1">
      <c r="A690"/>
      <c r="B690" s="5" t="s">
        <v>12</v>
      </c>
      <c r="C690" s="5"/>
      <c r="D690" s="5"/>
      <c r="E690" s="5"/>
      <c r="F690" s="5"/>
      <c r="G690" s="5"/>
      <c r="H690" s="5"/>
      <c r="I690" s="5"/>
      <c r="J690" s="269" t="s">
        <v>763</v>
      </c>
      <c r="K690" s="269"/>
      <c r="L690" s="269"/>
      <c r="M690" s="269"/>
      <c r="N690" s="269"/>
      <c r="O690" s="269"/>
      <c r="P690" s="269" t="s">
        <v>764</v>
      </c>
      <c r="Q690" s="269"/>
      <c r="R690" s="269"/>
      <c r="S690" s="269"/>
      <c r="T690" s="269"/>
      <c r="U690" s="269"/>
      <c r="V690" s="269"/>
      <c r="W690" s="269"/>
      <c r="X690" s="269"/>
      <c r="Y690" s="269"/>
      <c r="Z690" s="269"/>
      <c r="AA690" s="269"/>
      <c r="AB690" s="269"/>
      <c r="AC690" s="269"/>
      <c r="AD690" s="269" t="s">
        <v>765</v>
      </c>
      <c r="AE690" s="269"/>
      <c r="AF690" s="269"/>
      <c r="AG690" s="269"/>
      <c r="AH690" s="269"/>
      <c r="AI690" s="269"/>
      <c r="AJ690" s="269"/>
      <c r="AK690" s="269"/>
      <c r="AL690" s="269"/>
      <c r="AM690" s="269"/>
      <c r="AN690" s="269"/>
      <c r="AO690" s="269"/>
      <c r="AP690" s="269"/>
      <c r="AQ690" s="269"/>
      <c r="AR690" s="269" t="s">
        <v>766</v>
      </c>
      <c r="AS690" s="269"/>
      <c r="AT690" s="269"/>
      <c r="AU690" s="269"/>
      <c r="AV690" s="269"/>
      <c r="AW690" s="269"/>
      <c r="AX690" s="269" t="s">
        <v>767</v>
      </c>
      <c r="AY690" s="269"/>
      <c r="AZ690" s="269"/>
      <c r="BA690" s="269"/>
      <c r="BB690" s="269"/>
      <c r="BC690" s="269"/>
      <c r="BD690" s="395" t="s">
        <v>98</v>
      </c>
      <c r="BE690" s="395"/>
      <c r="BF690" s="395"/>
      <c r="BG690" s="395"/>
      <c r="BH690" s="395"/>
      <c r="BI690" s="395"/>
      <c r="BJ690" s="395"/>
      <c r="BK690" s="309" t="s">
        <v>768</v>
      </c>
      <c r="BL690" s="309"/>
      <c r="BM690" s="309"/>
      <c r="BN690" s="309"/>
      <c r="BO690" s="309"/>
      <c r="BP690" s="309"/>
      <c r="BQ690" s="309"/>
      <c r="BR690"/>
      <c r="BS690"/>
      <c r="BT690"/>
      <c r="BU690"/>
      <c r="BV690"/>
      <c r="BW690"/>
      <c r="BX690"/>
      <c r="CB690"/>
      <c r="CC690"/>
      <c r="CE690"/>
    </row>
    <row r="691" spans="1:83" s="8" customFormat="1" ht="15" customHeight="1">
      <c r="A691"/>
      <c r="B691" s="5"/>
      <c r="C691" s="5"/>
      <c r="D691" s="5"/>
      <c r="E691" s="5"/>
      <c r="F691" s="5"/>
      <c r="G691" s="5"/>
      <c r="H691" s="5"/>
      <c r="I691" s="5"/>
      <c r="J691" s="269"/>
      <c r="K691" s="269"/>
      <c r="L691" s="269"/>
      <c r="M691" s="269"/>
      <c r="N691" s="269"/>
      <c r="O691" s="269"/>
      <c r="P691" s="269" t="s">
        <v>769</v>
      </c>
      <c r="Q691" s="269"/>
      <c r="R691" s="269"/>
      <c r="S691" s="269"/>
      <c r="T691" s="269"/>
      <c r="U691" s="269"/>
      <c r="V691" s="269"/>
      <c r="W691" s="269" t="s">
        <v>770</v>
      </c>
      <c r="X691" s="269"/>
      <c r="Y691" s="269"/>
      <c r="Z691" s="269"/>
      <c r="AA691" s="269"/>
      <c r="AB691" s="269"/>
      <c r="AC691" s="269"/>
      <c r="AD691" s="269" t="s">
        <v>769</v>
      </c>
      <c r="AE691" s="269"/>
      <c r="AF691" s="269"/>
      <c r="AG691" s="269"/>
      <c r="AH691" s="269"/>
      <c r="AI691" s="269"/>
      <c r="AJ691" s="269"/>
      <c r="AK691" s="269" t="s">
        <v>770</v>
      </c>
      <c r="AL691" s="269"/>
      <c r="AM691" s="269"/>
      <c r="AN691" s="269"/>
      <c r="AO691" s="269"/>
      <c r="AP691" s="269"/>
      <c r="AQ691" s="269"/>
      <c r="AR691" s="269"/>
      <c r="AS691" s="269"/>
      <c r="AT691" s="269"/>
      <c r="AU691" s="269"/>
      <c r="AV691" s="269"/>
      <c r="AW691" s="269"/>
      <c r="AX691" s="269"/>
      <c r="AY691" s="269"/>
      <c r="AZ691" s="269"/>
      <c r="BA691" s="269"/>
      <c r="BB691" s="269"/>
      <c r="BC691" s="269"/>
      <c r="BD691" s="395"/>
      <c r="BE691" s="395"/>
      <c r="BF691" s="395"/>
      <c r="BG691" s="395"/>
      <c r="BH691" s="395"/>
      <c r="BI691" s="395"/>
      <c r="BJ691" s="395"/>
      <c r="BK691" s="309"/>
      <c r="BL691" s="309"/>
      <c r="BM691" s="309"/>
      <c r="BN691" s="309"/>
      <c r="BO691" s="309"/>
      <c r="BP691" s="309"/>
      <c r="BQ691" s="309"/>
      <c r="BR691"/>
      <c r="BS691"/>
      <c r="BT691"/>
      <c r="BU691"/>
      <c r="BV691"/>
      <c r="BW691"/>
      <c r="BX691"/>
      <c r="CB691"/>
      <c r="CC691"/>
      <c r="CE691"/>
    </row>
    <row r="692" spans="1:83" s="8" customFormat="1" ht="15" customHeight="1">
      <c r="A692"/>
      <c r="B692" s="396" t="s">
        <v>771</v>
      </c>
      <c r="C692" s="396"/>
      <c r="D692" s="396"/>
      <c r="E692" s="396"/>
      <c r="F692" s="396"/>
      <c r="G692" s="396"/>
      <c r="H692" s="396"/>
      <c r="I692" s="396"/>
      <c r="J692" s="397">
        <v>97</v>
      </c>
      <c r="K692" s="397"/>
      <c r="L692" s="397"/>
      <c r="M692" s="397"/>
      <c r="N692" s="397"/>
      <c r="O692" s="397"/>
      <c r="P692" s="397">
        <v>15471</v>
      </c>
      <c r="Q692" s="397"/>
      <c r="R692" s="397"/>
      <c r="S692" s="397"/>
      <c r="T692" s="397"/>
      <c r="U692" s="397"/>
      <c r="V692" s="397"/>
      <c r="W692" s="397">
        <v>2867</v>
      </c>
      <c r="X692" s="397"/>
      <c r="Y692" s="397"/>
      <c r="Z692" s="397"/>
      <c r="AA692" s="397"/>
      <c r="AB692" s="397"/>
      <c r="AC692" s="397"/>
      <c r="AD692" s="397">
        <v>12947</v>
      </c>
      <c r="AE692" s="397"/>
      <c r="AF692" s="397"/>
      <c r="AG692" s="397"/>
      <c r="AH692" s="397"/>
      <c r="AI692" s="397"/>
      <c r="AJ692" s="397"/>
      <c r="AK692" s="397">
        <v>7298</v>
      </c>
      <c r="AL692" s="397"/>
      <c r="AM692" s="397"/>
      <c r="AN692" s="397"/>
      <c r="AO692" s="397"/>
      <c r="AP692" s="397"/>
      <c r="AQ692" s="397"/>
      <c r="AR692" s="397">
        <v>684</v>
      </c>
      <c r="AS692" s="397"/>
      <c r="AT692" s="397"/>
      <c r="AU692" s="397"/>
      <c r="AV692" s="397"/>
      <c r="AW692" s="397"/>
      <c r="AX692" s="397">
        <v>712</v>
      </c>
      <c r="AY692" s="397"/>
      <c r="AZ692" s="397"/>
      <c r="BA692" s="397"/>
      <c r="BB692" s="397"/>
      <c r="BC692" s="397"/>
      <c r="BD692" s="398">
        <f aca="true" t="shared" si="77" ref="BD692:BD694">SUM(J692:BC692)</f>
        <v>40076</v>
      </c>
      <c r="BE692" s="398"/>
      <c r="BF692" s="398"/>
      <c r="BG692" s="398"/>
      <c r="BH692" s="398"/>
      <c r="BI692" s="398"/>
      <c r="BJ692" s="398"/>
      <c r="BK692" s="399">
        <v>3026</v>
      </c>
      <c r="BL692" s="399"/>
      <c r="BM692" s="399"/>
      <c r="BN692" s="399"/>
      <c r="BO692" s="399"/>
      <c r="BP692" s="399"/>
      <c r="BQ692" s="399"/>
      <c r="BR692"/>
      <c r="BS692"/>
      <c r="BT692"/>
      <c r="BU692"/>
      <c r="BV692"/>
      <c r="BW692"/>
      <c r="BX692"/>
      <c r="CB692"/>
      <c r="CC692"/>
      <c r="CE692"/>
    </row>
    <row r="693" spans="1:83" s="8" customFormat="1" ht="15" customHeight="1">
      <c r="A693"/>
      <c r="B693" s="380" t="s">
        <v>772</v>
      </c>
      <c r="C693" s="380"/>
      <c r="D693" s="380"/>
      <c r="E693" s="380"/>
      <c r="F693" s="380"/>
      <c r="G693" s="380"/>
      <c r="H693" s="380"/>
      <c r="I693" s="380"/>
      <c r="J693" s="400">
        <v>97</v>
      </c>
      <c r="K693" s="400"/>
      <c r="L693" s="400"/>
      <c r="M693" s="400"/>
      <c r="N693" s="400"/>
      <c r="O693" s="400"/>
      <c r="P693" s="400">
        <v>15321</v>
      </c>
      <c r="Q693" s="400"/>
      <c r="R693" s="400"/>
      <c r="S693" s="400"/>
      <c r="T693" s="400"/>
      <c r="U693" s="400"/>
      <c r="V693" s="400"/>
      <c r="W693" s="400">
        <v>2778</v>
      </c>
      <c r="X693" s="400"/>
      <c r="Y693" s="400"/>
      <c r="Z693" s="400"/>
      <c r="AA693" s="400"/>
      <c r="AB693" s="400"/>
      <c r="AC693" s="400"/>
      <c r="AD693" s="400">
        <v>13381</v>
      </c>
      <c r="AE693" s="400"/>
      <c r="AF693" s="400"/>
      <c r="AG693" s="400"/>
      <c r="AH693" s="400"/>
      <c r="AI693" s="400"/>
      <c r="AJ693" s="400"/>
      <c r="AK693" s="400">
        <v>7194</v>
      </c>
      <c r="AL693" s="400"/>
      <c r="AM693" s="400"/>
      <c r="AN693" s="400"/>
      <c r="AO693" s="400"/>
      <c r="AP693" s="400"/>
      <c r="AQ693" s="400"/>
      <c r="AR693" s="400">
        <v>688</v>
      </c>
      <c r="AS693" s="400"/>
      <c r="AT693" s="400"/>
      <c r="AU693" s="400"/>
      <c r="AV693" s="400"/>
      <c r="AW693" s="400"/>
      <c r="AX693" s="400">
        <v>773</v>
      </c>
      <c r="AY693" s="400"/>
      <c r="AZ693" s="400"/>
      <c r="BA693" s="400"/>
      <c r="BB693" s="400"/>
      <c r="BC693" s="400"/>
      <c r="BD693" s="401">
        <f t="shared" si="77"/>
        <v>40232</v>
      </c>
      <c r="BE693" s="401"/>
      <c r="BF693" s="401"/>
      <c r="BG693" s="401"/>
      <c r="BH693" s="401"/>
      <c r="BI693" s="401"/>
      <c r="BJ693" s="401"/>
      <c r="BK693" s="402">
        <v>2944</v>
      </c>
      <c r="BL693" s="402"/>
      <c r="BM693" s="402"/>
      <c r="BN693" s="402"/>
      <c r="BO693" s="402"/>
      <c r="BP693" s="402"/>
      <c r="BQ693" s="402"/>
      <c r="BR693"/>
      <c r="BS693"/>
      <c r="BT693"/>
      <c r="BU693"/>
      <c r="BV693"/>
      <c r="BW693"/>
      <c r="BX693"/>
      <c r="CB693"/>
      <c r="CC693"/>
      <c r="CE693"/>
    </row>
    <row r="694" spans="1:83" s="8" customFormat="1" ht="15" customHeight="1">
      <c r="A694"/>
      <c r="B694" s="380" t="s">
        <v>773</v>
      </c>
      <c r="C694" s="380"/>
      <c r="D694" s="380"/>
      <c r="E694" s="380"/>
      <c r="F694" s="380"/>
      <c r="G694" s="380"/>
      <c r="H694" s="380"/>
      <c r="I694" s="380"/>
      <c r="J694" s="400">
        <v>96</v>
      </c>
      <c r="K694" s="400"/>
      <c r="L694" s="400"/>
      <c r="M694" s="400"/>
      <c r="N694" s="400"/>
      <c r="O694" s="400"/>
      <c r="P694" s="400">
        <f>5764+9526</f>
        <v>15290</v>
      </c>
      <c r="Q694" s="400"/>
      <c r="R694" s="400"/>
      <c r="S694" s="400"/>
      <c r="T694" s="400"/>
      <c r="U694" s="400"/>
      <c r="V694" s="400"/>
      <c r="W694" s="400">
        <f>1677+978</f>
        <v>2655</v>
      </c>
      <c r="X694" s="400"/>
      <c r="Y694" s="400"/>
      <c r="Z694" s="400"/>
      <c r="AA694" s="400"/>
      <c r="AB694" s="400"/>
      <c r="AC694" s="400"/>
      <c r="AD694" s="400">
        <v>13875</v>
      </c>
      <c r="AE694" s="400"/>
      <c r="AF694" s="400"/>
      <c r="AG694" s="400"/>
      <c r="AH694" s="400"/>
      <c r="AI694" s="400"/>
      <c r="AJ694" s="400"/>
      <c r="AK694" s="400">
        <v>7075</v>
      </c>
      <c r="AL694" s="400"/>
      <c r="AM694" s="400"/>
      <c r="AN694" s="400"/>
      <c r="AO694" s="400"/>
      <c r="AP694" s="400"/>
      <c r="AQ694" s="400"/>
      <c r="AR694" s="400">
        <v>568</v>
      </c>
      <c r="AS694" s="400"/>
      <c r="AT694" s="400"/>
      <c r="AU694" s="400"/>
      <c r="AV694" s="400"/>
      <c r="AW694" s="400"/>
      <c r="AX694" s="400">
        <v>809</v>
      </c>
      <c r="AY694" s="400"/>
      <c r="AZ694" s="400"/>
      <c r="BA694" s="400"/>
      <c r="BB694" s="400"/>
      <c r="BC694" s="400"/>
      <c r="BD694" s="401">
        <f t="shared" si="77"/>
        <v>40368</v>
      </c>
      <c r="BE694" s="401"/>
      <c r="BF694" s="401"/>
      <c r="BG694" s="401"/>
      <c r="BH694" s="401"/>
      <c r="BI694" s="401"/>
      <c r="BJ694" s="401"/>
      <c r="BK694" s="402">
        <f>2357+553</f>
        <v>2910</v>
      </c>
      <c r="BL694" s="402"/>
      <c r="BM694" s="402"/>
      <c r="BN694" s="402"/>
      <c r="BO694" s="402"/>
      <c r="BP694" s="402"/>
      <c r="BQ694" s="402"/>
      <c r="BR694"/>
      <c r="BS694"/>
      <c r="BT694"/>
      <c r="BU694"/>
      <c r="BV694"/>
      <c r="BW694"/>
      <c r="BX694"/>
      <c r="CB694"/>
      <c r="CC694"/>
      <c r="CE694"/>
    </row>
    <row r="695" spans="1:83" s="8" customFormat="1" ht="15" customHeight="1">
      <c r="A695"/>
      <c r="B695" s="380" t="s">
        <v>774</v>
      </c>
      <c r="C695" s="380"/>
      <c r="D695" s="380"/>
      <c r="E695" s="380"/>
      <c r="F695" s="380"/>
      <c r="G695" s="380"/>
      <c r="H695" s="380"/>
      <c r="I695" s="380"/>
      <c r="J695" s="400">
        <v>97</v>
      </c>
      <c r="K695" s="400"/>
      <c r="L695" s="400"/>
      <c r="M695" s="400"/>
      <c r="N695" s="400"/>
      <c r="O695" s="400"/>
      <c r="P695" s="400">
        <v>15307</v>
      </c>
      <c r="Q695" s="400"/>
      <c r="R695" s="400"/>
      <c r="S695" s="400"/>
      <c r="T695" s="400"/>
      <c r="U695" s="400"/>
      <c r="V695" s="400"/>
      <c r="W695" s="400">
        <v>2637</v>
      </c>
      <c r="X695" s="400"/>
      <c r="Y695" s="400"/>
      <c r="Z695" s="400"/>
      <c r="AA695" s="400"/>
      <c r="AB695" s="400"/>
      <c r="AC695" s="400"/>
      <c r="AD695" s="400">
        <v>14088</v>
      </c>
      <c r="AE695" s="400"/>
      <c r="AF695" s="400"/>
      <c r="AG695" s="400"/>
      <c r="AH695" s="400"/>
      <c r="AI695" s="400"/>
      <c r="AJ695" s="400"/>
      <c r="AK695" s="400">
        <v>7047</v>
      </c>
      <c r="AL695" s="400"/>
      <c r="AM695" s="400"/>
      <c r="AN695" s="400"/>
      <c r="AO695" s="400"/>
      <c r="AP695" s="400"/>
      <c r="AQ695" s="400"/>
      <c r="AR695" s="400">
        <v>669</v>
      </c>
      <c r="AS695" s="400"/>
      <c r="AT695" s="400"/>
      <c r="AU695" s="400"/>
      <c r="AV695" s="400"/>
      <c r="AW695" s="400"/>
      <c r="AX695" s="400">
        <v>809</v>
      </c>
      <c r="AY695" s="400"/>
      <c r="AZ695" s="400"/>
      <c r="BA695" s="400"/>
      <c r="BB695" s="400"/>
      <c r="BC695" s="400"/>
      <c r="BD695" s="401">
        <v>40654</v>
      </c>
      <c r="BE695" s="401"/>
      <c r="BF695" s="401"/>
      <c r="BG695" s="401"/>
      <c r="BH695" s="401"/>
      <c r="BI695" s="401"/>
      <c r="BJ695" s="401"/>
      <c r="BK695" s="402">
        <v>2789</v>
      </c>
      <c r="BL695" s="402"/>
      <c r="BM695" s="402"/>
      <c r="BN695" s="402"/>
      <c r="BO695" s="402"/>
      <c r="BP695" s="402"/>
      <c r="BQ695" s="402"/>
      <c r="BR695"/>
      <c r="BS695"/>
      <c r="BT695"/>
      <c r="BU695"/>
      <c r="BV695"/>
      <c r="BW695"/>
      <c r="BX695"/>
      <c r="CB695"/>
      <c r="CC695"/>
      <c r="CE695"/>
    </row>
    <row r="696" spans="1:83" s="8" customFormat="1" ht="15" customHeight="1">
      <c r="A696"/>
      <c r="B696" s="380" t="s">
        <v>775</v>
      </c>
      <c r="C696" s="380"/>
      <c r="D696" s="380"/>
      <c r="E696" s="380"/>
      <c r="F696" s="380"/>
      <c r="G696" s="380"/>
      <c r="H696" s="380"/>
      <c r="I696" s="380"/>
      <c r="J696" s="400">
        <v>96</v>
      </c>
      <c r="K696" s="400"/>
      <c r="L696" s="400"/>
      <c r="M696" s="400"/>
      <c r="N696" s="400"/>
      <c r="O696" s="400"/>
      <c r="P696" s="400">
        <v>15327</v>
      </c>
      <c r="Q696" s="400"/>
      <c r="R696" s="400"/>
      <c r="S696" s="400"/>
      <c r="T696" s="400"/>
      <c r="U696" s="400"/>
      <c r="V696" s="400"/>
      <c r="W696" s="400">
        <v>2609</v>
      </c>
      <c r="X696" s="400"/>
      <c r="Y696" s="400"/>
      <c r="Z696" s="400"/>
      <c r="AA696" s="400"/>
      <c r="AB696" s="400"/>
      <c r="AC696" s="400"/>
      <c r="AD696" s="400">
        <v>14447</v>
      </c>
      <c r="AE696" s="400"/>
      <c r="AF696" s="400"/>
      <c r="AG696" s="400"/>
      <c r="AH696" s="400"/>
      <c r="AI696" s="400"/>
      <c r="AJ696" s="400"/>
      <c r="AK696" s="400">
        <v>6978</v>
      </c>
      <c r="AL696" s="400"/>
      <c r="AM696" s="400"/>
      <c r="AN696" s="400"/>
      <c r="AO696" s="400"/>
      <c r="AP696" s="400"/>
      <c r="AQ696" s="400"/>
      <c r="AR696" s="400">
        <v>879</v>
      </c>
      <c r="AS696" s="400"/>
      <c r="AT696" s="400"/>
      <c r="AU696" s="400"/>
      <c r="AV696" s="400"/>
      <c r="AW696" s="400"/>
      <c r="AX696" s="400">
        <v>811</v>
      </c>
      <c r="AY696" s="400"/>
      <c r="AZ696" s="400"/>
      <c r="BA696" s="400"/>
      <c r="BB696" s="400"/>
      <c r="BC696" s="400"/>
      <c r="BD696" s="401">
        <v>41147</v>
      </c>
      <c r="BE696" s="401"/>
      <c r="BF696" s="401"/>
      <c r="BG696" s="401"/>
      <c r="BH696" s="401"/>
      <c r="BI696" s="401"/>
      <c r="BJ696" s="401"/>
      <c r="BK696" s="402">
        <v>2658</v>
      </c>
      <c r="BL696" s="402"/>
      <c r="BM696" s="402"/>
      <c r="BN696" s="402"/>
      <c r="BO696" s="402"/>
      <c r="BP696" s="402"/>
      <c r="BQ696" s="402"/>
      <c r="BR696"/>
      <c r="BS696"/>
      <c r="BT696"/>
      <c r="BU696"/>
      <c r="BV696"/>
      <c r="BW696"/>
      <c r="BX696"/>
      <c r="CB696"/>
      <c r="CC696"/>
      <c r="CE696"/>
    </row>
    <row r="697" spans="1:83" s="8" customFormat="1" ht="15" customHeight="1">
      <c r="A697"/>
      <c r="B697" s="380" t="s">
        <v>776</v>
      </c>
      <c r="C697" s="380"/>
      <c r="D697" s="380"/>
      <c r="E697" s="380"/>
      <c r="F697" s="380"/>
      <c r="G697" s="380"/>
      <c r="H697" s="380"/>
      <c r="I697" s="380"/>
      <c r="J697" s="400">
        <v>98</v>
      </c>
      <c r="K697" s="400"/>
      <c r="L697" s="400"/>
      <c r="M697" s="400"/>
      <c r="N697" s="400"/>
      <c r="O697" s="400"/>
      <c r="P697" s="400">
        <v>15262</v>
      </c>
      <c r="Q697" s="400"/>
      <c r="R697" s="400"/>
      <c r="S697" s="400"/>
      <c r="T697" s="400"/>
      <c r="U697" s="400"/>
      <c r="V697" s="400"/>
      <c r="W697" s="400">
        <v>2573</v>
      </c>
      <c r="X697" s="400"/>
      <c r="Y697" s="400"/>
      <c r="Z697" s="400"/>
      <c r="AA697" s="400"/>
      <c r="AB697" s="400"/>
      <c r="AC697" s="400"/>
      <c r="AD697" s="400">
        <v>15157</v>
      </c>
      <c r="AE697" s="400"/>
      <c r="AF697" s="400"/>
      <c r="AG697" s="400"/>
      <c r="AH697" s="400"/>
      <c r="AI697" s="400"/>
      <c r="AJ697" s="400"/>
      <c r="AK697" s="400">
        <v>6884</v>
      </c>
      <c r="AL697" s="400"/>
      <c r="AM697" s="400"/>
      <c r="AN697" s="400"/>
      <c r="AO697" s="400"/>
      <c r="AP697" s="400"/>
      <c r="AQ697" s="400"/>
      <c r="AR697" s="400">
        <v>679</v>
      </c>
      <c r="AS697" s="400"/>
      <c r="AT697" s="400"/>
      <c r="AU697" s="400"/>
      <c r="AV697" s="400"/>
      <c r="AW697" s="400"/>
      <c r="AX697" s="400">
        <v>807</v>
      </c>
      <c r="AY697" s="400"/>
      <c r="AZ697" s="400"/>
      <c r="BA697" s="400"/>
      <c r="BB697" s="400"/>
      <c r="BC697" s="400"/>
      <c r="BD697" s="401">
        <v>41460</v>
      </c>
      <c r="BE697" s="401"/>
      <c r="BF697" s="401"/>
      <c r="BG697" s="401"/>
      <c r="BH697" s="401"/>
      <c r="BI697" s="401"/>
      <c r="BJ697" s="401"/>
      <c r="BK697" s="403">
        <v>2594</v>
      </c>
      <c r="BL697" s="403"/>
      <c r="BM697" s="403"/>
      <c r="BN697" s="403"/>
      <c r="BO697" s="403"/>
      <c r="BP697" s="403"/>
      <c r="BQ697" s="403"/>
      <c r="BR697"/>
      <c r="BS697"/>
      <c r="BT697"/>
      <c r="BU697"/>
      <c r="BV697"/>
      <c r="BW697"/>
      <c r="BX697"/>
      <c r="CB697"/>
      <c r="CC697"/>
      <c r="CE697"/>
    </row>
    <row r="698" spans="1:83" s="8" customFormat="1" ht="15" customHeight="1">
      <c r="A698"/>
      <c r="B698" s="380" t="s">
        <v>680</v>
      </c>
      <c r="C698" s="380"/>
      <c r="D698" s="380"/>
      <c r="E698" s="380"/>
      <c r="F698" s="380"/>
      <c r="G698" s="380"/>
      <c r="H698" s="380"/>
      <c r="I698" s="380"/>
      <c r="J698" s="400">
        <v>94</v>
      </c>
      <c r="K698" s="400"/>
      <c r="L698" s="400"/>
      <c r="M698" s="400"/>
      <c r="N698" s="400"/>
      <c r="O698" s="400"/>
      <c r="P698" s="400">
        <v>15137</v>
      </c>
      <c r="Q698" s="400"/>
      <c r="R698" s="400"/>
      <c r="S698" s="400"/>
      <c r="T698" s="400"/>
      <c r="U698" s="400"/>
      <c r="V698" s="400"/>
      <c r="W698" s="400">
        <v>2631</v>
      </c>
      <c r="X698" s="400"/>
      <c r="Y698" s="400"/>
      <c r="Z698" s="400"/>
      <c r="AA698" s="400"/>
      <c r="AB698" s="400"/>
      <c r="AC698" s="400"/>
      <c r="AD698" s="400">
        <v>15932</v>
      </c>
      <c r="AE698" s="400"/>
      <c r="AF698" s="400"/>
      <c r="AG698" s="400"/>
      <c r="AH698" s="400"/>
      <c r="AI698" s="400"/>
      <c r="AJ698" s="400"/>
      <c r="AK698" s="400">
        <v>6887</v>
      </c>
      <c r="AL698" s="400"/>
      <c r="AM698" s="400"/>
      <c r="AN698" s="400"/>
      <c r="AO698" s="400"/>
      <c r="AP698" s="400"/>
      <c r="AQ698" s="400"/>
      <c r="AR698" s="400">
        <v>670</v>
      </c>
      <c r="AS698" s="400"/>
      <c r="AT698" s="400"/>
      <c r="AU698" s="400"/>
      <c r="AV698" s="400"/>
      <c r="AW698" s="400"/>
      <c r="AX698" s="400">
        <v>854</v>
      </c>
      <c r="AY698" s="400"/>
      <c r="AZ698" s="400"/>
      <c r="BA698" s="400"/>
      <c r="BB698" s="400"/>
      <c r="BC698" s="400"/>
      <c r="BD698" s="401">
        <v>42205</v>
      </c>
      <c r="BE698" s="401"/>
      <c r="BF698" s="401"/>
      <c r="BG698" s="401"/>
      <c r="BH698" s="401"/>
      <c r="BI698" s="401"/>
      <c r="BJ698" s="401"/>
      <c r="BK698" s="403">
        <v>2528</v>
      </c>
      <c r="BL698" s="403"/>
      <c r="BM698" s="403"/>
      <c r="BN698" s="403"/>
      <c r="BO698" s="403"/>
      <c r="BP698" s="403"/>
      <c r="BQ698" s="403"/>
      <c r="BR698"/>
      <c r="BS698"/>
      <c r="BT698"/>
      <c r="BU698"/>
      <c r="BV698"/>
      <c r="BW698"/>
      <c r="BX698"/>
      <c r="CB698"/>
      <c r="CC698"/>
      <c r="CE698"/>
    </row>
    <row r="699" spans="1:83" s="8" customFormat="1" ht="15" customHeight="1">
      <c r="A699"/>
      <c r="B699" s="404" t="s">
        <v>740</v>
      </c>
      <c r="C699" s="404"/>
      <c r="D699" s="404"/>
      <c r="E699" s="404"/>
      <c r="F699" s="404"/>
      <c r="G699" s="404"/>
      <c r="H699" s="404"/>
      <c r="I699" s="404"/>
      <c r="J699" s="405">
        <v>97</v>
      </c>
      <c r="K699" s="405"/>
      <c r="L699" s="405"/>
      <c r="M699" s="405"/>
      <c r="N699" s="405"/>
      <c r="O699" s="405"/>
      <c r="P699" s="405">
        <v>15194</v>
      </c>
      <c r="Q699" s="405"/>
      <c r="R699" s="405"/>
      <c r="S699" s="405"/>
      <c r="T699" s="405"/>
      <c r="U699" s="405"/>
      <c r="V699" s="405"/>
      <c r="W699" s="405">
        <v>2591</v>
      </c>
      <c r="X699" s="405"/>
      <c r="Y699" s="405"/>
      <c r="Z699" s="405"/>
      <c r="AA699" s="405"/>
      <c r="AB699" s="405"/>
      <c r="AC699" s="405"/>
      <c r="AD699" s="405">
        <v>15964</v>
      </c>
      <c r="AE699" s="405"/>
      <c r="AF699" s="405"/>
      <c r="AG699" s="405"/>
      <c r="AH699" s="405"/>
      <c r="AI699" s="405"/>
      <c r="AJ699" s="405"/>
      <c r="AK699" s="405">
        <v>6635</v>
      </c>
      <c r="AL699" s="405"/>
      <c r="AM699" s="405"/>
      <c r="AN699" s="405"/>
      <c r="AO699" s="405"/>
      <c r="AP699" s="405"/>
      <c r="AQ699" s="405"/>
      <c r="AR699" s="405">
        <v>679</v>
      </c>
      <c r="AS699" s="405"/>
      <c r="AT699" s="405"/>
      <c r="AU699" s="405"/>
      <c r="AV699" s="405"/>
      <c r="AW699" s="405"/>
      <c r="AX699" s="405">
        <v>869</v>
      </c>
      <c r="AY699" s="405"/>
      <c r="AZ699" s="405"/>
      <c r="BA699" s="405"/>
      <c r="BB699" s="405"/>
      <c r="BC699" s="405"/>
      <c r="BD699" s="406">
        <f aca="true" t="shared" si="78" ref="BD699:BD700">SUM(J699:BC699)</f>
        <v>42029</v>
      </c>
      <c r="BE699" s="406"/>
      <c r="BF699" s="406"/>
      <c r="BG699" s="406"/>
      <c r="BH699" s="406"/>
      <c r="BI699" s="406"/>
      <c r="BJ699" s="406"/>
      <c r="BK699" s="407">
        <v>2482</v>
      </c>
      <c r="BL699" s="407"/>
      <c r="BM699" s="407"/>
      <c r="BN699" s="407"/>
      <c r="BO699" s="407"/>
      <c r="BP699" s="407"/>
      <c r="BQ699" s="407"/>
      <c r="BR699"/>
      <c r="BS699"/>
      <c r="BT699"/>
      <c r="BU699"/>
      <c r="BV699"/>
      <c r="BW699"/>
      <c r="BX699"/>
      <c r="CB699"/>
      <c r="CC699"/>
      <c r="CE699"/>
    </row>
    <row r="700" spans="1:83" s="8" customFormat="1" ht="15" customHeight="1">
      <c r="A700"/>
      <c r="B700" s="380" t="s">
        <v>701</v>
      </c>
      <c r="C700" s="380"/>
      <c r="D700" s="380"/>
      <c r="E700" s="380"/>
      <c r="F700" s="380"/>
      <c r="G700" s="380"/>
      <c r="H700" s="380"/>
      <c r="I700" s="380"/>
      <c r="J700" s="408">
        <v>92</v>
      </c>
      <c r="K700" s="408"/>
      <c r="L700" s="408"/>
      <c r="M700" s="408"/>
      <c r="N700" s="408"/>
      <c r="O700" s="408"/>
      <c r="P700" s="400">
        <v>15353</v>
      </c>
      <c r="Q700" s="400"/>
      <c r="R700" s="400"/>
      <c r="S700" s="400"/>
      <c r="T700" s="400"/>
      <c r="U700" s="400"/>
      <c r="V700" s="400"/>
      <c r="W700" s="400">
        <v>2573</v>
      </c>
      <c r="X700" s="400"/>
      <c r="Y700" s="400"/>
      <c r="Z700" s="400"/>
      <c r="AA700" s="400"/>
      <c r="AB700" s="400"/>
      <c r="AC700" s="400"/>
      <c r="AD700" s="400">
        <v>16078</v>
      </c>
      <c r="AE700" s="400"/>
      <c r="AF700" s="400"/>
      <c r="AG700" s="400"/>
      <c r="AH700" s="400"/>
      <c r="AI700" s="400"/>
      <c r="AJ700" s="400"/>
      <c r="AK700" s="400">
        <v>6491</v>
      </c>
      <c r="AL700" s="400"/>
      <c r="AM700" s="400"/>
      <c r="AN700" s="400"/>
      <c r="AO700" s="400"/>
      <c r="AP700" s="400"/>
      <c r="AQ700" s="400"/>
      <c r="AR700" s="400">
        <v>688</v>
      </c>
      <c r="AS700" s="400"/>
      <c r="AT700" s="400"/>
      <c r="AU700" s="400"/>
      <c r="AV700" s="400"/>
      <c r="AW700" s="400"/>
      <c r="AX700" s="400">
        <v>841</v>
      </c>
      <c r="AY700" s="400"/>
      <c r="AZ700" s="400"/>
      <c r="BA700" s="400"/>
      <c r="BB700" s="400"/>
      <c r="BC700" s="400"/>
      <c r="BD700" s="401">
        <f t="shared" si="78"/>
        <v>42116</v>
      </c>
      <c r="BE700" s="401"/>
      <c r="BF700" s="401"/>
      <c r="BG700" s="401"/>
      <c r="BH700" s="401"/>
      <c r="BI700" s="401"/>
      <c r="BJ700" s="401"/>
      <c r="BK700" s="402">
        <v>2356</v>
      </c>
      <c r="BL700" s="402"/>
      <c r="BM700" s="402"/>
      <c r="BN700" s="402"/>
      <c r="BO700" s="402"/>
      <c r="BP700" s="402"/>
      <c r="BQ700" s="402"/>
      <c r="BR700"/>
      <c r="BS700"/>
      <c r="BT700"/>
      <c r="BU700"/>
      <c r="BV700"/>
      <c r="BW700"/>
      <c r="BX700"/>
      <c r="CB700"/>
      <c r="CC700"/>
      <c r="CE700"/>
    </row>
    <row r="701" spans="1:83" s="8" customFormat="1" ht="15" customHeight="1">
      <c r="A701"/>
      <c r="B701" s="384" t="s">
        <v>702</v>
      </c>
      <c r="C701" s="384"/>
      <c r="D701" s="384"/>
      <c r="E701" s="384"/>
      <c r="F701" s="384"/>
      <c r="G701" s="384"/>
      <c r="H701" s="384"/>
      <c r="I701" s="384"/>
      <c r="J701" s="409">
        <v>96</v>
      </c>
      <c r="K701" s="409"/>
      <c r="L701" s="409"/>
      <c r="M701" s="409"/>
      <c r="N701" s="409"/>
      <c r="O701" s="409"/>
      <c r="P701" s="410">
        <v>15423</v>
      </c>
      <c r="Q701" s="410"/>
      <c r="R701" s="410"/>
      <c r="S701" s="410"/>
      <c r="T701" s="410"/>
      <c r="U701" s="410"/>
      <c r="V701" s="410"/>
      <c r="W701" s="410">
        <v>2585</v>
      </c>
      <c r="X701" s="410"/>
      <c r="Y701" s="410"/>
      <c r="Z701" s="410"/>
      <c r="AA701" s="410"/>
      <c r="AB701" s="410"/>
      <c r="AC701" s="410"/>
      <c r="AD701" s="410">
        <v>16388</v>
      </c>
      <c r="AE701" s="410"/>
      <c r="AF701" s="410"/>
      <c r="AG701" s="410"/>
      <c r="AH701" s="410"/>
      <c r="AI701" s="410"/>
      <c r="AJ701" s="410"/>
      <c r="AK701" s="410">
        <v>6474</v>
      </c>
      <c r="AL701" s="410"/>
      <c r="AM701" s="410"/>
      <c r="AN701" s="410"/>
      <c r="AO701" s="410"/>
      <c r="AP701" s="410"/>
      <c r="AQ701" s="410"/>
      <c r="AR701" s="410">
        <v>688</v>
      </c>
      <c r="AS701" s="410"/>
      <c r="AT701" s="410"/>
      <c r="AU701" s="410"/>
      <c r="AV701" s="410"/>
      <c r="AW701" s="410"/>
      <c r="AX701" s="410">
        <v>857</v>
      </c>
      <c r="AY701" s="410"/>
      <c r="AZ701" s="410"/>
      <c r="BA701" s="410"/>
      <c r="BB701" s="410"/>
      <c r="BC701" s="410"/>
      <c r="BD701" s="411">
        <v>42511</v>
      </c>
      <c r="BE701" s="411"/>
      <c r="BF701" s="411"/>
      <c r="BG701" s="411"/>
      <c r="BH701" s="411"/>
      <c r="BI701" s="411"/>
      <c r="BJ701" s="411"/>
      <c r="BK701" s="412">
        <v>2254</v>
      </c>
      <c r="BL701" s="412"/>
      <c r="BM701" s="412"/>
      <c r="BN701" s="412"/>
      <c r="BO701" s="412"/>
      <c r="BP701" s="412"/>
      <c r="BQ701" s="412"/>
      <c r="BR701"/>
      <c r="BS701"/>
      <c r="BT701"/>
      <c r="BU701"/>
      <c r="BV701"/>
      <c r="BW701"/>
      <c r="BX701"/>
      <c r="CB701"/>
      <c r="CC701"/>
      <c r="CE701"/>
    </row>
    <row r="702" spans="1:83" s="8" customFormat="1" ht="15" customHeight="1">
      <c r="A702"/>
      <c r="B702" s="333"/>
      <c r="C702" s="333"/>
      <c r="D702" s="333"/>
      <c r="E702" s="333"/>
      <c r="F702" s="333"/>
      <c r="G702" s="333"/>
      <c r="H702" s="333"/>
      <c r="I702" s="333"/>
      <c r="J702" s="333"/>
      <c r="K702" s="333"/>
      <c r="L702" s="333"/>
      <c r="M702" s="333"/>
      <c r="N702" s="333"/>
      <c r="O702" s="333"/>
      <c r="P702" s="333"/>
      <c r="Q702" s="333"/>
      <c r="R702" s="333"/>
      <c r="S702" s="333"/>
      <c r="T702" s="333"/>
      <c r="U702" s="333"/>
      <c r="V702" s="333"/>
      <c r="W702" s="333"/>
      <c r="X702" s="333"/>
      <c r="Y702" s="333"/>
      <c r="Z702" s="333"/>
      <c r="AA702" s="333"/>
      <c r="AB702" s="333"/>
      <c r="AC702" s="333"/>
      <c r="AD702" s="333"/>
      <c r="AE702" s="413"/>
      <c r="AF702" s="333"/>
      <c r="AG702" s="333"/>
      <c r="AH702" s="333"/>
      <c r="AI702" s="333"/>
      <c r="AJ702" s="333"/>
      <c r="AK702" s="333"/>
      <c r="AL702" s="333"/>
      <c r="AM702" s="333"/>
      <c r="AN702" s="333"/>
      <c r="AO702" s="333"/>
      <c r="AP702" s="333"/>
      <c r="AQ702" s="333"/>
      <c r="AR702" s="333"/>
      <c r="AS702" s="333"/>
      <c r="AT702" s="333"/>
      <c r="AU702" s="333"/>
      <c r="AV702" s="333"/>
      <c r="AW702" s="333"/>
      <c r="AX702"/>
      <c r="AY702" s="333"/>
      <c r="AZ702" s="333"/>
      <c r="BA702" s="333"/>
      <c r="BB702" s="333"/>
      <c r="BC702" s="333"/>
      <c r="BD702" s="333"/>
      <c r="BE702" s="333"/>
      <c r="BF702" s="333"/>
      <c r="BG702" s="333"/>
      <c r="BH702" s="333"/>
      <c r="BI702" s="333"/>
      <c r="BJ702" s="333"/>
      <c r="BK702" s="333"/>
      <c r="BL702" s="333"/>
      <c r="BM702" s="333"/>
      <c r="BN702" s="333"/>
      <c r="BO702" s="333"/>
      <c r="BP702" s="333"/>
      <c r="BQ702" s="9" t="s">
        <v>760</v>
      </c>
      <c r="BR702"/>
      <c r="BS702"/>
      <c r="BT702"/>
      <c r="BU702"/>
      <c r="BV702"/>
      <c r="BW702"/>
      <c r="BX702"/>
      <c r="CB702"/>
      <c r="CC702"/>
      <c r="CE702"/>
    </row>
    <row r="703" spans="1:83" s="8" customFormat="1" ht="15" customHeight="1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S703"/>
      <c r="AT703"/>
      <c r="AU703"/>
      <c r="AV703"/>
      <c r="AW703"/>
      <c r="AX703"/>
      <c r="AY703"/>
      <c r="AZ703"/>
      <c r="BA703"/>
      <c r="BB703"/>
      <c r="BC703"/>
      <c r="BD703"/>
      <c r="BE703"/>
      <c r="BF703"/>
      <c r="BG703"/>
      <c r="BH703"/>
      <c r="BI703"/>
      <c r="BJ703"/>
      <c r="BK703"/>
      <c r="BL703"/>
      <c r="BM703"/>
      <c r="BN703"/>
      <c r="BO703"/>
      <c r="BP703"/>
      <c r="BQ703"/>
      <c r="BR703"/>
      <c r="BS703"/>
      <c r="BT703"/>
      <c r="BU703"/>
      <c r="BV703"/>
      <c r="BW703"/>
      <c r="BX703"/>
      <c r="CB703"/>
      <c r="CC703"/>
      <c r="CE703"/>
    </row>
    <row r="704" spans="1:83" s="8" customFormat="1" ht="15" customHeight="1">
      <c r="A704" s="8" t="s">
        <v>777</v>
      </c>
      <c r="B704" s="333"/>
      <c r="C704" s="333"/>
      <c r="D704" s="333"/>
      <c r="E704" s="333"/>
      <c r="F704" s="333"/>
      <c r="G704" s="333"/>
      <c r="H704" s="333"/>
      <c r="I704" s="333"/>
      <c r="J704" s="333"/>
      <c r="K704" s="333"/>
      <c r="L704" s="333"/>
      <c r="M704" s="333"/>
      <c r="N704" s="333"/>
      <c r="O704" s="333"/>
      <c r="P704" s="333"/>
      <c r="Q704" s="333"/>
      <c r="R704" s="333"/>
      <c r="S704" s="333"/>
      <c r="T704" s="333"/>
      <c r="U704" s="333"/>
      <c r="V704" s="333"/>
      <c r="W704" s="333"/>
      <c r="X704" s="333"/>
      <c r="Y704" s="333"/>
      <c r="Z704" s="333"/>
      <c r="AA704" s="333"/>
      <c r="AB704" s="333"/>
      <c r="AC704" s="333"/>
      <c r="AD704" s="333"/>
      <c r="AE704" s="333"/>
      <c r="AF704" s="333"/>
      <c r="AG704" s="333"/>
      <c r="AH704" s="333"/>
      <c r="AI704" s="333"/>
      <c r="AJ704" s="333"/>
      <c r="AK704" s="333"/>
      <c r="AL704" s="333"/>
      <c r="AM704" s="333"/>
      <c r="AN704" s="333"/>
      <c r="AO704" s="333"/>
      <c r="AP704" s="333"/>
      <c r="AQ704" s="333"/>
      <c r="AR704" s="333"/>
      <c r="AS704" s="333"/>
      <c r="AT704" s="333"/>
      <c r="AU704" s="333"/>
      <c r="AV704" s="333"/>
      <c r="AW704" s="333"/>
      <c r="AX704" s="333"/>
      <c r="AY704" s="333"/>
      <c r="AZ704" s="333"/>
      <c r="BA704" s="333"/>
      <c r="BB704" s="333"/>
      <c r="BC704"/>
      <c r="BD704" s="333"/>
      <c r="BE704" s="333"/>
      <c r="BF704" s="333"/>
      <c r="BG704"/>
      <c r="BH704" s="333"/>
      <c r="BI704" s="333"/>
      <c r="BJ704" s="333"/>
      <c r="BK704" s="333"/>
      <c r="BL704" s="333"/>
      <c r="BM704"/>
      <c r="BN704" s="333"/>
      <c r="BO704" s="333"/>
      <c r="BP704" s="333"/>
      <c r="BQ704" s="333"/>
      <c r="BR704"/>
      <c r="BS704"/>
      <c r="BT704"/>
      <c r="BU704"/>
      <c r="BV704"/>
      <c r="BW704"/>
      <c r="BX704"/>
      <c r="BY704" s="9" t="s">
        <v>762</v>
      </c>
      <c r="CB704"/>
      <c r="CC704"/>
      <c r="CE704"/>
    </row>
    <row r="705" spans="1:83" s="8" customFormat="1" ht="15" customHeight="1">
      <c r="A705" s="8" t="s">
        <v>778</v>
      </c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S705"/>
      <c r="AT705"/>
      <c r="AU705"/>
      <c r="AV705"/>
      <c r="AW705"/>
      <c r="AX705"/>
      <c r="AY705"/>
      <c r="AZ705"/>
      <c r="BA705"/>
      <c r="BB705"/>
      <c r="BC705"/>
      <c r="BD705"/>
      <c r="BE705"/>
      <c r="BF705"/>
      <c r="BG705"/>
      <c r="BH705"/>
      <c r="BI705"/>
      <c r="BJ705"/>
      <c r="BK705"/>
      <c r="BL705"/>
      <c r="BM705"/>
      <c r="BN705"/>
      <c r="BO705"/>
      <c r="BP705"/>
      <c r="BQ705"/>
      <c r="BR705"/>
      <c r="BS705"/>
      <c r="BT705"/>
      <c r="BU705"/>
      <c r="BV705"/>
      <c r="BW705"/>
      <c r="BX705"/>
      <c r="BY705"/>
      <c r="CB705"/>
      <c r="CC705"/>
      <c r="CE705"/>
    </row>
    <row r="706" spans="1:83" s="8" customFormat="1" ht="15" customHeight="1">
      <c r="A706"/>
      <c r="B706" s="5" t="s">
        <v>12</v>
      </c>
      <c r="C706" s="5"/>
      <c r="D706" s="5"/>
      <c r="E706" s="5"/>
      <c r="F706" s="5"/>
      <c r="G706" s="5"/>
      <c r="H706" s="5"/>
      <c r="I706" s="5"/>
      <c r="J706" s="5"/>
      <c r="K706" s="5"/>
      <c r="L706" s="5" t="s">
        <v>765</v>
      </c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 t="s">
        <v>779</v>
      </c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 t="s">
        <v>780</v>
      </c>
      <c r="AI706" s="5"/>
      <c r="AJ706" s="5"/>
      <c r="AK706" s="5"/>
      <c r="AL706" s="5"/>
      <c r="AM706" s="5"/>
      <c r="AN706" s="5"/>
      <c r="AO706" s="5"/>
      <c r="AP706" s="5"/>
      <c r="AQ706" s="5"/>
      <c r="AR706" s="5"/>
      <c r="AS706" s="5" t="s">
        <v>781</v>
      </c>
      <c r="AT706" s="5"/>
      <c r="AU706" s="5"/>
      <c r="AV706" s="5"/>
      <c r="AW706" s="5"/>
      <c r="AX706" s="5"/>
      <c r="AY706" s="5"/>
      <c r="AZ706" s="5"/>
      <c r="BA706" s="5"/>
      <c r="BB706" s="5"/>
      <c r="BC706" s="5"/>
      <c r="BD706" s="5" t="s">
        <v>782</v>
      </c>
      <c r="BE706" s="5"/>
      <c r="BF706" s="5"/>
      <c r="BG706" s="5"/>
      <c r="BH706" s="5"/>
      <c r="BI706" s="5"/>
      <c r="BJ706" s="5"/>
      <c r="BK706" s="5"/>
      <c r="BL706" s="5"/>
      <c r="BM706" s="5"/>
      <c r="BN706" s="5"/>
      <c r="BO706" s="5" t="s">
        <v>131</v>
      </c>
      <c r="BP706" s="5"/>
      <c r="BQ706" s="5"/>
      <c r="BR706" s="5"/>
      <c r="BS706" s="5"/>
      <c r="BT706" s="5"/>
      <c r="BU706" s="5"/>
      <c r="BV706" s="5"/>
      <c r="BW706" s="5"/>
      <c r="BX706" s="5"/>
      <c r="BY706" s="5"/>
      <c r="CB706"/>
      <c r="CC706"/>
      <c r="CE706"/>
    </row>
    <row r="707" spans="1:83" s="8" customFormat="1" ht="15" customHeight="1">
      <c r="A707"/>
      <c r="B707" s="63" t="s">
        <v>783</v>
      </c>
      <c r="C707" s="63"/>
      <c r="D707" s="63"/>
      <c r="E707" s="63"/>
      <c r="F707" s="63"/>
      <c r="G707" s="63"/>
      <c r="H707" s="63"/>
      <c r="I707" s="63"/>
      <c r="J707" s="63"/>
      <c r="K707" s="63"/>
      <c r="L707" s="414">
        <v>233319</v>
      </c>
      <c r="M707" s="414"/>
      <c r="N707" s="414"/>
      <c r="O707" s="414"/>
      <c r="P707" s="414"/>
      <c r="Q707" s="414"/>
      <c r="R707" s="414"/>
      <c r="S707" s="414"/>
      <c r="T707" s="414"/>
      <c r="U707" s="414"/>
      <c r="V707" s="414"/>
      <c r="W707" s="414">
        <v>1018941</v>
      </c>
      <c r="X707" s="414"/>
      <c r="Y707" s="414"/>
      <c r="Z707" s="414"/>
      <c r="AA707" s="414"/>
      <c r="AB707" s="414"/>
      <c r="AC707" s="414"/>
      <c r="AD707" s="414"/>
      <c r="AE707" s="414"/>
      <c r="AF707" s="414"/>
      <c r="AG707" s="414"/>
      <c r="AH707" s="414">
        <v>141899</v>
      </c>
      <c r="AI707" s="414"/>
      <c r="AJ707" s="414"/>
      <c r="AK707" s="414"/>
      <c r="AL707" s="414"/>
      <c r="AM707" s="414"/>
      <c r="AN707" s="414"/>
      <c r="AO707" s="414"/>
      <c r="AP707" s="414"/>
      <c r="AQ707" s="414"/>
      <c r="AR707" s="414"/>
      <c r="AS707" s="414">
        <v>126104</v>
      </c>
      <c r="AT707" s="414"/>
      <c r="AU707" s="414"/>
      <c r="AV707" s="414"/>
      <c r="AW707" s="414"/>
      <c r="AX707" s="414"/>
      <c r="AY707" s="414"/>
      <c r="AZ707" s="414"/>
      <c r="BA707" s="414"/>
      <c r="BB707" s="414"/>
      <c r="BC707" s="414"/>
      <c r="BD707" s="414">
        <v>20215</v>
      </c>
      <c r="BE707" s="414"/>
      <c r="BF707" s="414"/>
      <c r="BG707" s="414"/>
      <c r="BH707" s="414"/>
      <c r="BI707" s="414"/>
      <c r="BJ707" s="414"/>
      <c r="BK707" s="414"/>
      <c r="BL707" s="414"/>
      <c r="BM707" s="414"/>
      <c r="BN707" s="414"/>
      <c r="BO707" s="414">
        <f aca="true" t="shared" si="79" ref="BO707:BO711">L707+W707+AH707+AS707+BD707</f>
        <v>1540478</v>
      </c>
      <c r="BP707" s="414"/>
      <c r="BQ707" s="414"/>
      <c r="BR707" s="414"/>
      <c r="BS707" s="414"/>
      <c r="BT707" s="414"/>
      <c r="BU707" s="414"/>
      <c r="BV707" s="414"/>
      <c r="BW707" s="414"/>
      <c r="BX707" s="414"/>
      <c r="BY707" s="414"/>
      <c r="CB707"/>
      <c r="CC707"/>
      <c r="CE707"/>
    </row>
    <row r="708" spans="1:83" s="8" customFormat="1" ht="15" customHeight="1">
      <c r="A708"/>
      <c r="B708" s="63" t="s">
        <v>784</v>
      </c>
      <c r="C708" s="63"/>
      <c r="D708" s="63"/>
      <c r="E708" s="63"/>
      <c r="F708" s="63"/>
      <c r="G708" s="63"/>
      <c r="H708" s="63"/>
      <c r="I708" s="63"/>
      <c r="J708" s="63"/>
      <c r="K708" s="63"/>
      <c r="L708" s="414">
        <v>231823</v>
      </c>
      <c r="M708" s="414"/>
      <c r="N708" s="414"/>
      <c r="O708" s="414"/>
      <c r="P708" s="414"/>
      <c r="Q708" s="414"/>
      <c r="R708" s="414"/>
      <c r="S708" s="414"/>
      <c r="T708" s="414"/>
      <c r="U708" s="414"/>
      <c r="V708" s="414"/>
      <c r="W708" s="414">
        <v>953709</v>
      </c>
      <c r="X708" s="414"/>
      <c r="Y708" s="414"/>
      <c r="Z708" s="414"/>
      <c r="AA708" s="414"/>
      <c r="AB708" s="414"/>
      <c r="AC708" s="414"/>
      <c r="AD708" s="414"/>
      <c r="AE708" s="414"/>
      <c r="AF708" s="414"/>
      <c r="AG708" s="414"/>
      <c r="AH708" s="414">
        <v>130579</v>
      </c>
      <c r="AI708" s="414"/>
      <c r="AJ708" s="414"/>
      <c r="AK708" s="414"/>
      <c r="AL708" s="414"/>
      <c r="AM708" s="414"/>
      <c r="AN708" s="414"/>
      <c r="AO708" s="414"/>
      <c r="AP708" s="414"/>
      <c r="AQ708" s="414"/>
      <c r="AR708" s="414"/>
      <c r="AS708" s="414">
        <v>111932</v>
      </c>
      <c r="AT708" s="414"/>
      <c r="AU708" s="414"/>
      <c r="AV708" s="414"/>
      <c r="AW708" s="414"/>
      <c r="AX708" s="414"/>
      <c r="AY708" s="414"/>
      <c r="AZ708" s="414"/>
      <c r="BA708" s="414"/>
      <c r="BB708" s="414"/>
      <c r="BC708" s="414"/>
      <c r="BD708" s="414">
        <v>17938</v>
      </c>
      <c r="BE708" s="414"/>
      <c r="BF708" s="414"/>
      <c r="BG708" s="414"/>
      <c r="BH708" s="414"/>
      <c r="BI708" s="414"/>
      <c r="BJ708" s="414"/>
      <c r="BK708" s="414"/>
      <c r="BL708" s="414"/>
      <c r="BM708" s="414"/>
      <c r="BN708" s="414"/>
      <c r="BO708" s="414">
        <f t="shared" si="79"/>
        <v>1445981</v>
      </c>
      <c r="BP708" s="414"/>
      <c r="BQ708" s="414"/>
      <c r="BR708" s="414"/>
      <c r="BS708" s="414"/>
      <c r="BT708" s="414"/>
      <c r="BU708" s="414"/>
      <c r="BV708" s="414"/>
      <c r="BW708" s="414"/>
      <c r="BX708" s="414"/>
      <c r="BY708" s="414"/>
      <c r="CB708"/>
      <c r="CC708"/>
      <c r="CE708"/>
    </row>
    <row r="709" spans="1:83" s="8" customFormat="1" ht="15" customHeight="1">
      <c r="A709"/>
      <c r="B709" s="63" t="s">
        <v>785</v>
      </c>
      <c r="C709" s="63"/>
      <c r="D709" s="63"/>
      <c r="E709" s="63"/>
      <c r="F709" s="63"/>
      <c r="G709" s="63"/>
      <c r="H709" s="63"/>
      <c r="I709" s="63"/>
      <c r="J709" s="63"/>
      <c r="K709" s="63"/>
      <c r="L709" s="414">
        <v>235721</v>
      </c>
      <c r="M709" s="414"/>
      <c r="N709" s="414"/>
      <c r="O709" s="414"/>
      <c r="P709" s="414"/>
      <c r="Q709" s="414"/>
      <c r="R709" s="414"/>
      <c r="S709" s="414"/>
      <c r="T709" s="414"/>
      <c r="U709" s="414"/>
      <c r="V709" s="414"/>
      <c r="W709" s="414">
        <v>941975</v>
      </c>
      <c r="X709" s="414"/>
      <c r="Y709" s="414"/>
      <c r="Z709" s="414"/>
      <c r="AA709" s="414"/>
      <c r="AB709" s="414"/>
      <c r="AC709" s="414"/>
      <c r="AD709" s="414"/>
      <c r="AE709" s="414"/>
      <c r="AF709" s="414"/>
      <c r="AG709" s="414"/>
      <c r="AH709" s="414">
        <v>130331</v>
      </c>
      <c r="AI709" s="414"/>
      <c r="AJ709" s="414"/>
      <c r="AK709" s="414"/>
      <c r="AL709" s="414"/>
      <c r="AM709" s="414"/>
      <c r="AN709" s="414"/>
      <c r="AO709" s="414"/>
      <c r="AP709" s="414"/>
      <c r="AQ709" s="414"/>
      <c r="AR709" s="414"/>
      <c r="AS709" s="414">
        <v>111567</v>
      </c>
      <c r="AT709" s="414"/>
      <c r="AU709" s="414"/>
      <c r="AV709" s="414"/>
      <c r="AW709" s="414"/>
      <c r="AX709" s="414"/>
      <c r="AY709" s="414"/>
      <c r="AZ709" s="414"/>
      <c r="BA709" s="414"/>
      <c r="BB709" s="414"/>
      <c r="BC709" s="414"/>
      <c r="BD709" s="414">
        <v>18102</v>
      </c>
      <c r="BE709" s="414"/>
      <c r="BF709" s="414"/>
      <c r="BG709" s="414"/>
      <c r="BH709" s="414"/>
      <c r="BI709" s="414"/>
      <c r="BJ709" s="414"/>
      <c r="BK709" s="414"/>
      <c r="BL709" s="414"/>
      <c r="BM709" s="414"/>
      <c r="BN709" s="414"/>
      <c r="BO709" s="414">
        <f t="shared" si="79"/>
        <v>1437696</v>
      </c>
      <c r="BP709" s="414"/>
      <c r="BQ709" s="414"/>
      <c r="BR709" s="414"/>
      <c r="BS709" s="414"/>
      <c r="BT709" s="414"/>
      <c r="BU709" s="414"/>
      <c r="BV709" s="414"/>
      <c r="BW709" s="414"/>
      <c r="BX709" s="414"/>
      <c r="BY709" s="414"/>
      <c r="CB709"/>
      <c r="CC709"/>
      <c r="CE709"/>
    </row>
    <row r="710" spans="1:83" s="8" customFormat="1" ht="15" customHeight="1">
      <c r="A710"/>
      <c r="B710" s="63" t="s">
        <v>786</v>
      </c>
      <c r="C710" s="63"/>
      <c r="D710" s="63"/>
      <c r="E710" s="63"/>
      <c r="F710" s="63"/>
      <c r="G710" s="63"/>
      <c r="H710" s="63"/>
      <c r="I710" s="63"/>
      <c r="J710" s="63"/>
      <c r="K710" s="63"/>
      <c r="L710" s="414">
        <v>238791</v>
      </c>
      <c r="M710" s="414"/>
      <c r="N710" s="414"/>
      <c r="O710" s="414"/>
      <c r="P710" s="414"/>
      <c r="Q710" s="414"/>
      <c r="R710" s="414"/>
      <c r="S710" s="414"/>
      <c r="T710" s="414"/>
      <c r="U710" s="414"/>
      <c r="V710" s="414"/>
      <c r="W710" s="414">
        <v>935227</v>
      </c>
      <c r="X710" s="414"/>
      <c r="Y710" s="414"/>
      <c r="Z710" s="414"/>
      <c r="AA710" s="414"/>
      <c r="AB710" s="414"/>
      <c r="AC710" s="414"/>
      <c r="AD710" s="414"/>
      <c r="AE710" s="414"/>
      <c r="AF710" s="414"/>
      <c r="AG710" s="414"/>
      <c r="AH710" s="414">
        <v>134200</v>
      </c>
      <c r="AI710" s="414"/>
      <c r="AJ710" s="414"/>
      <c r="AK710" s="414"/>
      <c r="AL710" s="414"/>
      <c r="AM710" s="414"/>
      <c r="AN710" s="414"/>
      <c r="AO710" s="414"/>
      <c r="AP710" s="414"/>
      <c r="AQ710" s="414"/>
      <c r="AR710" s="414"/>
      <c r="AS710" s="414">
        <v>117278</v>
      </c>
      <c r="AT710" s="414"/>
      <c r="AU710" s="414"/>
      <c r="AV710" s="414"/>
      <c r="AW710" s="414"/>
      <c r="AX710" s="414"/>
      <c r="AY710" s="414"/>
      <c r="AZ710" s="414"/>
      <c r="BA710" s="414"/>
      <c r="BB710" s="414"/>
      <c r="BC710" s="414"/>
      <c r="BD710" s="414">
        <v>16831</v>
      </c>
      <c r="BE710" s="414"/>
      <c r="BF710" s="414"/>
      <c r="BG710" s="414"/>
      <c r="BH710" s="414"/>
      <c r="BI710" s="414"/>
      <c r="BJ710" s="414"/>
      <c r="BK710" s="414"/>
      <c r="BL710" s="414"/>
      <c r="BM710" s="414"/>
      <c r="BN710" s="414"/>
      <c r="BO710" s="414">
        <f t="shared" si="79"/>
        <v>1442327</v>
      </c>
      <c r="BP710" s="414"/>
      <c r="BQ710" s="414"/>
      <c r="BR710" s="414"/>
      <c r="BS710" s="414"/>
      <c r="BT710" s="414"/>
      <c r="BU710" s="414"/>
      <c r="BV710" s="414"/>
      <c r="BW710" s="414"/>
      <c r="BX710" s="414"/>
      <c r="BY710" s="414"/>
      <c r="CB710"/>
      <c r="CC710"/>
      <c r="CE710"/>
    </row>
    <row r="711" spans="1:83" s="8" customFormat="1" ht="15" customHeight="1">
      <c r="A711"/>
      <c r="B711" s="17" t="s">
        <v>787</v>
      </c>
      <c r="C711" s="17"/>
      <c r="D711" s="17"/>
      <c r="E711" s="17"/>
      <c r="F711" s="17"/>
      <c r="G711" s="17"/>
      <c r="H711" s="17"/>
      <c r="I711" s="17"/>
      <c r="J711" s="17"/>
      <c r="K711" s="17"/>
      <c r="L711" s="415">
        <v>246001</v>
      </c>
      <c r="M711" s="415"/>
      <c r="N711" s="415"/>
      <c r="O711" s="415"/>
      <c r="P711" s="415"/>
      <c r="Q711" s="415"/>
      <c r="R711" s="415"/>
      <c r="S711" s="415"/>
      <c r="T711" s="415"/>
      <c r="U711" s="415"/>
      <c r="V711" s="415"/>
      <c r="W711" s="415">
        <v>954502</v>
      </c>
      <c r="X711" s="415"/>
      <c r="Y711" s="415"/>
      <c r="Z711" s="415"/>
      <c r="AA711" s="415"/>
      <c r="AB711" s="415"/>
      <c r="AC711" s="415"/>
      <c r="AD711" s="415"/>
      <c r="AE711" s="415"/>
      <c r="AF711" s="415"/>
      <c r="AG711" s="415"/>
      <c r="AH711" s="415">
        <v>137956</v>
      </c>
      <c r="AI711" s="415"/>
      <c r="AJ711" s="415"/>
      <c r="AK711" s="415"/>
      <c r="AL711" s="415"/>
      <c r="AM711" s="415"/>
      <c r="AN711" s="415"/>
      <c r="AO711" s="415"/>
      <c r="AP711" s="415"/>
      <c r="AQ711" s="415"/>
      <c r="AR711" s="415"/>
      <c r="AS711" s="415">
        <v>127564</v>
      </c>
      <c r="AT711" s="415"/>
      <c r="AU711" s="415"/>
      <c r="AV711" s="415"/>
      <c r="AW711" s="415"/>
      <c r="AX711" s="415"/>
      <c r="AY711" s="415"/>
      <c r="AZ711" s="415"/>
      <c r="BA711" s="415"/>
      <c r="BB711" s="415"/>
      <c r="BC711" s="415"/>
      <c r="BD711" s="415">
        <v>18277</v>
      </c>
      <c r="BE711" s="415"/>
      <c r="BF711" s="415"/>
      <c r="BG711" s="415"/>
      <c r="BH711" s="415"/>
      <c r="BI711" s="415"/>
      <c r="BJ711" s="415"/>
      <c r="BK711" s="415"/>
      <c r="BL711" s="415"/>
      <c r="BM711" s="415"/>
      <c r="BN711" s="415"/>
      <c r="BO711" s="415">
        <f t="shared" si="79"/>
        <v>1484300</v>
      </c>
      <c r="BP711" s="415"/>
      <c r="BQ711" s="415"/>
      <c r="BR711" s="415"/>
      <c r="BS711" s="415"/>
      <c r="BT711" s="415"/>
      <c r="BU711" s="415"/>
      <c r="BV711" s="415"/>
      <c r="BW711" s="415"/>
      <c r="BX711" s="415"/>
      <c r="BY711" s="415"/>
      <c r="CB711"/>
      <c r="CC711"/>
      <c r="CE711"/>
    </row>
    <row r="712" spans="1:83" s="8" customFormat="1" ht="7.5" customHeight="1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  <c r="AS712"/>
      <c r="AT712"/>
      <c r="AU712"/>
      <c r="AV712"/>
      <c r="AW712"/>
      <c r="AX712"/>
      <c r="AY712"/>
      <c r="AZ712"/>
      <c r="BA712"/>
      <c r="BB712"/>
      <c r="BC712"/>
      <c r="BD712"/>
      <c r="BE712"/>
      <c r="BF712"/>
      <c r="BG712"/>
      <c r="BH712"/>
      <c r="BI712"/>
      <c r="BJ712"/>
      <c r="BK712"/>
      <c r="BL712"/>
      <c r="BM712"/>
      <c r="BN712"/>
      <c r="BO712"/>
      <c r="BP712"/>
      <c r="BQ712"/>
      <c r="BR712"/>
      <c r="BS712"/>
      <c r="BT712"/>
      <c r="BU712"/>
      <c r="BV712"/>
      <c r="BW712"/>
      <c r="BX712"/>
      <c r="BY712"/>
      <c r="CB712"/>
      <c r="CC712"/>
      <c r="CE712"/>
    </row>
    <row r="713" spans="1:83" s="8" customFormat="1" ht="15" customHeight="1">
      <c r="A713" s="8" t="s">
        <v>788</v>
      </c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  <c r="AS713"/>
      <c r="AT713"/>
      <c r="AU713"/>
      <c r="AV713"/>
      <c r="AW713"/>
      <c r="AX713"/>
      <c r="AY713"/>
      <c r="AZ713"/>
      <c r="BA713"/>
      <c r="BB713"/>
      <c r="BC713"/>
      <c r="BD713"/>
      <c r="BE713"/>
      <c r="BF713"/>
      <c r="BG713"/>
      <c r="BH713"/>
      <c r="BI713"/>
      <c r="BJ713"/>
      <c r="BK713"/>
      <c r="BL713"/>
      <c r="BM713"/>
      <c r="BN713"/>
      <c r="BO713"/>
      <c r="BP713"/>
      <c r="BQ713"/>
      <c r="BR713"/>
      <c r="BS713"/>
      <c r="BT713"/>
      <c r="BU713"/>
      <c r="BV713"/>
      <c r="BW713"/>
      <c r="BX713"/>
      <c r="BY713"/>
      <c r="CB713"/>
      <c r="CC713"/>
      <c r="CE713"/>
    </row>
    <row r="714" spans="1:83" s="8" customFormat="1" ht="15" customHeight="1">
      <c r="A714"/>
      <c r="B714" s="5" t="s">
        <v>12</v>
      </c>
      <c r="C714" s="5"/>
      <c r="D714" s="5"/>
      <c r="E714" s="5"/>
      <c r="F714" s="5"/>
      <c r="G714" s="5"/>
      <c r="H714" s="5"/>
      <c r="I714" s="5"/>
      <c r="J714" s="5"/>
      <c r="K714" s="5"/>
      <c r="L714" s="5" t="s">
        <v>765</v>
      </c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 t="s">
        <v>779</v>
      </c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 t="s">
        <v>780</v>
      </c>
      <c r="AI714" s="5"/>
      <c r="AJ714" s="5"/>
      <c r="AK714" s="5"/>
      <c r="AL714" s="5"/>
      <c r="AM714" s="5"/>
      <c r="AN714" s="5"/>
      <c r="AO714" s="5"/>
      <c r="AP714" s="5"/>
      <c r="AQ714" s="5"/>
      <c r="AR714" s="5"/>
      <c r="AS714" s="5" t="s">
        <v>781</v>
      </c>
      <c r="AT714" s="5"/>
      <c r="AU714" s="5"/>
      <c r="AV714" s="5"/>
      <c r="AW714" s="5"/>
      <c r="AX714" s="5"/>
      <c r="AY714" s="5"/>
      <c r="AZ714" s="5"/>
      <c r="BA714" s="5"/>
      <c r="BB714" s="5"/>
      <c r="BC714" s="5"/>
      <c r="BD714" s="5" t="s">
        <v>782</v>
      </c>
      <c r="BE714" s="5"/>
      <c r="BF714" s="5"/>
      <c r="BG714" s="5"/>
      <c r="BH714" s="5"/>
      <c r="BI714" s="5"/>
      <c r="BJ714" s="5"/>
      <c r="BK714" s="5"/>
      <c r="BL714" s="5"/>
      <c r="BM714" s="5"/>
      <c r="BN714" s="5"/>
      <c r="BO714" s="5" t="s">
        <v>131</v>
      </c>
      <c r="BP714" s="5"/>
      <c r="BQ714" s="5"/>
      <c r="BR714" s="5"/>
      <c r="BS714" s="5"/>
      <c r="BT714" s="5"/>
      <c r="BU714" s="5"/>
      <c r="BV714" s="5"/>
      <c r="BW714" s="5"/>
      <c r="BX714" s="5"/>
      <c r="BY714" s="5"/>
      <c r="CB714"/>
      <c r="CC714"/>
      <c r="CE714"/>
    </row>
    <row r="715" spans="1:83" s="8" customFormat="1" ht="15" customHeight="1">
      <c r="A715"/>
      <c r="B715" s="63" t="s">
        <v>783</v>
      </c>
      <c r="C715" s="63"/>
      <c r="D715" s="63"/>
      <c r="E715" s="63"/>
      <c r="F715" s="63"/>
      <c r="G715" s="63"/>
      <c r="H715" s="63"/>
      <c r="I715" s="63"/>
      <c r="J715" s="63"/>
      <c r="K715" s="63"/>
      <c r="L715" s="414">
        <v>222769</v>
      </c>
      <c r="M715" s="414"/>
      <c r="N715" s="414"/>
      <c r="O715" s="414"/>
      <c r="P715" s="414"/>
      <c r="Q715" s="414"/>
      <c r="R715" s="414"/>
      <c r="S715" s="414"/>
      <c r="T715" s="414"/>
      <c r="U715" s="414"/>
      <c r="V715" s="414"/>
      <c r="W715" s="414">
        <v>994911</v>
      </c>
      <c r="X715" s="414"/>
      <c r="Y715" s="414"/>
      <c r="Z715" s="414"/>
      <c r="AA715" s="414"/>
      <c r="AB715" s="414"/>
      <c r="AC715" s="414"/>
      <c r="AD715" s="414"/>
      <c r="AE715" s="414"/>
      <c r="AF715" s="414"/>
      <c r="AG715" s="414"/>
      <c r="AH715" s="414">
        <v>126610</v>
      </c>
      <c r="AI715" s="414"/>
      <c r="AJ715" s="414"/>
      <c r="AK715" s="414"/>
      <c r="AL715" s="414"/>
      <c r="AM715" s="414"/>
      <c r="AN715" s="414"/>
      <c r="AO715" s="414"/>
      <c r="AP715" s="414"/>
      <c r="AQ715" s="414"/>
      <c r="AR715" s="414"/>
      <c r="AS715" s="414">
        <v>114521</v>
      </c>
      <c r="AT715" s="414"/>
      <c r="AU715" s="414"/>
      <c r="AV715" s="414"/>
      <c r="AW715" s="414"/>
      <c r="AX715" s="414"/>
      <c r="AY715" s="414"/>
      <c r="AZ715" s="414"/>
      <c r="BA715" s="414"/>
      <c r="BB715" s="414"/>
      <c r="BC715" s="414"/>
      <c r="BD715" s="414">
        <v>17360</v>
      </c>
      <c r="BE715" s="414"/>
      <c r="BF715" s="414"/>
      <c r="BG715" s="414"/>
      <c r="BH715" s="414"/>
      <c r="BI715" s="414"/>
      <c r="BJ715" s="414"/>
      <c r="BK715" s="414"/>
      <c r="BL715" s="414"/>
      <c r="BM715" s="414"/>
      <c r="BN715" s="414"/>
      <c r="BO715" s="414">
        <f aca="true" t="shared" si="80" ref="BO715:BO719">L715+W715+AH715+AS715+BD715</f>
        <v>1476171</v>
      </c>
      <c r="BP715" s="414"/>
      <c r="BQ715" s="414"/>
      <c r="BR715" s="414"/>
      <c r="BS715" s="414"/>
      <c r="BT715" s="414"/>
      <c r="BU715" s="414"/>
      <c r="BV715" s="414"/>
      <c r="BW715" s="414"/>
      <c r="BX715" s="414"/>
      <c r="BY715" s="414"/>
      <c r="CB715"/>
      <c r="CC715"/>
      <c r="CE715"/>
    </row>
    <row r="716" spans="1:83" s="8" customFormat="1" ht="15" customHeight="1">
      <c r="A716"/>
      <c r="B716" s="63" t="s">
        <v>784</v>
      </c>
      <c r="C716" s="63"/>
      <c r="D716" s="63"/>
      <c r="E716" s="63"/>
      <c r="F716" s="63"/>
      <c r="G716" s="63"/>
      <c r="H716" s="63"/>
      <c r="I716" s="63"/>
      <c r="J716" s="63"/>
      <c r="K716" s="63"/>
      <c r="L716" s="414">
        <v>220469</v>
      </c>
      <c r="M716" s="414"/>
      <c r="N716" s="414"/>
      <c r="O716" s="414"/>
      <c r="P716" s="414"/>
      <c r="Q716" s="414"/>
      <c r="R716" s="414"/>
      <c r="S716" s="414"/>
      <c r="T716" s="414"/>
      <c r="U716" s="414"/>
      <c r="V716" s="414"/>
      <c r="W716" s="414">
        <v>931617</v>
      </c>
      <c r="X716" s="414"/>
      <c r="Y716" s="414"/>
      <c r="Z716" s="414"/>
      <c r="AA716" s="414"/>
      <c r="AB716" s="414"/>
      <c r="AC716" s="414"/>
      <c r="AD716" s="414"/>
      <c r="AE716" s="414"/>
      <c r="AF716" s="414"/>
      <c r="AG716" s="414"/>
      <c r="AH716" s="414">
        <v>119341</v>
      </c>
      <c r="AI716" s="414"/>
      <c r="AJ716" s="414"/>
      <c r="AK716" s="414"/>
      <c r="AL716" s="414"/>
      <c r="AM716" s="414"/>
      <c r="AN716" s="414"/>
      <c r="AO716" s="414"/>
      <c r="AP716" s="414"/>
      <c r="AQ716" s="414"/>
      <c r="AR716" s="414"/>
      <c r="AS716" s="414">
        <v>98779</v>
      </c>
      <c r="AT716" s="414"/>
      <c r="AU716" s="414"/>
      <c r="AV716" s="414"/>
      <c r="AW716" s="414"/>
      <c r="AX716" s="414"/>
      <c r="AY716" s="414"/>
      <c r="AZ716" s="414"/>
      <c r="BA716" s="414"/>
      <c r="BB716" s="414"/>
      <c r="BC716" s="414"/>
      <c r="BD716" s="414">
        <v>15231</v>
      </c>
      <c r="BE716" s="414"/>
      <c r="BF716" s="414"/>
      <c r="BG716" s="414"/>
      <c r="BH716" s="414"/>
      <c r="BI716" s="414"/>
      <c r="BJ716" s="414"/>
      <c r="BK716" s="414"/>
      <c r="BL716" s="414"/>
      <c r="BM716" s="414"/>
      <c r="BN716" s="414"/>
      <c r="BO716" s="414">
        <f t="shared" si="80"/>
        <v>1385437</v>
      </c>
      <c r="BP716" s="414"/>
      <c r="BQ716" s="414"/>
      <c r="BR716" s="414"/>
      <c r="BS716" s="414"/>
      <c r="BT716" s="414"/>
      <c r="BU716" s="414"/>
      <c r="BV716" s="414"/>
      <c r="BW716" s="414"/>
      <c r="BX716" s="414"/>
      <c r="BY716" s="414"/>
      <c r="CB716"/>
      <c r="CC716"/>
      <c r="CE716"/>
    </row>
    <row r="717" spans="1:83" s="8" customFormat="1" ht="15" customHeight="1">
      <c r="A717"/>
      <c r="B717" s="63" t="s">
        <v>785</v>
      </c>
      <c r="C717" s="63"/>
      <c r="D717" s="63"/>
      <c r="E717" s="63"/>
      <c r="F717" s="63"/>
      <c r="G717" s="63"/>
      <c r="H717" s="63"/>
      <c r="I717" s="63"/>
      <c r="J717" s="63"/>
      <c r="K717" s="63"/>
      <c r="L717" s="414">
        <v>223772</v>
      </c>
      <c r="M717" s="414"/>
      <c r="N717" s="414"/>
      <c r="O717" s="414"/>
      <c r="P717" s="414"/>
      <c r="Q717" s="414"/>
      <c r="R717" s="414"/>
      <c r="S717" s="414"/>
      <c r="T717" s="414"/>
      <c r="U717" s="414"/>
      <c r="V717" s="414"/>
      <c r="W717" s="414">
        <v>915146</v>
      </c>
      <c r="X717" s="414"/>
      <c r="Y717" s="414"/>
      <c r="Z717" s="414"/>
      <c r="AA717" s="414"/>
      <c r="AB717" s="414"/>
      <c r="AC717" s="414"/>
      <c r="AD717" s="414"/>
      <c r="AE717" s="414"/>
      <c r="AF717" s="414"/>
      <c r="AG717" s="414"/>
      <c r="AH717" s="414">
        <v>117979</v>
      </c>
      <c r="AI717" s="414"/>
      <c r="AJ717" s="414"/>
      <c r="AK717" s="414"/>
      <c r="AL717" s="414"/>
      <c r="AM717" s="414"/>
      <c r="AN717" s="414"/>
      <c r="AO717" s="414"/>
      <c r="AP717" s="414"/>
      <c r="AQ717" s="414"/>
      <c r="AR717" s="414"/>
      <c r="AS717" s="414">
        <v>102531</v>
      </c>
      <c r="AT717" s="414"/>
      <c r="AU717" s="414"/>
      <c r="AV717" s="414"/>
      <c r="AW717" s="414"/>
      <c r="AX717" s="414"/>
      <c r="AY717" s="414"/>
      <c r="AZ717" s="414"/>
      <c r="BA717" s="414"/>
      <c r="BB717" s="414"/>
      <c r="BC717" s="414"/>
      <c r="BD717" s="414">
        <v>16352</v>
      </c>
      <c r="BE717" s="414"/>
      <c r="BF717" s="414"/>
      <c r="BG717" s="414"/>
      <c r="BH717" s="414"/>
      <c r="BI717" s="414"/>
      <c r="BJ717" s="414"/>
      <c r="BK717" s="414"/>
      <c r="BL717" s="414"/>
      <c r="BM717" s="414"/>
      <c r="BN717" s="414"/>
      <c r="BO717" s="414">
        <f t="shared" si="80"/>
        <v>1375780</v>
      </c>
      <c r="BP717" s="414"/>
      <c r="BQ717" s="414"/>
      <c r="BR717" s="414"/>
      <c r="BS717" s="414"/>
      <c r="BT717" s="414"/>
      <c r="BU717" s="414"/>
      <c r="BV717" s="414"/>
      <c r="BW717" s="414"/>
      <c r="BX717" s="414"/>
      <c r="BY717" s="414"/>
      <c r="CB717"/>
      <c r="CC717"/>
      <c r="CE717"/>
    </row>
    <row r="718" spans="1:83" s="8" customFormat="1" ht="15" customHeight="1">
      <c r="A718"/>
      <c r="B718" s="63" t="s">
        <v>786</v>
      </c>
      <c r="C718" s="63"/>
      <c r="D718" s="63"/>
      <c r="E718" s="63"/>
      <c r="F718" s="63"/>
      <c r="G718" s="63"/>
      <c r="H718" s="63"/>
      <c r="I718" s="63"/>
      <c r="J718" s="63"/>
      <c r="K718" s="63"/>
      <c r="L718" s="414">
        <v>228012</v>
      </c>
      <c r="M718" s="414"/>
      <c r="N718" s="414"/>
      <c r="O718" s="414"/>
      <c r="P718" s="414"/>
      <c r="Q718" s="414"/>
      <c r="R718" s="414"/>
      <c r="S718" s="414"/>
      <c r="T718" s="414"/>
      <c r="U718" s="414"/>
      <c r="V718" s="414"/>
      <c r="W718" s="414">
        <v>912022</v>
      </c>
      <c r="X718" s="414"/>
      <c r="Y718" s="414"/>
      <c r="Z718" s="414"/>
      <c r="AA718" s="414"/>
      <c r="AB718" s="414"/>
      <c r="AC718" s="414"/>
      <c r="AD718" s="414"/>
      <c r="AE718" s="414"/>
      <c r="AF718" s="414"/>
      <c r="AG718" s="414"/>
      <c r="AH718" s="414">
        <v>122167</v>
      </c>
      <c r="AI718" s="414"/>
      <c r="AJ718" s="414"/>
      <c r="AK718" s="414"/>
      <c r="AL718" s="414"/>
      <c r="AM718" s="414"/>
      <c r="AN718" s="414"/>
      <c r="AO718" s="414"/>
      <c r="AP718" s="414"/>
      <c r="AQ718" s="414"/>
      <c r="AR718" s="414"/>
      <c r="AS718" s="414">
        <v>107433</v>
      </c>
      <c r="AT718" s="414"/>
      <c r="AU718" s="414"/>
      <c r="AV718" s="414"/>
      <c r="AW718" s="414"/>
      <c r="AX718" s="414"/>
      <c r="AY718" s="414"/>
      <c r="AZ718" s="414"/>
      <c r="BA718" s="414"/>
      <c r="BB718" s="414"/>
      <c r="BC718" s="414"/>
      <c r="BD718" s="414">
        <v>15366</v>
      </c>
      <c r="BE718" s="414"/>
      <c r="BF718" s="414"/>
      <c r="BG718" s="414"/>
      <c r="BH718" s="414"/>
      <c r="BI718" s="414"/>
      <c r="BJ718" s="414"/>
      <c r="BK718" s="414"/>
      <c r="BL718" s="414"/>
      <c r="BM718" s="414"/>
      <c r="BN718" s="414"/>
      <c r="BO718" s="414">
        <f t="shared" si="80"/>
        <v>1385000</v>
      </c>
      <c r="BP718" s="414"/>
      <c r="BQ718" s="414"/>
      <c r="BR718" s="414"/>
      <c r="BS718" s="414"/>
      <c r="BT718" s="414"/>
      <c r="BU718" s="414"/>
      <c r="BV718" s="414"/>
      <c r="BW718" s="414"/>
      <c r="BX718" s="414"/>
      <c r="BY718" s="414"/>
      <c r="CB718"/>
      <c r="CC718"/>
      <c r="CE718"/>
    </row>
    <row r="719" spans="1:83" s="8" customFormat="1" ht="15" customHeight="1">
      <c r="A719"/>
      <c r="B719" s="17" t="s">
        <v>787</v>
      </c>
      <c r="C719" s="17"/>
      <c r="D719" s="17"/>
      <c r="E719" s="17"/>
      <c r="F719" s="17"/>
      <c r="G719" s="17"/>
      <c r="H719" s="17"/>
      <c r="I719" s="17"/>
      <c r="J719" s="17"/>
      <c r="K719" s="17"/>
      <c r="L719" s="415">
        <v>234431</v>
      </c>
      <c r="M719" s="415"/>
      <c r="N719" s="415"/>
      <c r="O719" s="415"/>
      <c r="P719" s="415"/>
      <c r="Q719" s="415"/>
      <c r="R719" s="415"/>
      <c r="S719" s="415"/>
      <c r="T719" s="415"/>
      <c r="U719" s="415"/>
      <c r="V719" s="415"/>
      <c r="W719" s="415">
        <v>927063</v>
      </c>
      <c r="X719" s="415"/>
      <c r="Y719" s="415"/>
      <c r="Z719" s="415"/>
      <c r="AA719" s="415"/>
      <c r="AB719" s="415"/>
      <c r="AC719" s="415"/>
      <c r="AD719" s="415"/>
      <c r="AE719" s="415"/>
      <c r="AF719" s="415"/>
      <c r="AG719" s="415"/>
      <c r="AH719" s="415">
        <v>122658</v>
      </c>
      <c r="AI719" s="415"/>
      <c r="AJ719" s="415"/>
      <c r="AK719" s="415"/>
      <c r="AL719" s="415"/>
      <c r="AM719" s="415"/>
      <c r="AN719" s="415"/>
      <c r="AO719" s="415"/>
      <c r="AP719" s="415"/>
      <c r="AQ719" s="415"/>
      <c r="AR719" s="415"/>
      <c r="AS719" s="415">
        <v>117598</v>
      </c>
      <c r="AT719" s="415"/>
      <c r="AU719" s="415"/>
      <c r="AV719" s="415"/>
      <c r="AW719" s="415"/>
      <c r="AX719" s="415"/>
      <c r="AY719" s="415"/>
      <c r="AZ719" s="415"/>
      <c r="BA719" s="415"/>
      <c r="BB719" s="415"/>
      <c r="BC719" s="415"/>
      <c r="BD719" s="415">
        <v>17071</v>
      </c>
      <c r="BE719" s="415"/>
      <c r="BF719" s="415"/>
      <c r="BG719" s="415"/>
      <c r="BH719" s="415"/>
      <c r="BI719" s="415"/>
      <c r="BJ719" s="415"/>
      <c r="BK719" s="415"/>
      <c r="BL719" s="415"/>
      <c r="BM719" s="415"/>
      <c r="BN719" s="415"/>
      <c r="BO719" s="415">
        <f t="shared" si="80"/>
        <v>1418821</v>
      </c>
      <c r="BP719" s="415"/>
      <c r="BQ719" s="415"/>
      <c r="BR719" s="415"/>
      <c r="BS719" s="415"/>
      <c r="BT719" s="415"/>
      <c r="BU719" s="415"/>
      <c r="BV719" s="415"/>
      <c r="BW719" s="415"/>
      <c r="BX719" s="415"/>
      <c r="BY719" s="415"/>
      <c r="CB719"/>
      <c r="CC719"/>
      <c r="CE719"/>
    </row>
    <row r="720" spans="1:256" ht="15" customHeight="1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  <c r="AS720"/>
      <c r="AT720"/>
      <c r="AU720"/>
      <c r="AV720"/>
      <c r="AW720"/>
      <c r="AX720"/>
      <c r="AY720"/>
      <c r="AZ720"/>
      <c r="BA720"/>
      <c r="BB720"/>
      <c r="BC720"/>
      <c r="BD720"/>
      <c r="BE720"/>
      <c r="BF720"/>
      <c r="BG720"/>
      <c r="BH720"/>
      <c r="BI720"/>
      <c r="BJ720"/>
      <c r="BK720"/>
      <c r="BL720"/>
      <c r="BM720"/>
      <c r="BN720"/>
      <c r="BO720"/>
      <c r="BP720"/>
      <c r="BQ720"/>
      <c r="BR720"/>
      <c r="BS720"/>
      <c r="BT720"/>
      <c r="BU720"/>
      <c r="BV720"/>
      <c r="BW720"/>
      <c r="BX720"/>
      <c r="BY720" s="55" t="s">
        <v>789</v>
      </c>
      <c r="BZ720"/>
      <c r="CA720"/>
      <c r="CB720"/>
      <c r="CC720"/>
      <c r="CD720"/>
      <c r="CE720"/>
      <c r="CF720"/>
      <c r="CG720"/>
      <c r="CH720"/>
      <c r="CI720"/>
      <c r="CJ720"/>
      <c r="CK720"/>
      <c r="CL720"/>
      <c r="CM720"/>
      <c r="CN720"/>
      <c r="CO720"/>
      <c r="CP720"/>
      <c r="CQ720"/>
      <c r="CR720"/>
      <c r="CS720"/>
      <c r="CT720"/>
      <c r="CU720"/>
      <c r="CV720"/>
      <c r="CW720"/>
      <c r="CX720"/>
      <c r="CY720"/>
      <c r="CZ720"/>
      <c r="DA720"/>
      <c r="DB720"/>
      <c r="DC720"/>
      <c r="DD720"/>
      <c r="DE720"/>
      <c r="DF720"/>
      <c r="DG720"/>
      <c r="DH720"/>
      <c r="DI720"/>
      <c r="DJ720"/>
      <c r="DK720"/>
      <c r="DL720"/>
      <c r="DM720"/>
      <c r="DN720"/>
      <c r="DO720"/>
      <c r="DP720"/>
      <c r="DQ720"/>
      <c r="DR720"/>
      <c r="DS720"/>
      <c r="DT720"/>
      <c r="DU720"/>
      <c r="DV720"/>
      <c r="DW720"/>
      <c r="DX720"/>
      <c r="DY720"/>
      <c r="DZ720"/>
      <c r="EA720"/>
      <c r="EB720"/>
      <c r="EC720"/>
      <c r="ED720"/>
      <c r="EE720"/>
      <c r="EF720"/>
      <c r="EG720"/>
      <c r="EH720"/>
      <c r="EI720"/>
      <c r="EJ720"/>
      <c r="EK720"/>
      <c r="EL720"/>
      <c r="EM720"/>
      <c r="EN720"/>
      <c r="EO720"/>
      <c r="EP720"/>
      <c r="EQ720"/>
      <c r="ER720"/>
      <c r="ES720"/>
      <c r="ET720"/>
      <c r="EU720"/>
      <c r="EV720"/>
      <c r="EW720"/>
      <c r="EX720"/>
      <c r="EY720"/>
      <c r="EZ720"/>
      <c r="FA720"/>
      <c r="FB720"/>
      <c r="FC720"/>
      <c r="FD720"/>
      <c r="FE720"/>
      <c r="FF720"/>
      <c r="FG720"/>
      <c r="FH720"/>
      <c r="FI720"/>
      <c r="FJ720"/>
      <c r="FK720"/>
      <c r="FL720"/>
      <c r="FM720"/>
      <c r="FN720"/>
      <c r="FO720"/>
      <c r="FP720"/>
      <c r="FQ720"/>
      <c r="FR720"/>
      <c r="FS720"/>
      <c r="FT720"/>
      <c r="FU720"/>
      <c r="FV720"/>
      <c r="FW720"/>
      <c r="FX720"/>
      <c r="FY720"/>
      <c r="FZ720"/>
      <c r="GA720"/>
      <c r="GB720"/>
      <c r="GC720"/>
      <c r="GD720"/>
      <c r="GE720"/>
      <c r="GF720"/>
      <c r="GG720"/>
      <c r="GH720"/>
      <c r="GI720"/>
      <c r="GJ720"/>
      <c r="GK720"/>
      <c r="GL720"/>
      <c r="GM720"/>
      <c r="GN720"/>
      <c r="GO720"/>
      <c r="GP720"/>
      <c r="GQ720"/>
      <c r="GR720"/>
      <c r="GS720"/>
      <c r="GT720"/>
      <c r="GU720"/>
      <c r="GV720"/>
      <c r="GW720"/>
      <c r="GX720"/>
      <c r="GY720"/>
      <c r="GZ720"/>
      <c r="HA720"/>
      <c r="HB720"/>
      <c r="HC720"/>
      <c r="HD720"/>
      <c r="HE720"/>
      <c r="HF720"/>
      <c r="HG720"/>
      <c r="HH720"/>
      <c r="HI720"/>
      <c r="HJ720"/>
      <c r="HK720"/>
      <c r="HL720"/>
      <c r="HM720"/>
      <c r="HN720"/>
      <c r="HO720"/>
      <c r="HP720"/>
      <c r="HQ720"/>
      <c r="HR720"/>
      <c r="HS720"/>
      <c r="HT720"/>
      <c r="HU720"/>
      <c r="HV720"/>
      <c r="HW720"/>
      <c r="HX720"/>
      <c r="HY720"/>
      <c r="HZ720"/>
      <c r="IA720"/>
      <c r="IB720"/>
      <c r="IC720"/>
      <c r="ID720"/>
      <c r="IE720"/>
      <c r="IF720"/>
      <c r="IG720"/>
      <c r="IH720"/>
      <c r="II720"/>
      <c r="IJ720"/>
      <c r="IK720"/>
      <c r="IL720"/>
      <c r="IM720"/>
      <c r="IN720"/>
      <c r="IO720"/>
      <c r="IP720"/>
      <c r="IQ720"/>
      <c r="IR720"/>
      <c r="IS720"/>
      <c r="IT720"/>
      <c r="IU720"/>
      <c r="IV720"/>
    </row>
    <row r="722" s="2" customFormat="1" ht="24.75" customHeight="1">
      <c r="A722" s="2" t="s">
        <v>790</v>
      </c>
    </row>
    <row r="723" s="8" customFormat="1" ht="7.5" customHeight="1">
      <c r="AA723" s="8">
        <v>85.64</v>
      </c>
    </row>
    <row r="724" spans="1:77" s="8" customFormat="1" ht="15" customHeight="1">
      <c r="A724" s="8" t="s">
        <v>791</v>
      </c>
      <c r="AA724"/>
      <c r="BY724" s="55" t="s">
        <v>792</v>
      </c>
    </row>
    <row r="725" spans="1:77" s="8" customFormat="1" ht="3.75" customHeight="1">
      <c r="A725"/>
      <c r="AA725"/>
      <c r="BY725"/>
    </row>
    <row r="726" spans="1:256" ht="15" customHeight="1">
      <c r="A726"/>
      <c r="B726" s="5" t="s">
        <v>12</v>
      </c>
      <c r="C726" s="5"/>
      <c r="D726" s="5"/>
      <c r="E726" s="5"/>
      <c r="F726" s="5"/>
      <c r="G726" s="5"/>
      <c r="H726" s="5"/>
      <c r="I726" s="5"/>
      <c r="J726" s="5"/>
      <c r="K726" s="5" t="s">
        <v>793</v>
      </c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 t="s">
        <v>794</v>
      </c>
      <c r="AA726" s="5"/>
      <c r="AB726" s="5"/>
      <c r="AC726" s="5"/>
      <c r="AD726" s="5"/>
      <c r="AE726" s="5"/>
      <c r="AF726" s="5"/>
      <c r="AG726" s="5"/>
      <c r="AH726" s="5"/>
      <c r="AI726" s="5"/>
      <c r="AJ726" s="5" t="s">
        <v>795</v>
      </c>
      <c r="AK726" s="5"/>
      <c r="AL726" s="5"/>
      <c r="AM726" s="5"/>
      <c r="AN726" s="5"/>
      <c r="AO726" s="5"/>
      <c r="AP726" s="5"/>
      <c r="AQ726" s="5"/>
      <c r="AR726" s="5"/>
      <c r="AS726" s="5"/>
      <c r="AT726" s="5"/>
      <c r="AU726" s="5"/>
      <c r="AV726" s="5"/>
      <c r="AW726" s="5"/>
      <c r="AX726" s="5"/>
      <c r="AY726" s="5"/>
      <c r="AZ726" s="5"/>
      <c r="BA726" s="5"/>
      <c r="BB726" s="5"/>
      <c r="BC726" s="5"/>
      <c r="BD726" s="5"/>
      <c r="BE726" s="5"/>
      <c r="BF726" s="5"/>
      <c r="BG726" s="5"/>
      <c r="BH726" s="5"/>
      <c r="BI726" s="5"/>
      <c r="BJ726" s="5"/>
      <c r="BK726" s="5"/>
      <c r="BL726" s="5"/>
      <c r="BM726" s="5"/>
      <c r="BN726" s="5"/>
      <c r="BO726" s="5"/>
      <c r="BP726" s="5"/>
      <c r="BQ726" s="5"/>
      <c r="BR726" s="5"/>
      <c r="BS726" s="5"/>
      <c r="BT726" s="5"/>
      <c r="BU726" s="5"/>
      <c r="BV726" s="5"/>
      <c r="BW726" s="5"/>
      <c r="BX726" s="5"/>
      <c r="BY726" s="5"/>
      <c r="BZ726"/>
      <c r="CA726"/>
      <c r="CB726"/>
      <c r="CC726"/>
      <c r="CD726"/>
      <c r="CE726"/>
      <c r="CF726"/>
      <c r="CG726"/>
      <c r="CH726"/>
      <c r="CI726"/>
      <c r="CJ726"/>
      <c r="CK726"/>
      <c r="CL726"/>
      <c r="CM726"/>
      <c r="CN726"/>
      <c r="CO726"/>
      <c r="CP726"/>
      <c r="CQ726"/>
      <c r="CR726"/>
      <c r="CS726"/>
      <c r="CT726"/>
      <c r="CU726"/>
      <c r="CV726"/>
      <c r="CW726"/>
      <c r="CX726"/>
      <c r="CY726"/>
      <c r="CZ726"/>
      <c r="DA726"/>
      <c r="DB726"/>
      <c r="DC726"/>
      <c r="DD726"/>
      <c r="DE726"/>
      <c r="DF726"/>
      <c r="DG726"/>
      <c r="DH726"/>
      <c r="DI726"/>
      <c r="DJ726"/>
      <c r="DK726"/>
      <c r="DL726"/>
      <c r="DM726"/>
      <c r="DN726"/>
      <c r="DO726"/>
      <c r="DP726"/>
      <c r="DQ726"/>
      <c r="DR726"/>
      <c r="DS726"/>
      <c r="DT726"/>
      <c r="DU726"/>
      <c r="DV726"/>
      <c r="DW726"/>
      <c r="DX726"/>
      <c r="DY726"/>
      <c r="DZ726"/>
      <c r="EA726"/>
      <c r="EB726"/>
      <c r="EC726"/>
      <c r="ED726"/>
      <c r="EE726"/>
      <c r="EF726"/>
      <c r="EG726"/>
      <c r="EH726"/>
      <c r="EI726"/>
      <c r="EJ726"/>
      <c r="EK726"/>
      <c r="EL726"/>
      <c r="EM726"/>
      <c r="EN726"/>
      <c r="EO726"/>
      <c r="EP726"/>
      <c r="EQ726"/>
      <c r="ER726"/>
      <c r="ES726"/>
      <c r="ET726"/>
      <c r="EU726"/>
      <c r="EV726"/>
      <c r="EW726"/>
      <c r="EX726"/>
      <c r="EY726"/>
      <c r="EZ726"/>
      <c r="FA726"/>
      <c r="FB726"/>
      <c r="FC726"/>
      <c r="FD726"/>
      <c r="FE726"/>
      <c r="FF726"/>
      <c r="FG726"/>
      <c r="FH726"/>
      <c r="FI726"/>
      <c r="FJ726"/>
      <c r="FK726"/>
      <c r="FL726"/>
      <c r="FM726"/>
      <c r="FN726"/>
      <c r="FO726"/>
      <c r="FP726"/>
      <c r="FQ726"/>
      <c r="FR726"/>
      <c r="FS726"/>
      <c r="FT726"/>
      <c r="FU726"/>
      <c r="FV726"/>
      <c r="FW726"/>
      <c r="FX726"/>
      <c r="FY726"/>
      <c r="FZ726"/>
      <c r="GA726"/>
      <c r="GB726"/>
      <c r="GC726"/>
      <c r="GD726"/>
      <c r="GE726"/>
      <c r="GF726"/>
      <c r="GG726"/>
      <c r="GH726"/>
      <c r="GI726"/>
      <c r="GJ726"/>
      <c r="GK726"/>
      <c r="GL726"/>
      <c r="GM726"/>
      <c r="GN726"/>
      <c r="GO726"/>
      <c r="GP726"/>
      <c r="GQ726"/>
      <c r="GR726"/>
      <c r="GS726"/>
      <c r="GT726"/>
      <c r="GU726"/>
      <c r="GV726"/>
      <c r="GW726"/>
      <c r="GX726"/>
      <c r="GY726"/>
      <c r="GZ726"/>
      <c r="HA726"/>
      <c r="HB726"/>
      <c r="HC726"/>
      <c r="HD726"/>
      <c r="HE726"/>
      <c r="HF726"/>
      <c r="HG726"/>
      <c r="HH726"/>
      <c r="HI726"/>
      <c r="HJ726"/>
      <c r="HK726"/>
      <c r="HL726"/>
      <c r="HM726"/>
      <c r="HN726"/>
      <c r="HO726"/>
      <c r="HP726"/>
      <c r="HQ726"/>
      <c r="HR726"/>
      <c r="HS726"/>
      <c r="HT726"/>
      <c r="HU726"/>
      <c r="HV726"/>
      <c r="HW726"/>
      <c r="HX726"/>
      <c r="HY726"/>
      <c r="HZ726"/>
      <c r="IA726"/>
      <c r="IB726"/>
      <c r="IC726"/>
      <c r="ID726"/>
      <c r="IE726"/>
      <c r="IF726"/>
      <c r="IG726"/>
      <c r="IH726"/>
      <c r="II726"/>
      <c r="IJ726"/>
      <c r="IK726"/>
      <c r="IL726"/>
      <c r="IM726"/>
      <c r="IN726"/>
      <c r="IO726"/>
      <c r="IP726"/>
      <c r="IQ726"/>
      <c r="IR726"/>
      <c r="IS726"/>
      <c r="IT726"/>
      <c r="IU726"/>
      <c r="IV726"/>
    </row>
    <row r="727" spans="1:256" ht="15" customHeight="1">
      <c r="A727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 t="s">
        <v>796</v>
      </c>
      <c r="AK727" s="5"/>
      <c r="AL727" s="5"/>
      <c r="AM727" s="5"/>
      <c r="AN727" s="5"/>
      <c r="AO727" s="5"/>
      <c r="AP727" s="5"/>
      <c r="AQ727" s="5"/>
      <c r="AR727" s="5"/>
      <c r="AS727" s="5"/>
      <c r="AT727" s="5"/>
      <c r="AU727" s="5"/>
      <c r="AV727" s="5"/>
      <c r="AW727" s="5"/>
      <c r="AX727" s="5"/>
      <c r="AY727" s="5"/>
      <c r="AZ727" s="5"/>
      <c r="BA727" s="5"/>
      <c r="BB727" s="5"/>
      <c r="BC727" s="5" t="s">
        <v>797</v>
      </c>
      <c r="BD727" s="5"/>
      <c r="BE727" s="5"/>
      <c r="BF727" s="5"/>
      <c r="BG727" s="5"/>
      <c r="BH727" s="5"/>
      <c r="BI727" s="5"/>
      <c r="BJ727" s="5"/>
      <c r="BK727" s="5"/>
      <c r="BL727" s="5"/>
      <c r="BM727" s="5"/>
      <c r="BN727" s="5"/>
      <c r="BO727" s="269" t="s">
        <v>798</v>
      </c>
      <c r="BP727" s="269"/>
      <c r="BQ727" s="269"/>
      <c r="BR727" s="269"/>
      <c r="BS727" s="269"/>
      <c r="BT727" s="269"/>
      <c r="BU727" s="269"/>
      <c r="BV727" s="269"/>
      <c r="BW727" s="269"/>
      <c r="BX727" s="269"/>
      <c r="BY727" s="269"/>
      <c r="BZ727"/>
      <c r="CA727"/>
      <c r="CB727"/>
      <c r="CC727"/>
      <c r="CD727"/>
      <c r="CE727"/>
      <c r="CF727"/>
      <c r="CG727"/>
      <c r="CH727"/>
      <c r="CI727"/>
      <c r="CJ727"/>
      <c r="CK727"/>
      <c r="CL727"/>
      <c r="CM727"/>
      <c r="CN727"/>
      <c r="CO727"/>
      <c r="CP727"/>
      <c r="CQ727" s="2"/>
      <c r="CR727" s="2"/>
      <c r="CS727" s="2"/>
      <c r="CT727" s="2"/>
      <c r="CU727" s="2"/>
      <c r="CV727"/>
      <c r="CW727"/>
      <c r="CX727"/>
      <c r="CY727"/>
      <c r="CZ727"/>
      <c r="DA727"/>
      <c r="DB727"/>
      <c r="DC727"/>
      <c r="DD727"/>
      <c r="DE727"/>
      <c r="DF727"/>
      <c r="DG727"/>
      <c r="DH727"/>
      <c r="DI727"/>
      <c r="DJ727"/>
      <c r="DK727"/>
      <c r="DL727"/>
      <c r="DM727"/>
      <c r="DN727"/>
      <c r="DO727"/>
      <c r="DP727"/>
      <c r="DQ727"/>
      <c r="DR727"/>
      <c r="DS727"/>
      <c r="DT727"/>
      <c r="DU727"/>
      <c r="DV727"/>
      <c r="DW727"/>
      <c r="DX727"/>
      <c r="DY727"/>
      <c r="DZ727"/>
      <c r="EA727"/>
      <c r="EB727"/>
      <c r="EC727"/>
      <c r="ED727"/>
      <c r="EE727"/>
      <c r="EF727"/>
      <c r="EG727"/>
      <c r="EH727"/>
      <c r="EI727"/>
      <c r="EJ727"/>
      <c r="EK727"/>
      <c r="EL727"/>
      <c r="EM727"/>
      <c r="EN727"/>
      <c r="EO727"/>
      <c r="EP727"/>
      <c r="EQ727"/>
      <c r="ER727"/>
      <c r="ES727"/>
      <c r="ET727"/>
      <c r="EU727"/>
      <c r="EV727"/>
      <c r="EW727"/>
      <c r="EX727"/>
      <c r="EY727"/>
      <c r="EZ727"/>
      <c r="FA727"/>
      <c r="FB727"/>
      <c r="FC727"/>
      <c r="FD727"/>
      <c r="FE727"/>
      <c r="FF727"/>
      <c r="FG727"/>
      <c r="FH727"/>
      <c r="FI727"/>
      <c r="FJ727"/>
      <c r="FK727"/>
      <c r="FL727"/>
      <c r="FM727"/>
      <c r="FN727"/>
      <c r="FO727"/>
      <c r="FP727"/>
      <c r="FQ727"/>
      <c r="FR727"/>
      <c r="FS727"/>
      <c r="FT727"/>
      <c r="FU727"/>
      <c r="FV727"/>
      <c r="FW727"/>
      <c r="FX727"/>
      <c r="FY727"/>
      <c r="FZ727"/>
      <c r="GA727"/>
      <c r="GB727"/>
      <c r="GC727"/>
      <c r="GD727"/>
      <c r="GE727"/>
      <c r="GF727"/>
      <c r="GG727"/>
      <c r="GH727"/>
      <c r="GI727"/>
      <c r="GJ727"/>
      <c r="GK727"/>
      <c r="GL727"/>
      <c r="GM727"/>
      <c r="GN727"/>
      <c r="GO727"/>
      <c r="GP727"/>
      <c r="GQ727"/>
      <c r="GR727"/>
      <c r="GS727"/>
      <c r="GT727"/>
      <c r="GU727"/>
      <c r="GV727"/>
      <c r="GW727"/>
      <c r="GX727"/>
      <c r="GY727"/>
      <c r="GZ727"/>
      <c r="HA727"/>
      <c r="HB727"/>
      <c r="HC727"/>
      <c r="HD727"/>
      <c r="HE727"/>
      <c r="HF727"/>
      <c r="HG727"/>
      <c r="HH727"/>
      <c r="HI727"/>
      <c r="HJ727"/>
      <c r="HK727"/>
      <c r="HL727"/>
      <c r="HM727"/>
      <c r="HN727"/>
      <c r="HO727"/>
      <c r="HP727"/>
      <c r="HQ727"/>
      <c r="HR727"/>
      <c r="HS727"/>
      <c r="HT727"/>
      <c r="HU727"/>
      <c r="HV727"/>
      <c r="HW727"/>
      <c r="HX727"/>
      <c r="HY727"/>
      <c r="HZ727"/>
      <c r="IA727"/>
      <c r="IB727"/>
      <c r="IC727"/>
      <c r="ID727"/>
      <c r="IE727"/>
      <c r="IF727"/>
      <c r="IG727"/>
      <c r="IH727"/>
      <c r="II727"/>
      <c r="IJ727"/>
      <c r="IK727"/>
      <c r="IL727"/>
      <c r="IM727"/>
      <c r="IN727"/>
      <c r="IO727"/>
      <c r="IP727"/>
      <c r="IQ727"/>
      <c r="IR727"/>
      <c r="IS727"/>
      <c r="IT727"/>
      <c r="IU727"/>
      <c r="IV727"/>
    </row>
    <row r="728" spans="1:256" ht="15" customHeight="1">
      <c r="A728"/>
      <c r="B728" s="5"/>
      <c r="C728" s="5"/>
      <c r="D728" s="5"/>
      <c r="E728" s="5"/>
      <c r="F728" s="5"/>
      <c r="G728" s="5"/>
      <c r="H728" s="5"/>
      <c r="I728" s="5"/>
      <c r="J728" s="5"/>
      <c r="K728" s="5" t="s">
        <v>61</v>
      </c>
      <c r="L728" s="5"/>
      <c r="M728" s="5"/>
      <c r="N728" s="5"/>
      <c r="O728" s="5"/>
      <c r="P728" s="5"/>
      <c r="Q728" s="5"/>
      <c r="R728" s="5" t="s">
        <v>799</v>
      </c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 t="s">
        <v>649</v>
      </c>
      <c r="AK728" s="5"/>
      <c r="AL728" s="5"/>
      <c r="AM728" s="5"/>
      <c r="AN728" s="5"/>
      <c r="AO728" s="5"/>
      <c r="AP728" s="5"/>
      <c r="AQ728" s="5"/>
      <c r="AR728" s="5"/>
      <c r="AS728" s="59" t="s">
        <v>800</v>
      </c>
      <c r="AT728" s="59"/>
      <c r="AU728" s="59"/>
      <c r="AV728" s="59"/>
      <c r="AW728" s="59"/>
      <c r="AX728" s="59"/>
      <c r="AY728" s="59"/>
      <c r="AZ728" s="59"/>
      <c r="BA728" s="59"/>
      <c r="BB728" s="59"/>
      <c r="BC728" s="59" t="s">
        <v>649</v>
      </c>
      <c r="BD728" s="59"/>
      <c r="BE728" s="59"/>
      <c r="BF728" s="59"/>
      <c r="BG728" s="5" t="s">
        <v>800</v>
      </c>
      <c r="BH728" s="5"/>
      <c r="BI728" s="5"/>
      <c r="BJ728" s="5"/>
      <c r="BK728" s="5"/>
      <c r="BL728" s="5"/>
      <c r="BM728" s="5"/>
      <c r="BN728" s="5"/>
      <c r="BO728" s="269" t="s">
        <v>649</v>
      </c>
      <c r="BP728" s="269"/>
      <c r="BQ728" s="269"/>
      <c r="BR728" s="269"/>
      <c r="BS728" s="269"/>
      <c r="BT728" s="5" t="s">
        <v>800</v>
      </c>
      <c r="BU728" s="5"/>
      <c r="BV728" s="5"/>
      <c r="BW728" s="5"/>
      <c r="BX728" s="5"/>
      <c r="BY728" s="5"/>
      <c r="BZ728"/>
      <c r="CA728"/>
      <c r="CB728"/>
      <c r="CC728"/>
      <c r="CD728"/>
      <c r="CE728"/>
      <c r="CF728"/>
      <c r="CG728"/>
      <c r="CH728"/>
      <c r="CI728"/>
      <c r="CJ728"/>
      <c r="CK728"/>
      <c r="CL728"/>
      <c r="CM728"/>
      <c r="CN728"/>
      <c r="CO728"/>
      <c r="CP728"/>
      <c r="CQ728"/>
      <c r="CR728"/>
      <c r="CS728"/>
      <c r="CT728"/>
      <c r="CU728"/>
      <c r="CV728"/>
      <c r="CW728"/>
      <c r="CX728"/>
      <c r="CY728"/>
      <c r="CZ728"/>
      <c r="DA728"/>
      <c r="DB728"/>
      <c r="DC728"/>
      <c r="DD728"/>
      <c r="DE728"/>
      <c r="DF728"/>
      <c r="DG728"/>
      <c r="DH728"/>
      <c r="DI728"/>
      <c r="DJ728"/>
      <c r="DK728"/>
      <c r="DL728"/>
      <c r="DM728"/>
      <c r="DN728"/>
      <c r="DO728"/>
      <c r="DP728"/>
      <c r="DQ728"/>
      <c r="DR728"/>
      <c r="DS728"/>
      <c r="DT728"/>
      <c r="DU728"/>
      <c r="DV728"/>
      <c r="DW728"/>
      <c r="DX728"/>
      <c r="DY728"/>
      <c r="DZ728"/>
      <c r="EA728"/>
      <c r="EB728"/>
      <c r="EC728"/>
      <c r="ED728"/>
      <c r="EE728"/>
      <c r="EF728"/>
      <c r="EG728"/>
      <c r="EH728"/>
      <c r="EI728"/>
      <c r="EJ728"/>
      <c r="EK728"/>
      <c r="EL728"/>
      <c r="EM728"/>
      <c r="EN728"/>
      <c r="EO728"/>
      <c r="EP728"/>
      <c r="EQ728"/>
      <c r="ER728"/>
      <c r="ES728"/>
      <c r="ET728"/>
      <c r="EU728"/>
      <c r="EV728"/>
      <c r="EW728"/>
      <c r="EX728"/>
      <c r="EY728"/>
      <c r="EZ728"/>
      <c r="FA728"/>
      <c r="FB728"/>
      <c r="FC728"/>
      <c r="FD728"/>
      <c r="FE728"/>
      <c r="FF728"/>
      <c r="FG728"/>
      <c r="FH728"/>
      <c r="FI728"/>
      <c r="FJ728"/>
      <c r="FK728"/>
      <c r="FL728"/>
      <c r="FM728"/>
      <c r="FN728"/>
      <c r="FO728"/>
      <c r="FP728"/>
      <c r="FQ728"/>
      <c r="FR728"/>
      <c r="FS728"/>
      <c r="FT728"/>
      <c r="FU728"/>
      <c r="FV728"/>
      <c r="FW728"/>
      <c r="FX728"/>
      <c r="FY728"/>
      <c r="FZ728"/>
      <c r="GA728"/>
      <c r="GB728"/>
      <c r="GC728"/>
      <c r="GD728"/>
      <c r="GE728"/>
      <c r="GF728"/>
      <c r="GG728"/>
      <c r="GH728"/>
      <c r="GI728"/>
      <c r="GJ728"/>
      <c r="GK728"/>
      <c r="GL728"/>
      <c r="GM728"/>
      <c r="GN728"/>
      <c r="GO728"/>
      <c r="GP728"/>
      <c r="GQ728"/>
      <c r="GR728"/>
      <c r="GS728"/>
      <c r="GT728"/>
      <c r="GU728"/>
      <c r="GV728"/>
      <c r="GW728"/>
      <c r="GX728"/>
      <c r="GY728"/>
      <c r="GZ728"/>
      <c r="HA728"/>
      <c r="HB728"/>
      <c r="HC728"/>
      <c r="HD728"/>
      <c r="HE728"/>
      <c r="HF728"/>
      <c r="HG728"/>
      <c r="HH728"/>
      <c r="HI728"/>
      <c r="HJ728"/>
      <c r="HK728"/>
      <c r="HL728"/>
      <c r="HM728"/>
      <c r="HN728"/>
      <c r="HO728"/>
      <c r="HP728"/>
      <c r="HQ728"/>
      <c r="HR728"/>
      <c r="HS728"/>
      <c r="HT728"/>
      <c r="HU728"/>
      <c r="HV728"/>
      <c r="HW728"/>
      <c r="HX728"/>
      <c r="HY728"/>
      <c r="HZ728"/>
      <c r="IA728"/>
      <c r="IB728"/>
      <c r="IC728"/>
      <c r="ID728"/>
      <c r="IE728"/>
      <c r="IF728"/>
      <c r="IG728"/>
      <c r="IH728"/>
      <c r="II728"/>
      <c r="IJ728"/>
      <c r="IK728"/>
      <c r="IL728"/>
      <c r="IM728"/>
      <c r="IN728"/>
      <c r="IO728"/>
      <c r="IP728"/>
      <c r="IQ728"/>
      <c r="IR728"/>
      <c r="IS728"/>
      <c r="IT728"/>
      <c r="IU728"/>
      <c r="IV728"/>
    </row>
    <row r="729" spans="1:256" ht="15" customHeight="1">
      <c r="A729"/>
      <c r="B729" s="416" t="s">
        <v>801</v>
      </c>
      <c r="C729" s="416"/>
      <c r="D729" s="416"/>
      <c r="E729" s="416"/>
      <c r="F729" s="416"/>
      <c r="G729" s="416"/>
      <c r="H729" s="416"/>
      <c r="I729" s="416"/>
      <c r="J729" s="416"/>
      <c r="K729" s="417">
        <v>6890</v>
      </c>
      <c r="L729" s="417"/>
      <c r="M729" s="417"/>
      <c r="N729" s="417"/>
      <c r="O729" s="417"/>
      <c r="P729" s="417"/>
      <c r="Q729" s="417"/>
      <c r="R729" s="417">
        <v>12273</v>
      </c>
      <c r="S729" s="417"/>
      <c r="T729" s="417"/>
      <c r="U729" s="417"/>
      <c r="V729" s="417"/>
      <c r="W729" s="417"/>
      <c r="X729" s="417"/>
      <c r="Y729" s="417"/>
      <c r="Z729" s="417">
        <v>1249745</v>
      </c>
      <c r="AA729" s="417"/>
      <c r="AB729" s="417"/>
      <c r="AC729" s="417"/>
      <c r="AD729" s="417"/>
      <c r="AE729" s="417"/>
      <c r="AF729" s="417"/>
      <c r="AG729" s="417"/>
      <c r="AH729" s="417"/>
      <c r="AI729" s="417"/>
      <c r="AJ729" s="417">
        <v>246815</v>
      </c>
      <c r="AK729" s="417"/>
      <c r="AL729" s="417"/>
      <c r="AM729" s="417"/>
      <c r="AN729" s="417"/>
      <c r="AO729" s="417"/>
      <c r="AP729" s="417"/>
      <c r="AQ729" s="417"/>
      <c r="AR729" s="417"/>
      <c r="AS729" s="417">
        <v>4430309</v>
      </c>
      <c r="AT729" s="417"/>
      <c r="AU729" s="417"/>
      <c r="AV729" s="417"/>
      <c r="AW729" s="417"/>
      <c r="AX729" s="417"/>
      <c r="AY729" s="417"/>
      <c r="AZ729" s="417"/>
      <c r="BA729" s="417"/>
      <c r="BB729" s="417"/>
      <c r="BC729" s="417">
        <v>43</v>
      </c>
      <c r="BD729" s="417"/>
      <c r="BE729" s="417"/>
      <c r="BF729" s="417"/>
      <c r="BG729" s="417">
        <v>17970</v>
      </c>
      <c r="BH729" s="417"/>
      <c r="BI729" s="417"/>
      <c r="BJ729" s="417"/>
      <c r="BK729" s="417"/>
      <c r="BL729" s="417"/>
      <c r="BM729" s="417"/>
      <c r="BN729" s="417"/>
      <c r="BO729" s="417">
        <v>79</v>
      </c>
      <c r="BP729" s="417"/>
      <c r="BQ729" s="417"/>
      <c r="BR729" s="417"/>
      <c r="BS729" s="417"/>
      <c r="BT729" s="417">
        <v>1975</v>
      </c>
      <c r="BU729" s="417"/>
      <c r="BV729" s="417"/>
      <c r="BW729" s="417"/>
      <c r="BX729" s="417"/>
      <c r="BY729" s="417"/>
      <c r="BZ729"/>
      <c r="CA729"/>
      <c r="CB729"/>
      <c r="CC729"/>
      <c r="CD729"/>
      <c r="CE729"/>
      <c r="CF729"/>
      <c r="CG729"/>
      <c r="CH729"/>
      <c r="CI729"/>
      <c r="CJ729"/>
      <c r="CK729"/>
      <c r="CL729"/>
      <c r="CM729"/>
      <c r="CN729"/>
      <c r="CO729"/>
      <c r="CP729"/>
      <c r="CQ729"/>
      <c r="CR729"/>
      <c r="CS729"/>
      <c r="CT729"/>
      <c r="CU729"/>
      <c r="CV729"/>
      <c r="CW729"/>
      <c r="CX729"/>
      <c r="CY729"/>
      <c r="CZ729"/>
      <c r="DA729"/>
      <c r="DB729"/>
      <c r="DC729"/>
      <c r="DD729"/>
      <c r="DE729"/>
      <c r="DF729"/>
      <c r="DG729"/>
      <c r="DH729"/>
      <c r="DI729"/>
      <c r="DJ729"/>
      <c r="DK729"/>
      <c r="DL729"/>
      <c r="DM729"/>
      <c r="DN729"/>
      <c r="DO729"/>
      <c r="DP729"/>
      <c r="DQ729"/>
      <c r="DR729"/>
      <c r="DS729"/>
      <c r="DT729"/>
      <c r="DU729"/>
      <c r="DV729"/>
      <c r="DW729"/>
      <c r="DX729"/>
      <c r="DY729"/>
      <c r="DZ729"/>
      <c r="EA729"/>
      <c r="EB729"/>
      <c r="EC729"/>
      <c r="ED729"/>
      <c r="EE729"/>
      <c r="EF729"/>
      <c r="EG729"/>
      <c r="EH729"/>
      <c r="EI729"/>
      <c r="EJ729"/>
      <c r="EK729"/>
      <c r="EL729"/>
      <c r="EM729"/>
      <c r="EN729"/>
      <c r="EO729"/>
      <c r="EP729"/>
      <c r="EQ729"/>
      <c r="ER729"/>
      <c r="ES729"/>
      <c r="ET729"/>
      <c r="EU729"/>
      <c r="EV729"/>
      <c r="EW729"/>
      <c r="EX729"/>
      <c r="EY729"/>
      <c r="EZ729"/>
      <c r="FA729"/>
      <c r="FB729"/>
      <c r="FC729"/>
      <c r="FD729"/>
      <c r="FE729"/>
      <c r="FF729"/>
      <c r="FG729"/>
      <c r="FH729"/>
      <c r="FI729"/>
      <c r="FJ729"/>
      <c r="FK729"/>
      <c r="FL729"/>
      <c r="FM729"/>
      <c r="FN729"/>
      <c r="FO729"/>
      <c r="FP729"/>
      <c r="FQ729"/>
      <c r="FR729"/>
      <c r="FS729"/>
      <c r="FT729"/>
      <c r="FU729"/>
      <c r="FV729"/>
      <c r="FW729"/>
      <c r="FX729"/>
      <c r="FY729"/>
      <c r="FZ729"/>
      <c r="GA729"/>
      <c r="GB729"/>
      <c r="GC729"/>
      <c r="GD729"/>
      <c r="GE729"/>
      <c r="GF729"/>
      <c r="GG729"/>
      <c r="GH729"/>
      <c r="GI729"/>
      <c r="GJ729"/>
      <c r="GK729"/>
      <c r="GL729"/>
      <c r="GM729"/>
      <c r="GN729"/>
      <c r="GO729"/>
      <c r="GP729"/>
      <c r="GQ729"/>
      <c r="GR729"/>
      <c r="GS729"/>
      <c r="GT729"/>
      <c r="GU729"/>
      <c r="GV729"/>
      <c r="GW729"/>
      <c r="GX729"/>
      <c r="GY729"/>
      <c r="GZ729"/>
      <c r="HA729"/>
      <c r="HB729"/>
      <c r="HC729"/>
      <c r="HD729"/>
      <c r="HE729"/>
      <c r="HF729"/>
      <c r="HG729"/>
      <c r="HH729"/>
      <c r="HI729"/>
      <c r="HJ729"/>
      <c r="HK729"/>
      <c r="HL729"/>
      <c r="HM729"/>
      <c r="HN729"/>
      <c r="HO729"/>
      <c r="HP729"/>
      <c r="HQ729"/>
      <c r="HR729"/>
      <c r="HS729"/>
      <c r="HT729"/>
      <c r="HU729"/>
      <c r="HV729"/>
      <c r="HW729"/>
      <c r="HX729"/>
      <c r="HY729"/>
      <c r="HZ729"/>
      <c r="IA729"/>
      <c r="IB729"/>
      <c r="IC729"/>
      <c r="ID729"/>
      <c r="IE729"/>
      <c r="IF729"/>
      <c r="IG729"/>
      <c r="IH729"/>
      <c r="II729"/>
      <c r="IJ729"/>
      <c r="IK729"/>
      <c r="IL729"/>
      <c r="IM729"/>
      <c r="IN729"/>
      <c r="IO729"/>
      <c r="IP729"/>
      <c r="IQ729"/>
      <c r="IR729"/>
      <c r="IS729"/>
      <c r="IT729"/>
      <c r="IU729"/>
      <c r="IV729"/>
    </row>
    <row r="730" spans="1:256" ht="15" customHeight="1">
      <c r="A730"/>
      <c r="B730" s="416" t="s">
        <v>802</v>
      </c>
      <c r="C730" s="416"/>
      <c r="D730" s="416"/>
      <c r="E730" s="416"/>
      <c r="F730" s="416"/>
      <c r="G730" s="416"/>
      <c r="H730" s="416"/>
      <c r="I730" s="416"/>
      <c r="J730" s="416"/>
      <c r="K730" s="417">
        <v>6733</v>
      </c>
      <c r="L730" s="417"/>
      <c r="M730" s="417"/>
      <c r="N730" s="417"/>
      <c r="O730" s="417"/>
      <c r="P730" s="417"/>
      <c r="Q730" s="417"/>
      <c r="R730" s="417">
        <v>11803</v>
      </c>
      <c r="S730" s="417"/>
      <c r="T730" s="417"/>
      <c r="U730" s="417"/>
      <c r="V730" s="417"/>
      <c r="W730" s="417"/>
      <c r="X730" s="417"/>
      <c r="Y730" s="417"/>
      <c r="Z730" s="417">
        <v>1215270</v>
      </c>
      <c r="AA730" s="417"/>
      <c r="AB730" s="417"/>
      <c r="AC730" s="417"/>
      <c r="AD730" s="417"/>
      <c r="AE730" s="417"/>
      <c r="AF730" s="417"/>
      <c r="AG730" s="417"/>
      <c r="AH730" s="417"/>
      <c r="AI730" s="417"/>
      <c r="AJ730" s="417">
        <v>246215</v>
      </c>
      <c r="AK730" s="417"/>
      <c r="AL730" s="417"/>
      <c r="AM730" s="417"/>
      <c r="AN730" s="417"/>
      <c r="AO730" s="417"/>
      <c r="AP730" s="417"/>
      <c r="AQ730" s="417"/>
      <c r="AR730" s="417"/>
      <c r="AS730" s="417">
        <v>4484117</v>
      </c>
      <c r="AT730" s="417"/>
      <c r="AU730" s="417"/>
      <c r="AV730" s="417"/>
      <c r="AW730" s="417"/>
      <c r="AX730" s="417"/>
      <c r="AY730" s="417"/>
      <c r="AZ730" s="417"/>
      <c r="BA730" s="417"/>
      <c r="BB730" s="417"/>
      <c r="BC730" s="417">
        <v>49</v>
      </c>
      <c r="BD730" s="417"/>
      <c r="BE730" s="417"/>
      <c r="BF730" s="417"/>
      <c r="BG730" s="417">
        <v>20532</v>
      </c>
      <c r="BH730" s="417"/>
      <c r="BI730" s="417"/>
      <c r="BJ730" s="417"/>
      <c r="BK730" s="417"/>
      <c r="BL730" s="417"/>
      <c r="BM730" s="417"/>
      <c r="BN730" s="417"/>
      <c r="BO730" s="417">
        <v>69</v>
      </c>
      <c r="BP730" s="417"/>
      <c r="BQ730" s="417"/>
      <c r="BR730" s="417"/>
      <c r="BS730" s="417"/>
      <c r="BT730" s="417">
        <v>1725</v>
      </c>
      <c r="BU730" s="417"/>
      <c r="BV730" s="417"/>
      <c r="BW730" s="417"/>
      <c r="BX730" s="417"/>
      <c r="BY730" s="417"/>
      <c r="BZ730"/>
      <c r="CA730"/>
      <c r="CB730"/>
      <c r="CC730"/>
      <c r="CD730"/>
      <c r="CE730"/>
      <c r="CF730"/>
      <c r="CG730"/>
      <c r="CH730"/>
      <c r="CI730"/>
      <c r="CJ730"/>
      <c r="CK730"/>
      <c r="CL730"/>
      <c r="CM730"/>
      <c r="CN730"/>
      <c r="CO730"/>
      <c r="CP730"/>
      <c r="CQ730"/>
      <c r="CR730"/>
      <c r="CS730"/>
      <c r="CT730"/>
      <c r="CU730"/>
      <c r="CV730"/>
      <c r="CW730"/>
      <c r="CX730"/>
      <c r="CY730"/>
      <c r="CZ730"/>
      <c r="DA730"/>
      <c r="DB730"/>
      <c r="DC730"/>
      <c r="DD730"/>
      <c r="DE730"/>
      <c r="DF730"/>
      <c r="DG730"/>
      <c r="DH730"/>
      <c r="DI730"/>
      <c r="DJ730"/>
      <c r="DK730"/>
      <c r="DL730"/>
      <c r="DM730"/>
      <c r="DN730"/>
      <c r="DO730"/>
      <c r="DP730"/>
      <c r="DQ730"/>
      <c r="DR730"/>
      <c r="DS730"/>
      <c r="DT730"/>
      <c r="DU730"/>
      <c r="DV730"/>
      <c r="DW730"/>
      <c r="DX730"/>
      <c r="DY730"/>
      <c r="DZ730"/>
      <c r="EA730"/>
      <c r="EB730"/>
      <c r="EC730"/>
      <c r="ED730"/>
      <c r="EE730"/>
      <c r="EF730"/>
      <c r="EG730"/>
      <c r="EH730"/>
      <c r="EI730"/>
      <c r="EJ730"/>
      <c r="EK730"/>
      <c r="EL730"/>
      <c r="EM730"/>
      <c r="EN730"/>
      <c r="EO730"/>
      <c r="EP730"/>
      <c r="EQ730"/>
      <c r="ER730"/>
      <c r="ES730"/>
      <c r="ET730"/>
      <c r="EU730"/>
      <c r="EV730"/>
      <c r="EW730"/>
      <c r="EX730"/>
      <c r="EY730"/>
      <c r="EZ730"/>
      <c r="FA730"/>
      <c r="FB730"/>
      <c r="FC730"/>
      <c r="FD730"/>
      <c r="FE730"/>
      <c r="FF730"/>
      <c r="FG730"/>
      <c r="FH730"/>
      <c r="FI730"/>
      <c r="FJ730"/>
      <c r="FK730"/>
      <c r="FL730"/>
      <c r="FM730"/>
      <c r="FN730"/>
      <c r="FO730"/>
      <c r="FP730"/>
      <c r="FQ730"/>
      <c r="FR730"/>
      <c r="FS730"/>
      <c r="FT730"/>
      <c r="FU730"/>
      <c r="FV730"/>
      <c r="FW730"/>
      <c r="FX730"/>
      <c r="FY730"/>
      <c r="FZ730"/>
      <c r="GA730"/>
      <c r="GB730"/>
      <c r="GC730"/>
      <c r="GD730"/>
      <c r="GE730"/>
      <c r="GF730"/>
      <c r="GG730"/>
      <c r="GH730"/>
      <c r="GI730"/>
      <c r="GJ730"/>
      <c r="GK730"/>
      <c r="GL730"/>
      <c r="GM730"/>
      <c r="GN730"/>
      <c r="GO730"/>
      <c r="GP730"/>
      <c r="GQ730"/>
      <c r="GR730"/>
      <c r="GS730"/>
      <c r="GT730"/>
      <c r="GU730"/>
      <c r="GV730"/>
      <c r="GW730"/>
      <c r="GX730"/>
      <c r="GY730"/>
      <c r="GZ730"/>
      <c r="HA730"/>
      <c r="HB730"/>
      <c r="HC730"/>
      <c r="HD730"/>
      <c r="HE730"/>
      <c r="HF730"/>
      <c r="HG730"/>
      <c r="HH730"/>
      <c r="HI730"/>
      <c r="HJ730"/>
      <c r="HK730"/>
      <c r="HL730"/>
      <c r="HM730"/>
      <c r="HN730"/>
      <c r="HO730"/>
      <c r="HP730"/>
      <c r="HQ730"/>
      <c r="HR730"/>
      <c r="HS730"/>
      <c r="HT730"/>
      <c r="HU730"/>
      <c r="HV730"/>
      <c r="HW730"/>
      <c r="HX730"/>
      <c r="HY730"/>
      <c r="HZ730"/>
      <c r="IA730"/>
      <c r="IB730"/>
      <c r="IC730"/>
      <c r="ID730"/>
      <c r="IE730"/>
      <c r="IF730"/>
      <c r="IG730"/>
      <c r="IH730"/>
      <c r="II730"/>
      <c r="IJ730"/>
      <c r="IK730"/>
      <c r="IL730"/>
      <c r="IM730"/>
      <c r="IN730"/>
      <c r="IO730"/>
      <c r="IP730"/>
      <c r="IQ730"/>
      <c r="IR730"/>
      <c r="IS730"/>
      <c r="IT730"/>
      <c r="IU730"/>
      <c r="IV730"/>
    </row>
    <row r="731" spans="1:256" ht="15" customHeight="1">
      <c r="A731"/>
      <c r="B731" s="416" t="s">
        <v>803</v>
      </c>
      <c r="C731" s="416"/>
      <c r="D731" s="416"/>
      <c r="E731" s="416"/>
      <c r="F731" s="416"/>
      <c r="G731" s="416"/>
      <c r="H731" s="416"/>
      <c r="I731" s="416"/>
      <c r="J731" s="416"/>
      <c r="K731" s="417">
        <v>6564</v>
      </c>
      <c r="L731" s="417"/>
      <c r="M731" s="417"/>
      <c r="N731" s="417"/>
      <c r="O731" s="417"/>
      <c r="P731" s="417"/>
      <c r="Q731" s="417"/>
      <c r="R731" s="417">
        <v>11301</v>
      </c>
      <c r="S731" s="417"/>
      <c r="T731" s="417"/>
      <c r="U731" s="417"/>
      <c r="V731" s="417"/>
      <c r="W731" s="417"/>
      <c r="X731" s="417"/>
      <c r="Y731" s="417"/>
      <c r="Z731" s="417">
        <v>1215242</v>
      </c>
      <c r="AA731" s="417"/>
      <c r="AB731" s="417"/>
      <c r="AC731" s="417"/>
      <c r="AD731" s="417"/>
      <c r="AE731" s="417"/>
      <c r="AF731" s="417"/>
      <c r="AG731" s="417"/>
      <c r="AH731" s="417"/>
      <c r="AI731" s="417"/>
      <c r="AJ731" s="417">
        <v>243348</v>
      </c>
      <c r="AK731" s="417"/>
      <c r="AL731" s="417"/>
      <c r="AM731" s="417"/>
      <c r="AN731" s="417"/>
      <c r="AO731" s="417"/>
      <c r="AP731" s="417"/>
      <c r="AQ731" s="417"/>
      <c r="AR731" s="417"/>
      <c r="AS731" s="417">
        <v>4308090</v>
      </c>
      <c r="AT731" s="417"/>
      <c r="AU731" s="417"/>
      <c r="AV731" s="417"/>
      <c r="AW731" s="417"/>
      <c r="AX731" s="417"/>
      <c r="AY731" s="417"/>
      <c r="AZ731" s="417"/>
      <c r="BA731" s="417"/>
      <c r="BB731" s="417"/>
      <c r="BC731" s="417">
        <v>38</v>
      </c>
      <c r="BD731" s="417"/>
      <c r="BE731" s="417"/>
      <c r="BF731" s="417"/>
      <c r="BG731" s="417">
        <v>15960</v>
      </c>
      <c r="BH731" s="417"/>
      <c r="BI731" s="417"/>
      <c r="BJ731" s="417"/>
      <c r="BK731" s="417"/>
      <c r="BL731" s="417"/>
      <c r="BM731" s="417"/>
      <c r="BN731" s="417"/>
      <c r="BO731" s="417">
        <v>86</v>
      </c>
      <c r="BP731" s="417"/>
      <c r="BQ731" s="417"/>
      <c r="BR731" s="417"/>
      <c r="BS731" s="417"/>
      <c r="BT731" s="417">
        <v>2150</v>
      </c>
      <c r="BU731" s="417"/>
      <c r="BV731" s="417"/>
      <c r="BW731" s="417"/>
      <c r="BX731" s="417"/>
      <c r="BY731" s="417"/>
      <c r="BZ731"/>
      <c r="CA731"/>
      <c r="CB731"/>
      <c r="CC731"/>
      <c r="CD731"/>
      <c r="CE731"/>
      <c r="CF731"/>
      <c r="CG731"/>
      <c r="CH731"/>
      <c r="CI731"/>
      <c r="CJ731"/>
      <c r="CK731"/>
      <c r="CL731"/>
      <c r="CM731"/>
      <c r="CN731"/>
      <c r="CO731"/>
      <c r="CP731"/>
      <c r="CQ731"/>
      <c r="CR731"/>
      <c r="CS731"/>
      <c r="CT731"/>
      <c r="CU731"/>
      <c r="CV731"/>
      <c r="CW731"/>
      <c r="CX731"/>
      <c r="CY731"/>
      <c r="CZ731"/>
      <c r="DA731"/>
      <c r="DB731"/>
      <c r="DC731"/>
      <c r="DD731"/>
      <c r="DE731"/>
      <c r="DF731"/>
      <c r="DG731"/>
      <c r="DH731"/>
      <c r="DI731"/>
      <c r="DJ731"/>
      <c r="DK731"/>
      <c r="DL731"/>
      <c r="DM731"/>
      <c r="DN731"/>
      <c r="DO731"/>
      <c r="DP731"/>
      <c r="DQ731"/>
      <c r="DR731"/>
      <c r="DS731"/>
      <c r="DT731"/>
      <c r="DU731"/>
      <c r="DV731"/>
      <c r="DW731"/>
      <c r="DX731"/>
      <c r="DY731"/>
      <c r="DZ731"/>
      <c r="EA731"/>
      <c r="EB731"/>
      <c r="EC731"/>
      <c r="ED731"/>
      <c r="EE731"/>
      <c r="EF731"/>
      <c r="EG731"/>
      <c r="EH731"/>
      <c r="EI731"/>
      <c r="EJ731"/>
      <c r="EK731"/>
      <c r="EL731"/>
      <c r="EM731"/>
      <c r="EN731"/>
      <c r="EO731"/>
      <c r="EP731"/>
      <c r="EQ731"/>
      <c r="ER731"/>
      <c r="ES731"/>
      <c r="ET731"/>
      <c r="EU731"/>
      <c r="EV731"/>
      <c r="EW731"/>
      <c r="EX731"/>
      <c r="EY731"/>
      <c r="EZ731"/>
      <c r="FA731"/>
      <c r="FB731"/>
      <c r="FC731"/>
      <c r="FD731"/>
      <c r="FE731"/>
      <c r="FF731"/>
      <c r="FG731"/>
      <c r="FH731"/>
      <c r="FI731"/>
      <c r="FJ731"/>
      <c r="FK731"/>
      <c r="FL731"/>
      <c r="FM731"/>
      <c r="FN731"/>
      <c r="FO731"/>
      <c r="FP731"/>
      <c r="FQ731"/>
      <c r="FR731"/>
      <c r="FS731"/>
      <c r="FT731"/>
      <c r="FU731"/>
      <c r="FV731"/>
      <c r="FW731"/>
      <c r="FX731"/>
      <c r="FY731"/>
      <c r="FZ731"/>
      <c r="GA731"/>
      <c r="GB731"/>
      <c r="GC731"/>
      <c r="GD731"/>
      <c r="GE731"/>
      <c r="GF731"/>
      <c r="GG731"/>
      <c r="GH731"/>
      <c r="GI731"/>
      <c r="GJ731"/>
      <c r="GK731"/>
      <c r="GL731"/>
      <c r="GM731"/>
      <c r="GN731"/>
      <c r="GO731"/>
      <c r="GP731"/>
      <c r="GQ731"/>
      <c r="GR731"/>
      <c r="GS731"/>
      <c r="GT731"/>
      <c r="GU731"/>
      <c r="GV731"/>
      <c r="GW731"/>
      <c r="GX731"/>
      <c r="GY731"/>
      <c r="GZ731"/>
      <c r="HA731"/>
      <c r="HB731"/>
      <c r="HC731"/>
      <c r="HD731"/>
      <c r="HE731"/>
      <c r="HF731"/>
      <c r="HG731"/>
      <c r="HH731"/>
      <c r="HI731"/>
      <c r="HJ731"/>
      <c r="HK731"/>
      <c r="HL731"/>
      <c r="HM731"/>
      <c r="HN731"/>
      <c r="HO731"/>
      <c r="HP731"/>
      <c r="HQ731"/>
      <c r="HR731"/>
      <c r="HS731"/>
      <c r="HT731"/>
      <c r="HU731"/>
      <c r="HV731"/>
      <c r="HW731"/>
      <c r="HX731"/>
      <c r="HY731"/>
      <c r="HZ731"/>
      <c r="IA731"/>
      <c r="IB731"/>
      <c r="IC731"/>
      <c r="ID731"/>
      <c r="IE731"/>
      <c r="IF731"/>
      <c r="IG731"/>
      <c r="IH731"/>
      <c r="II731"/>
      <c r="IJ731"/>
      <c r="IK731"/>
      <c r="IL731"/>
      <c r="IM731"/>
      <c r="IN731"/>
      <c r="IO731"/>
      <c r="IP731"/>
      <c r="IQ731"/>
      <c r="IR731"/>
      <c r="IS731"/>
      <c r="IT731"/>
      <c r="IU731"/>
      <c r="IV731"/>
    </row>
    <row r="732" spans="1:256" ht="15" customHeight="1">
      <c r="A732"/>
      <c r="B732" s="416" t="s">
        <v>804</v>
      </c>
      <c r="C732" s="416"/>
      <c r="D732" s="416"/>
      <c r="E732" s="416"/>
      <c r="F732" s="416"/>
      <c r="G732" s="416"/>
      <c r="H732" s="416"/>
      <c r="I732" s="416"/>
      <c r="J732" s="416"/>
      <c r="K732" s="417">
        <v>6358</v>
      </c>
      <c r="L732" s="417"/>
      <c r="M732" s="417"/>
      <c r="N732" s="417"/>
      <c r="O732" s="417"/>
      <c r="P732" s="417"/>
      <c r="Q732" s="417"/>
      <c r="R732" s="417">
        <v>10731</v>
      </c>
      <c r="S732" s="417"/>
      <c r="T732" s="417"/>
      <c r="U732" s="417"/>
      <c r="V732" s="417"/>
      <c r="W732" s="417"/>
      <c r="X732" s="417"/>
      <c r="Y732" s="417"/>
      <c r="Z732" s="417">
        <v>1156070</v>
      </c>
      <c r="AA732" s="417"/>
      <c r="AB732" s="417"/>
      <c r="AC732" s="417"/>
      <c r="AD732" s="417"/>
      <c r="AE732" s="417"/>
      <c r="AF732" s="417"/>
      <c r="AG732" s="417"/>
      <c r="AH732" s="417"/>
      <c r="AI732" s="417"/>
      <c r="AJ732" s="417">
        <v>238121</v>
      </c>
      <c r="AK732" s="417"/>
      <c r="AL732" s="417"/>
      <c r="AM732" s="417"/>
      <c r="AN732" s="417"/>
      <c r="AO732" s="417"/>
      <c r="AP732" s="417"/>
      <c r="AQ732" s="417"/>
      <c r="AR732" s="417"/>
      <c r="AS732" s="417">
        <v>4234102</v>
      </c>
      <c r="AT732" s="417"/>
      <c r="AU732" s="417"/>
      <c r="AV732" s="417"/>
      <c r="AW732" s="417"/>
      <c r="AX732" s="417"/>
      <c r="AY732" s="417"/>
      <c r="AZ732" s="417"/>
      <c r="BA732" s="417"/>
      <c r="BB732" s="417"/>
      <c r="BC732" s="417">
        <v>31</v>
      </c>
      <c r="BD732" s="417"/>
      <c r="BE732" s="417"/>
      <c r="BF732" s="417"/>
      <c r="BG732" s="417">
        <v>13017</v>
      </c>
      <c r="BH732" s="417"/>
      <c r="BI732" s="417"/>
      <c r="BJ732" s="417"/>
      <c r="BK732" s="417"/>
      <c r="BL732" s="417"/>
      <c r="BM732" s="417"/>
      <c r="BN732" s="417"/>
      <c r="BO732" s="417">
        <v>69</v>
      </c>
      <c r="BP732" s="417"/>
      <c r="BQ732" s="417"/>
      <c r="BR732" s="417"/>
      <c r="BS732" s="417"/>
      <c r="BT732" s="417">
        <v>1725</v>
      </c>
      <c r="BU732" s="417"/>
      <c r="BV732" s="417"/>
      <c r="BW732" s="417"/>
      <c r="BX732" s="417"/>
      <c r="BY732" s="417"/>
      <c r="BZ732"/>
      <c r="CA732"/>
      <c r="CB732"/>
      <c r="CC732"/>
      <c r="CD732"/>
      <c r="CE732"/>
      <c r="CF732"/>
      <c r="CG732"/>
      <c r="CH732"/>
      <c r="CI732"/>
      <c r="CJ732"/>
      <c r="CK732"/>
      <c r="CL732"/>
      <c r="CM732"/>
      <c r="CN732"/>
      <c r="CO732"/>
      <c r="CP732"/>
      <c r="CQ732"/>
      <c r="CR732"/>
      <c r="CS732"/>
      <c r="CT732"/>
      <c r="CU732"/>
      <c r="CV732"/>
      <c r="CW732"/>
      <c r="CX732"/>
      <c r="CY732"/>
      <c r="CZ732"/>
      <c r="DA732"/>
      <c r="DB732"/>
      <c r="DC732"/>
      <c r="DD732"/>
      <c r="DE732"/>
      <c r="DF732"/>
      <c r="DG732"/>
      <c r="DH732"/>
      <c r="DI732"/>
      <c r="DJ732"/>
      <c r="DK732"/>
      <c r="DL732"/>
      <c r="DM732"/>
      <c r="DN732"/>
      <c r="DO732"/>
      <c r="DP732"/>
      <c r="DQ732"/>
      <c r="DR732"/>
      <c r="DS732"/>
      <c r="DT732"/>
      <c r="DU732"/>
      <c r="DV732"/>
      <c r="DW732"/>
      <c r="DX732"/>
      <c r="DY732"/>
      <c r="DZ732"/>
      <c r="EA732"/>
      <c r="EB732"/>
      <c r="EC732"/>
      <c r="ED732"/>
      <c r="EE732"/>
      <c r="EF732"/>
      <c r="EG732"/>
      <c r="EH732"/>
      <c r="EI732"/>
      <c r="EJ732"/>
      <c r="EK732"/>
      <c r="EL732"/>
      <c r="EM732"/>
      <c r="EN732"/>
      <c r="EO732"/>
      <c r="EP732"/>
      <c r="EQ732"/>
      <c r="ER732"/>
      <c r="ES732"/>
      <c r="ET732"/>
      <c r="EU732"/>
      <c r="EV732"/>
      <c r="EW732"/>
      <c r="EX732"/>
      <c r="EY732"/>
      <c r="EZ732"/>
      <c r="FA732"/>
      <c r="FB732"/>
      <c r="FC732"/>
      <c r="FD732"/>
      <c r="FE732"/>
      <c r="FF732"/>
      <c r="FG732"/>
      <c r="FH732"/>
      <c r="FI732"/>
      <c r="FJ732"/>
      <c r="FK732"/>
      <c r="FL732"/>
      <c r="FM732"/>
      <c r="FN732"/>
      <c r="FO732"/>
      <c r="FP732"/>
      <c r="FQ732"/>
      <c r="FR732"/>
      <c r="FS732"/>
      <c r="FT732"/>
      <c r="FU732"/>
      <c r="FV732"/>
      <c r="FW732"/>
      <c r="FX732"/>
      <c r="FY732"/>
      <c r="FZ732"/>
      <c r="GA732"/>
      <c r="GB732"/>
      <c r="GC732"/>
      <c r="GD732"/>
      <c r="GE732"/>
      <c r="GF732"/>
      <c r="GG732"/>
      <c r="GH732"/>
      <c r="GI732"/>
      <c r="GJ732"/>
      <c r="GK732"/>
      <c r="GL732"/>
      <c r="GM732"/>
      <c r="GN732"/>
      <c r="GO732"/>
      <c r="GP732"/>
      <c r="GQ732"/>
      <c r="GR732"/>
      <c r="GS732"/>
      <c r="GT732"/>
      <c r="GU732"/>
      <c r="GV732"/>
      <c r="GW732"/>
      <c r="GX732"/>
      <c r="GY732"/>
      <c r="GZ732"/>
      <c r="HA732"/>
      <c r="HB732"/>
      <c r="HC732"/>
      <c r="HD732"/>
      <c r="HE732"/>
      <c r="HF732"/>
      <c r="HG732"/>
      <c r="HH732"/>
      <c r="HI732"/>
      <c r="HJ732"/>
      <c r="HK732"/>
      <c r="HL732"/>
      <c r="HM732"/>
      <c r="HN732"/>
      <c r="HO732"/>
      <c r="HP732"/>
      <c r="HQ732"/>
      <c r="HR732"/>
      <c r="HS732"/>
      <c r="HT732"/>
      <c r="HU732"/>
      <c r="HV732"/>
      <c r="HW732"/>
      <c r="HX732"/>
      <c r="HY732"/>
      <c r="HZ732"/>
      <c r="IA732"/>
      <c r="IB732"/>
      <c r="IC732"/>
      <c r="ID732"/>
      <c r="IE732"/>
      <c r="IF732"/>
      <c r="IG732"/>
      <c r="IH732"/>
      <c r="II732"/>
      <c r="IJ732"/>
      <c r="IK732"/>
      <c r="IL732"/>
      <c r="IM732"/>
      <c r="IN732"/>
      <c r="IO732"/>
      <c r="IP732"/>
      <c r="IQ732"/>
      <c r="IR732"/>
      <c r="IS732"/>
      <c r="IT732"/>
      <c r="IU732"/>
      <c r="IV732"/>
    </row>
    <row r="733" spans="1:256" ht="15" customHeight="1">
      <c r="A733"/>
      <c r="B733" s="167" t="s">
        <v>805</v>
      </c>
      <c r="C733" s="167"/>
      <c r="D733" s="167"/>
      <c r="E733" s="167"/>
      <c r="F733" s="167"/>
      <c r="G733" s="167"/>
      <c r="H733" s="167"/>
      <c r="I733" s="167"/>
      <c r="J733" s="167"/>
      <c r="K733" s="418">
        <v>6238</v>
      </c>
      <c r="L733" s="418"/>
      <c r="M733" s="418"/>
      <c r="N733" s="418"/>
      <c r="O733" s="418"/>
      <c r="P733" s="418"/>
      <c r="Q733" s="418"/>
      <c r="R733" s="418">
        <v>10409</v>
      </c>
      <c r="S733" s="418"/>
      <c r="T733" s="418"/>
      <c r="U733" s="418"/>
      <c r="V733" s="418"/>
      <c r="W733" s="418"/>
      <c r="X733" s="418"/>
      <c r="Y733" s="418"/>
      <c r="Z733" s="418">
        <v>1166113</v>
      </c>
      <c r="AA733" s="418"/>
      <c r="AB733" s="418"/>
      <c r="AC733" s="418"/>
      <c r="AD733" s="418"/>
      <c r="AE733" s="418"/>
      <c r="AF733" s="418"/>
      <c r="AG733" s="418"/>
      <c r="AH733" s="418"/>
      <c r="AI733" s="418"/>
      <c r="AJ733" s="418">
        <v>232574</v>
      </c>
      <c r="AK733" s="418"/>
      <c r="AL733" s="418"/>
      <c r="AM733" s="418"/>
      <c r="AN733" s="418"/>
      <c r="AO733" s="418"/>
      <c r="AP733" s="418"/>
      <c r="AQ733" s="418"/>
      <c r="AR733" s="418"/>
      <c r="AS733" s="418">
        <v>4082252</v>
      </c>
      <c r="AT733" s="418"/>
      <c r="AU733" s="418"/>
      <c r="AV733" s="418"/>
      <c r="AW733" s="418"/>
      <c r="AX733" s="418"/>
      <c r="AY733" s="418"/>
      <c r="AZ733" s="418"/>
      <c r="BA733" s="418"/>
      <c r="BB733" s="418"/>
      <c r="BC733" s="418">
        <v>46</v>
      </c>
      <c r="BD733" s="418"/>
      <c r="BE733" s="418"/>
      <c r="BF733" s="418"/>
      <c r="BG733" s="418">
        <v>19304</v>
      </c>
      <c r="BH733" s="418"/>
      <c r="BI733" s="418"/>
      <c r="BJ733" s="418"/>
      <c r="BK733" s="418"/>
      <c r="BL733" s="418"/>
      <c r="BM733" s="418"/>
      <c r="BN733" s="418"/>
      <c r="BO733" s="418">
        <v>85</v>
      </c>
      <c r="BP733" s="418"/>
      <c r="BQ733" s="418"/>
      <c r="BR733" s="418"/>
      <c r="BS733" s="418"/>
      <c r="BT733" s="418">
        <v>2520</v>
      </c>
      <c r="BU733" s="418"/>
      <c r="BV733" s="418"/>
      <c r="BW733" s="418"/>
      <c r="BX733" s="418"/>
      <c r="BY733" s="418"/>
      <c r="BZ733"/>
      <c r="CA733"/>
      <c r="CB733"/>
      <c r="CC733"/>
      <c r="CD733"/>
      <c r="CE733"/>
      <c r="CF733"/>
      <c r="CG733"/>
      <c r="CH733"/>
      <c r="CI733"/>
      <c r="CJ733"/>
      <c r="CK733"/>
      <c r="CL733"/>
      <c r="CM733"/>
      <c r="CN733"/>
      <c r="CO733"/>
      <c r="CP733"/>
      <c r="CQ733"/>
      <c r="CR733"/>
      <c r="CS733"/>
      <c r="CT733"/>
      <c r="CU733"/>
      <c r="CV733"/>
      <c r="CW733"/>
      <c r="CX733"/>
      <c r="CY733"/>
      <c r="CZ733"/>
      <c r="DA733"/>
      <c r="DB733"/>
      <c r="DC733"/>
      <c r="DD733"/>
      <c r="DE733"/>
      <c r="DF733"/>
      <c r="DG733"/>
      <c r="DH733"/>
      <c r="DI733"/>
      <c r="DJ733"/>
      <c r="DK733"/>
      <c r="DL733"/>
      <c r="DM733"/>
      <c r="DN733"/>
      <c r="DO733"/>
      <c r="DP733"/>
      <c r="DQ733"/>
      <c r="DR733"/>
      <c r="DS733"/>
      <c r="DT733"/>
      <c r="DU733"/>
      <c r="DV733"/>
      <c r="DW733"/>
      <c r="DX733"/>
      <c r="DY733"/>
      <c r="DZ733"/>
      <c r="EA733"/>
      <c r="EB733"/>
      <c r="EC733"/>
      <c r="ED733"/>
      <c r="EE733"/>
      <c r="EF733"/>
      <c r="EG733"/>
      <c r="EH733"/>
      <c r="EI733"/>
      <c r="EJ733"/>
      <c r="EK733"/>
      <c r="EL733"/>
      <c r="EM733"/>
      <c r="EN733"/>
      <c r="EO733"/>
      <c r="EP733"/>
      <c r="EQ733"/>
      <c r="ER733"/>
      <c r="ES733"/>
      <c r="ET733"/>
      <c r="EU733"/>
      <c r="EV733"/>
      <c r="EW733"/>
      <c r="EX733"/>
      <c r="EY733"/>
      <c r="EZ733"/>
      <c r="FA733"/>
      <c r="FB733"/>
      <c r="FC733"/>
      <c r="FD733"/>
      <c r="FE733"/>
      <c r="FF733"/>
      <c r="FG733"/>
      <c r="FH733"/>
      <c r="FI733"/>
      <c r="FJ733"/>
      <c r="FK733"/>
      <c r="FL733"/>
      <c r="FM733"/>
      <c r="FN733"/>
      <c r="FO733"/>
      <c r="FP733"/>
      <c r="FQ733"/>
      <c r="FR733"/>
      <c r="FS733"/>
      <c r="FT733"/>
      <c r="FU733"/>
      <c r="FV733"/>
      <c r="FW733"/>
      <c r="FX733"/>
      <c r="FY733"/>
      <c r="FZ733"/>
      <c r="GA733"/>
      <c r="GB733"/>
      <c r="GC733"/>
      <c r="GD733"/>
      <c r="GE733"/>
      <c r="GF733"/>
      <c r="GG733"/>
      <c r="GH733"/>
      <c r="GI733"/>
      <c r="GJ733"/>
      <c r="GK733"/>
      <c r="GL733"/>
      <c r="GM733"/>
      <c r="GN733"/>
      <c r="GO733"/>
      <c r="GP733"/>
      <c r="GQ733"/>
      <c r="GR733"/>
      <c r="GS733"/>
      <c r="GT733"/>
      <c r="GU733"/>
      <c r="GV733"/>
      <c r="GW733"/>
      <c r="GX733"/>
      <c r="GY733"/>
      <c r="GZ733"/>
      <c r="HA733"/>
      <c r="HB733"/>
      <c r="HC733"/>
      <c r="HD733"/>
      <c r="HE733"/>
      <c r="HF733"/>
      <c r="HG733"/>
      <c r="HH733"/>
      <c r="HI733"/>
      <c r="HJ733"/>
      <c r="HK733"/>
      <c r="HL733"/>
      <c r="HM733"/>
      <c r="HN733"/>
      <c r="HO733"/>
      <c r="HP733"/>
      <c r="HQ733"/>
      <c r="HR733"/>
      <c r="HS733"/>
      <c r="HT733"/>
      <c r="HU733"/>
      <c r="HV733"/>
      <c r="HW733"/>
      <c r="HX733"/>
      <c r="HY733"/>
      <c r="HZ733"/>
      <c r="IA733"/>
      <c r="IB733"/>
      <c r="IC733"/>
      <c r="ID733"/>
      <c r="IE733"/>
      <c r="IF733"/>
      <c r="IG733"/>
      <c r="IH733"/>
      <c r="II733"/>
      <c r="IJ733"/>
      <c r="IK733"/>
      <c r="IL733"/>
      <c r="IM733"/>
      <c r="IN733"/>
      <c r="IO733"/>
      <c r="IP733"/>
      <c r="IQ733"/>
      <c r="IR733"/>
      <c r="IS733"/>
      <c r="IT733"/>
      <c r="IU733"/>
      <c r="IV733"/>
    </row>
    <row r="734" spans="1:256" ht="15" customHeight="1">
      <c r="A734" s="333"/>
      <c r="B734" s="333"/>
      <c r="C734" s="333"/>
      <c r="D734" s="333"/>
      <c r="E734" s="333"/>
      <c r="F734" s="333"/>
      <c r="G734" s="333"/>
      <c r="H734" s="333"/>
      <c r="I734" s="333"/>
      <c r="J734" s="333"/>
      <c r="K734" s="333"/>
      <c r="L734" s="333"/>
      <c r="M734" s="333">
        <v>27.4</v>
      </c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R734"/>
      <c r="AS734"/>
      <c r="AT734"/>
      <c r="AU734"/>
      <c r="AV734"/>
      <c r="AW734"/>
      <c r="AX734"/>
      <c r="AY734"/>
      <c r="AZ734"/>
      <c r="BA734"/>
      <c r="BB734"/>
      <c r="BC734"/>
      <c r="BD734"/>
      <c r="BE734"/>
      <c r="BF734"/>
      <c r="BG734"/>
      <c r="BH734"/>
      <c r="BI734"/>
      <c r="BJ734"/>
      <c r="BK734"/>
      <c r="BL734"/>
      <c r="BM734"/>
      <c r="BN734"/>
      <c r="BO734"/>
      <c r="BP734"/>
      <c r="BQ734"/>
      <c r="BR734"/>
      <c r="BS734"/>
      <c r="BT734"/>
      <c r="BU734"/>
      <c r="BV734"/>
      <c r="BW734"/>
      <c r="BX734"/>
      <c r="BY734" s="55" t="s">
        <v>806</v>
      </c>
      <c r="BZ734"/>
      <c r="CA734"/>
      <c r="CB734"/>
      <c r="CC734"/>
      <c r="CD734"/>
      <c r="CE734"/>
      <c r="CF734"/>
      <c r="CG734"/>
      <c r="CH734"/>
      <c r="CI734"/>
      <c r="CJ734"/>
      <c r="CK734"/>
      <c r="CL734"/>
      <c r="CM734"/>
      <c r="CN734"/>
      <c r="CO734"/>
      <c r="CP734"/>
      <c r="CQ734"/>
      <c r="CR734"/>
      <c r="CS734"/>
      <c r="CT734"/>
      <c r="CU734"/>
      <c r="CV734"/>
      <c r="CW734"/>
      <c r="CX734"/>
      <c r="CY734"/>
      <c r="CZ734"/>
      <c r="DA734"/>
      <c r="DB734"/>
      <c r="DC734"/>
      <c r="DD734"/>
      <c r="DE734"/>
      <c r="DF734"/>
      <c r="DG734"/>
      <c r="DH734"/>
      <c r="DI734"/>
      <c r="DJ734"/>
      <c r="DK734"/>
      <c r="DL734"/>
      <c r="DM734"/>
      <c r="DN734"/>
      <c r="DO734"/>
      <c r="DP734"/>
      <c r="DQ734"/>
      <c r="DR734"/>
      <c r="DS734"/>
      <c r="DT734"/>
      <c r="DU734"/>
      <c r="DV734"/>
      <c r="DW734"/>
      <c r="DX734"/>
      <c r="DY734"/>
      <c r="DZ734"/>
      <c r="EA734"/>
      <c r="EB734"/>
      <c r="EC734"/>
      <c r="ED734"/>
      <c r="EE734"/>
      <c r="EF734"/>
      <c r="EG734"/>
      <c r="EH734"/>
      <c r="EI734"/>
      <c r="EJ734"/>
      <c r="EK734"/>
      <c r="EL734"/>
      <c r="EM734"/>
      <c r="EN734"/>
      <c r="EO734"/>
      <c r="EP734"/>
      <c r="EQ734"/>
      <c r="ER734"/>
      <c r="ES734"/>
      <c r="ET734"/>
      <c r="EU734"/>
      <c r="EV734"/>
      <c r="EW734"/>
      <c r="EX734"/>
      <c r="EY734"/>
      <c r="EZ734"/>
      <c r="FA734"/>
      <c r="FB734"/>
      <c r="FC734"/>
      <c r="FD734"/>
      <c r="FE734"/>
      <c r="FF734"/>
      <c r="FG734"/>
      <c r="FH734"/>
      <c r="FI734"/>
      <c r="FJ734"/>
      <c r="FK734"/>
      <c r="FL734"/>
      <c r="FM734"/>
      <c r="FN734"/>
      <c r="FO734"/>
      <c r="FP734"/>
      <c r="FQ734"/>
      <c r="FR734"/>
      <c r="FS734"/>
      <c r="FT734"/>
      <c r="FU734"/>
      <c r="FV734"/>
      <c r="FW734"/>
      <c r="FX734"/>
      <c r="FY734"/>
      <c r="FZ734"/>
      <c r="GA734"/>
      <c r="GB734"/>
      <c r="GC734"/>
      <c r="GD734"/>
      <c r="GE734"/>
      <c r="GF734"/>
      <c r="GG734"/>
      <c r="GH734"/>
      <c r="GI734"/>
      <c r="GJ734"/>
      <c r="GK734"/>
      <c r="GL734"/>
      <c r="GM734"/>
      <c r="GN734"/>
      <c r="GO734"/>
      <c r="GP734"/>
      <c r="GQ734"/>
      <c r="GR734"/>
      <c r="GS734"/>
      <c r="GT734"/>
      <c r="GU734"/>
      <c r="GV734"/>
      <c r="GW734"/>
      <c r="GX734"/>
      <c r="GY734"/>
      <c r="GZ734"/>
      <c r="HA734"/>
      <c r="HB734"/>
      <c r="HC734"/>
      <c r="HD734"/>
      <c r="HE734"/>
      <c r="HF734"/>
      <c r="HG734"/>
      <c r="HH734"/>
      <c r="HI734"/>
      <c r="HJ734"/>
      <c r="HK734"/>
      <c r="HL734"/>
      <c r="HM734"/>
      <c r="HN734"/>
      <c r="HO734"/>
      <c r="HP734"/>
      <c r="HQ734"/>
      <c r="HR734"/>
      <c r="HS734"/>
      <c r="HT734"/>
      <c r="HU734"/>
      <c r="HV734"/>
      <c r="HW734"/>
      <c r="HX734"/>
      <c r="HY734"/>
      <c r="HZ734"/>
      <c r="IA734"/>
      <c r="IB734"/>
      <c r="IC734"/>
      <c r="ID734"/>
      <c r="IE734"/>
      <c r="IF734"/>
      <c r="IG734"/>
      <c r="IH734"/>
      <c r="II734"/>
      <c r="IJ734"/>
      <c r="IK734"/>
      <c r="IL734"/>
      <c r="IM734"/>
      <c r="IN734"/>
      <c r="IO734"/>
      <c r="IP734"/>
      <c r="IQ734"/>
      <c r="IR734"/>
      <c r="IS734"/>
      <c r="IT734"/>
      <c r="IU734"/>
      <c r="IV734"/>
    </row>
    <row r="735" spans="1:256" ht="15" customHeight="1">
      <c r="A735" s="333"/>
      <c r="B735" s="419"/>
      <c r="C735" s="419"/>
      <c r="D735" s="419"/>
      <c r="E735" s="419"/>
      <c r="F735" s="419"/>
      <c r="G735" s="419"/>
      <c r="H735" s="419"/>
      <c r="I735" s="419"/>
      <c r="J735" s="333"/>
      <c r="K735" s="333"/>
      <c r="L735" s="333"/>
      <c r="M735" s="333">
        <v>31.4</v>
      </c>
      <c r="N735" s="333"/>
      <c r="O735" s="333"/>
      <c r="P735" s="333"/>
      <c r="Q735" s="333"/>
      <c r="R735" s="333"/>
      <c r="S735" s="333"/>
      <c r="T735" s="333"/>
      <c r="U735" s="333"/>
      <c r="V735" s="333"/>
      <c r="W735" s="333"/>
      <c r="X735" s="333"/>
      <c r="Y735" s="333"/>
      <c r="Z735" s="333"/>
      <c r="AA735" s="333"/>
      <c r="AB735" s="333"/>
      <c r="AC735" s="333"/>
      <c r="AD735" s="333"/>
      <c r="AE735" s="333"/>
      <c r="AF735" s="333"/>
      <c r="AG735" s="333"/>
      <c r="AH735" s="333"/>
      <c r="AI735" s="333"/>
      <c r="AJ735" s="333"/>
      <c r="AK735" s="333"/>
      <c r="AL735" s="333"/>
      <c r="AM735" s="333"/>
      <c r="AN735" s="333"/>
      <c r="AO735" s="333"/>
      <c r="AP735" s="333"/>
      <c r="AQ735" s="333"/>
      <c r="AR735" s="333"/>
      <c r="AS735" s="333"/>
      <c r="AT735" s="333"/>
      <c r="AU735" s="333"/>
      <c r="AV735" s="333"/>
      <c r="AW735" s="333"/>
      <c r="AX735" s="333"/>
      <c r="AY735" s="333"/>
      <c r="AZ735" s="333"/>
      <c r="BA735" s="333"/>
      <c r="BB735" s="333"/>
      <c r="BC735" s="333"/>
      <c r="BD735" s="333"/>
      <c r="BE735" s="333"/>
      <c r="BF735" s="333"/>
      <c r="BG735" s="333"/>
      <c r="BH735" s="333"/>
      <c r="BI735" s="333"/>
      <c r="BJ735" s="333"/>
      <c r="BK735" s="333"/>
      <c r="BL735" s="333"/>
      <c r="BM735" s="333"/>
      <c r="BN735" s="333"/>
      <c r="BO735" s="333"/>
      <c r="BP735" s="333"/>
      <c r="BQ735" s="333"/>
      <c r="BR735"/>
      <c r="BS735"/>
      <c r="BT735"/>
      <c r="BU735"/>
      <c r="BV735"/>
      <c r="BW735"/>
      <c r="BX735"/>
      <c r="BY735"/>
      <c r="BZ735"/>
      <c r="CA735"/>
      <c r="CB735"/>
      <c r="CC735"/>
      <c r="CD735"/>
      <c r="CE735"/>
      <c r="CF735"/>
      <c r="CG735"/>
      <c r="CH735"/>
      <c r="CI735"/>
      <c r="CJ735"/>
      <c r="CK735"/>
      <c r="CL735"/>
      <c r="CM735"/>
      <c r="CN735"/>
      <c r="CO735"/>
      <c r="CP735"/>
      <c r="CQ735"/>
      <c r="CR735"/>
      <c r="CS735"/>
      <c r="CT735"/>
      <c r="CU735"/>
      <c r="CV735"/>
      <c r="CW735"/>
      <c r="CX735"/>
      <c r="CY735"/>
      <c r="CZ735"/>
      <c r="DA735"/>
      <c r="DB735"/>
      <c r="DC735"/>
      <c r="DD735"/>
      <c r="DE735"/>
      <c r="DF735"/>
      <c r="DG735"/>
      <c r="DH735"/>
      <c r="DI735"/>
      <c r="DJ735"/>
      <c r="DK735"/>
      <c r="DL735"/>
      <c r="DM735"/>
      <c r="DN735"/>
      <c r="DO735"/>
      <c r="DP735"/>
      <c r="DQ735"/>
      <c r="DR735"/>
      <c r="DS735"/>
      <c r="DT735"/>
      <c r="DU735"/>
      <c r="DV735"/>
      <c r="DW735"/>
      <c r="DX735"/>
      <c r="DY735"/>
      <c r="DZ735"/>
      <c r="EA735"/>
      <c r="EB735"/>
      <c r="EC735"/>
      <c r="ED735"/>
      <c r="EE735"/>
      <c r="EF735"/>
      <c r="EG735"/>
      <c r="EH735"/>
      <c r="EI735"/>
      <c r="EJ735"/>
      <c r="EK735"/>
      <c r="EL735"/>
      <c r="EM735"/>
      <c r="EN735"/>
      <c r="EO735"/>
      <c r="EP735"/>
      <c r="EQ735"/>
      <c r="ER735"/>
      <c r="ES735"/>
      <c r="ET735"/>
      <c r="EU735"/>
      <c r="EV735"/>
      <c r="EW735"/>
      <c r="EX735"/>
      <c r="EY735"/>
      <c r="EZ735"/>
      <c r="FA735"/>
      <c r="FB735"/>
      <c r="FC735"/>
      <c r="FD735"/>
      <c r="FE735"/>
      <c r="FF735"/>
      <c r="FG735"/>
      <c r="FH735"/>
      <c r="FI735"/>
      <c r="FJ735"/>
      <c r="FK735"/>
      <c r="FL735"/>
      <c r="FM735"/>
      <c r="FN735"/>
      <c r="FO735"/>
      <c r="FP735"/>
      <c r="FQ735"/>
      <c r="FR735"/>
      <c r="FS735"/>
      <c r="FT735"/>
      <c r="FU735"/>
      <c r="FV735"/>
      <c r="FW735"/>
      <c r="FX735"/>
      <c r="FY735"/>
      <c r="FZ735"/>
      <c r="GA735"/>
      <c r="GB735"/>
      <c r="GC735"/>
      <c r="GD735"/>
      <c r="GE735"/>
      <c r="GF735"/>
      <c r="GG735"/>
      <c r="GH735"/>
      <c r="GI735"/>
      <c r="GJ735"/>
      <c r="GK735"/>
      <c r="GL735"/>
      <c r="GM735"/>
      <c r="GN735"/>
      <c r="GO735"/>
      <c r="GP735"/>
      <c r="GQ735"/>
      <c r="GR735"/>
      <c r="GS735"/>
      <c r="GT735"/>
      <c r="GU735"/>
      <c r="GV735"/>
      <c r="GW735"/>
      <c r="GX735"/>
      <c r="GY735"/>
      <c r="GZ735"/>
      <c r="HA735"/>
      <c r="HB735"/>
      <c r="HC735"/>
      <c r="HD735"/>
      <c r="HE735"/>
      <c r="HF735"/>
      <c r="HG735"/>
      <c r="HH735"/>
      <c r="HI735"/>
      <c r="HJ735"/>
      <c r="HK735"/>
      <c r="HL735"/>
      <c r="HM735"/>
      <c r="HN735"/>
      <c r="HO735"/>
      <c r="HP735"/>
      <c r="HQ735"/>
      <c r="HR735"/>
      <c r="HS735"/>
      <c r="HT735"/>
      <c r="HU735"/>
      <c r="HV735"/>
      <c r="HW735"/>
      <c r="HX735"/>
      <c r="HY735"/>
      <c r="HZ735"/>
      <c r="IA735"/>
      <c r="IB735"/>
      <c r="IC735"/>
      <c r="ID735"/>
      <c r="IE735"/>
      <c r="IF735"/>
      <c r="IG735"/>
      <c r="IH735"/>
      <c r="II735"/>
      <c r="IJ735"/>
      <c r="IK735"/>
      <c r="IL735"/>
      <c r="IM735"/>
      <c r="IN735"/>
      <c r="IO735"/>
      <c r="IP735"/>
      <c r="IQ735"/>
      <c r="IR735"/>
      <c r="IS735"/>
      <c r="IT735"/>
      <c r="IU735"/>
      <c r="IV735"/>
    </row>
    <row r="736" spans="1:256" ht="15" customHeight="1">
      <c r="A736" s="8" t="s">
        <v>807</v>
      </c>
      <c r="B736" s="333"/>
      <c r="C736" s="333"/>
      <c r="D736" s="333"/>
      <c r="E736" s="333"/>
      <c r="F736" s="333"/>
      <c r="G736" s="333"/>
      <c r="H736" s="333"/>
      <c r="I736" s="333"/>
      <c r="J736" s="333"/>
      <c r="K736" s="333"/>
      <c r="L736" s="333"/>
      <c r="M736" s="333"/>
      <c r="N736" s="333"/>
      <c r="O736" s="333"/>
      <c r="P736" s="333"/>
      <c r="Q736" s="333"/>
      <c r="R736" s="333"/>
      <c r="S736" s="333"/>
      <c r="T736" s="333"/>
      <c r="U736" s="333"/>
      <c r="V736" s="333"/>
      <c r="W736" s="333"/>
      <c r="X736" s="333"/>
      <c r="Y736" s="333"/>
      <c r="Z736" s="333"/>
      <c r="AA736" s="333"/>
      <c r="AB736" s="333"/>
      <c r="AC736" s="333"/>
      <c r="AD736" s="333"/>
      <c r="AE736" s="333"/>
      <c r="AF736" s="333"/>
      <c r="AG736" s="333"/>
      <c r="AH736" s="333"/>
      <c r="AI736" s="333"/>
      <c r="AJ736" s="333"/>
      <c r="AK736" s="333"/>
      <c r="AL736" s="333"/>
      <c r="AM736" s="333"/>
      <c r="AN736" s="333"/>
      <c r="AO736" s="333"/>
      <c r="AP736" s="333"/>
      <c r="AQ736" s="333"/>
      <c r="AR736" s="333"/>
      <c r="AS736" s="333"/>
      <c r="AT736" s="333"/>
      <c r="AU736" s="333"/>
      <c r="AV736" s="333"/>
      <c r="AW736" s="333"/>
      <c r="AX736" s="333"/>
      <c r="AY736" s="333"/>
      <c r="AZ736" s="333"/>
      <c r="BA736"/>
      <c r="BB736" s="333"/>
      <c r="BC736" s="333"/>
      <c r="BD736" s="333"/>
      <c r="BE736" s="333"/>
      <c r="BF736" s="333"/>
      <c r="BG736" s="333"/>
      <c r="BH736" s="333"/>
      <c r="BI736" s="333"/>
      <c r="BJ736" s="333"/>
      <c r="BK736" s="333"/>
      <c r="BL736" s="333"/>
      <c r="BM736" s="333"/>
      <c r="BN736" s="333"/>
      <c r="BO736" s="333"/>
      <c r="BP736" s="333"/>
      <c r="BQ736"/>
      <c r="BR736"/>
      <c r="BS736"/>
      <c r="BT736"/>
      <c r="BU736"/>
      <c r="BV736"/>
      <c r="BW736"/>
      <c r="BX736" s="9"/>
      <c r="BY736" s="9" t="s">
        <v>808</v>
      </c>
      <c r="BZ736" s="9" t="s">
        <v>809</v>
      </c>
      <c r="CA736" s="9" t="s">
        <v>810</v>
      </c>
      <c r="CB736" s="9" t="s">
        <v>811</v>
      </c>
      <c r="CC736" s="9" t="s">
        <v>812</v>
      </c>
      <c r="CD736" s="9" t="s">
        <v>813</v>
      </c>
      <c r="CE736"/>
      <c r="CF736"/>
      <c r="CG736"/>
      <c r="CH736"/>
      <c r="CI736"/>
      <c r="CJ736"/>
      <c r="CK736"/>
      <c r="CL736"/>
      <c r="CM736"/>
      <c r="CN736"/>
      <c r="CO736"/>
      <c r="CP736"/>
      <c r="CQ736" s="420"/>
      <c r="CR736" s="420"/>
      <c r="CS736" s="420"/>
      <c r="CT736" s="420"/>
      <c r="CU736" s="420"/>
      <c r="CV736"/>
      <c r="CW736"/>
      <c r="CX736"/>
      <c r="CY736"/>
      <c r="CZ736"/>
      <c r="DA736"/>
      <c r="DB736"/>
      <c r="DC736"/>
      <c r="DD736"/>
      <c r="DE736"/>
      <c r="DF736"/>
      <c r="DG736"/>
      <c r="DH736"/>
      <c r="DI736"/>
      <c r="DJ736"/>
      <c r="DK736"/>
      <c r="DL736"/>
      <c r="DM736"/>
      <c r="DN736"/>
      <c r="DO736"/>
      <c r="DP736"/>
      <c r="DQ736"/>
      <c r="DR736"/>
      <c r="DS736"/>
      <c r="DT736"/>
      <c r="DU736"/>
      <c r="DV736"/>
      <c r="DW736"/>
      <c r="DX736"/>
      <c r="DY736"/>
      <c r="DZ736"/>
      <c r="EA736"/>
      <c r="EB736"/>
      <c r="EC736"/>
      <c r="ED736"/>
      <c r="EE736"/>
      <c r="EF736"/>
      <c r="EG736"/>
      <c r="EH736"/>
      <c r="EI736"/>
      <c r="EJ736"/>
      <c r="EK736"/>
      <c r="EL736"/>
      <c r="EM736"/>
      <c r="EN736"/>
      <c r="EO736"/>
      <c r="EP736"/>
      <c r="EQ736"/>
      <c r="ER736"/>
      <c r="ES736"/>
      <c r="ET736"/>
      <c r="EU736"/>
      <c r="EV736"/>
      <c r="EW736"/>
      <c r="EX736"/>
      <c r="EY736"/>
      <c r="EZ736"/>
      <c r="FA736"/>
      <c r="FB736"/>
      <c r="FC736"/>
      <c r="FD736"/>
      <c r="FE736"/>
      <c r="FF736"/>
      <c r="FG736"/>
      <c r="FH736"/>
      <c r="FI736"/>
      <c r="FJ736"/>
      <c r="FK736"/>
      <c r="FL736"/>
      <c r="FM736"/>
      <c r="FN736"/>
      <c r="FO736"/>
      <c r="FP736"/>
      <c r="FQ736"/>
      <c r="FR736"/>
      <c r="FS736"/>
      <c r="FT736"/>
      <c r="FU736"/>
      <c r="FV736"/>
      <c r="FW736"/>
      <c r="FX736"/>
      <c r="FY736"/>
      <c r="FZ736"/>
      <c r="GA736"/>
      <c r="GB736"/>
      <c r="GC736"/>
      <c r="GD736"/>
      <c r="GE736"/>
      <c r="GF736"/>
      <c r="GG736"/>
      <c r="GH736"/>
      <c r="GI736"/>
      <c r="GJ736"/>
      <c r="GK736"/>
      <c r="GL736"/>
      <c r="GM736"/>
      <c r="GN736"/>
      <c r="GO736"/>
      <c r="GP736"/>
      <c r="GQ736"/>
      <c r="GR736"/>
      <c r="GS736"/>
      <c r="GT736"/>
      <c r="GU736"/>
      <c r="GV736"/>
      <c r="GW736"/>
      <c r="GX736"/>
      <c r="GY736"/>
      <c r="GZ736"/>
      <c r="HA736"/>
      <c r="HB736"/>
      <c r="HC736"/>
      <c r="HD736"/>
      <c r="HE736"/>
      <c r="HF736"/>
      <c r="HG736"/>
      <c r="HH736"/>
      <c r="HI736"/>
      <c r="HJ736"/>
      <c r="HK736"/>
      <c r="HL736"/>
      <c r="HM736"/>
      <c r="HN736"/>
      <c r="HO736"/>
      <c r="HP736"/>
      <c r="HQ736"/>
      <c r="HR736"/>
      <c r="HS736"/>
      <c r="HT736"/>
      <c r="HU736"/>
      <c r="HV736"/>
      <c r="HW736"/>
      <c r="HX736"/>
      <c r="HY736"/>
      <c r="HZ736"/>
      <c r="IA736"/>
      <c r="IB736"/>
      <c r="IC736"/>
      <c r="ID736"/>
      <c r="IE736"/>
      <c r="IF736"/>
      <c r="IG736"/>
      <c r="IH736"/>
      <c r="II736"/>
      <c r="IJ736"/>
      <c r="IK736"/>
      <c r="IL736"/>
      <c r="IM736"/>
      <c r="IN736"/>
      <c r="IO736"/>
      <c r="IP736"/>
      <c r="IQ736"/>
      <c r="IR736"/>
      <c r="IS736"/>
      <c r="IT736"/>
      <c r="IU736"/>
      <c r="IV736"/>
    </row>
    <row r="737" spans="1:256" ht="3.75" customHeight="1">
      <c r="A737"/>
      <c r="B737" s="333"/>
      <c r="C737" s="333"/>
      <c r="D737" s="333"/>
      <c r="E737" s="333"/>
      <c r="F737" s="333"/>
      <c r="G737" s="333"/>
      <c r="H737" s="333"/>
      <c r="I737" s="333"/>
      <c r="J737" s="333"/>
      <c r="K737" s="333"/>
      <c r="L737" s="333"/>
      <c r="M737" s="333">
        <v>34.9</v>
      </c>
      <c r="N737" s="333"/>
      <c r="O737" s="333"/>
      <c r="P737" s="333"/>
      <c r="Q737" s="333"/>
      <c r="R737" s="333"/>
      <c r="S737" s="333"/>
      <c r="T737" s="333"/>
      <c r="U737" s="333"/>
      <c r="V737" s="333">
        <v>17.5</v>
      </c>
      <c r="W737" s="333"/>
      <c r="X737" s="333"/>
      <c r="Y737" s="333"/>
      <c r="Z737" s="333"/>
      <c r="AA737" s="333"/>
      <c r="AB737" s="333"/>
      <c r="AC737" s="333"/>
      <c r="AD737" s="333"/>
      <c r="AE737" s="333"/>
      <c r="AF737" s="333"/>
      <c r="AG737" s="333"/>
      <c r="AH737" s="333"/>
      <c r="AI737" s="333"/>
      <c r="AJ737" s="333"/>
      <c r="AK737" s="333"/>
      <c r="AL737" s="333"/>
      <c r="AM737" s="333"/>
      <c r="AN737" s="333"/>
      <c r="AO737" s="333"/>
      <c r="AP737" s="333"/>
      <c r="AQ737" s="333"/>
      <c r="AR737" s="333"/>
      <c r="AS737" s="333"/>
      <c r="AT737" s="333"/>
      <c r="AU737" s="333"/>
      <c r="AV737" s="333"/>
      <c r="AW737" s="333"/>
      <c r="AX737" s="333"/>
      <c r="AY737" s="333"/>
      <c r="AZ737" s="333"/>
      <c r="BA737" s="333"/>
      <c r="BB737" s="333"/>
      <c r="BC737" s="333"/>
      <c r="BD737" s="333"/>
      <c r="BE737" s="333"/>
      <c r="BF737" s="333"/>
      <c r="BG737" s="333"/>
      <c r="BH737" s="333"/>
      <c r="BI737" s="333"/>
      <c r="BJ737" s="333"/>
      <c r="BK737" s="333"/>
      <c r="BL737" s="333"/>
      <c r="BM737" s="333"/>
      <c r="BN737" s="333"/>
      <c r="BO737" s="333"/>
      <c r="BP737" s="333"/>
      <c r="BQ737" s="333"/>
      <c r="BR737"/>
      <c r="BS737"/>
      <c r="BT737"/>
      <c r="BU737"/>
      <c r="BV737"/>
      <c r="BW737"/>
      <c r="BX737"/>
      <c r="BY737"/>
      <c r="BZ737"/>
      <c r="CA737"/>
      <c r="CB737"/>
      <c r="CC737"/>
      <c r="CD737"/>
      <c r="CE737"/>
      <c r="CF737"/>
      <c r="CG737"/>
      <c r="CH737"/>
      <c r="CI737"/>
      <c r="CJ737"/>
      <c r="CK737"/>
      <c r="CL737"/>
      <c r="CM737"/>
      <c r="CN737"/>
      <c r="CO737"/>
      <c r="CP737"/>
      <c r="CQ737" s="420"/>
      <c r="CR737" s="420"/>
      <c r="CS737" s="420"/>
      <c r="CT737" s="420"/>
      <c r="CU737" s="420"/>
      <c r="CV737"/>
      <c r="CW737"/>
      <c r="CX737"/>
      <c r="CY737"/>
      <c r="CZ737"/>
      <c r="DA737"/>
      <c r="DB737"/>
      <c r="DC737"/>
      <c r="DD737"/>
      <c r="DE737"/>
      <c r="DF737"/>
      <c r="DG737"/>
      <c r="DH737"/>
      <c r="DI737"/>
      <c r="DJ737"/>
      <c r="DK737"/>
      <c r="DL737"/>
      <c r="DM737"/>
      <c r="DN737"/>
      <c r="DO737"/>
      <c r="DP737"/>
      <c r="DQ737"/>
      <c r="DR737"/>
      <c r="DS737"/>
      <c r="DT737"/>
      <c r="DU737"/>
      <c r="DV737"/>
      <c r="DW737"/>
      <c r="DX737"/>
      <c r="DY737"/>
      <c r="DZ737"/>
      <c r="EA737"/>
      <c r="EB737"/>
      <c r="EC737"/>
      <c r="ED737"/>
      <c r="EE737"/>
      <c r="EF737"/>
      <c r="EG737"/>
      <c r="EH737"/>
      <c r="EI737"/>
      <c r="EJ737"/>
      <c r="EK737"/>
      <c r="EL737"/>
      <c r="EM737"/>
      <c r="EN737"/>
      <c r="EO737"/>
      <c r="EP737"/>
      <c r="EQ737"/>
      <c r="ER737"/>
      <c r="ES737"/>
      <c r="ET737"/>
      <c r="EU737"/>
      <c r="EV737"/>
      <c r="EW737"/>
      <c r="EX737"/>
      <c r="EY737"/>
      <c r="EZ737"/>
      <c r="FA737"/>
      <c r="FB737"/>
      <c r="FC737"/>
      <c r="FD737"/>
      <c r="FE737"/>
      <c r="FF737"/>
      <c r="FG737"/>
      <c r="FH737"/>
      <c r="FI737"/>
      <c r="FJ737"/>
      <c r="FK737"/>
      <c r="FL737"/>
      <c r="FM737"/>
      <c r="FN737"/>
      <c r="FO737"/>
      <c r="FP737"/>
      <c r="FQ737"/>
      <c r="FR737"/>
      <c r="FS737"/>
      <c r="FT737"/>
      <c r="FU737"/>
      <c r="FV737"/>
      <c r="FW737"/>
      <c r="FX737"/>
      <c r="FY737"/>
      <c r="FZ737"/>
      <c r="GA737"/>
      <c r="GB737"/>
      <c r="GC737"/>
      <c r="GD737"/>
      <c r="GE737"/>
      <c r="GF737"/>
      <c r="GG737"/>
      <c r="GH737"/>
      <c r="GI737"/>
      <c r="GJ737"/>
      <c r="GK737"/>
      <c r="GL737"/>
      <c r="GM737"/>
      <c r="GN737"/>
      <c r="GO737"/>
      <c r="GP737"/>
      <c r="GQ737"/>
      <c r="GR737"/>
      <c r="GS737"/>
      <c r="GT737"/>
      <c r="GU737"/>
      <c r="GV737"/>
      <c r="GW737"/>
      <c r="GX737"/>
      <c r="GY737"/>
      <c r="GZ737"/>
      <c r="HA737"/>
      <c r="HB737"/>
      <c r="HC737"/>
      <c r="HD737"/>
      <c r="HE737"/>
      <c r="HF737"/>
      <c r="HG737"/>
      <c r="HH737"/>
      <c r="HI737"/>
      <c r="HJ737"/>
      <c r="HK737"/>
      <c r="HL737"/>
      <c r="HM737"/>
      <c r="HN737"/>
      <c r="HO737"/>
      <c r="HP737"/>
      <c r="HQ737"/>
      <c r="HR737"/>
      <c r="HS737"/>
      <c r="HT737"/>
      <c r="HU737"/>
      <c r="HV737"/>
      <c r="HW737"/>
      <c r="HX737"/>
      <c r="HY737"/>
      <c r="HZ737"/>
      <c r="IA737"/>
      <c r="IB737"/>
      <c r="IC737"/>
      <c r="ID737"/>
      <c r="IE737"/>
      <c r="IF737"/>
      <c r="IG737"/>
      <c r="IH737"/>
      <c r="II737"/>
      <c r="IJ737"/>
      <c r="IK737"/>
      <c r="IL737"/>
      <c r="IM737"/>
      <c r="IN737"/>
      <c r="IO737"/>
      <c r="IP737"/>
      <c r="IQ737"/>
      <c r="IR737"/>
      <c r="IS737"/>
      <c r="IT737"/>
      <c r="IU737"/>
      <c r="IV737"/>
    </row>
    <row r="738" spans="1:256" ht="15" customHeight="1">
      <c r="A738"/>
      <c r="B738" s="5" t="s">
        <v>12</v>
      </c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 t="s">
        <v>814</v>
      </c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 t="s">
        <v>815</v>
      </c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  <c r="AQ738" s="5"/>
      <c r="AR738" s="5"/>
      <c r="AS738" s="5"/>
      <c r="AT738" s="5"/>
      <c r="AU738" s="5"/>
      <c r="AV738" s="5"/>
      <c r="AW738" s="5" t="s">
        <v>108</v>
      </c>
      <c r="AX738" s="5"/>
      <c r="AY738" s="5"/>
      <c r="AZ738" s="5"/>
      <c r="BA738" s="5"/>
      <c r="BB738" s="5"/>
      <c r="BC738" s="5"/>
      <c r="BD738" s="5"/>
      <c r="BE738" s="5"/>
      <c r="BF738" s="5"/>
      <c r="BG738" s="5"/>
      <c r="BH738" s="5"/>
      <c r="BI738" s="5"/>
      <c r="BJ738" s="5"/>
      <c r="BK738" s="5"/>
      <c r="BL738" s="5"/>
      <c r="BM738" s="5"/>
      <c r="BN738" s="5"/>
      <c r="BO738" s="5" t="s">
        <v>816</v>
      </c>
      <c r="BP738" s="5"/>
      <c r="BQ738" s="5"/>
      <c r="BR738" s="5"/>
      <c r="BS738" s="5"/>
      <c r="BT738" s="5"/>
      <c r="BU738" s="5"/>
      <c r="BV738" s="5"/>
      <c r="BW738" s="5"/>
      <c r="BX738" s="5"/>
      <c r="BY738" s="5"/>
      <c r="BZ738"/>
      <c r="CA738"/>
      <c r="CB738"/>
      <c r="CC738"/>
      <c r="CD738"/>
      <c r="CE738"/>
      <c r="CF738"/>
      <c r="CG738"/>
      <c r="CH738"/>
      <c r="CI738"/>
      <c r="CJ738"/>
      <c r="CK738"/>
      <c r="CL738"/>
      <c r="CM738"/>
      <c r="CN738"/>
      <c r="CO738"/>
      <c r="CP738"/>
      <c r="CQ738"/>
      <c r="CR738"/>
      <c r="CS738"/>
      <c r="CT738"/>
      <c r="CU738"/>
      <c r="CV738"/>
      <c r="CW738"/>
      <c r="CX738"/>
      <c r="CY738"/>
      <c r="CZ738"/>
      <c r="DA738"/>
      <c r="DB738"/>
      <c r="DC738"/>
      <c r="DD738"/>
      <c r="DE738"/>
      <c r="DF738"/>
      <c r="DG738"/>
      <c r="DH738"/>
      <c r="DI738"/>
      <c r="DJ738"/>
      <c r="DK738"/>
      <c r="DL738"/>
      <c r="DM738"/>
      <c r="DN738"/>
      <c r="DO738"/>
      <c r="DP738"/>
      <c r="DQ738"/>
      <c r="DR738"/>
      <c r="DS738"/>
      <c r="DT738"/>
      <c r="DU738"/>
      <c r="DV738"/>
      <c r="DW738"/>
      <c r="DX738"/>
      <c r="DY738"/>
      <c r="DZ738"/>
      <c r="EA738"/>
      <c r="EB738"/>
      <c r="EC738"/>
      <c r="ED738"/>
      <c r="EE738"/>
      <c r="EF738"/>
      <c r="EG738"/>
      <c r="EH738"/>
      <c r="EI738"/>
      <c r="EJ738"/>
      <c r="EK738"/>
      <c r="EL738"/>
      <c r="EM738"/>
      <c r="EN738"/>
      <c r="EO738"/>
      <c r="EP738"/>
      <c r="EQ738"/>
      <c r="ER738"/>
      <c r="ES738"/>
      <c r="ET738"/>
      <c r="EU738"/>
      <c r="EV738"/>
      <c r="EW738"/>
      <c r="EX738"/>
      <c r="EY738"/>
      <c r="EZ738"/>
      <c r="FA738"/>
      <c r="FB738"/>
      <c r="FC738"/>
      <c r="FD738"/>
      <c r="FE738"/>
      <c r="FF738"/>
      <c r="FG738"/>
      <c r="FH738"/>
      <c r="FI738"/>
      <c r="FJ738"/>
      <c r="FK738"/>
      <c r="FL738"/>
      <c r="FM738"/>
      <c r="FN738"/>
      <c r="FO738"/>
      <c r="FP738"/>
      <c r="FQ738"/>
      <c r="FR738"/>
      <c r="FS738"/>
      <c r="FT738"/>
      <c r="FU738"/>
      <c r="FV738"/>
      <c r="FW738"/>
      <c r="FX738"/>
      <c r="FY738"/>
      <c r="FZ738"/>
      <c r="GA738"/>
      <c r="GB738"/>
      <c r="GC738"/>
      <c r="GD738"/>
      <c r="GE738"/>
      <c r="GF738"/>
      <c r="GG738"/>
      <c r="GH738"/>
      <c r="GI738"/>
      <c r="GJ738"/>
      <c r="GK738"/>
      <c r="GL738"/>
      <c r="GM738"/>
      <c r="GN738"/>
      <c r="GO738"/>
      <c r="GP738"/>
      <c r="GQ738"/>
      <c r="GR738"/>
      <c r="GS738"/>
      <c r="GT738"/>
      <c r="GU738"/>
      <c r="GV738"/>
      <c r="GW738"/>
      <c r="GX738"/>
      <c r="GY738"/>
      <c r="GZ738"/>
      <c r="HA738"/>
      <c r="HB738"/>
      <c r="HC738"/>
      <c r="HD738"/>
      <c r="HE738"/>
      <c r="HF738"/>
      <c r="HG738"/>
      <c r="HH738"/>
      <c r="HI738"/>
      <c r="HJ738"/>
      <c r="HK738"/>
      <c r="HL738"/>
      <c r="HM738"/>
      <c r="HN738"/>
      <c r="HO738"/>
      <c r="HP738"/>
      <c r="HQ738"/>
      <c r="HR738"/>
      <c r="HS738"/>
      <c r="HT738"/>
      <c r="HU738"/>
      <c r="HV738"/>
      <c r="HW738"/>
      <c r="HX738"/>
      <c r="HY738"/>
      <c r="HZ738"/>
      <c r="IA738"/>
      <c r="IB738"/>
      <c r="IC738"/>
      <c r="ID738"/>
      <c r="IE738"/>
      <c r="IF738"/>
      <c r="IG738"/>
      <c r="IH738"/>
      <c r="II738"/>
      <c r="IJ738"/>
      <c r="IK738"/>
      <c r="IL738"/>
      <c r="IM738"/>
      <c r="IN738"/>
      <c r="IO738"/>
      <c r="IP738"/>
      <c r="IQ738"/>
      <c r="IR738"/>
      <c r="IS738"/>
      <c r="IT738"/>
      <c r="IU738"/>
      <c r="IV738"/>
    </row>
    <row r="739" spans="1:256" ht="15" customHeight="1">
      <c r="A739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 t="s">
        <v>817</v>
      </c>
      <c r="N739" s="5"/>
      <c r="O739" s="5"/>
      <c r="P739" s="5"/>
      <c r="Q739" s="5"/>
      <c r="R739" s="5"/>
      <c r="S739" s="5"/>
      <c r="T739" s="5"/>
      <c r="U739" s="5"/>
      <c r="V739" s="5" t="s">
        <v>818</v>
      </c>
      <c r="W739" s="5"/>
      <c r="X739" s="5"/>
      <c r="Y739" s="5"/>
      <c r="Z739" s="5"/>
      <c r="AA739" s="5"/>
      <c r="AB739" s="5"/>
      <c r="AC739" s="5"/>
      <c r="AD739" s="5"/>
      <c r="AE739" s="5" t="s">
        <v>817</v>
      </c>
      <c r="AF739" s="5"/>
      <c r="AG739" s="5"/>
      <c r="AH739" s="5"/>
      <c r="AI739" s="5"/>
      <c r="AJ739" s="5"/>
      <c r="AK739" s="5"/>
      <c r="AL739" s="5"/>
      <c r="AM739" s="5"/>
      <c r="AN739" s="5" t="s">
        <v>818</v>
      </c>
      <c r="AO739" s="5"/>
      <c r="AP739" s="5"/>
      <c r="AQ739" s="5"/>
      <c r="AR739" s="5"/>
      <c r="AS739" s="5"/>
      <c r="AT739" s="5"/>
      <c r="AU739" s="5"/>
      <c r="AV739" s="5"/>
      <c r="AW739" s="5" t="s">
        <v>817</v>
      </c>
      <c r="AX739" s="5"/>
      <c r="AY739" s="5"/>
      <c r="AZ739" s="5"/>
      <c r="BA739" s="5"/>
      <c r="BB739" s="5"/>
      <c r="BC739" s="5"/>
      <c r="BD739" s="5"/>
      <c r="BE739" s="5"/>
      <c r="BF739" s="5" t="s">
        <v>818</v>
      </c>
      <c r="BG739" s="5"/>
      <c r="BH739" s="5"/>
      <c r="BI739" s="5"/>
      <c r="BJ739" s="5"/>
      <c r="BK739" s="5"/>
      <c r="BL739" s="5"/>
      <c r="BM739" s="5"/>
      <c r="BN739" s="5"/>
      <c r="BO739" s="5"/>
      <c r="BP739" s="5"/>
      <c r="BQ739" s="5"/>
      <c r="BR739" s="5"/>
      <c r="BS739" s="5"/>
      <c r="BT739" s="5"/>
      <c r="BU739" s="5"/>
      <c r="BV739" s="5"/>
      <c r="BW739" s="5"/>
      <c r="BX739" s="5"/>
      <c r="BY739" s="5"/>
      <c r="BZ739" s="330"/>
      <c r="CA739" s="330"/>
      <c r="CB739" s="330"/>
      <c r="CC739" s="330"/>
      <c r="CD739"/>
      <c r="CE739"/>
      <c r="CF739"/>
      <c r="CG739"/>
      <c r="CH739"/>
      <c r="CI739"/>
      <c r="CJ739"/>
      <c r="CK739"/>
      <c r="CL739"/>
      <c r="CM739"/>
      <c r="CN739"/>
      <c r="CO739"/>
      <c r="CP739"/>
      <c r="CQ739"/>
      <c r="CR739"/>
      <c r="CS739"/>
      <c r="CT739"/>
      <c r="CU739"/>
      <c r="CV739"/>
      <c r="CW739"/>
      <c r="CX739"/>
      <c r="CY739"/>
      <c r="CZ739"/>
      <c r="DA739"/>
      <c r="DB739"/>
      <c r="DC739"/>
      <c r="DD739"/>
      <c r="DE739"/>
      <c r="DF739"/>
      <c r="DG739"/>
      <c r="DH739"/>
      <c r="DI739"/>
      <c r="DJ739"/>
      <c r="DK739"/>
      <c r="DL739"/>
      <c r="DM739"/>
      <c r="DN739"/>
      <c r="DO739"/>
      <c r="DP739"/>
      <c r="DQ739"/>
      <c r="DR739"/>
      <c r="DS739"/>
      <c r="DT739"/>
      <c r="DU739"/>
      <c r="DV739"/>
      <c r="DW739"/>
      <c r="DX739"/>
      <c r="DY739"/>
      <c r="DZ739"/>
      <c r="EA739"/>
      <c r="EB739"/>
      <c r="EC739"/>
      <c r="ED739"/>
      <c r="EE739"/>
      <c r="EF739"/>
      <c r="EG739"/>
      <c r="EH739"/>
      <c r="EI739"/>
      <c r="EJ739"/>
      <c r="EK739"/>
      <c r="EL739"/>
      <c r="EM739"/>
      <c r="EN739"/>
      <c r="EO739"/>
      <c r="EP739"/>
      <c r="EQ739"/>
      <c r="ER739"/>
      <c r="ES739"/>
      <c r="ET739"/>
      <c r="EU739"/>
      <c r="EV739"/>
      <c r="EW739"/>
      <c r="EX739"/>
      <c r="EY739"/>
      <c r="EZ739"/>
      <c r="FA739"/>
      <c r="FB739"/>
      <c r="FC739"/>
      <c r="FD739"/>
      <c r="FE739"/>
      <c r="FF739"/>
      <c r="FG739"/>
      <c r="FH739"/>
      <c r="FI739"/>
      <c r="FJ739"/>
      <c r="FK739"/>
      <c r="FL739"/>
      <c r="FM739"/>
      <c r="FN739"/>
      <c r="FO739"/>
      <c r="FP739"/>
      <c r="FQ739"/>
      <c r="FR739"/>
      <c r="FS739"/>
      <c r="FT739"/>
      <c r="FU739"/>
      <c r="FV739"/>
      <c r="FW739"/>
      <c r="FX739"/>
      <c r="FY739"/>
      <c r="FZ739"/>
      <c r="GA739"/>
      <c r="GB739"/>
      <c r="GC739"/>
      <c r="GD739"/>
      <c r="GE739"/>
      <c r="GF739"/>
      <c r="GG739"/>
      <c r="GH739"/>
      <c r="GI739"/>
      <c r="GJ739"/>
      <c r="GK739"/>
      <c r="GL739"/>
      <c r="GM739"/>
      <c r="GN739"/>
      <c r="GO739"/>
      <c r="GP739"/>
      <c r="GQ739"/>
      <c r="GR739"/>
      <c r="GS739"/>
      <c r="GT739"/>
      <c r="GU739"/>
      <c r="GV739"/>
      <c r="GW739"/>
      <c r="GX739"/>
      <c r="GY739"/>
      <c r="GZ739"/>
      <c r="HA739"/>
      <c r="HB739"/>
      <c r="HC739"/>
      <c r="HD739"/>
      <c r="HE739"/>
      <c r="HF739"/>
      <c r="HG739"/>
      <c r="HH739"/>
      <c r="HI739"/>
      <c r="HJ739"/>
      <c r="HK739"/>
      <c r="HL739"/>
      <c r="HM739"/>
      <c r="HN739"/>
      <c r="HO739"/>
      <c r="HP739"/>
      <c r="HQ739"/>
      <c r="HR739"/>
      <c r="HS739"/>
      <c r="HT739"/>
      <c r="HU739"/>
      <c r="HV739"/>
      <c r="HW739"/>
      <c r="HX739"/>
      <c r="HY739"/>
      <c r="HZ739"/>
      <c r="IA739"/>
      <c r="IB739"/>
      <c r="IC739"/>
      <c r="ID739"/>
      <c r="IE739"/>
      <c r="IF739"/>
      <c r="IG739"/>
      <c r="IH739"/>
      <c r="II739"/>
      <c r="IJ739"/>
      <c r="IK739"/>
      <c r="IL739"/>
      <c r="IM739"/>
      <c r="IN739"/>
      <c r="IO739"/>
      <c r="IP739"/>
      <c r="IQ739"/>
      <c r="IR739"/>
      <c r="IS739"/>
      <c r="IT739"/>
      <c r="IU739"/>
      <c r="IV739"/>
    </row>
    <row r="740" spans="1:256" ht="15" customHeight="1">
      <c r="A740"/>
      <c r="B740" s="5" t="s">
        <v>819</v>
      </c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421">
        <v>5</v>
      </c>
      <c r="N740" s="421"/>
      <c r="O740" s="421"/>
      <c r="P740" s="421"/>
      <c r="Q740" s="421"/>
      <c r="R740" s="421"/>
      <c r="S740" s="421"/>
      <c r="T740" s="421"/>
      <c r="U740" s="421"/>
      <c r="V740" s="421">
        <v>679</v>
      </c>
      <c r="W740" s="421"/>
      <c r="X740" s="421"/>
      <c r="Y740" s="421"/>
      <c r="Z740" s="421"/>
      <c r="AA740" s="421"/>
      <c r="AB740" s="421"/>
      <c r="AC740" s="421"/>
      <c r="AD740" s="421"/>
      <c r="AE740" s="421">
        <v>45</v>
      </c>
      <c r="AF740" s="421"/>
      <c r="AG740" s="421"/>
      <c r="AH740" s="421"/>
      <c r="AI740" s="421"/>
      <c r="AJ740" s="421"/>
      <c r="AK740" s="421"/>
      <c r="AL740" s="421"/>
      <c r="AM740" s="421"/>
      <c r="AN740" s="421">
        <v>194</v>
      </c>
      <c r="AO740" s="421"/>
      <c r="AP740" s="421"/>
      <c r="AQ740" s="421"/>
      <c r="AR740" s="421"/>
      <c r="AS740" s="421"/>
      <c r="AT740" s="421"/>
      <c r="AU740" s="421"/>
      <c r="AV740" s="421"/>
      <c r="AW740" s="421">
        <v>50</v>
      </c>
      <c r="AX740" s="421"/>
      <c r="AY740" s="421"/>
      <c r="AZ740" s="421"/>
      <c r="BA740" s="421"/>
      <c r="BB740" s="421"/>
      <c r="BC740" s="421"/>
      <c r="BD740" s="421"/>
      <c r="BE740" s="421"/>
      <c r="BF740" s="421">
        <v>873</v>
      </c>
      <c r="BG740" s="421"/>
      <c r="BH740" s="421"/>
      <c r="BI740" s="421"/>
      <c r="BJ740" s="421"/>
      <c r="BK740" s="421"/>
      <c r="BL740" s="421"/>
      <c r="BM740" s="421"/>
      <c r="BN740" s="421"/>
      <c r="BO740" s="421">
        <v>23</v>
      </c>
      <c r="BP740" s="421"/>
      <c r="BQ740" s="421"/>
      <c r="BR740" s="421"/>
      <c r="BS740" s="421"/>
      <c r="BT740" s="421"/>
      <c r="BU740" s="421"/>
      <c r="BV740" s="421"/>
      <c r="BW740" s="421"/>
      <c r="BX740" s="421"/>
      <c r="BY740" s="421"/>
      <c r="BZ740"/>
      <c r="CA740"/>
      <c r="CB740"/>
      <c r="CC740"/>
      <c r="CD740"/>
      <c r="CE740"/>
      <c r="CF740"/>
      <c r="CG740"/>
      <c r="CH740"/>
      <c r="CI740"/>
      <c r="CJ740"/>
      <c r="CK740"/>
      <c r="CL740"/>
      <c r="CM740"/>
      <c r="CN740"/>
      <c r="CO740"/>
      <c r="CP740"/>
      <c r="CQ740"/>
      <c r="CR740"/>
      <c r="CS740"/>
      <c r="CT740"/>
      <c r="CU740"/>
      <c r="CV740"/>
      <c r="CW740"/>
      <c r="CX740"/>
      <c r="CY740"/>
      <c r="CZ740"/>
      <c r="DA740"/>
      <c r="DB740"/>
      <c r="DC740"/>
      <c r="DD740"/>
      <c r="DE740"/>
      <c r="DF740"/>
      <c r="DG740"/>
      <c r="DH740"/>
      <c r="DI740"/>
      <c r="DJ740"/>
      <c r="DK740"/>
      <c r="DL740"/>
      <c r="DM740"/>
      <c r="DN740"/>
      <c r="DO740"/>
      <c r="DP740"/>
      <c r="DQ740"/>
      <c r="DR740"/>
      <c r="DS740"/>
      <c r="DT740"/>
      <c r="DU740"/>
      <c r="DV740"/>
      <c r="DW740"/>
      <c r="DX740"/>
      <c r="DY740"/>
      <c r="DZ740"/>
      <c r="EA740"/>
      <c r="EB740"/>
      <c r="EC740"/>
      <c r="ED740"/>
      <c r="EE740"/>
      <c r="EF740"/>
      <c r="EG740"/>
      <c r="EH740"/>
      <c r="EI740"/>
      <c r="EJ740"/>
      <c r="EK740"/>
      <c r="EL740"/>
      <c r="EM740"/>
      <c r="EN740"/>
      <c r="EO740"/>
      <c r="EP740"/>
      <c r="EQ740"/>
      <c r="ER740"/>
      <c r="ES740"/>
      <c r="ET740"/>
      <c r="EU740"/>
      <c r="EV740"/>
      <c r="EW740"/>
      <c r="EX740"/>
      <c r="EY740"/>
      <c r="EZ740"/>
      <c r="FA740"/>
      <c r="FB740"/>
      <c r="FC740"/>
      <c r="FD740"/>
      <c r="FE740"/>
      <c r="FF740"/>
      <c r="FG740"/>
      <c r="FH740"/>
      <c r="FI740"/>
      <c r="FJ740"/>
      <c r="FK740"/>
      <c r="FL740"/>
      <c r="FM740"/>
      <c r="FN740"/>
      <c r="FO740"/>
      <c r="FP740"/>
      <c r="FQ740"/>
      <c r="FR740"/>
      <c r="FS740"/>
      <c r="FT740"/>
      <c r="FU740"/>
      <c r="FV740"/>
      <c r="FW740"/>
      <c r="FX740"/>
      <c r="FY740"/>
      <c r="FZ740"/>
      <c r="GA740"/>
      <c r="GB740"/>
      <c r="GC740"/>
      <c r="GD740"/>
      <c r="GE740"/>
      <c r="GF740"/>
      <c r="GG740"/>
      <c r="GH740"/>
      <c r="GI740"/>
      <c r="GJ740"/>
      <c r="GK740"/>
      <c r="GL740"/>
      <c r="GM740"/>
      <c r="GN740"/>
      <c r="GO740"/>
      <c r="GP740"/>
      <c r="GQ740"/>
      <c r="GR740"/>
      <c r="GS740"/>
      <c r="GT740"/>
      <c r="GU740"/>
      <c r="GV740"/>
      <c r="GW740"/>
      <c r="GX740"/>
      <c r="GY740"/>
      <c r="GZ740"/>
      <c r="HA740"/>
      <c r="HB740"/>
      <c r="HC740"/>
      <c r="HD740"/>
      <c r="HE740"/>
      <c r="HF740"/>
      <c r="HG740"/>
      <c r="HH740"/>
      <c r="HI740"/>
      <c r="HJ740"/>
      <c r="HK740"/>
      <c r="HL740"/>
      <c r="HM740"/>
      <c r="HN740"/>
      <c r="HO740"/>
      <c r="HP740"/>
      <c r="HQ740"/>
      <c r="HR740"/>
      <c r="HS740"/>
      <c r="HT740"/>
      <c r="HU740"/>
      <c r="HV740"/>
      <c r="HW740"/>
      <c r="HX740"/>
      <c r="HY740"/>
      <c r="HZ740"/>
      <c r="IA740"/>
      <c r="IB740"/>
      <c r="IC740"/>
      <c r="ID740"/>
      <c r="IE740"/>
      <c r="IF740"/>
      <c r="IG740"/>
      <c r="IH740"/>
      <c r="II740"/>
      <c r="IJ740"/>
      <c r="IK740"/>
      <c r="IL740"/>
      <c r="IM740"/>
      <c r="IN740"/>
      <c r="IO740"/>
      <c r="IP740"/>
      <c r="IQ740"/>
      <c r="IR740"/>
      <c r="IS740"/>
      <c r="IT740"/>
      <c r="IU740"/>
      <c r="IV740"/>
    </row>
    <row r="741" spans="1:256" ht="15" customHeight="1">
      <c r="A741"/>
      <c r="B741" s="333"/>
      <c r="C741" s="333"/>
      <c r="D741" s="333"/>
      <c r="E741" s="333"/>
      <c r="F741" s="333"/>
      <c r="G741" s="333"/>
      <c r="H741" s="333"/>
      <c r="I741" s="333"/>
      <c r="J741" s="333"/>
      <c r="K741" s="333"/>
      <c r="L741" s="333"/>
      <c r="M741" s="333"/>
      <c r="N741" s="333"/>
      <c r="O741" s="333"/>
      <c r="P741" s="333"/>
      <c r="Q741" s="333"/>
      <c r="R741" s="333"/>
      <c r="S741" s="333"/>
      <c r="T741" s="333"/>
      <c r="U741" s="333"/>
      <c r="V741"/>
      <c r="W741"/>
      <c r="X741"/>
      <c r="Y741"/>
      <c r="Z741"/>
      <c r="AA741"/>
      <c r="AB741" s="333"/>
      <c r="AC741" s="333"/>
      <c r="AD741" s="333"/>
      <c r="AE741" s="333"/>
      <c r="AF741" s="333"/>
      <c r="AG741" s="333"/>
      <c r="AH741" s="333"/>
      <c r="AI741" s="333"/>
      <c r="AJ741" s="333"/>
      <c r="AK741" s="333"/>
      <c r="AL741" s="333"/>
      <c r="AM741" s="333"/>
      <c r="AN741" s="333"/>
      <c r="AO741" s="333"/>
      <c r="AP741" s="333"/>
      <c r="AQ741" s="333"/>
      <c r="AR741" s="333"/>
      <c r="AS741" s="333"/>
      <c r="AT741" s="333"/>
      <c r="AU741" s="333"/>
      <c r="AV741" s="333"/>
      <c r="AW741"/>
      <c r="AX741"/>
      <c r="AY741" s="333"/>
      <c r="AZ741" s="333"/>
      <c r="BA741" s="333"/>
      <c r="BB741" s="333"/>
      <c r="BC741" s="333"/>
      <c r="BD741" s="333"/>
      <c r="BE741" s="333"/>
      <c r="BF741" s="333"/>
      <c r="BG741" s="333"/>
      <c r="BH741" s="333"/>
      <c r="BI741" s="333"/>
      <c r="BJ741" s="333"/>
      <c r="BK741"/>
      <c r="BL741" s="333"/>
      <c r="BM741"/>
      <c r="BN741" s="333"/>
      <c r="BO741" s="333"/>
      <c r="BP741" s="333"/>
      <c r="BQ741" s="333"/>
      <c r="BR741"/>
      <c r="BS741"/>
      <c r="BT741"/>
      <c r="BU741"/>
      <c r="BV741"/>
      <c r="BW741"/>
      <c r="BX741"/>
      <c r="BY741" s="9" t="s">
        <v>806</v>
      </c>
      <c r="BZ741"/>
      <c r="CA741"/>
      <c r="CB741"/>
      <c r="CC741"/>
      <c r="CD741"/>
      <c r="CE741"/>
      <c r="CF741"/>
      <c r="CG741"/>
      <c r="CH741"/>
      <c r="CI741"/>
      <c r="CJ741"/>
      <c r="CK741"/>
      <c r="CL741"/>
      <c r="CM741"/>
      <c r="CN741"/>
      <c r="CO741"/>
      <c r="CP741"/>
      <c r="CQ741"/>
      <c r="CR741"/>
      <c r="CS741"/>
      <c r="CT741"/>
      <c r="CU741"/>
      <c r="CV741"/>
      <c r="CW741"/>
      <c r="CX741"/>
      <c r="CY741"/>
      <c r="CZ741"/>
      <c r="DA741"/>
      <c r="DB741"/>
      <c r="DC741"/>
      <c r="DD741"/>
      <c r="DE741"/>
      <c r="DF741"/>
      <c r="DG741"/>
      <c r="DH741"/>
      <c r="DI741"/>
      <c r="DJ741"/>
      <c r="DK741"/>
      <c r="DL741"/>
      <c r="DM741"/>
      <c r="DN741"/>
      <c r="DO741"/>
      <c r="DP741"/>
      <c r="DQ741"/>
      <c r="DR741"/>
      <c r="DS741"/>
      <c r="DT741"/>
      <c r="DU741"/>
      <c r="DV741"/>
      <c r="DW741"/>
      <c r="DX741"/>
      <c r="DY741"/>
      <c r="DZ741"/>
      <c r="EA741"/>
      <c r="EB741"/>
      <c r="EC741"/>
      <c r="ED741"/>
      <c r="EE741"/>
      <c r="EF741"/>
      <c r="EG741"/>
      <c r="EH741"/>
      <c r="EI741"/>
      <c r="EJ741"/>
      <c r="EK741"/>
      <c r="EL741"/>
      <c r="EM741"/>
      <c r="EN741"/>
      <c r="EO741"/>
      <c r="EP741"/>
      <c r="EQ741"/>
      <c r="ER741"/>
      <c r="ES741"/>
      <c r="ET741"/>
      <c r="EU741"/>
      <c r="EV741"/>
      <c r="EW741"/>
      <c r="EX741"/>
      <c r="EY741"/>
      <c r="EZ741"/>
      <c r="FA741"/>
      <c r="FB741"/>
      <c r="FC741"/>
      <c r="FD741"/>
      <c r="FE741"/>
      <c r="FF741"/>
      <c r="FG741"/>
      <c r="FH741"/>
      <c r="FI741"/>
      <c r="FJ741"/>
      <c r="FK741"/>
      <c r="FL741"/>
      <c r="FM741"/>
      <c r="FN741"/>
      <c r="FO741"/>
      <c r="FP741"/>
      <c r="FQ741"/>
      <c r="FR741"/>
      <c r="FS741"/>
      <c r="FT741"/>
      <c r="FU741"/>
      <c r="FV741"/>
      <c r="FW741"/>
      <c r="FX741"/>
      <c r="FY741"/>
      <c r="FZ741"/>
      <c r="GA741"/>
      <c r="GB741"/>
      <c r="GC741"/>
      <c r="GD741"/>
      <c r="GE741"/>
      <c r="GF741"/>
      <c r="GG741"/>
      <c r="GH741"/>
      <c r="GI741"/>
      <c r="GJ741"/>
      <c r="GK741"/>
      <c r="GL741"/>
      <c r="GM741"/>
      <c r="GN741"/>
      <c r="GO741"/>
      <c r="GP741"/>
      <c r="GQ741"/>
      <c r="GR741"/>
      <c r="GS741"/>
      <c r="GT741"/>
      <c r="GU741"/>
      <c r="GV741"/>
      <c r="GW741"/>
      <c r="GX741"/>
      <c r="GY741"/>
      <c r="GZ741"/>
      <c r="HA741"/>
      <c r="HB741"/>
      <c r="HC741"/>
      <c r="HD741"/>
      <c r="HE741"/>
      <c r="HF741"/>
      <c r="HG741"/>
      <c r="HH741"/>
      <c r="HI741"/>
      <c r="HJ741"/>
      <c r="HK741"/>
      <c r="HL741"/>
      <c r="HM741"/>
      <c r="HN741"/>
      <c r="HO741"/>
      <c r="HP741"/>
      <c r="HQ741"/>
      <c r="HR741"/>
      <c r="HS741"/>
      <c r="HT741"/>
      <c r="HU741"/>
      <c r="HV741"/>
      <c r="HW741"/>
      <c r="HX741"/>
      <c r="HY741"/>
      <c r="HZ741"/>
      <c r="IA741"/>
      <c r="IB741"/>
      <c r="IC741"/>
      <c r="ID741"/>
      <c r="IE741"/>
      <c r="IF741"/>
      <c r="IG741"/>
      <c r="IH741"/>
      <c r="II741"/>
      <c r="IJ741"/>
      <c r="IK741"/>
      <c r="IL741"/>
      <c r="IM741"/>
      <c r="IN741"/>
      <c r="IO741"/>
      <c r="IP741"/>
      <c r="IQ741"/>
      <c r="IR741"/>
      <c r="IS741"/>
      <c r="IT741"/>
      <c r="IU741"/>
      <c r="IV741"/>
    </row>
    <row r="742" spans="1:256" ht="15" customHeight="1">
      <c r="A742"/>
      <c r="B742" s="332"/>
      <c r="C742" s="332"/>
      <c r="D742" s="332"/>
      <c r="E742" s="332"/>
      <c r="F742" s="332"/>
      <c r="G742" s="332"/>
      <c r="H742" s="332"/>
      <c r="I742" s="422"/>
      <c r="J742" s="422"/>
      <c r="K742" s="422"/>
      <c r="L742" s="422"/>
      <c r="M742" s="422"/>
      <c r="N742" s="422"/>
      <c r="O742" s="422"/>
      <c r="P742" s="423"/>
      <c r="Q742" s="423"/>
      <c r="R742" s="423"/>
      <c r="S742" s="423"/>
      <c r="T742" s="423"/>
      <c r="U742" s="423"/>
      <c r="V742" s="423"/>
      <c r="W742" s="423"/>
      <c r="X742" s="423"/>
      <c r="Y742" s="423"/>
      <c r="Z742" s="423"/>
      <c r="AA742" s="423"/>
      <c r="AB742" s="423"/>
      <c r="AC742" s="423"/>
      <c r="AD742" s="423"/>
      <c r="AE742" s="423"/>
      <c r="AF742" s="423"/>
      <c r="AG742" s="423"/>
      <c r="AH742" s="423"/>
      <c r="AI742" s="423"/>
      <c r="AJ742" s="423"/>
      <c r="AK742" s="423"/>
      <c r="AL742" s="423"/>
      <c r="AM742" s="423"/>
      <c r="AN742" s="423"/>
      <c r="AO742" s="423"/>
      <c r="AP742" s="423"/>
      <c r="AQ742" s="423"/>
      <c r="AR742" s="423"/>
      <c r="AS742" s="423"/>
      <c r="AT742" s="423"/>
      <c r="AU742" s="423"/>
      <c r="AV742" s="423"/>
      <c r="AW742" s="423"/>
      <c r="AX742" s="423"/>
      <c r="AY742" s="423"/>
      <c r="AZ742" s="423"/>
      <c r="BA742" s="423"/>
      <c r="BB742" s="423"/>
      <c r="BC742" s="423"/>
      <c r="BD742" s="423"/>
      <c r="BE742" s="423"/>
      <c r="BF742" s="423"/>
      <c r="BG742" s="423"/>
      <c r="BH742" s="423"/>
      <c r="BI742" s="423"/>
      <c r="BJ742" s="423"/>
      <c r="BK742" s="423"/>
      <c r="BL742" s="423"/>
      <c r="BM742" s="423"/>
      <c r="BN742" s="423"/>
      <c r="BO742" s="423"/>
      <c r="BP742" s="423"/>
      <c r="BQ742" s="423"/>
      <c r="BR742"/>
      <c r="BS742"/>
      <c r="BT742"/>
      <c r="BU742"/>
      <c r="BV742"/>
      <c r="BW742"/>
      <c r="BX742"/>
      <c r="BY742"/>
      <c r="BZ742"/>
      <c r="CA742"/>
      <c r="CB742"/>
      <c r="CC742"/>
      <c r="CD742"/>
      <c r="CE742"/>
      <c r="CF742"/>
      <c r="CG742"/>
      <c r="CH742"/>
      <c r="CI742"/>
      <c r="CJ742"/>
      <c r="CK742"/>
      <c r="CL742"/>
      <c r="CM742"/>
      <c r="CN742"/>
      <c r="CO742"/>
      <c r="CP742"/>
      <c r="CQ742"/>
      <c r="CR742"/>
      <c r="CS742"/>
      <c r="CT742"/>
      <c r="CU742"/>
      <c r="CV742"/>
      <c r="CW742"/>
      <c r="CX742"/>
      <c r="CY742"/>
      <c r="CZ742"/>
      <c r="DA742"/>
      <c r="DB742"/>
      <c r="DC742"/>
      <c r="DD742"/>
      <c r="DE742"/>
      <c r="DF742"/>
      <c r="DG742"/>
      <c r="DH742"/>
      <c r="DI742"/>
      <c r="DJ742"/>
      <c r="DK742"/>
      <c r="DL742"/>
      <c r="DM742"/>
      <c r="DN742"/>
      <c r="DO742"/>
      <c r="DP742"/>
      <c r="DQ742"/>
      <c r="DR742"/>
      <c r="DS742"/>
      <c r="DT742"/>
      <c r="DU742"/>
      <c r="DV742"/>
      <c r="DW742"/>
      <c r="DX742"/>
      <c r="DY742"/>
      <c r="DZ742"/>
      <c r="EA742"/>
      <c r="EB742"/>
      <c r="EC742"/>
      <c r="ED742"/>
      <c r="EE742"/>
      <c r="EF742"/>
      <c r="EG742"/>
      <c r="EH742"/>
      <c r="EI742"/>
      <c r="EJ742"/>
      <c r="EK742"/>
      <c r="EL742"/>
      <c r="EM742"/>
      <c r="EN742"/>
      <c r="EO742"/>
      <c r="EP742"/>
      <c r="EQ742"/>
      <c r="ER742"/>
      <c r="ES742"/>
      <c r="ET742"/>
      <c r="EU742"/>
      <c r="EV742"/>
      <c r="EW742"/>
      <c r="EX742"/>
      <c r="EY742"/>
      <c r="EZ742"/>
      <c r="FA742"/>
      <c r="FB742"/>
      <c r="FC742"/>
      <c r="FD742"/>
      <c r="FE742"/>
      <c r="FF742"/>
      <c r="FG742"/>
      <c r="FH742"/>
      <c r="FI742"/>
      <c r="FJ742"/>
      <c r="FK742"/>
      <c r="FL742"/>
      <c r="FM742"/>
      <c r="FN742"/>
      <c r="FO742"/>
      <c r="FP742"/>
      <c r="FQ742"/>
      <c r="FR742"/>
      <c r="FS742"/>
      <c r="FT742"/>
      <c r="FU742"/>
      <c r="FV742"/>
      <c r="FW742"/>
      <c r="FX742"/>
      <c r="FY742"/>
      <c r="FZ742"/>
      <c r="GA742"/>
      <c r="GB742"/>
      <c r="GC742"/>
      <c r="GD742"/>
      <c r="GE742"/>
      <c r="GF742"/>
      <c r="GG742"/>
      <c r="GH742"/>
      <c r="GI742"/>
      <c r="GJ742"/>
      <c r="GK742"/>
      <c r="GL742"/>
      <c r="GM742"/>
      <c r="GN742"/>
      <c r="GO742"/>
      <c r="GP742"/>
      <c r="GQ742"/>
      <c r="GR742"/>
      <c r="GS742"/>
      <c r="GT742"/>
      <c r="GU742"/>
      <c r="GV742"/>
      <c r="GW742"/>
      <c r="GX742"/>
      <c r="GY742"/>
      <c r="GZ742"/>
      <c r="HA742"/>
      <c r="HB742"/>
      <c r="HC742"/>
      <c r="HD742"/>
      <c r="HE742"/>
      <c r="HF742"/>
      <c r="HG742"/>
      <c r="HH742"/>
      <c r="HI742"/>
      <c r="HJ742"/>
      <c r="HK742"/>
      <c r="HL742"/>
      <c r="HM742"/>
      <c r="HN742"/>
      <c r="HO742"/>
      <c r="HP742"/>
      <c r="HQ742"/>
      <c r="HR742"/>
      <c r="HS742"/>
      <c r="HT742"/>
      <c r="HU742"/>
      <c r="HV742"/>
      <c r="HW742"/>
      <c r="HX742"/>
      <c r="HY742"/>
      <c r="HZ742"/>
      <c r="IA742"/>
      <c r="IB742"/>
      <c r="IC742"/>
      <c r="ID742"/>
      <c r="IE742"/>
      <c r="IF742"/>
      <c r="IG742"/>
      <c r="IH742"/>
      <c r="II742"/>
      <c r="IJ742"/>
      <c r="IK742"/>
      <c r="IL742"/>
      <c r="IM742"/>
      <c r="IN742"/>
      <c r="IO742"/>
      <c r="IP742"/>
      <c r="IQ742"/>
      <c r="IR742"/>
      <c r="IS742"/>
      <c r="IT742"/>
      <c r="IU742"/>
      <c r="IV742"/>
    </row>
    <row r="743" spans="1:256" ht="15" customHeight="1">
      <c r="A743" s="8" t="s">
        <v>820</v>
      </c>
      <c r="B743" s="332"/>
      <c r="C743" s="332"/>
      <c r="D743" s="332"/>
      <c r="E743" s="332"/>
      <c r="F743" s="332"/>
      <c r="G743" s="332"/>
      <c r="H743" s="332"/>
      <c r="I743" s="332"/>
      <c r="J743" s="332"/>
      <c r="K743" s="422"/>
      <c r="L743" s="422"/>
      <c r="M743" s="422"/>
      <c r="N743" s="422"/>
      <c r="O743" s="422"/>
      <c r="P743" s="422"/>
      <c r="Q743" s="332"/>
      <c r="R743" s="332"/>
      <c r="S743" s="332"/>
      <c r="T743" s="332"/>
      <c r="U743" s="330"/>
      <c r="V743" s="330"/>
      <c r="W743" s="330"/>
      <c r="X743" s="330"/>
      <c r="Y743" s="330"/>
      <c r="Z743" s="330"/>
      <c r="AA743" s="330"/>
      <c r="AB743" s="330"/>
      <c r="AC743" s="330"/>
      <c r="AD743" s="330"/>
      <c r="AE743" s="330"/>
      <c r="AF743" s="330"/>
      <c r="AG743" s="330"/>
      <c r="AH743" s="330"/>
      <c r="AI743" s="332"/>
      <c r="AJ743" s="332"/>
      <c r="AK743" s="332"/>
      <c r="AL743" s="332"/>
      <c r="AM743" s="332"/>
      <c r="AN743" s="332"/>
      <c r="AO743" s="332"/>
      <c r="AP743" s="423"/>
      <c r="AQ743" s="423"/>
      <c r="AR743" s="423"/>
      <c r="AS743"/>
      <c r="AT743" s="423"/>
      <c r="AU743"/>
      <c r="AV743" s="423"/>
      <c r="AW743" s="423"/>
      <c r="AX743" s="423"/>
      <c r="AY743"/>
      <c r="AZ743" s="423"/>
      <c r="BA743" s="423"/>
      <c r="BB743" s="423"/>
      <c r="BC743" s="423"/>
      <c r="BD743" s="423"/>
      <c r="BE743" s="423"/>
      <c r="BF743" s="423"/>
      <c r="BG743" s="423"/>
      <c r="BH743" s="423"/>
      <c r="BI743" s="423"/>
      <c r="BJ743" s="423"/>
      <c r="BK743" s="423"/>
      <c r="BL743" s="423"/>
      <c r="BM743" s="423"/>
      <c r="BN743" s="423"/>
      <c r="BO743" s="423"/>
      <c r="BP743" s="423"/>
      <c r="BQ743" s="423"/>
      <c r="BR743"/>
      <c r="BS743"/>
      <c r="BT743"/>
      <c r="BU743"/>
      <c r="BV743"/>
      <c r="BW743"/>
      <c r="BX743"/>
      <c r="BY743" s="424" t="s">
        <v>821</v>
      </c>
      <c r="BZ743"/>
      <c r="CA743"/>
      <c r="CB743"/>
      <c r="CC743"/>
      <c r="CD743"/>
      <c r="CE743"/>
      <c r="CF743"/>
      <c r="CG743"/>
      <c r="CH743"/>
      <c r="CI743"/>
      <c r="CJ743"/>
      <c r="CK743"/>
      <c r="CL743"/>
      <c r="CM743"/>
      <c r="CN743"/>
      <c r="CO743"/>
      <c r="CP743"/>
      <c r="CQ743"/>
      <c r="CR743"/>
      <c r="CS743"/>
      <c r="CT743"/>
      <c r="CU743"/>
      <c r="CV743"/>
      <c r="CW743"/>
      <c r="CX743"/>
      <c r="CY743"/>
      <c r="CZ743"/>
      <c r="DA743"/>
      <c r="DB743"/>
      <c r="DC743"/>
      <c r="DD743"/>
      <c r="DE743"/>
      <c r="DF743"/>
      <c r="DG743"/>
      <c r="DH743"/>
      <c r="DI743"/>
      <c r="DJ743"/>
      <c r="DK743"/>
      <c r="DL743"/>
      <c r="DM743"/>
      <c r="DN743"/>
      <c r="DO743"/>
      <c r="DP743"/>
      <c r="DQ743"/>
      <c r="DR743"/>
      <c r="DS743"/>
      <c r="DT743"/>
      <c r="DU743"/>
      <c r="DV743"/>
      <c r="DW743"/>
      <c r="DX743"/>
      <c r="DY743"/>
      <c r="DZ743"/>
      <c r="EA743"/>
      <c r="EB743"/>
      <c r="EC743"/>
      <c r="ED743"/>
      <c r="EE743"/>
      <c r="EF743"/>
      <c r="EG743"/>
      <c r="EH743"/>
      <c r="EI743"/>
      <c r="EJ743"/>
      <c r="EK743"/>
      <c r="EL743"/>
      <c r="EM743"/>
      <c r="EN743"/>
      <c r="EO743"/>
      <c r="EP743"/>
      <c r="EQ743"/>
      <c r="ER743"/>
      <c r="ES743"/>
      <c r="ET743"/>
      <c r="EU743"/>
      <c r="EV743"/>
      <c r="EW743"/>
      <c r="EX743"/>
      <c r="EY743"/>
      <c r="EZ743"/>
      <c r="FA743"/>
      <c r="FB743"/>
      <c r="FC743"/>
      <c r="FD743"/>
      <c r="FE743"/>
      <c r="FF743"/>
      <c r="FG743"/>
      <c r="FH743"/>
      <c r="FI743"/>
      <c r="FJ743"/>
      <c r="FK743"/>
      <c r="FL743"/>
      <c r="FM743"/>
      <c r="FN743"/>
      <c r="FO743"/>
      <c r="FP743"/>
      <c r="FQ743"/>
      <c r="FR743"/>
      <c r="FS743"/>
      <c r="FT743"/>
      <c r="FU743"/>
      <c r="FV743"/>
      <c r="FW743"/>
      <c r="FX743"/>
      <c r="FY743"/>
      <c r="FZ743"/>
      <c r="GA743"/>
      <c r="GB743"/>
      <c r="GC743"/>
      <c r="GD743"/>
      <c r="GE743"/>
      <c r="GF743"/>
      <c r="GG743"/>
      <c r="GH743"/>
      <c r="GI743"/>
      <c r="GJ743"/>
      <c r="GK743"/>
      <c r="GL743"/>
      <c r="GM743"/>
      <c r="GN743"/>
      <c r="GO743"/>
      <c r="GP743"/>
      <c r="GQ743"/>
      <c r="GR743"/>
      <c r="GS743"/>
      <c r="GT743"/>
      <c r="GU743"/>
      <c r="GV743"/>
      <c r="GW743"/>
      <c r="GX743"/>
      <c r="GY743"/>
      <c r="GZ743"/>
      <c r="HA743"/>
      <c r="HB743"/>
      <c r="HC743"/>
      <c r="HD743"/>
      <c r="HE743"/>
      <c r="HF743"/>
      <c r="HG743"/>
      <c r="HH743"/>
      <c r="HI743"/>
      <c r="HJ743"/>
      <c r="HK743"/>
      <c r="HL743"/>
      <c r="HM743"/>
      <c r="HN743"/>
      <c r="HO743"/>
      <c r="HP743"/>
      <c r="HQ743"/>
      <c r="HR743"/>
      <c r="HS743"/>
      <c r="HT743"/>
      <c r="HU743"/>
      <c r="HV743"/>
      <c r="HW743"/>
      <c r="HX743"/>
      <c r="HY743"/>
      <c r="HZ743"/>
      <c r="IA743"/>
      <c r="IB743"/>
      <c r="IC743"/>
      <c r="ID743"/>
      <c r="IE743"/>
      <c r="IF743"/>
      <c r="IG743"/>
      <c r="IH743"/>
      <c r="II743"/>
      <c r="IJ743"/>
      <c r="IK743"/>
      <c r="IL743"/>
      <c r="IM743"/>
      <c r="IN743"/>
      <c r="IO743"/>
      <c r="IP743"/>
      <c r="IQ743"/>
      <c r="IR743"/>
      <c r="IS743"/>
      <c r="IT743"/>
      <c r="IU743"/>
      <c r="IV743"/>
    </row>
    <row r="744" spans="1:256" ht="4.5" customHeight="1">
      <c r="A744"/>
      <c r="B744" s="333"/>
      <c r="C744" s="333"/>
      <c r="D744" s="333"/>
      <c r="E744" s="333"/>
      <c r="F744" s="333"/>
      <c r="G744" s="333"/>
      <c r="H744" s="333"/>
      <c r="I744" s="333"/>
      <c r="J744" s="333"/>
      <c r="K744" s="333"/>
      <c r="L744" s="333"/>
      <c r="M744" s="333"/>
      <c r="N744" s="333"/>
      <c r="O744" s="333"/>
      <c r="P744" s="333"/>
      <c r="Q744" s="333"/>
      <c r="R744" s="333"/>
      <c r="S744" s="333"/>
      <c r="T744" s="333"/>
      <c r="U744" s="333"/>
      <c r="V744" s="333"/>
      <c r="W744" s="333"/>
      <c r="X744" s="333"/>
      <c r="Y744" s="333"/>
      <c r="Z744" s="333"/>
      <c r="AA744" s="333"/>
      <c r="AB744" s="333"/>
      <c r="AC744" s="333"/>
      <c r="AD744" s="333"/>
      <c r="AE744" s="333"/>
      <c r="AF744" s="333"/>
      <c r="AG744" s="333"/>
      <c r="AH744" s="333"/>
      <c r="AI744" s="333"/>
      <c r="AJ744" s="333"/>
      <c r="AK744" s="333"/>
      <c r="AL744" s="333"/>
      <c r="AM744" s="333"/>
      <c r="AN744" s="333"/>
      <c r="AO744" s="333"/>
      <c r="AP744" s="333"/>
      <c r="AQ744" s="333"/>
      <c r="AR744" s="333"/>
      <c r="AS744" s="333"/>
      <c r="AT744" s="333"/>
      <c r="AU744" s="333"/>
      <c r="AV744" s="333"/>
      <c r="AW744" s="333"/>
      <c r="AX744" s="333"/>
      <c r="AY744" s="333"/>
      <c r="AZ744" s="333"/>
      <c r="BA744" s="333"/>
      <c r="BB744" s="333"/>
      <c r="BC744" s="333"/>
      <c r="BD744" s="333"/>
      <c r="BE744" s="333"/>
      <c r="BF744" s="333"/>
      <c r="BG744" s="333"/>
      <c r="BH744" s="333"/>
      <c r="BI744" s="333"/>
      <c r="BJ744" s="333"/>
      <c r="BK744" s="333"/>
      <c r="BL744" s="333"/>
      <c r="BM744" s="333"/>
      <c r="BN744" s="333"/>
      <c r="BO744" s="333"/>
      <c r="BP744" s="333"/>
      <c r="BQ744" s="333"/>
      <c r="BR744"/>
      <c r="BS744"/>
      <c r="BT744"/>
      <c r="BU744"/>
      <c r="BV744"/>
      <c r="BW744"/>
      <c r="BX744"/>
      <c r="BY744"/>
      <c r="BZ744"/>
      <c r="CA744"/>
      <c r="CB744"/>
      <c r="CC744"/>
      <c r="CD744"/>
      <c r="CE744"/>
      <c r="CF744"/>
      <c r="CG744"/>
      <c r="CH744"/>
      <c r="CI744"/>
      <c r="CJ744"/>
      <c r="CK744"/>
      <c r="CL744"/>
      <c r="CM744"/>
      <c r="CN744"/>
      <c r="CO744"/>
      <c r="CP744"/>
      <c r="CQ744"/>
      <c r="CR744"/>
      <c r="CS744"/>
      <c r="CT744"/>
      <c r="CU744"/>
      <c r="CV744"/>
      <c r="CW744"/>
      <c r="CX744"/>
      <c r="CY744"/>
      <c r="CZ744"/>
      <c r="DA744"/>
      <c r="DB744"/>
      <c r="DC744"/>
      <c r="DD744"/>
      <c r="DE744"/>
      <c r="DF744"/>
      <c r="DG744"/>
      <c r="DH744"/>
      <c r="DI744"/>
      <c r="DJ744"/>
      <c r="DK744"/>
      <c r="DL744"/>
      <c r="DM744"/>
      <c r="DN744"/>
      <c r="DO744"/>
      <c r="DP744"/>
      <c r="DQ744"/>
      <c r="DR744"/>
      <c r="DS744"/>
      <c r="DT744"/>
      <c r="DU744"/>
      <c r="DV744"/>
      <c r="DW744"/>
      <c r="DX744"/>
      <c r="DY744"/>
      <c r="DZ744"/>
      <c r="EA744"/>
      <c r="EB744"/>
      <c r="EC744"/>
      <c r="ED744"/>
      <c r="EE744"/>
      <c r="EF744"/>
      <c r="EG744"/>
      <c r="EH744"/>
      <c r="EI744"/>
      <c r="EJ744"/>
      <c r="EK744"/>
      <c r="EL744"/>
      <c r="EM744"/>
      <c r="EN744"/>
      <c r="EO744"/>
      <c r="EP744"/>
      <c r="EQ744"/>
      <c r="ER744"/>
      <c r="ES744"/>
      <c r="ET744"/>
      <c r="EU744"/>
      <c r="EV744"/>
      <c r="EW744"/>
      <c r="EX744"/>
      <c r="EY744"/>
      <c r="EZ744"/>
      <c r="FA744"/>
      <c r="FB744"/>
      <c r="FC744"/>
      <c r="FD744"/>
      <c r="FE744"/>
      <c r="FF744"/>
      <c r="FG744"/>
      <c r="FH744"/>
      <c r="FI744"/>
      <c r="FJ744"/>
      <c r="FK744"/>
      <c r="FL744"/>
      <c r="FM744"/>
      <c r="FN744"/>
      <c r="FO744"/>
      <c r="FP744"/>
      <c r="FQ744"/>
      <c r="FR744"/>
      <c r="FS744"/>
      <c r="FT744"/>
      <c r="FU744"/>
      <c r="FV744"/>
      <c r="FW744"/>
      <c r="FX744"/>
      <c r="FY744"/>
      <c r="FZ744"/>
      <c r="GA744"/>
      <c r="GB744"/>
      <c r="GC744"/>
      <c r="GD744"/>
      <c r="GE744"/>
      <c r="GF744"/>
      <c r="GG744"/>
      <c r="GH744"/>
      <c r="GI744"/>
      <c r="GJ744"/>
      <c r="GK744"/>
      <c r="GL744"/>
      <c r="GM744"/>
      <c r="GN744"/>
      <c r="GO744"/>
      <c r="GP744"/>
      <c r="GQ744"/>
      <c r="GR744"/>
      <c r="GS744"/>
      <c r="GT744"/>
      <c r="GU744"/>
      <c r="GV744"/>
      <c r="GW744"/>
      <c r="GX744"/>
      <c r="GY744"/>
      <c r="GZ744"/>
      <c r="HA744"/>
      <c r="HB744"/>
      <c r="HC744"/>
      <c r="HD744"/>
      <c r="HE744"/>
      <c r="HF744"/>
      <c r="HG744"/>
      <c r="HH744"/>
      <c r="HI744"/>
      <c r="HJ744"/>
      <c r="HK744"/>
      <c r="HL744"/>
      <c r="HM744"/>
      <c r="HN744"/>
      <c r="HO744"/>
      <c r="HP744"/>
      <c r="HQ744"/>
      <c r="HR744"/>
      <c r="HS744"/>
      <c r="HT744"/>
      <c r="HU744"/>
      <c r="HV744"/>
      <c r="HW744"/>
      <c r="HX744"/>
      <c r="HY744"/>
      <c r="HZ744"/>
      <c r="IA744"/>
      <c r="IB744"/>
      <c r="IC744"/>
      <c r="ID744"/>
      <c r="IE744"/>
      <c r="IF744"/>
      <c r="IG744"/>
      <c r="IH744"/>
      <c r="II744"/>
      <c r="IJ744"/>
      <c r="IK744"/>
      <c r="IL744"/>
      <c r="IM744"/>
      <c r="IN744"/>
      <c r="IO744"/>
      <c r="IP744"/>
      <c r="IQ744"/>
      <c r="IR744"/>
      <c r="IS744"/>
      <c r="IT744"/>
      <c r="IU744"/>
      <c r="IV744"/>
    </row>
    <row r="745" spans="2:165" s="420" customFormat="1" ht="15" customHeight="1">
      <c r="B745" s="269" t="s">
        <v>279</v>
      </c>
      <c r="C745" s="269"/>
      <c r="D745" s="269"/>
      <c r="E745" s="269"/>
      <c r="F745" s="395" t="s">
        <v>62</v>
      </c>
      <c r="G745" s="395"/>
      <c r="H745" s="395"/>
      <c r="I745" s="395"/>
      <c r="J745" s="395"/>
      <c r="K745" s="395"/>
      <c r="L745" s="347" t="s">
        <v>822</v>
      </c>
      <c r="M745" s="347"/>
      <c r="N745" s="347"/>
      <c r="O745" s="347"/>
      <c r="P745" s="347"/>
      <c r="Q745" s="347"/>
      <c r="R745" s="345" t="s">
        <v>823</v>
      </c>
      <c r="S745" s="345"/>
      <c r="T745" s="345"/>
      <c r="U745" s="345"/>
      <c r="V745" s="345"/>
      <c r="W745" s="345"/>
      <c r="X745" s="345" t="s">
        <v>824</v>
      </c>
      <c r="Y745" s="345"/>
      <c r="Z745" s="345"/>
      <c r="AA745" s="345"/>
      <c r="AB745" s="345"/>
      <c r="AC745" s="345"/>
      <c r="AD745" s="345" t="s">
        <v>825</v>
      </c>
      <c r="AE745" s="345"/>
      <c r="AF745" s="345"/>
      <c r="AG745" s="345"/>
      <c r="AH745" s="345"/>
      <c r="AI745" s="345"/>
      <c r="AJ745" s="425" t="s">
        <v>826</v>
      </c>
      <c r="AK745" s="425"/>
      <c r="AL745" s="425"/>
      <c r="AM745" s="425"/>
      <c r="AN745" s="425"/>
      <c r="AO745" s="425"/>
      <c r="AP745" s="269" t="s">
        <v>827</v>
      </c>
      <c r="AQ745" s="269"/>
      <c r="AR745" s="269"/>
      <c r="AS745" s="269"/>
      <c r="AT745" s="269"/>
      <c r="AU745" s="269"/>
      <c r="AV745" s="345" t="s">
        <v>828</v>
      </c>
      <c r="AW745" s="345"/>
      <c r="AX745" s="345"/>
      <c r="AY745" s="345"/>
      <c r="AZ745" s="345"/>
      <c r="BA745" s="345"/>
      <c r="BB745" s="345" t="s">
        <v>829</v>
      </c>
      <c r="BC745" s="345"/>
      <c r="BD745" s="345"/>
      <c r="BE745" s="345"/>
      <c r="BF745" s="345"/>
      <c r="BG745" s="345"/>
      <c r="BH745" s="345" t="s">
        <v>830</v>
      </c>
      <c r="BI745" s="345"/>
      <c r="BJ745" s="345"/>
      <c r="BK745" s="345"/>
      <c r="BL745" s="345"/>
      <c r="BM745" s="345"/>
      <c r="BN745" s="269" t="s">
        <v>831</v>
      </c>
      <c r="BO745" s="269"/>
      <c r="BP745" s="269"/>
      <c r="BQ745" s="269"/>
      <c r="BR745" s="269"/>
      <c r="BS745" s="269"/>
      <c r="BT745" s="345" t="s">
        <v>31</v>
      </c>
      <c r="BU745" s="345"/>
      <c r="BV745" s="345"/>
      <c r="BW745" s="345"/>
      <c r="BX745" s="345"/>
      <c r="BY745" s="345"/>
      <c r="CQ745" s="8"/>
      <c r="CR745" s="8"/>
      <c r="CS745" s="8"/>
      <c r="CT745" s="8"/>
      <c r="CU745" s="8"/>
      <c r="CV745" s="8"/>
      <c r="CW745" s="8"/>
      <c r="CX745" s="8"/>
      <c r="CY745" s="8"/>
      <c r="CZ745" s="8"/>
      <c r="DA745" s="8"/>
      <c r="DB745" s="8"/>
      <c r="DC745" s="8"/>
      <c r="DD745" s="8"/>
      <c r="DE745" s="8"/>
      <c r="DF745" s="8"/>
      <c r="DG745" s="8"/>
      <c r="DH745" s="8"/>
      <c r="DI745" s="8"/>
      <c r="DJ745" s="8"/>
      <c r="DK745" s="8"/>
      <c r="DL745" s="8"/>
      <c r="DM745" s="8"/>
      <c r="DN745" s="8"/>
      <c r="DO745" s="8"/>
      <c r="DP745" s="8"/>
      <c r="DQ745" s="8"/>
      <c r="DR745" s="8"/>
      <c r="DS745" s="8"/>
      <c r="DT745" s="8"/>
      <c r="DU745" s="8"/>
      <c r="DV745" s="8"/>
      <c r="DW745" s="8"/>
      <c r="DX745" s="8"/>
      <c r="DY745" s="8"/>
      <c r="DZ745" s="8"/>
      <c r="EA745" s="8"/>
      <c r="EB745" s="8"/>
      <c r="EC745" s="8"/>
      <c r="ED745" s="8"/>
      <c r="EE745" s="8"/>
      <c r="EF745" s="8"/>
      <c r="EG745" s="8"/>
      <c r="EH745" s="8"/>
      <c r="EI745" s="8"/>
      <c r="EJ745" s="8"/>
      <c r="EK745" s="8"/>
      <c r="EL745" s="8"/>
      <c r="EM745" s="8"/>
      <c r="EN745" s="8"/>
      <c r="EO745" s="8"/>
      <c r="EP745" s="8"/>
      <c r="EQ745" s="8"/>
      <c r="ER745" s="8"/>
      <c r="ES745" s="8"/>
      <c r="ET745" s="8"/>
      <c r="EU745" s="8"/>
      <c r="EV745" s="8"/>
      <c r="EW745" s="8"/>
      <c r="EX745" s="8"/>
      <c r="EY745" s="8"/>
      <c r="EZ745" s="8"/>
      <c r="FA745" s="8"/>
      <c r="FB745" s="8"/>
      <c r="FC745" s="8"/>
      <c r="FD745" s="8"/>
      <c r="FE745" s="8"/>
      <c r="FF745" s="8"/>
      <c r="FG745" s="8"/>
      <c r="FH745" s="8"/>
      <c r="FI745" s="8"/>
    </row>
    <row r="746" spans="2:165" s="420" customFormat="1" ht="15" customHeight="1">
      <c r="B746" s="269"/>
      <c r="C746" s="269"/>
      <c r="D746" s="269"/>
      <c r="E746" s="269"/>
      <c r="F746" s="395"/>
      <c r="G746" s="395"/>
      <c r="H746" s="395"/>
      <c r="I746" s="395"/>
      <c r="J746" s="395"/>
      <c r="K746" s="395"/>
      <c r="L746" s="347"/>
      <c r="M746" s="347"/>
      <c r="N746" s="347"/>
      <c r="O746" s="347"/>
      <c r="P746" s="347"/>
      <c r="Q746" s="347"/>
      <c r="R746" s="345"/>
      <c r="S746" s="345"/>
      <c r="T746" s="345"/>
      <c r="U746" s="345"/>
      <c r="V746" s="345"/>
      <c r="W746" s="345"/>
      <c r="X746" s="345"/>
      <c r="Y746" s="345"/>
      <c r="Z746" s="345"/>
      <c r="AA746" s="345"/>
      <c r="AB746" s="345"/>
      <c r="AC746" s="345"/>
      <c r="AD746" s="345"/>
      <c r="AE746" s="345"/>
      <c r="AF746" s="345"/>
      <c r="AG746" s="345"/>
      <c r="AH746" s="345"/>
      <c r="AI746" s="345"/>
      <c r="AJ746" s="425"/>
      <c r="AK746" s="425"/>
      <c r="AL746" s="425"/>
      <c r="AM746" s="425"/>
      <c r="AN746" s="425"/>
      <c r="AO746" s="425"/>
      <c r="AP746" s="269"/>
      <c r="AQ746" s="269"/>
      <c r="AR746" s="269"/>
      <c r="AS746" s="269"/>
      <c r="AT746" s="269"/>
      <c r="AU746" s="269"/>
      <c r="AV746" s="345"/>
      <c r="AW746" s="345"/>
      <c r="AX746" s="345"/>
      <c r="AY746" s="345"/>
      <c r="AZ746" s="345"/>
      <c r="BA746" s="345"/>
      <c r="BB746" s="345"/>
      <c r="BC746" s="345"/>
      <c r="BD746" s="345"/>
      <c r="BE746" s="345"/>
      <c r="BF746" s="345"/>
      <c r="BG746" s="345"/>
      <c r="BH746" s="345"/>
      <c r="BI746" s="345"/>
      <c r="BJ746" s="345"/>
      <c r="BK746" s="345"/>
      <c r="BL746" s="345"/>
      <c r="BM746" s="345"/>
      <c r="BN746" s="269"/>
      <c r="BO746" s="269"/>
      <c r="BP746" s="269"/>
      <c r="BQ746" s="269"/>
      <c r="BR746" s="269"/>
      <c r="BS746" s="269"/>
      <c r="BT746" s="345"/>
      <c r="BU746" s="345"/>
      <c r="BV746" s="345"/>
      <c r="BW746" s="345"/>
      <c r="BX746" s="345"/>
      <c r="BY746" s="345"/>
      <c r="CQ746" s="8"/>
      <c r="CR746" s="8"/>
      <c r="CS746" s="8"/>
      <c r="CT746" s="8"/>
      <c r="CU746" s="8"/>
      <c r="CV746" s="8"/>
      <c r="CW746" s="8"/>
      <c r="CX746" s="8"/>
      <c r="CY746" s="8"/>
      <c r="CZ746" s="8"/>
      <c r="DA746" s="8"/>
      <c r="DB746" s="8"/>
      <c r="DC746" s="8"/>
      <c r="DD746" s="8"/>
      <c r="DE746" s="8"/>
      <c r="DF746" s="8"/>
      <c r="DG746" s="8"/>
      <c r="DH746" s="8"/>
      <c r="DI746" s="8"/>
      <c r="DJ746" s="8"/>
      <c r="DK746" s="8"/>
      <c r="DL746" s="8"/>
      <c r="DM746" s="8"/>
      <c r="DN746" s="8"/>
      <c r="DO746" s="8"/>
      <c r="DP746" s="8"/>
      <c r="DQ746" s="8"/>
      <c r="DR746" s="8"/>
      <c r="DS746" s="8"/>
      <c r="DT746" s="8"/>
      <c r="DU746" s="8"/>
      <c r="DV746" s="8"/>
      <c r="DW746" s="8"/>
      <c r="DX746" s="8"/>
      <c r="DY746" s="8"/>
      <c r="DZ746" s="8"/>
      <c r="EA746" s="8"/>
      <c r="EB746" s="8"/>
      <c r="EC746" s="8"/>
      <c r="ED746" s="8"/>
      <c r="EE746" s="8"/>
      <c r="EF746" s="8"/>
      <c r="EG746" s="8"/>
      <c r="EH746" s="8"/>
      <c r="EI746" s="8"/>
      <c r="EJ746" s="8"/>
      <c r="EK746" s="8"/>
      <c r="EL746" s="8"/>
      <c r="EM746" s="8"/>
      <c r="EN746" s="8"/>
      <c r="EO746" s="8"/>
      <c r="EP746" s="8"/>
      <c r="EQ746" s="8"/>
      <c r="ER746" s="8"/>
      <c r="ES746" s="8"/>
      <c r="ET746" s="8"/>
      <c r="EU746" s="8"/>
      <c r="EV746" s="8"/>
      <c r="EW746" s="8"/>
      <c r="EX746" s="8"/>
      <c r="EY746" s="8"/>
      <c r="EZ746" s="8"/>
      <c r="FA746" s="8"/>
      <c r="FB746" s="8"/>
      <c r="FC746" s="8"/>
      <c r="FD746" s="8"/>
      <c r="FE746" s="8"/>
      <c r="FF746" s="8"/>
      <c r="FG746" s="8"/>
      <c r="FH746" s="8"/>
      <c r="FI746" s="8"/>
    </row>
    <row r="747" spans="2:77" s="8" customFormat="1" ht="15" customHeight="1">
      <c r="B747" s="13" t="s">
        <v>63</v>
      </c>
      <c r="C747" s="13"/>
      <c r="D747" s="13"/>
      <c r="E747" s="13"/>
      <c r="F747" s="426">
        <f aca="true" t="shared" si="81" ref="F747:F749">SUM(L747:BY747)</f>
        <v>305</v>
      </c>
      <c r="G747" s="426"/>
      <c r="H747" s="426"/>
      <c r="I747" s="426"/>
      <c r="J747" s="426"/>
      <c r="K747" s="426"/>
      <c r="L747" s="427">
        <v>21</v>
      </c>
      <c r="M747" s="427"/>
      <c r="N747" s="427"/>
      <c r="O747" s="427"/>
      <c r="P747" s="427"/>
      <c r="Q747" s="427"/>
      <c r="R747" s="428">
        <v>103</v>
      </c>
      <c r="S747" s="428"/>
      <c r="T747" s="428"/>
      <c r="U747" s="428"/>
      <c r="V747" s="428"/>
      <c r="W747" s="428"/>
      <c r="X747" s="428">
        <v>40</v>
      </c>
      <c r="Y747" s="428"/>
      <c r="Z747" s="428"/>
      <c r="AA747" s="428"/>
      <c r="AB747" s="428"/>
      <c r="AC747" s="428"/>
      <c r="AD747" s="428">
        <v>17</v>
      </c>
      <c r="AE747" s="428"/>
      <c r="AF747" s="428"/>
      <c r="AG747" s="428"/>
      <c r="AH747" s="428"/>
      <c r="AI747" s="428"/>
      <c r="AJ747" s="428">
        <v>29</v>
      </c>
      <c r="AK747" s="428"/>
      <c r="AL747" s="428"/>
      <c r="AM747" s="428"/>
      <c r="AN747" s="428"/>
      <c r="AO747" s="428"/>
      <c r="AP747" s="428">
        <v>1</v>
      </c>
      <c r="AQ747" s="428"/>
      <c r="AR747" s="428"/>
      <c r="AS747" s="428"/>
      <c r="AT747" s="428"/>
      <c r="AU747" s="428"/>
      <c r="AV747" s="428">
        <v>3</v>
      </c>
      <c r="AW747" s="428"/>
      <c r="AX747" s="428"/>
      <c r="AY747" s="428"/>
      <c r="AZ747" s="428"/>
      <c r="BA747" s="428"/>
      <c r="BB747" s="428">
        <v>4</v>
      </c>
      <c r="BC747" s="428"/>
      <c r="BD747" s="428"/>
      <c r="BE747" s="428"/>
      <c r="BF747" s="428"/>
      <c r="BG747" s="428"/>
      <c r="BH747" s="428">
        <v>0</v>
      </c>
      <c r="BI747" s="428"/>
      <c r="BJ747" s="428"/>
      <c r="BK747" s="428"/>
      <c r="BL747" s="428"/>
      <c r="BM747" s="428"/>
      <c r="BN747" s="428">
        <v>8</v>
      </c>
      <c r="BO747" s="428"/>
      <c r="BP747" s="428"/>
      <c r="BQ747" s="428"/>
      <c r="BR747" s="428"/>
      <c r="BS747" s="428"/>
      <c r="BT747" s="428">
        <v>79</v>
      </c>
      <c r="BU747" s="428"/>
      <c r="BV747" s="428"/>
      <c r="BW747" s="428"/>
      <c r="BX747" s="428"/>
      <c r="BY747" s="428"/>
    </row>
    <row r="748" spans="2:77" s="8" customFormat="1" ht="15" customHeight="1">
      <c r="B748" s="17" t="s">
        <v>64</v>
      </c>
      <c r="C748" s="17"/>
      <c r="D748" s="17"/>
      <c r="E748" s="17"/>
      <c r="F748" s="426">
        <f t="shared" si="81"/>
        <v>359</v>
      </c>
      <c r="G748" s="426"/>
      <c r="H748" s="426"/>
      <c r="I748" s="426"/>
      <c r="J748" s="426"/>
      <c r="K748" s="426"/>
      <c r="L748" s="429">
        <v>40</v>
      </c>
      <c r="M748" s="429"/>
      <c r="N748" s="429"/>
      <c r="O748" s="429"/>
      <c r="P748" s="429"/>
      <c r="Q748" s="429"/>
      <c r="R748" s="430">
        <v>77</v>
      </c>
      <c r="S748" s="430"/>
      <c r="T748" s="430"/>
      <c r="U748" s="430"/>
      <c r="V748" s="430"/>
      <c r="W748" s="430"/>
      <c r="X748" s="430">
        <v>71</v>
      </c>
      <c r="Y748" s="430"/>
      <c r="Z748" s="430"/>
      <c r="AA748" s="430"/>
      <c r="AB748" s="430"/>
      <c r="AC748" s="430"/>
      <c r="AD748" s="430">
        <v>8</v>
      </c>
      <c r="AE748" s="430"/>
      <c r="AF748" s="430"/>
      <c r="AG748" s="430"/>
      <c r="AH748" s="430"/>
      <c r="AI748" s="430"/>
      <c r="AJ748" s="430">
        <v>37</v>
      </c>
      <c r="AK748" s="430"/>
      <c r="AL748" s="430"/>
      <c r="AM748" s="430"/>
      <c r="AN748" s="430"/>
      <c r="AO748" s="430"/>
      <c r="AP748" s="430">
        <v>14</v>
      </c>
      <c r="AQ748" s="430"/>
      <c r="AR748" s="430"/>
      <c r="AS748" s="430"/>
      <c r="AT748" s="430"/>
      <c r="AU748" s="430"/>
      <c r="AV748" s="430">
        <v>4</v>
      </c>
      <c r="AW748" s="430"/>
      <c r="AX748" s="430"/>
      <c r="AY748" s="430"/>
      <c r="AZ748" s="430"/>
      <c r="BA748" s="430"/>
      <c r="BB748" s="430">
        <v>2</v>
      </c>
      <c r="BC748" s="430"/>
      <c r="BD748" s="430"/>
      <c r="BE748" s="430"/>
      <c r="BF748" s="430"/>
      <c r="BG748" s="430"/>
      <c r="BH748" s="430">
        <v>4</v>
      </c>
      <c r="BI748" s="430"/>
      <c r="BJ748" s="430"/>
      <c r="BK748" s="430"/>
      <c r="BL748" s="430"/>
      <c r="BM748" s="430"/>
      <c r="BN748" s="430">
        <v>1</v>
      </c>
      <c r="BO748" s="430"/>
      <c r="BP748" s="430"/>
      <c r="BQ748" s="430"/>
      <c r="BR748" s="430"/>
      <c r="BS748" s="430"/>
      <c r="BT748" s="430">
        <v>101</v>
      </c>
      <c r="BU748" s="430"/>
      <c r="BV748" s="430"/>
      <c r="BW748" s="430"/>
      <c r="BX748" s="430"/>
      <c r="BY748" s="430"/>
    </row>
    <row r="749" spans="2:77" s="8" customFormat="1" ht="15" customHeight="1">
      <c r="B749" s="5" t="s">
        <v>131</v>
      </c>
      <c r="C749" s="5"/>
      <c r="D749" s="5"/>
      <c r="E749" s="5"/>
      <c r="F749" s="431">
        <f t="shared" si="81"/>
        <v>664</v>
      </c>
      <c r="G749" s="431"/>
      <c r="H749" s="431"/>
      <c r="I749" s="431"/>
      <c r="J749" s="431"/>
      <c r="K749" s="431"/>
      <c r="L749" s="432">
        <f>SUM(L747:Q748)</f>
        <v>61</v>
      </c>
      <c r="M749" s="432"/>
      <c r="N749" s="432"/>
      <c r="O749" s="432"/>
      <c r="P749" s="432"/>
      <c r="Q749" s="432"/>
      <c r="R749" s="432">
        <f>SUM(R747:W748)</f>
        <v>180</v>
      </c>
      <c r="S749" s="432"/>
      <c r="T749" s="432"/>
      <c r="U749" s="432"/>
      <c r="V749" s="432"/>
      <c r="W749" s="432"/>
      <c r="X749" s="432">
        <f>SUM(X747:AC748)</f>
        <v>111</v>
      </c>
      <c r="Y749" s="432"/>
      <c r="Z749" s="432"/>
      <c r="AA749" s="432"/>
      <c r="AB749" s="432"/>
      <c r="AC749" s="432"/>
      <c r="AD749" s="432">
        <f>SUM(AD747:AI748)</f>
        <v>25</v>
      </c>
      <c r="AE749" s="432"/>
      <c r="AF749" s="432"/>
      <c r="AG749" s="432"/>
      <c r="AH749" s="432"/>
      <c r="AI749" s="432"/>
      <c r="AJ749" s="432">
        <f>SUM(AJ747:AO748)</f>
        <v>66</v>
      </c>
      <c r="AK749" s="432"/>
      <c r="AL749" s="432"/>
      <c r="AM749" s="432"/>
      <c r="AN749" s="432"/>
      <c r="AO749" s="432"/>
      <c r="AP749" s="432">
        <f>SUM(AP747:AU748)</f>
        <v>15</v>
      </c>
      <c r="AQ749" s="432"/>
      <c r="AR749" s="432"/>
      <c r="AS749" s="432"/>
      <c r="AT749" s="432"/>
      <c r="AU749" s="432"/>
      <c r="AV749" s="432">
        <f>SUM(AV747:BA748)</f>
        <v>7</v>
      </c>
      <c r="AW749" s="432"/>
      <c r="AX749" s="432"/>
      <c r="AY749" s="432"/>
      <c r="AZ749" s="432"/>
      <c r="BA749" s="432"/>
      <c r="BB749" s="432">
        <f>SUM(BB747:BG748)</f>
        <v>6</v>
      </c>
      <c r="BC749" s="432"/>
      <c r="BD749" s="432"/>
      <c r="BE749" s="432"/>
      <c r="BF749" s="432"/>
      <c r="BG749" s="432"/>
      <c r="BH749" s="432">
        <f>SUM(BH747:BM748)</f>
        <v>4</v>
      </c>
      <c r="BI749" s="432"/>
      <c r="BJ749" s="432"/>
      <c r="BK749" s="432"/>
      <c r="BL749" s="432"/>
      <c r="BM749" s="432"/>
      <c r="BN749" s="432">
        <f>SUM(BN747:BS748)</f>
        <v>9</v>
      </c>
      <c r="BO749" s="432"/>
      <c r="BP749" s="432"/>
      <c r="BQ749" s="432"/>
      <c r="BR749" s="432"/>
      <c r="BS749" s="432"/>
      <c r="BT749" s="432">
        <f>SUM(BT747:BY748)</f>
        <v>180</v>
      </c>
      <c r="BU749" s="432"/>
      <c r="BV749" s="432"/>
      <c r="BW749" s="432"/>
      <c r="BX749" s="432"/>
      <c r="BY749" s="432"/>
    </row>
    <row r="750" spans="2:77" s="8" customFormat="1" ht="15" customHeight="1">
      <c r="B750" s="333"/>
      <c r="C750" s="333"/>
      <c r="D750" s="333"/>
      <c r="E750" s="333"/>
      <c r="F750" s="333"/>
      <c r="G750" s="333"/>
      <c r="H750" s="333"/>
      <c r="I750" s="333"/>
      <c r="J750" s="333"/>
      <c r="K750" s="333"/>
      <c r="L750" s="333"/>
      <c r="M750" s="333"/>
      <c r="N750" s="333"/>
      <c r="O750" s="333"/>
      <c r="P750" s="333"/>
      <c r="Q750" s="333"/>
      <c r="R750" s="333"/>
      <c r="S750" s="333"/>
      <c r="T750" s="333"/>
      <c r="U750" s="333"/>
      <c r="V750" s="333"/>
      <c r="W750" s="333"/>
      <c r="X750" s="333"/>
      <c r="Y750" s="333"/>
      <c r="Z750" s="333"/>
      <c r="AA750" s="333"/>
      <c r="AB750" s="333"/>
      <c r="AC750" s="333"/>
      <c r="AD750" s="333"/>
      <c r="AE750" s="333"/>
      <c r="AF750" s="333"/>
      <c r="AG750" s="333"/>
      <c r="AH750" s="333"/>
      <c r="AI750" s="333"/>
      <c r="AJ750" s="333"/>
      <c r="AK750" s="333"/>
      <c r="AL750" s="333"/>
      <c r="AM750" s="333"/>
      <c r="AN750" s="333"/>
      <c r="AO750" s="333"/>
      <c r="AP750"/>
      <c r="AQ750" s="333"/>
      <c r="AR750" s="333"/>
      <c r="AS750" s="333"/>
      <c r="AT750" s="333"/>
      <c r="AU750" s="333"/>
      <c r="AV750" s="333"/>
      <c r="AW750" s="333"/>
      <c r="AX750" s="333"/>
      <c r="AY750"/>
      <c r="AZ750" s="333"/>
      <c r="BA750" s="333"/>
      <c r="BB750" s="333"/>
      <c r="BC750" s="333"/>
      <c r="BD750" s="333"/>
      <c r="BE750" s="333"/>
      <c r="BF750" s="333"/>
      <c r="BG750" s="333"/>
      <c r="BH750" s="333"/>
      <c r="BI750" s="333"/>
      <c r="BJ750" s="333"/>
      <c r="BK750"/>
      <c r="BL750" s="333"/>
      <c r="BM750" s="333"/>
      <c r="BN750" s="333"/>
      <c r="BO750" s="333"/>
      <c r="BP750" s="333"/>
      <c r="BQ750" s="333"/>
      <c r="BR750"/>
      <c r="BS750"/>
      <c r="BT750"/>
      <c r="BU750"/>
      <c r="BV750"/>
      <c r="BW750"/>
      <c r="BX750"/>
      <c r="BY750" s="9" t="s">
        <v>806</v>
      </c>
    </row>
    <row r="751" spans="2:77" s="8" customFormat="1" ht="15" customHeight="1">
      <c r="B751" s="333"/>
      <c r="C751" s="333"/>
      <c r="D751" s="333"/>
      <c r="E751" s="333"/>
      <c r="F751" s="333"/>
      <c r="G751" s="333"/>
      <c r="H751" s="333"/>
      <c r="I751" s="333"/>
      <c r="J751" s="333"/>
      <c r="K751" s="333"/>
      <c r="L751" s="333"/>
      <c r="M751" s="333"/>
      <c r="N751" s="333"/>
      <c r="O751" s="333"/>
      <c r="P751" s="333"/>
      <c r="Q751" s="333"/>
      <c r="R751" s="333"/>
      <c r="S751" s="333"/>
      <c r="T751" s="333"/>
      <c r="U751" s="333"/>
      <c r="V751" s="333"/>
      <c r="W751" s="333"/>
      <c r="X751" s="333"/>
      <c r="Y751" s="333"/>
      <c r="Z751" s="333"/>
      <c r="AA751" s="333"/>
      <c r="AB751" s="333"/>
      <c r="AC751" s="333"/>
      <c r="AD751" s="333"/>
      <c r="AE751" s="333"/>
      <c r="AF751" s="333"/>
      <c r="AG751" s="333"/>
      <c r="AH751" s="333"/>
      <c r="AI751" s="333"/>
      <c r="AJ751" s="333"/>
      <c r="AK751" s="333"/>
      <c r="AL751" s="333"/>
      <c r="AM751" s="333"/>
      <c r="AN751" s="333"/>
      <c r="AO751" s="333"/>
      <c r="AP751" s="333"/>
      <c r="AQ751" s="333"/>
      <c r="AR751" s="333"/>
      <c r="AS751" s="333"/>
      <c r="AT751" s="333"/>
      <c r="AU751" s="333"/>
      <c r="AV751" s="333"/>
      <c r="AW751" s="333"/>
      <c r="AX751" s="333"/>
      <c r="AY751" s="333"/>
      <c r="AZ751" s="333"/>
      <c r="BA751" s="333"/>
      <c r="BB751" s="333"/>
      <c r="BC751" s="333"/>
      <c r="BD751" s="333"/>
      <c r="BE751" s="333"/>
      <c r="BF751" s="333"/>
      <c r="BG751" s="333"/>
      <c r="BH751" s="333"/>
      <c r="BI751" s="333"/>
      <c r="BJ751" s="333"/>
      <c r="BK751" s="333"/>
      <c r="BL751" s="333"/>
      <c r="BM751" s="333"/>
      <c r="BN751" s="333"/>
      <c r="BO751" s="333"/>
      <c r="BP751" s="333"/>
      <c r="BQ751" s="333"/>
      <c r="BR751"/>
      <c r="BS751"/>
      <c r="BT751"/>
      <c r="BU751"/>
      <c r="BV751"/>
      <c r="BW751"/>
      <c r="BX751"/>
      <c r="BY751"/>
    </row>
    <row r="752" spans="1:77" s="8" customFormat="1" ht="15" customHeight="1">
      <c r="A752" s="8" t="s">
        <v>832</v>
      </c>
      <c r="B752" s="333"/>
      <c r="C752" s="333"/>
      <c r="D752" s="333"/>
      <c r="E752" s="333"/>
      <c r="F752" s="333"/>
      <c r="G752" s="333"/>
      <c r="H752" s="333"/>
      <c r="I752" s="333"/>
      <c r="J752" s="333"/>
      <c r="K752" s="333"/>
      <c r="L752" s="333"/>
      <c r="M752" s="333"/>
      <c r="N752" s="333"/>
      <c r="O752" s="333"/>
      <c r="P752" s="333"/>
      <c r="Q752" s="333"/>
      <c r="R752" s="333"/>
      <c r="S752" s="333"/>
      <c r="T752" s="333"/>
      <c r="U752" s="333"/>
      <c r="V752" s="333"/>
      <c r="W752" s="333"/>
      <c r="X752" s="333"/>
      <c r="Y752" s="333"/>
      <c r="Z752" s="333"/>
      <c r="AA752" s="333"/>
      <c r="AB752" s="333"/>
      <c r="AC752" s="333"/>
      <c r="AD752" s="333"/>
      <c r="AE752" s="333"/>
      <c r="AF752" s="333"/>
      <c r="AG752" s="333"/>
      <c r="AH752" s="333"/>
      <c r="AI752" s="333"/>
      <c r="AJ752" s="333"/>
      <c r="AK752" s="333"/>
      <c r="AL752" s="333"/>
      <c r="AM752" s="333"/>
      <c r="AN752" s="333"/>
      <c r="AO752" s="333"/>
      <c r="AP752" s="333"/>
      <c r="AQ752" s="333"/>
      <c r="AR752" s="333"/>
      <c r="AS752" s="333"/>
      <c r="AT752"/>
      <c r="AU752" s="333"/>
      <c r="AV752" s="333"/>
      <c r="AW752"/>
      <c r="AX752" s="333"/>
      <c r="AY752" s="333"/>
      <c r="AZ752"/>
      <c r="BA752" s="333"/>
      <c r="BB752" s="333"/>
      <c r="BC752" s="333"/>
      <c r="BD752" s="333"/>
      <c r="BE752" s="333"/>
      <c r="BF752" s="333"/>
      <c r="BG752" s="333"/>
      <c r="BH752" s="333"/>
      <c r="BI752" s="333"/>
      <c r="BJ752" s="333"/>
      <c r="BK752" s="333"/>
      <c r="BL752" s="333"/>
      <c r="BM752" s="333"/>
      <c r="BN752" s="333"/>
      <c r="BO752" s="333"/>
      <c r="BP752" s="333"/>
      <c r="BQ752" s="333"/>
      <c r="BR752"/>
      <c r="BS752"/>
      <c r="BT752"/>
      <c r="BU752"/>
      <c r="BV752"/>
      <c r="BW752"/>
      <c r="BX752"/>
      <c r="BY752" s="9" t="s">
        <v>833</v>
      </c>
    </row>
    <row r="753" spans="1:77" s="8" customFormat="1" ht="3.75" customHeight="1">
      <c r="A753"/>
      <c r="B753" s="333"/>
      <c r="C753" s="333"/>
      <c r="D753" s="333"/>
      <c r="E753" s="333"/>
      <c r="F753" s="333"/>
      <c r="G753" s="333"/>
      <c r="H753" s="333"/>
      <c r="I753" s="333"/>
      <c r="J753" s="333"/>
      <c r="K753" s="333"/>
      <c r="L753" s="333"/>
      <c r="M753" s="333"/>
      <c r="N753" s="333"/>
      <c r="O753" s="333"/>
      <c r="P753" s="333"/>
      <c r="Q753" s="333"/>
      <c r="R753" s="333"/>
      <c r="S753" s="333"/>
      <c r="T753" s="333"/>
      <c r="U753" s="333"/>
      <c r="V753" s="333"/>
      <c r="W753" s="333"/>
      <c r="X753" s="333"/>
      <c r="Y753" s="333"/>
      <c r="Z753" s="333"/>
      <c r="AA753" s="333"/>
      <c r="AB753" s="333"/>
      <c r="AC753" s="333"/>
      <c r="AD753" s="333"/>
      <c r="AE753" s="333"/>
      <c r="AF753" s="333"/>
      <c r="AG753" s="333"/>
      <c r="AH753" s="333"/>
      <c r="AI753" s="333"/>
      <c r="AJ753" s="333"/>
      <c r="AK753" s="333"/>
      <c r="AL753" s="333"/>
      <c r="AM753" s="333"/>
      <c r="AN753" s="333"/>
      <c r="AO753" s="333"/>
      <c r="AP753" s="333"/>
      <c r="AQ753" s="333"/>
      <c r="AR753" s="333"/>
      <c r="AS753" s="333"/>
      <c r="AT753" s="333"/>
      <c r="AU753" s="333"/>
      <c r="AV753" s="333"/>
      <c r="AW753" s="333"/>
      <c r="AX753" s="333"/>
      <c r="AY753" s="333"/>
      <c r="AZ753" s="333"/>
      <c r="BA753" s="333"/>
      <c r="BB753" s="333"/>
      <c r="BC753" s="333"/>
      <c r="BD753" s="333"/>
      <c r="BE753" s="333"/>
      <c r="BF753" s="333"/>
      <c r="BG753" s="333"/>
      <c r="BH753" s="333"/>
      <c r="BI753" s="333"/>
      <c r="BJ753" s="333"/>
      <c r="BK753" s="333"/>
      <c r="BL753" s="333"/>
      <c r="BM753" s="333"/>
      <c r="BN753" s="333"/>
      <c r="BO753" s="333"/>
      <c r="BP753" s="333"/>
      <c r="BQ753" s="333"/>
      <c r="BR753"/>
      <c r="BS753"/>
      <c r="BT753"/>
      <c r="BU753"/>
      <c r="BV753"/>
      <c r="BW753"/>
      <c r="BX753"/>
      <c r="BY753"/>
    </row>
    <row r="754" spans="1:85" s="8" customFormat="1" ht="15" customHeight="1">
      <c r="A754"/>
      <c r="B754" s="5" t="s">
        <v>12</v>
      </c>
      <c r="C754" s="5"/>
      <c r="D754" s="5"/>
      <c r="E754" s="5"/>
      <c r="F754" s="5"/>
      <c r="G754" s="5"/>
      <c r="H754" s="5"/>
      <c r="I754" s="5"/>
      <c r="J754" s="5"/>
      <c r="K754" s="5"/>
      <c r="L754" s="11" t="s">
        <v>98</v>
      </c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24" t="s">
        <v>834</v>
      </c>
      <c r="X754" s="24"/>
      <c r="Y754" s="24"/>
      <c r="Z754" s="24"/>
      <c r="AA754" s="24"/>
      <c r="AB754" s="24"/>
      <c r="AC754" s="24"/>
      <c r="AD754" s="24"/>
      <c r="AE754" s="24"/>
      <c r="AF754" s="24"/>
      <c r="AG754" s="24"/>
      <c r="AH754" s="5" t="s">
        <v>835</v>
      </c>
      <c r="AI754" s="5"/>
      <c r="AJ754" s="5"/>
      <c r="AK754" s="5"/>
      <c r="AL754" s="5"/>
      <c r="AM754" s="5"/>
      <c r="AN754" s="5"/>
      <c r="AO754" s="5"/>
      <c r="AP754" s="5"/>
      <c r="AQ754" s="5"/>
      <c r="AR754" s="5"/>
      <c r="AS754" s="5" t="s">
        <v>836</v>
      </c>
      <c r="AT754" s="5"/>
      <c r="AU754" s="5"/>
      <c r="AV754" s="5"/>
      <c r="AW754" s="5"/>
      <c r="AX754" s="5"/>
      <c r="AY754" s="5"/>
      <c r="AZ754" s="5"/>
      <c r="BA754" s="5"/>
      <c r="BB754" s="5"/>
      <c r="BC754" s="5"/>
      <c r="BD754" s="5" t="s">
        <v>837</v>
      </c>
      <c r="BE754" s="5"/>
      <c r="BF754" s="5"/>
      <c r="BG754" s="5"/>
      <c r="BH754" s="5"/>
      <c r="BI754" s="5"/>
      <c r="BJ754" s="5"/>
      <c r="BK754" s="5"/>
      <c r="BL754" s="5"/>
      <c r="BM754" s="5"/>
      <c r="BN754" s="5"/>
      <c r="BO754" s="5" t="s">
        <v>838</v>
      </c>
      <c r="BP754" s="5"/>
      <c r="BQ754" s="5"/>
      <c r="BR754" s="5"/>
      <c r="BS754" s="5"/>
      <c r="BT754" s="5"/>
      <c r="BU754" s="5"/>
      <c r="BV754" s="5"/>
      <c r="BW754" s="5"/>
      <c r="BX754" s="5"/>
      <c r="BY754" s="5"/>
      <c r="CG754" s="335" t="s">
        <v>839</v>
      </c>
    </row>
    <row r="755" spans="1:85" s="8" customFormat="1" ht="15" customHeight="1">
      <c r="A755"/>
      <c r="B755" s="13" t="s">
        <v>840</v>
      </c>
      <c r="C755" s="13"/>
      <c r="D755" s="13"/>
      <c r="E755" s="13"/>
      <c r="F755" s="13"/>
      <c r="G755" s="13"/>
      <c r="H755" s="13"/>
      <c r="I755" s="13"/>
      <c r="J755" s="13"/>
      <c r="K755" s="13"/>
      <c r="L755" s="433">
        <v>15147</v>
      </c>
      <c r="M755" s="433"/>
      <c r="N755" s="433"/>
      <c r="O755" s="433"/>
      <c r="P755" s="433"/>
      <c r="Q755" s="433"/>
      <c r="R755" s="433"/>
      <c r="S755" s="433"/>
      <c r="T755" s="433"/>
      <c r="U755" s="433"/>
      <c r="V755" s="433"/>
      <c r="W755" s="434">
        <v>11916</v>
      </c>
      <c r="X755" s="434"/>
      <c r="Y755" s="434"/>
      <c r="Z755" s="434"/>
      <c r="AA755" s="434"/>
      <c r="AB755" s="434"/>
      <c r="AC755" s="434"/>
      <c r="AD755" s="434"/>
      <c r="AE755" s="434"/>
      <c r="AF755" s="434"/>
      <c r="AG755" s="434"/>
      <c r="AH755" s="336">
        <v>1000</v>
      </c>
      <c r="AI755" s="336"/>
      <c r="AJ755" s="336"/>
      <c r="AK755" s="336"/>
      <c r="AL755" s="336"/>
      <c r="AM755" s="336"/>
      <c r="AN755" s="336"/>
      <c r="AO755" s="336"/>
      <c r="AP755" s="336"/>
      <c r="AQ755" s="336"/>
      <c r="AR755" s="336"/>
      <c r="AS755" s="336">
        <v>1734</v>
      </c>
      <c r="AT755" s="336"/>
      <c r="AU755" s="336"/>
      <c r="AV755" s="336"/>
      <c r="AW755" s="336"/>
      <c r="AX755" s="336"/>
      <c r="AY755" s="336"/>
      <c r="AZ755" s="336"/>
      <c r="BA755" s="336"/>
      <c r="BB755" s="336"/>
      <c r="BC755" s="336"/>
      <c r="BD755" s="336">
        <v>432</v>
      </c>
      <c r="BE755" s="336"/>
      <c r="BF755" s="336"/>
      <c r="BG755" s="336"/>
      <c r="BH755" s="336"/>
      <c r="BI755" s="336"/>
      <c r="BJ755" s="336"/>
      <c r="BK755" s="336"/>
      <c r="BL755" s="336"/>
      <c r="BM755" s="336"/>
      <c r="BN755" s="336"/>
      <c r="BO755" s="336">
        <v>65</v>
      </c>
      <c r="BP755" s="336"/>
      <c r="BQ755" s="336"/>
      <c r="BR755" s="336"/>
      <c r="BS755" s="336"/>
      <c r="BT755" s="336"/>
      <c r="BU755" s="336"/>
      <c r="BV755" s="336"/>
      <c r="BW755" s="336"/>
      <c r="BX755" s="336"/>
      <c r="BY755" s="336"/>
      <c r="CG755"/>
    </row>
    <row r="756" spans="1:85" s="8" customFormat="1" ht="15" customHeight="1">
      <c r="A756"/>
      <c r="B756" s="63" t="s">
        <v>841</v>
      </c>
      <c r="C756" s="63"/>
      <c r="D756" s="63"/>
      <c r="E756" s="63"/>
      <c r="F756" s="63"/>
      <c r="G756" s="63"/>
      <c r="H756" s="63"/>
      <c r="I756" s="63"/>
      <c r="J756" s="63"/>
      <c r="K756" s="63"/>
      <c r="L756" s="435">
        <v>15628</v>
      </c>
      <c r="M756" s="435"/>
      <c r="N756" s="435"/>
      <c r="O756" s="435"/>
      <c r="P756" s="435"/>
      <c r="Q756" s="435"/>
      <c r="R756" s="435"/>
      <c r="S756" s="435"/>
      <c r="T756" s="435"/>
      <c r="U756" s="435"/>
      <c r="V756" s="435"/>
      <c r="W756" s="436">
        <v>12154</v>
      </c>
      <c r="X756" s="436"/>
      <c r="Y756" s="436"/>
      <c r="Z756" s="436"/>
      <c r="AA756" s="436"/>
      <c r="AB756" s="436"/>
      <c r="AC756" s="436"/>
      <c r="AD756" s="436"/>
      <c r="AE756" s="436"/>
      <c r="AF756" s="436"/>
      <c r="AG756" s="436"/>
      <c r="AH756" s="339">
        <v>1039</v>
      </c>
      <c r="AI756" s="339"/>
      <c r="AJ756" s="339"/>
      <c r="AK756" s="339"/>
      <c r="AL756" s="339"/>
      <c r="AM756" s="339"/>
      <c r="AN756" s="339"/>
      <c r="AO756" s="339"/>
      <c r="AP756" s="339"/>
      <c r="AQ756" s="339"/>
      <c r="AR756" s="339"/>
      <c r="AS756" s="339">
        <v>1961</v>
      </c>
      <c r="AT756" s="339"/>
      <c r="AU756" s="339"/>
      <c r="AV756" s="339"/>
      <c r="AW756" s="339"/>
      <c r="AX756" s="339"/>
      <c r="AY756" s="339"/>
      <c r="AZ756" s="339"/>
      <c r="BA756" s="339"/>
      <c r="BB756" s="339"/>
      <c r="BC756" s="339"/>
      <c r="BD756" s="339">
        <v>356</v>
      </c>
      <c r="BE756" s="339"/>
      <c r="BF756" s="339"/>
      <c r="BG756" s="339"/>
      <c r="BH756" s="339"/>
      <c r="BI756" s="339"/>
      <c r="BJ756" s="339"/>
      <c r="BK756" s="339"/>
      <c r="BL756" s="339"/>
      <c r="BM756" s="339"/>
      <c r="BN756" s="339"/>
      <c r="BO756" s="339">
        <v>118</v>
      </c>
      <c r="BP756" s="339"/>
      <c r="BQ756" s="339"/>
      <c r="BR756" s="339"/>
      <c r="BS756" s="339"/>
      <c r="BT756" s="339"/>
      <c r="BU756" s="339"/>
      <c r="BV756" s="339"/>
      <c r="BW756" s="339"/>
      <c r="BX756" s="339"/>
      <c r="BY756" s="339"/>
      <c r="CG756"/>
    </row>
    <row r="757" spans="1:85" s="8" customFormat="1" ht="15" customHeight="1">
      <c r="A757"/>
      <c r="B757" s="63" t="s">
        <v>842</v>
      </c>
      <c r="C757" s="63"/>
      <c r="D757" s="63"/>
      <c r="E757" s="63"/>
      <c r="F757" s="63"/>
      <c r="G757" s="63"/>
      <c r="H757" s="63"/>
      <c r="I757" s="63"/>
      <c r="J757" s="63"/>
      <c r="K757" s="63"/>
      <c r="L757" s="435">
        <v>15815</v>
      </c>
      <c r="M757" s="435"/>
      <c r="N757" s="435"/>
      <c r="O757" s="435"/>
      <c r="P757" s="435"/>
      <c r="Q757" s="435"/>
      <c r="R757" s="435"/>
      <c r="S757" s="435"/>
      <c r="T757" s="435"/>
      <c r="U757" s="435"/>
      <c r="V757" s="435"/>
      <c r="W757" s="436">
        <v>12180</v>
      </c>
      <c r="X757" s="436"/>
      <c r="Y757" s="436"/>
      <c r="Z757" s="436"/>
      <c r="AA757" s="436"/>
      <c r="AB757" s="436"/>
      <c r="AC757" s="436"/>
      <c r="AD757" s="436"/>
      <c r="AE757" s="436"/>
      <c r="AF757" s="436"/>
      <c r="AG757" s="436"/>
      <c r="AH757" s="339">
        <v>1047</v>
      </c>
      <c r="AI757" s="339"/>
      <c r="AJ757" s="339"/>
      <c r="AK757" s="339"/>
      <c r="AL757" s="339"/>
      <c r="AM757" s="339"/>
      <c r="AN757" s="339"/>
      <c r="AO757" s="339"/>
      <c r="AP757" s="339"/>
      <c r="AQ757" s="339"/>
      <c r="AR757" s="339"/>
      <c r="AS757" s="339">
        <v>2228</v>
      </c>
      <c r="AT757" s="339"/>
      <c r="AU757" s="339"/>
      <c r="AV757" s="339"/>
      <c r="AW757" s="339"/>
      <c r="AX757" s="339"/>
      <c r="AY757" s="339"/>
      <c r="AZ757" s="339"/>
      <c r="BA757" s="339"/>
      <c r="BB757" s="339"/>
      <c r="BC757" s="339"/>
      <c r="BD757" s="339">
        <v>290</v>
      </c>
      <c r="BE757" s="339"/>
      <c r="BF757" s="339"/>
      <c r="BG757" s="339"/>
      <c r="BH757" s="339"/>
      <c r="BI757" s="339"/>
      <c r="BJ757" s="339"/>
      <c r="BK757" s="339"/>
      <c r="BL757" s="339"/>
      <c r="BM757" s="339"/>
      <c r="BN757" s="339"/>
      <c r="BO757" s="339">
        <v>70</v>
      </c>
      <c r="BP757" s="339"/>
      <c r="BQ757" s="339"/>
      <c r="BR757" s="339"/>
      <c r="BS757" s="339"/>
      <c r="BT757" s="339"/>
      <c r="BU757" s="339"/>
      <c r="BV757" s="339"/>
      <c r="BW757" s="339"/>
      <c r="BX757" s="339"/>
      <c r="BY757" s="339"/>
      <c r="CG757"/>
    </row>
    <row r="758" spans="1:85" s="8" customFormat="1" ht="15" customHeight="1">
      <c r="A758"/>
      <c r="B758" s="63" t="s">
        <v>773</v>
      </c>
      <c r="C758" s="63"/>
      <c r="D758" s="63"/>
      <c r="E758" s="63"/>
      <c r="F758" s="63"/>
      <c r="G758" s="63"/>
      <c r="H758" s="63"/>
      <c r="I758" s="63"/>
      <c r="J758" s="63"/>
      <c r="K758" s="63"/>
      <c r="L758" s="435">
        <v>16633</v>
      </c>
      <c r="M758" s="435"/>
      <c r="N758" s="435"/>
      <c r="O758" s="435"/>
      <c r="P758" s="435"/>
      <c r="Q758" s="435"/>
      <c r="R758" s="435"/>
      <c r="S758" s="435"/>
      <c r="T758" s="435"/>
      <c r="U758" s="435"/>
      <c r="V758" s="435"/>
      <c r="W758" s="436">
        <v>12263</v>
      </c>
      <c r="X758" s="436"/>
      <c r="Y758" s="436"/>
      <c r="Z758" s="436"/>
      <c r="AA758" s="436"/>
      <c r="AB758" s="436"/>
      <c r="AC758" s="436"/>
      <c r="AD758" s="436"/>
      <c r="AE758" s="436"/>
      <c r="AF758" s="436"/>
      <c r="AG758" s="436"/>
      <c r="AH758" s="339">
        <v>1031</v>
      </c>
      <c r="AI758" s="339"/>
      <c r="AJ758" s="339"/>
      <c r="AK758" s="339"/>
      <c r="AL758" s="339"/>
      <c r="AM758" s="339"/>
      <c r="AN758" s="339"/>
      <c r="AO758" s="339"/>
      <c r="AP758" s="339"/>
      <c r="AQ758" s="339"/>
      <c r="AR758" s="339"/>
      <c r="AS758" s="339">
        <v>2572</v>
      </c>
      <c r="AT758" s="339"/>
      <c r="AU758" s="339"/>
      <c r="AV758" s="339"/>
      <c r="AW758" s="339"/>
      <c r="AX758" s="339"/>
      <c r="AY758" s="339"/>
      <c r="AZ758" s="339"/>
      <c r="BA758" s="339"/>
      <c r="BB758" s="339"/>
      <c r="BC758" s="339"/>
      <c r="BD758" s="339">
        <v>336</v>
      </c>
      <c r="BE758" s="339"/>
      <c r="BF758" s="339"/>
      <c r="BG758" s="339"/>
      <c r="BH758" s="339"/>
      <c r="BI758" s="339"/>
      <c r="BJ758" s="339"/>
      <c r="BK758" s="339"/>
      <c r="BL758" s="339"/>
      <c r="BM758" s="339"/>
      <c r="BN758" s="339"/>
      <c r="BO758" s="339">
        <v>84</v>
      </c>
      <c r="BP758" s="339"/>
      <c r="BQ758" s="339"/>
      <c r="BR758" s="339"/>
      <c r="BS758" s="339"/>
      <c r="BT758" s="339"/>
      <c r="BU758" s="339"/>
      <c r="BV758" s="339"/>
      <c r="BW758" s="339"/>
      <c r="BX758" s="339"/>
      <c r="BY758" s="339"/>
      <c r="CG758"/>
    </row>
    <row r="759" spans="1:85" s="8" customFormat="1" ht="15" customHeight="1">
      <c r="A759"/>
      <c r="B759" s="17" t="s">
        <v>740</v>
      </c>
      <c r="C759" s="17"/>
      <c r="D759" s="17"/>
      <c r="E759" s="17"/>
      <c r="F759" s="17"/>
      <c r="G759" s="17"/>
      <c r="H759" s="17"/>
      <c r="I759" s="17"/>
      <c r="J759" s="17"/>
      <c r="K759" s="17"/>
      <c r="L759" s="437">
        <v>16462</v>
      </c>
      <c r="M759" s="437"/>
      <c r="N759" s="437"/>
      <c r="O759" s="437"/>
      <c r="P759" s="437"/>
      <c r="Q759" s="437"/>
      <c r="R759" s="437"/>
      <c r="S759" s="437"/>
      <c r="T759" s="437"/>
      <c r="U759" s="437"/>
      <c r="V759" s="437"/>
      <c r="W759" s="438">
        <v>12388</v>
      </c>
      <c r="X759" s="438"/>
      <c r="Y759" s="438"/>
      <c r="Z759" s="438"/>
      <c r="AA759" s="438"/>
      <c r="AB759" s="438"/>
      <c r="AC759" s="438"/>
      <c r="AD759" s="438"/>
      <c r="AE759" s="438"/>
      <c r="AF759" s="438"/>
      <c r="AG759" s="438"/>
      <c r="AH759" s="375">
        <v>857</v>
      </c>
      <c r="AI759" s="375"/>
      <c r="AJ759" s="375"/>
      <c r="AK759" s="375"/>
      <c r="AL759" s="375"/>
      <c r="AM759" s="375"/>
      <c r="AN759" s="375"/>
      <c r="AO759" s="375"/>
      <c r="AP759" s="375"/>
      <c r="AQ759" s="375"/>
      <c r="AR759" s="375"/>
      <c r="AS759" s="375">
        <v>2927</v>
      </c>
      <c r="AT759" s="375"/>
      <c r="AU759" s="375"/>
      <c r="AV759" s="375"/>
      <c r="AW759" s="375"/>
      <c r="AX759" s="375"/>
      <c r="AY759" s="375"/>
      <c r="AZ759" s="375"/>
      <c r="BA759" s="375"/>
      <c r="BB759" s="375"/>
      <c r="BC759" s="375"/>
      <c r="BD759" s="375">
        <v>246</v>
      </c>
      <c r="BE759" s="375"/>
      <c r="BF759" s="375"/>
      <c r="BG759" s="375"/>
      <c r="BH759" s="375"/>
      <c r="BI759" s="375"/>
      <c r="BJ759" s="375"/>
      <c r="BK759" s="375"/>
      <c r="BL759" s="375"/>
      <c r="BM759" s="375"/>
      <c r="BN759" s="375"/>
      <c r="BO759" s="375">
        <v>44</v>
      </c>
      <c r="BP759" s="375"/>
      <c r="BQ759" s="375"/>
      <c r="BR759" s="375"/>
      <c r="BS759" s="375"/>
      <c r="BT759" s="375"/>
      <c r="BU759" s="375"/>
      <c r="BV759" s="375"/>
      <c r="BW759" s="375"/>
      <c r="BX759" s="375"/>
      <c r="BY759" s="375"/>
      <c r="CG759"/>
    </row>
    <row r="760" spans="1:85" s="8" customFormat="1" ht="15" customHeight="1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  <c r="AR760"/>
      <c r="AS760"/>
      <c r="AT760"/>
      <c r="AU760"/>
      <c r="AV760"/>
      <c r="AW760"/>
      <c r="AX760"/>
      <c r="AY760"/>
      <c r="AZ760"/>
      <c r="BA760"/>
      <c r="BB760"/>
      <c r="BC760"/>
      <c r="BD760"/>
      <c r="BE760"/>
      <c r="BF760"/>
      <c r="BG760"/>
      <c r="BH760"/>
      <c r="BI760"/>
      <c r="BJ760"/>
      <c r="BK760"/>
      <c r="BL760"/>
      <c r="BM760"/>
      <c r="BN760"/>
      <c r="BO760"/>
      <c r="BP760"/>
      <c r="BQ760"/>
      <c r="BR760"/>
      <c r="BS760"/>
      <c r="BT760"/>
      <c r="BU760"/>
      <c r="BV760"/>
      <c r="BW760"/>
      <c r="BX760"/>
      <c r="BY760" s="55" t="s">
        <v>91</v>
      </c>
      <c r="CG760"/>
    </row>
    <row r="761" spans="1:85" s="8" customFormat="1" ht="15" customHeight="1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  <c r="AR761"/>
      <c r="AS761"/>
      <c r="AT761"/>
      <c r="AU761"/>
      <c r="AV761"/>
      <c r="AW761"/>
      <c r="AX761"/>
      <c r="AY761"/>
      <c r="AZ761"/>
      <c r="BA761"/>
      <c r="BB761"/>
      <c r="BC761"/>
      <c r="BD761"/>
      <c r="BE761"/>
      <c r="BF761"/>
      <c r="BG761"/>
      <c r="BH761"/>
      <c r="BI761"/>
      <c r="BJ761"/>
      <c r="BK761"/>
      <c r="BL761"/>
      <c r="BM761"/>
      <c r="BN761"/>
      <c r="BO761"/>
      <c r="BP761"/>
      <c r="BQ761"/>
      <c r="BR761"/>
      <c r="BS761"/>
      <c r="BT761"/>
      <c r="BU761"/>
      <c r="BV761"/>
      <c r="BW761"/>
      <c r="BX761"/>
      <c r="BY761" s="55"/>
      <c r="CG761"/>
    </row>
    <row r="762" spans="1:85" s="8" customFormat="1" ht="15" customHeight="1">
      <c r="A762" s="4" t="s">
        <v>843</v>
      </c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  <c r="AR762"/>
      <c r="AS762"/>
      <c r="AT762"/>
      <c r="AU762"/>
      <c r="AV762"/>
      <c r="AW762"/>
      <c r="AX762"/>
      <c r="AY762"/>
      <c r="AZ762"/>
      <c r="BA762"/>
      <c r="BB762"/>
      <c r="BC762"/>
      <c r="BD762"/>
      <c r="BE762"/>
      <c r="BF762"/>
      <c r="BG762"/>
      <c r="BH762"/>
      <c r="BI762"/>
      <c r="BJ762"/>
      <c r="BK762"/>
      <c r="BL762"/>
      <c r="BM762"/>
      <c r="BN762"/>
      <c r="BO762"/>
      <c r="BP762"/>
      <c r="BQ762"/>
      <c r="BR762"/>
      <c r="BS762"/>
      <c r="BT762"/>
      <c r="BU762"/>
      <c r="BV762"/>
      <c r="BW762"/>
      <c r="BX762"/>
      <c r="BY762" s="55" t="s">
        <v>844</v>
      </c>
      <c r="BZ762" s="55"/>
      <c r="CA762" s="55"/>
      <c r="CB762" s="55"/>
      <c r="CG762"/>
    </row>
    <row r="763" spans="1:85" s="8" customFormat="1" ht="3.75" customHeight="1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  <c r="AR763"/>
      <c r="AS763"/>
      <c r="AT763"/>
      <c r="AU763"/>
      <c r="AV763"/>
      <c r="AW763"/>
      <c r="AX763"/>
      <c r="AY763"/>
      <c r="AZ763"/>
      <c r="BA763"/>
      <c r="BB763"/>
      <c r="BC763"/>
      <c r="BD763"/>
      <c r="BE763"/>
      <c r="BF763"/>
      <c r="BG763"/>
      <c r="BH763"/>
      <c r="BI763"/>
      <c r="BJ763"/>
      <c r="BK763"/>
      <c r="BL763"/>
      <c r="BM763"/>
      <c r="BN763"/>
      <c r="BO763"/>
      <c r="BP763"/>
      <c r="BQ763"/>
      <c r="BR763"/>
      <c r="BS763"/>
      <c r="BT763"/>
      <c r="BU763"/>
      <c r="BV763"/>
      <c r="BW763"/>
      <c r="BX763"/>
      <c r="BY763"/>
      <c r="BZ763"/>
      <c r="CA763"/>
      <c r="CB763"/>
      <c r="CG763"/>
    </row>
    <row r="764" spans="2:77" s="420" customFormat="1" ht="15" customHeight="1">
      <c r="B764" s="269" t="s">
        <v>62</v>
      </c>
      <c r="C764" s="269"/>
      <c r="D764" s="269"/>
      <c r="E764" s="269"/>
      <c r="F764" s="269"/>
      <c r="G764" s="269"/>
      <c r="H764" s="269"/>
      <c r="I764" s="269"/>
      <c r="J764" s="269" t="s">
        <v>845</v>
      </c>
      <c r="K764" s="269"/>
      <c r="L764" s="269"/>
      <c r="M764" s="269"/>
      <c r="N764" s="269"/>
      <c r="O764" s="269"/>
      <c r="P764" s="269"/>
      <c r="Q764" s="269"/>
      <c r="R764" s="269" t="s">
        <v>846</v>
      </c>
      <c r="S764" s="269"/>
      <c r="T764" s="269"/>
      <c r="U764" s="269"/>
      <c r="V764" s="269"/>
      <c r="W764" s="269"/>
      <c r="X764" s="269"/>
      <c r="Y764" s="269"/>
      <c r="Z764" s="345" t="s">
        <v>847</v>
      </c>
      <c r="AA764" s="345"/>
      <c r="AB764" s="345"/>
      <c r="AC764" s="345"/>
      <c r="AD764" s="345"/>
      <c r="AE764" s="345"/>
      <c r="AF764" s="345"/>
      <c r="AG764" s="345"/>
      <c r="AH764" s="269" t="s">
        <v>848</v>
      </c>
      <c r="AI764" s="269"/>
      <c r="AJ764" s="269"/>
      <c r="AK764" s="269"/>
      <c r="AL764" s="269"/>
      <c r="AM764" s="269"/>
      <c r="AN764" s="269"/>
      <c r="AO764" s="269"/>
      <c r="AP764" s="345" t="s">
        <v>849</v>
      </c>
      <c r="AQ764" s="345"/>
      <c r="AR764" s="345"/>
      <c r="AS764" s="345"/>
      <c r="AT764" s="345"/>
      <c r="AU764" s="345"/>
      <c r="AV764" s="345"/>
      <c r="AW764" s="345"/>
      <c r="AX764" s="345"/>
      <c r="AY764" s="345" t="s">
        <v>850</v>
      </c>
      <c r="AZ764" s="345"/>
      <c r="BA764" s="345"/>
      <c r="BB764" s="345"/>
      <c r="BC764" s="345"/>
      <c r="BD764" s="345"/>
      <c r="BE764" s="345"/>
      <c r="BF764" s="345"/>
      <c r="BG764" s="345"/>
      <c r="BH764" s="439" t="s">
        <v>851</v>
      </c>
      <c r="BI764" s="439"/>
      <c r="BJ764" s="439"/>
      <c r="BK764" s="439"/>
      <c r="BL764" s="439"/>
      <c r="BM764" s="439"/>
      <c r="BN764" s="439"/>
      <c r="BO764" s="439"/>
      <c r="BP764" s="439"/>
      <c r="BQ764" s="439" t="s">
        <v>852</v>
      </c>
      <c r="BR764" s="439"/>
      <c r="BS764" s="439"/>
      <c r="BT764" s="439"/>
      <c r="BU764" s="439"/>
      <c r="BV764" s="439"/>
      <c r="BW764" s="439"/>
      <c r="BX764" s="439"/>
      <c r="BY764" s="439"/>
    </row>
    <row r="765" spans="2:77" s="420" customFormat="1" ht="15" customHeight="1">
      <c r="B765" s="269"/>
      <c r="C765" s="269"/>
      <c r="D765" s="269"/>
      <c r="E765" s="269"/>
      <c r="F765" s="269"/>
      <c r="G765" s="269"/>
      <c r="H765" s="269"/>
      <c r="I765" s="269"/>
      <c r="J765" s="269"/>
      <c r="K765" s="269"/>
      <c r="L765" s="269"/>
      <c r="M765" s="269"/>
      <c r="N765" s="269"/>
      <c r="O765" s="269"/>
      <c r="P765" s="269"/>
      <c r="Q765" s="269"/>
      <c r="R765" s="269"/>
      <c r="S765" s="269"/>
      <c r="T765" s="269"/>
      <c r="U765" s="269"/>
      <c r="V765" s="269"/>
      <c r="W765" s="269"/>
      <c r="X765" s="269"/>
      <c r="Y765" s="269"/>
      <c r="Z765" s="345"/>
      <c r="AA765" s="345"/>
      <c r="AB765" s="345"/>
      <c r="AC765" s="345"/>
      <c r="AD765" s="345"/>
      <c r="AE765" s="345"/>
      <c r="AF765" s="345"/>
      <c r="AG765" s="345"/>
      <c r="AH765" s="269"/>
      <c r="AI765" s="269"/>
      <c r="AJ765" s="269"/>
      <c r="AK765" s="269"/>
      <c r="AL765" s="269"/>
      <c r="AM765" s="269"/>
      <c r="AN765" s="269"/>
      <c r="AO765" s="269"/>
      <c r="AP765" s="345"/>
      <c r="AQ765" s="345"/>
      <c r="AR765" s="345"/>
      <c r="AS765" s="345"/>
      <c r="AT765" s="345"/>
      <c r="AU765" s="345"/>
      <c r="AV765" s="345"/>
      <c r="AW765" s="345"/>
      <c r="AX765" s="345"/>
      <c r="AY765" s="345"/>
      <c r="AZ765" s="345"/>
      <c r="BA765" s="345"/>
      <c r="BB765" s="345"/>
      <c r="BC765" s="345"/>
      <c r="BD765" s="345"/>
      <c r="BE765" s="345"/>
      <c r="BF765" s="345"/>
      <c r="BG765" s="345"/>
      <c r="BH765" s="439"/>
      <c r="BI765" s="439"/>
      <c r="BJ765" s="439"/>
      <c r="BK765" s="439"/>
      <c r="BL765" s="439"/>
      <c r="BM765" s="439"/>
      <c r="BN765" s="439"/>
      <c r="BO765" s="439"/>
      <c r="BP765" s="439"/>
      <c r="BQ765" s="439"/>
      <c r="BR765" s="439"/>
      <c r="BS765" s="439"/>
      <c r="BT765" s="439"/>
      <c r="BU765" s="439"/>
      <c r="BV765" s="439"/>
      <c r="BW765" s="439"/>
      <c r="BX765" s="439"/>
      <c r="BY765" s="439"/>
    </row>
    <row r="766" spans="2:78" s="8" customFormat="1" ht="15" customHeight="1">
      <c r="B766" s="440">
        <f>SUM(J766:BY766)</f>
        <v>873</v>
      </c>
      <c r="C766" s="440"/>
      <c r="D766" s="440"/>
      <c r="E766" s="440"/>
      <c r="F766" s="440"/>
      <c r="G766" s="440"/>
      <c r="H766" s="440"/>
      <c r="I766" s="440"/>
      <c r="J766" s="440">
        <v>28</v>
      </c>
      <c r="K766" s="440"/>
      <c r="L766" s="440"/>
      <c r="M766" s="440"/>
      <c r="N766" s="440"/>
      <c r="O766" s="440"/>
      <c r="P766" s="440"/>
      <c r="Q766" s="440"/>
      <c r="R766" s="440">
        <v>12</v>
      </c>
      <c r="S766" s="440"/>
      <c r="T766" s="440"/>
      <c r="U766" s="440"/>
      <c r="V766" s="440"/>
      <c r="W766" s="440"/>
      <c r="X766" s="440"/>
      <c r="Y766" s="440"/>
      <c r="Z766" s="440">
        <v>66</v>
      </c>
      <c r="AA766" s="440"/>
      <c r="AB766" s="440"/>
      <c r="AC766" s="440"/>
      <c r="AD766" s="440"/>
      <c r="AE766" s="440"/>
      <c r="AF766" s="440"/>
      <c r="AG766" s="440"/>
      <c r="AH766" s="440">
        <v>32</v>
      </c>
      <c r="AI766" s="440"/>
      <c r="AJ766" s="440"/>
      <c r="AK766" s="440"/>
      <c r="AL766" s="440"/>
      <c r="AM766" s="440"/>
      <c r="AN766" s="440"/>
      <c r="AO766" s="440"/>
      <c r="AP766" s="440">
        <v>163</v>
      </c>
      <c r="AQ766" s="440"/>
      <c r="AR766" s="440"/>
      <c r="AS766" s="440"/>
      <c r="AT766" s="440"/>
      <c r="AU766" s="440"/>
      <c r="AV766" s="440"/>
      <c r="AW766" s="440"/>
      <c r="AX766" s="440"/>
      <c r="AY766" s="440">
        <v>242</v>
      </c>
      <c r="AZ766" s="440"/>
      <c r="BA766" s="440"/>
      <c r="BB766" s="440"/>
      <c r="BC766" s="440"/>
      <c r="BD766" s="440"/>
      <c r="BE766" s="440"/>
      <c r="BF766" s="440"/>
      <c r="BG766" s="440"/>
      <c r="BH766" s="440">
        <v>102</v>
      </c>
      <c r="BI766" s="440"/>
      <c r="BJ766" s="440"/>
      <c r="BK766" s="440"/>
      <c r="BL766" s="440"/>
      <c r="BM766" s="440"/>
      <c r="BN766" s="440"/>
      <c r="BO766" s="440"/>
      <c r="BP766" s="440"/>
      <c r="BQ766" s="440">
        <v>228</v>
      </c>
      <c r="BR766" s="440"/>
      <c r="BS766" s="440"/>
      <c r="BT766" s="440"/>
      <c r="BU766" s="440"/>
      <c r="BV766" s="440"/>
      <c r="BW766" s="440"/>
      <c r="BX766" s="440"/>
      <c r="BY766" s="440"/>
      <c r="BZ766" s="441"/>
    </row>
    <row r="767" spans="2:80" s="8" customFormat="1" ht="15" customHeight="1"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  <c r="AR767"/>
      <c r="AS767"/>
      <c r="AT767"/>
      <c r="AU767"/>
      <c r="AV767"/>
      <c r="AW767"/>
      <c r="AX767"/>
      <c r="AY767"/>
      <c r="AZ767"/>
      <c r="BA767"/>
      <c r="BB767"/>
      <c r="BC767"/>
      <c r="BD767"/>
      <c r="BE767"/>
      <c r="BF767"/>
      <c r="BG767"/>
      <c r="BH767"/>
      <c r="BI767"/>
      <c r="BJ767"/>
      <c r="BK767"/>
      <c r="BL767"/>
      <c r="BM767"/>
      <c r="BN767"/>
      <c r="BO767"/>
      <c r="BP767"/>
      <c r="BQ767"/>
      <c r="BR767"/>
      <c r="BS767"/>
      <c r="BT767"/>
      <c r="BU767"/>
      <c r="BV767"/>
      <c r="BW767"/>
      <c r="BX767"/>
      <c r="BY767" s="55" t="s">
        <v>853</v>
      </c>
      <c r="BZ767" s="55"/>
      <c r="CA767" s="55"/>
      <c r="CB767" s="55"/>
    </row>
    <row r="768" spans="2:80" s="8" customFormat="1" ht="10.5" customHeight="1"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  <c r="AR768"/>
      <c r="AS768"/>
      <c r="AT768"/>
      <c r="AU768"/>
      <c r="AV768"/>
      <c r="AW768"/>
      <c r="AX768"/>
      <c r="AY768"/>
      <c r="AZ768"/>
      <c r="BA768"/>
      <c r="BB768"/>
      <c r="BC768"/>
      <c r="BD768"/>
      <c r="BE768"/>
      <c r="BF768"/>
      <c r="BG768"/>
      <c r="BH768"/>
      <c r="BI768"/>
      <c r="BJ768"/>
      <c r="BK768"/>
      <c r="BL768"/>
      <c r="BM768"/>
      <c r="BN768"/>
      <c r="BO768"/>
      <c r="BP768"/>
      <c r="BQ768"/>
      <c r="BR768"/>
      <c r="BS768"/>
      <c r="BT768"/>
      <c r="BU768"/>
      <c r="BV768"/>
      <c r="BW768"/>
      <c r="BX768"/>
      <c r="BY768"/>
      <c r="BZ768"/>
      <c r="CA768"/>
      <c r="CB768"/>
    </row>
    <row r="769" spans="1:80" s="8" customFormat="1" ht="15" customHeight="1">
      <c r="A769" s="8" t="s">
        <v>854</v>
      </c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  <c r="AR769"/>
      <c r="AS769"/>
      <c r="AT769"/>
      <c r="AU769"/>
      <c r="AV769"/>
      <c r="AW769"/>
      <c r="AX769"/>
      <c r="AY769"/>
      <c r="AZ769"/>
      <c r="BA769"/>
      <c r="BB769"/>
      <c r="BC769"/>
      <c r="BD769"/>
      <c r="BE769"/>
      <c r="BF769"/>
      <c r="BG769"/>
      <c r="BH769"/>
      <c r="BI769"/>
      <c r="BJ769"/>
      <c r="BK769"/>
      <c r="BL769"/>
      <c r="BM769"/>
      <c r="BN769"/>
      <c r="BO769"/>
      <c r="BP769"/>
      <c r="BQ769"/>
      <c r="BR769"/>
      <c r="BS769"/>
      <c r="BT769"/>
      <c r="BU769"/>
      <c r="BV769"/>
      <c r="BW769"/>
      <c r="BX769"/>
      <c r="BY769" s="55" t="s">
        <v>855</v>
      </c>
      <c r="BZ769" s="55"/>
      <c r="CA769" s="55"/>
      <c r="CB769" s="55"/>
    </row>
    <row r="770" spans="1:80" s="8" customFormat="1" ht="3.75" customHeight="1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  <c r="AR770"/>
      <c r="AS770"/>
      <c r="AT770"/>
      <c r="AU770"/>
      <c r="AV770"/>
      <c r="AW770"/>
      <c r="AX770"/>
      <c r="AY770"/>
      <c r="AZ770"/>
      <c r="BA770"/>
      <c r="BB770"/>
      <c r="BC770"/>
      <c r="BD770"/>
      <c r="BE770"/>
      <c r="BF770"/>
      <c r="BG770"/>
      <c r="BH770"/>
      <c r="BI770"/>
      <c r="BJ770"/>
      <c r="BK770"/>
      <c r="BL770"/>
      <c r="BM770"/>
      <c r="BN770"/>
      <c r="BO770"/>
      <c r="BP770"/>
      <c r="BQ770"/>
      <c r="BR770"/>
      <c r="BS770"/>
      <c r="BT770"/>
      <c r="BU770"/>
      <c r="BV770"/>
      <c r="BW770"/>
      <c r="BX770"/>
      <c r="BY770"/>
      <c r="BZ770"/>
      <c r="CA770"/>
      <c r="CB770"/>
    </row>
    <row r="771" spans="1:256" ht="18.75" customHeight="1">
      <c r="A771"/>
      <c r="B771" s="5" t="s">
        <v>12</v>
      </c>
      <c r="C771" s="5"/>
      <c r="D771" s="5"/>
      <c r="E771" s="5"/>
      <c r="F771" s="5"/>
      <c r="G771" s="5"/>
      <c r="H771" s="5"/>
      <c r="I771" s="5"/>
      <c r="J771" s="5"/>
      <c r="K771" s="5" t="s">
        <v>856</v>
      </c>
      <c r="L771" s="5"/>
      <c r="M771" s="5"/>
      <c r="N771" s="5"/>
      <c r="O771" s="5"/>
      <c r="P771" s="5"/>
      <c r="Q771" s="5"/>
      <c r="R771" s="5" t="s">
        <v>857</v>
      </c>
      <c r="S771" s="5"/>
      <c r="T771" s="5"/>
      <c r="U771" s="5"/>
      <c r="V771" s="5"/>
      <c r="W771" s="5"/>
      <c r="X771" s="5"/>
      <c r="Y771" s="10" t="s">
        <v>858</v>
      </c>
      <c r="Z771" s="10"/>
      <c r="AA771" s="10"/>
      <c r="AB771" s="10"/>
      <c r="AC771" s="10"/>
      <c r="AD771" s="10"/>
      <c r="AE771" s="10"/>
      <c r="AF771" s="11" t="s">
        <v>131</v>
      </c>
      <c r="AG771" s="11"/>
      <c r="AH771" s="11"/>
      <c r="AI771" s="11"/>
      <c r="AJ771" s="11"/>
      <c r="AK771" s="11"/>
      <c r="AL771" s="11"/>
      <c r="AM771" s="11"/>
      <c r="AN771" s="11"/>
      <c r="AO771" s="12" t="s">
        <v>859</v>
      </c>
      <c r="AP771" s="12"/>
      <c r="AQ771" s="12"/>
      <c r="AR771" s="12"/>
      <c r="AS771" s="12"/>
      <c r="AT771" s="12"/>
      <c r="AU771" s="12"/>
      <c r="AV771" s="5" t="s">
        <v>860</v>
      </c>
      <c r="AW771" s="5"/>
      <c r="AX771" s="5"/>
      <c r="AY771" s="5"/>
      <c r="AZ771" s="5"/>
      <c r="BA771" s="5"/>
      <c r="BB771" s="5"/>
      <c r="BC771" s="227" t="s">
        <v>861</v>
      </c>
      <c r="BD771" s="227"/>
      <c r="BE771" s="227"/>
      <c r="BF771" s="227"/>
      <c r="BG771" s="227"/>
      <c r="BH771" s="227"/>
      <c r="BI771" s="227"/>
      <c r="BJ771" s="442" t="s">
        <v>862</v>
      </c>
      <c r="BK771" s="442"/>
      <c r="BL771" s="442"/>
      <c r="BM771" s="442"/>
      <c r="BN771" s="442"/>
      <c r="BO771" s="442"/>
      <c r="BP771" s="442"/>
      <c r="BQ771" s="5" t="s">
        <v>131</v>
      </c>
      <c r="BR771" s="5"/>
      <c r="BS771" s="5"/>
      <c r="BT771" s="5"/>
      <c r="BU771" s="5"/>
      <c r="BV771" s="5"/>
      <c r="BW771" s="5"/>
      <c r="BX771" s="5"/>
      <c r="BY771" s="5"/>
      <c r="BZ771" s="443"/>
      <c r="CA771" s="443"/>
      <c r="CB771" s="443"/>
      <c r="CC771"/>
      <c r="CD771"/>
      <c r="CE771"/>
      <c r="CF771"/>
      <c r="CG771"/>
      <c r="CH771"/>
      <c r="CI771"/>
      <c r="CJ771"/>
      <c r="CK771"/>
      <c r="CL771"/>
      <c r="CM771"/>
      <c r="CN771"/>
      <c r="CO771"/>
      <c r="CP771"/>
      <c r="CQ771"/>
      <c r="CR771"/>
      <c r="CS771"/>
      <c r="CT771"/>
      <c r="CU771"/>
      <c r="CV771"/>
      <c r="CW771"/>
      <c r="CX771"/>
      <c r="CY771"/>
      <c r="CZ771"/>
      <c r="DA771"/>
      <c r="DB771"/>
      <c r="DC771"/>
      <c r="DD771"/>
      <c r="DE771"/>
      <c r="DF771"/>
      <c r="DG771"/>
      <c r="DH771"/>
      <c r="DI771"/>
      <c r="DJ771"/>
      <c r="DK771"/>
      <c r="DL771"/>
      <c r="DM771"/>
      <c r="DN771"/>
      <c r="DO771"/>
      <c r="DP771"/>
      <c r="DQ771"/>
      <c r="DR771"/>
      <c r="DS771"/>
      <c r="DT771"/>
      <c r="DU771"/>
      <c r="DV771"/>
      <c r="DW771"/>
      <c r="DX771"/>
      <c r="DY771"/>
      <c r="DZ771"/>
      <c r="EA771"/>
      <c r="EB771"/>
      <c r="EC771"/>
      <c r="ED771"/>
      <c r="EE771"/>
      <c r="EF771"/>
      <c r="EG771"/>
      <c r="EH771"/>
      <c r="EI771"/>
      <c r="EJ771"/>
      <c r="EK771"/>
      <c r="EL771"/>
      <c r="EM771"/>
      <c r="EN771"/>
      <c r="EO771"/>
      <c r="EP771"/>
      <c r="EQ771"/>
      <c r="ER771"/>
      <c r="ES771"/>
      <c r="ET771"/>
      <c r="EU771"/>
      <c r="EV771"/>
      <c r="EW771"/>
      <c r="EX771"/>
      <c r="EY771"/>
      <c r="EZ771"/>
      <c r="FA771"/>
      <c r="FB771"/>
      <c r="FC771"/>
      <c r="FD771"/>
      <c r="FE771"/>
      <c r="FF771"/>
      <c r="FG771"/>
      <c r="FH771"/>
      <c r="FI771"/>
      <c r="FJ771"/>
      <c r="FK771"/>
      <c r="FL771"/>
      <c r="FM771"/>
      <c r="FN771"/>
      <c r="FO771"/>
      <c r="FP771"/>
      <c r="FQ771"/>
      <c r="FR771"/>
      <c r="FS771"/>
      <c r="FT771"/>
      <c r="FU771"/>
      <c r="FV771"/>
      <c r="FW771"/>
      <c r="FX771"/>
      <c r="FY771"/>
      <c r="FZ771"/>
      <c r="GA771"/>
      <c r="GB771"/>
      <c r="GC771"/>
      <c r="GD771"/>
      <c r="GE771"/>
      <c r="GF771"/>
      <c r="GG771"/>
      <c r="GH771"/>
      <c r="GI771"/>
      <c r="GJ771"/>
      <c r="GK771"/>
      <c r="GL771"/>
      <c r="GM771"/>
      <c r="GN771"/>
      <c r="GO771"/>
      <c r="GP771"/>
      <c r="GQ771"/>
      <c r="GR771"/>
      <c r="GS771"/>
      <c r="GT771"/>
      <c r="GU771"/>
      <c r="GV771"/>
      <c r="GW771"/>
      <c r="GX771"/>
      <c r="GY771"/>
      <c r="GZ771"/>
      <c r="HA771"/>
      <c r="HB771"/>
      <c r="HC771"/>
      <c r="HD771"/>
      <c r="HE771"/>
      <c r="HF771"/>
      <c r="HG771"/>
      <c r="HH771"/>
      <c r="HI771"/>
      <c r="HJ771"/>
      <c r="HK771"/>
      <c r="HL771"/>
      <c r="HM771"/>
      <c r="HN771"/>
      <c r="HO771"/>
      <c r="HP771"/>
      <c r="HQ771"/>
      <c r="HR771"/>
      <c r="HS771"/>
      <c r="HT771"/>
      <c r="HU771"/>
      <c r="HV771"/>
      <c r="HW771"/>
      <c r="HX771"/>
      <c r="HY771"/>
      <c r="HZ771"/>
      <c r="IA771"/>
      <c r="IB771"/>
      <c r="IC771"/>
      <c r="ID771"/>
      <c r="IE771"/>
      <c r="IF771"/>
      <c r="IG771"/>
      <c r="IH771"/>
      <c r="II771"/>
      <c r="IJ771"/>
      <c r="IK771"/>
      <c r="IL771"/>
      <c r="IM771"/>
      <c r="IN771"/>
      <c r="IO771"/>
      <c r="IP771"/>
      <c r="IQ771"/>
      <c r="IR771"/>
      <c r="IS771"/>
      <c r="IT771"/>
      <c r="IU771"/>
      <c r="IV771"/>
    </row>
    <row r="772" spans="1:256" ht="15" customHeight="1">
      <c r="A772"/>
      <c r="B772" s="157" t="s">
        <v>801</v>
      </c>
      <c r="C772" s="157"/>
      <c r="D772" s="157"/>
      <c r="E772" s="157"/>
      <c r="F772" s="157"/>
      <c r="G772" s="157"/>
      <c r="H772" s="157"/>
      <c r="I772" s="157"/>
      <c r="J772" s="157"/>
      <c r="K772" s="314">
        <v>10774</v>
      </c>
      <c r="L772" s="314"/>
      <c r="M772" s="314"/>
      <c r="N772" s="314"/>
      <c r="O772" s="314"/>
      <c r="P772" s="314"/>
      <c r="Q772" s="314"/>
      <c r="R772" s="314">
        <v>546</v>
      </c>
      <c r="S772" s="314"/>
      <c r="T772" s="314"/>
      <c r="U772" s="314"/>
      <c r="V772" s="314"/>
      <c r="W772" s="314"/>
      <c r="X772" s="314"/>
      <c r="Y772" s="314">
        <v>590</v>
      </c>
      <c r="Z772" s="314"/>
      <c r="AA772" s="314"/>
      <c r="AB772" s="314"/>
      <c r="AC772" s="314"/>
      <c r="AD772" s="314"/>
      <c r="AE772" s="314"/>
      <c r="AF772" s="444">
        <f aca="true" t="shared" si="82" ref="AF772:AF776">SUM(K772:AE772)</f>
        <v>11910</v>
      </c>
      <c r="AG772" s="444"/>
      <c r="AH772" s="444"/>
      <c r="AI772" s="444"/>
      <c r="AJ772" s="444"/>
      <c r="AK772" s="444"/>
      <c r="AL772" s="444"/>
      <c r="AM772" s="444"/>
      <c r="AN772" s="444"/>
      <c r="AO772" s="445">
        <v>319</v>
      </c>
      <c r="AP772" s="445"/>
      <c r="AQ772" s="445"/>
      <c r="AR772" s="445"/>
      <c r="AS772" s="445"/>
      <c r="AT772" s="445"/>
      <c r="AU772" s="445"/>
      <c r="AV772" s="446">
        <v>77</v>
      </c>
      <c r="AW772" s="446"/>
      <c r="AX772" s="446"/>
      <c r="AY772" s="446"/>
      <c r="AZ772" s="446"/>
      <c r="BA772" s="446"/>
      <c r="BB772" s="446"/>
      <c r="BC772" s="446">
        <v>104</v>
      </c>
      <c r="BD772" s="446"/>
      <c r="BE772" s="446"/>
      <c r="BF772" s="446"/>
      <c r="BG772" s="446"/>
      <c r="BH772" s="446"/>
      <c r="BI772" s="446"/>
      <c r="BJ772" s="446">
        <v>166</v>
      </c>
      <c r="BK772" s="446"/>
      <c r="BL772" s="446"/>
      <c r="BM772" s="446"/>
      <c r="BN772" s="446"/>
      <c r="BO772" s="446"/>
      <c r="BP772" s="446"/>
      <c r="BQ772" s="446">
        <f aca="true" t="shared" si="83" ref="BQ772:BQ776">SUM(AO772:BP772)</f>
        <v>666</v>
      </c>
      <c r="BR772" s="446"/>
      <c r="BS772" s="446"/>
      <c r="BT772" s="446"/>
      <c r="BU772" s="446"/>
      <c r="BV772" s="446"/>
      <c r="BW772" s="446"/>
      <c r="BX772" s="446"/>
      <c r="BY772" s="446"/>
      <c r="BZ772" s="447"/>
      <c r="CA772" s="447"/>
      <c r="CB772" s="447"/>
      <c r="CC772"/>
      <c r="CD772"/>
      <c r="CE772"/>
      <c r="CF772"/>
      <c r="CG772"/>
      <c r="CH772"/>
      <c r="CI772"/>
      <c r="CJ772"/>
      <c r="CK772"/>
      <c r="CL772"/>
      <c r="CM772"/>
      <c r="CN772"/>
      <c r="CO772"/>
      <c r="CP772"/>
      <c r="CQ772"/>
      <c r="CR772"/>
      <c r="CS772"/>
      <c r="CT772"/>
      <c r="CU772"/>
      <c r="CV772"/>
      <c r="CW772"/>
      <c r="CX772"/>
      <c r="CY772"/>
      <c r="CZ772"/>
      <c r="DA772"/>
      <c r="DB772"/>
      <c r="DC772"/>
      <c r="DD772"/>
      <c r="DE772"/>
      <c r="DF772"/>
      <c r="DG772"/>
      <c r="DH772"/>
      <c r="DI772"/>
      <c r="DJ772"/>
      <c r="DK772"/>
      <c r="DL772"/>
      <c r="DM772"/>
      <c r="DN772"/>
      <c r="DO772"/>
      <c r="DP772"/>
      <c r="DQ772"/>
      <c r="DR772"/>
      <c r="DS772"/>
      <c r="DT772"/>
      <c r="DU772"/>
      <c r="DV772"/>
      <c r="DW772"/>
      <c r="DX772"/>
      <c r="DY772"/>
      <c r="DZ772"/>
      <c r="EA772"/>
      <c r="EB772"/>
      <c r="EC772"/>
      <c r="ED772"/>
      <c r="EE772"/>
      <c r="EF772"/>
      <c r="EG772"/>
      <c r="EH772"/>
      <c r="EI772"/>
      <c r="EJ772"/>
      <c r="EK772"/>
      <c r="EL772"/>
      <c r="EM772"/>
      <c r="EN772"/>
      <c r="EO772"/>
      <c r="EP772"/>
      <c r="EQ772"/>
      <c r="ER772"/>
      <c r="ES772"/>
      <c r="ET772"/>
      <c r="EU772"/>
      <c r="EV772"/>
      <c r="EW772"/>
      <c r="EX772"/>
      <c r="EY772"/>
      <c r="EZ772"/>
      <c r="FA772"/>
      <c r="FB772"/>
      <c r="FC772"/>
      <c r="FD772"/>
      <c r="FE772"/>
      <c r="FF772"/>
      <c r="FG772"/>
      <c r="FH772"/>
      <c r="FI772"/>
      <c r="FJ772"/>
      <c r="FK772"/>
      <c r="FL772"/>
      <c r="FM772"/>
      <c r="FN772"/>
      <c r="FO772"/>
      <c r="FP772"/>
      <c r="FQ772"/>
      <c r="FR772"/>
      <c r="FS772"/>
      <c r="FT772"/>
      <c r="FU772"/>
      <c r="FV772"/>
      <c r="FW772"/>
      <c r="FX772"/>
      <c r="FY772"/>
      <c r="FZ772"/>
      <c r="GA772"/>
      <c r="GB772"/>
      <c r="GC772"/>
      <c r="GD772"/>
      <c r="GE772"/>
      <c r="GF772"/>
      <c r="GG772"/>
      <c r="GH772"/>
      <c r="GI772"/>
      <c r="GJ772"/>
      <c r="GK772"/>
      <c r="GL772"/>
      <c r="GM772"/>
      <c r="GN772"/>
      <c r="GO772"/>
      <c r="GP772"/>
      <c r="GQ772"/>
      <c r="GR772"/>
      <c r="GS772"/>
      <c r="GT772"/>
      <c r="GU772"/>
      <c r="GV772"/>
      <c r="GW772"/>
      <c r="GX772"/>
      <c r="GY772"/>
      <c r="GZ772"/>
      <c r="HA772"/>
      <c r="HB772"/>
      <c r="HC772"/>
      <c r="HD772"/>
      <c r="HE772"/>
      <c r="HF772"/>
      <c r="HG772"/>
      <c r="HH772"/>
      <c r="HI772"/>
      <c r="HJ772"/>
      <c r="HK772"/>
      <c r="HL772"/>
      <c r="HM772"/>
      <c r="HN772"/>
      <c r="HO772"/>
      <c r="HP772"/>
      <c r="HQ772"/>
      <c r="HR772"/>
      <c r="HS772"/>
      <c r="HT772"/>
      <c r="HU772"/>
      <c r="HV772"/>
      <c r="HW772"/>
      <c r="HX772"/>
      <c r="HY772"/>
      <c r="HZ772"/>
      <c r="IA772"/>
      <c r="IB772"/>
      <c r="IC772"/>
      <c r="ID772"/>
      <c r="IE772"/>
      <c r="IF772"/>
      <c r="IG772"/>
      <c r="IH772"/>
      <c r="II772"/>
      <c r="IJ772"/>
      <c r="IK772"/>
      <c r="IL772"/>
      <c r="IM772"/>
      <c r="IN772"/>
      <c r="IO772"/>
      <c r="IP772"/>
      <c r="IQ772"/>
      <c r="IR772"/>
      <c r="IS772"/>
      <c r="IT772"/>
      <c r="IU772"/>
      <c r="IV772"/>
    </row>
    <row r="773" spans="1:256" ht="15" customHeight="1">
      <c r="A773"/>
      <c r="B773" s="416" t="s">
        <v>802</v>
      </c>
      <c r="C773" s="416"/>
      <c r="D773" s="416"/>
      <c r="E773" s="416"/>
      <c r="F773" s="416"/>
      <c r="G773" s="416"/>
      <c r="H773" s="416"/>
      <c r="I773" s="416"/>
      <c r="J773" s="416"/>
      <c r="K773" s="318">
        <v>10684</v>
      </c>
      <c r="L773" s="318"/>
      <c r="M773" s="318"/>
      <c r="N773" s="318"/>
      <c r="O773" s="318"/>
      <c r="P773" s="318"/>
      <c r="Q773" s="318"/>
      <c r="R773" s="318">
        <v>564</v>
      </c>
      <c r="S773" s="318"/>
      <c r="T773" s="318"/>
      <c r="U773" s="318"/>
      <c r="V773" s="318"/>
      <c r="W773" s="318"/>
      <c r="X773" s="318"/>
      <c r="Y773" s="318">
        <v>588</v>
      </c>
      <c r="Z773" s="318"/>
      <c r="AA773" s="318"/>
      <c r="AB773" s="318"/>
      <c r="AC773" s="318"/>
      <c r="AD773" s="318"/>
      <c r="AE773" s="318"/>
      <c r="AF773" s="448">
        <f t="shared" si="82"/>
        <v>11836</v>
      </c>
      <c r="AG773" s="448"/>
      <c r="AH773" s="448"/>
      <c r="AI773" s="448"/>
      <c r="AJ773" s="448"/>
      <c r="AK773" s="448"/>
      <c r="AL773" s="448"/>
      <c r="AM773" s="448"/>
      <c r="AN773" s="448"/>
      <c r="AO773" s="449">
        <v>339</v>
      </c>
      <c r="AP773" s="449"/>
      <c r="AQ773" s="449"/>
      <c r="AR773" s="449"/>
      <c r="AS773" s="449"/>
      <c r="AT773" s="449"/>
      <c r="AU773" s="449"/>
      <c r="AV773" s="450">
        <v>79</v>
      </c>
      <c r="AW773" s="450"/>
      <c r="AX773" s="450"/>
      <c r="AY773" s="450"/>
      <c r="AZ773" s="450"/>
      <c r="BA773" s="450"/>
      <c r="BB773" s="450"/>
      <c r="BC773" s="450">
        <v>106</v>
      </c>
      <c r="BD773" s="450"/>
      <c r="BE773" s="450"/>
      <c r="BF773" s="450"/>
      <c r="BG773" s="450"/>
      <c r="BH773" s="450"/>
      <c r="BI773" s="450"/>
      <c r="BJ773" s="450">
        <v>165</v>
      </c>
      <c r="BK773" s="450"/>
      <c r="BL773" s="450"/>
      <c r="BM773" s="450"/>
      <c r="BN773" s="450"/>
      <c r="BO773" s="450"/>
      <c r="BP773" s="450"/>
      <c r="BQ773" s="450">
        <f t="shared" si="83"/>
        <v>689</v>
      </c>
      <c r="BR773" s="450"/>
      <c r="BS773" s="450"/>
      <c r="BT773" s="450"/>
      <c r="BU773" s="450"/>
      <c r="BV773" s="450"/>
      <c r="BW773" s="450"/>
      <c r="BX773" s="450"/>
      <c r="BY773" s="450"/>
      <c r="BZ773" s="447"/>
      <c r="CA773" s="447"/>
      <c r="CB773" s="447"/>
      <c r="CC773"/>
      <c r="CD773"/>
      <c r="CE773"/>
      <c r="CF773"/>
      <c r="CG773"/>
      <c r="CH773"/>
      <c r="CI773"/>
      <c r="CJ773"/>
      <c r="CK773"/>
      <c r="CL773"/>
      <c r="CM773"/>
      <c r="CN773"/>
      <c r="CO773"/>
      <c r="CP773"/>
      <c r="CQ773"/>
      <c r="CR773"/>
      <c r="CS773"/>
      <c r="CT773"/>
      <c r="CU773"/>
      <c r="CV773"/>
      <c r="CW773"/>
      <c r="CX773"/>
      <c r="CY773"/>
      <c r="CZ773"/>
      <c r="DA773"/>
      <c r="DB773"/>
      <c r="DC773"/>
      <c r="DD773"/>
      <c r="DE773"/>
      <c r="DF773"/>
      <c r="DG773"/>
      <c r="DH773"/>
      <c r="DI773"/>
      <c r="DJ773"/>
      <c r="DK773"/>
      <c r="DL773"/>
      <c r="DM773"/>
      <c r="DN773"/>
      <c r="DO773"/>
      <c r="DP773"/>
      <c r="DQ773"/>
      <c r="DR773"/>
      <c r="DS773"/>
      <c r="DT773"/>
      <c r="DU773"/>
      <c r="DV773"/>
      <c r="DW773"/>
      <c r="DX773"/>
      <c r="DY773"/>
      <c r="DZ773"/>
      <c r="EA773"/>
      <c r="EB773"/>
      <c r="EC773"/>
      <c r="ED773"/>
      <c r="EE773"/>
      <c r="EF773"/>
      <c r="EG773"/>
      <c r="EH773"/>
      <c r="EI773"/>
      <c r="EJ773"/>
      <c r="EK773"/>
      <c r="EL773"/>
      <c r="EM773"/>
      <c r="EN773"/>
      <c r="EO773"/>
      <c r="EP773"/>
      <c r="EQ773"/>
      <c r="ER773"/>
      <c r="ES773"/>
      <c r="ET773"/>
      <c r="EU773"/>
      <c r="EV773"/>
      <c r="EW773"/>
      <c r="EX773"/>
      <c r="EY773"/>
      <c r="EZ773"/>
      <c r="FA773"/>
      <c r="FB773"/>
      <c r="FC773"/>
      <c r="FD773"/>
      <c r="FE773"/>
      <c r="FF773"/>
      <c r="FG773"/>
      <c r="FH773"/>
      <c r="FI773"/>
      <c r="FJ773"/>
      <c r="FK773"/>
      <c r="FL773"/>
      <c r="FM773"/>
      <c r="FN773"/>
      <c r="FO773"/>
      <c r="FP773"/>
      <c r="FQ773"/>
      <c r="FR773"/>
      <c r="FS773"/>
      <c r="FT773"/>
      <c r="FU773"/>
      <c r="FV773"/>
      <c r="FW773"/>
      <c r="FX773"/>
      <c r="FY773"/>
      <c r="FZ773"/>
      <c r="GA773"/>
      <c r="GB773"/>
      <c r="GC773"/>
      <c r="GD773"/>
      <c r="GE773"/>
      <c r="GF773"/>
      <c r="GG773"/>
      <c r="GH773"/>
      <c r="GI773"/>
      <c r="GJ773"/>
      <c r="GK773"/>
      <c r="GL773"/>
      <c r="GM773"/>
      <c r="GN773"/>
      <c r="GO773"/>
      <c r="GP773"/>
      <c r="GQ773"/>
      <c r="GR773"/>
      <c r="GS773"/>
      <c r="GT773"/>
      <c r="GU773"/>
      <c r="GV773"/>
      <c r="GW773"/>
      <c r="GX773"/>
      <c r="GY773"/>
      <c r="GZ773"/>
      <c r="HA773"/>
      <c r="HB773"/>
      <c r="HC773"/>
      <c r="HD773"/>
      <c r="HE773"/>
      <c r="HF773"/>
      <c r="HG773"/>
      <c r="HH773"/>
      <c r="HI773"/>
      <c r="HJ773"/>
      <c r="HK773"/>
      <c r="HL773"/>
      <c r="HM773"/>
      <c r="HN773"/>
      <c r="HO773"/>
      <c r="HP773"/>
      <c r="HQ773"/>
      <c r="HR773"/>
      <c r="HS773"/>
      <c r="HT773"/>
      <c r="HU773"/>
      <c r="HV773"/>
      <c r="HW773"/>
      <c r="HX773"/>
      <c r="HY773"/>
      <c r="HZ773"/>
      <c r="IA773"/>
      <c r="IB773"/>
      <c r="IC773"/>
      <c r="ID773"/>
      <c r="IE773"/>
      <c r="IF773"/>
      <c r="IG773"/>
      <c r="IH773"/>
      <c r="II773"/>
      <c r="IJ773"/>
      <c r="IK773"/>
      <c r="IL773"/>
      <c r="IM773"/>
      <c r="IN773"/>
      <c r="IO773"/>
      <c r="IP773"/>
      <c r="IQ773"/>
      <c r="IR773"/>
      <c r="IS773"/>
      <c r="IT773"/>
      <c r="IU773"/>
      <c r="IV773"/>
    </row>
    <row r="774" spans="1:256" ht="15" customHeight="1">
      <c r="A774"/>
      <c r="B774" s="416" t="s">
        <v>803</v>
      </c>
      <c r="C774" s="416"/>
      <c r="D774" s="416"/>
      <c r="E774" s="416"/>
      <c r="F774" s="416"/>
      <c r="G774" s="416"/>
      <c r="H774" s="416"/>
      <c r="I774" s="416"/>
      <c r="J774" s="416"/>
      <c r="K774" s="318">
        <v>10538</v>
      </c>
      <c r="L774" s="318"/>
      <c r="M774" s="318"/>
      <c r="N774" s="318"/>
      <c r="O774" s="318"/>
      <c r="P774" s="318"/>
      <c r="Q774" s="318"/>
      <c r="R774" s="318">
        <v>517</v>
      </c>
      <c r="S774" s="318"/>
      <c r="T774" s="318"/>
      <c r="U774" s="318"/>
      <c r="V774" s="318"/>
      <c r="W774" s="318"/>
      <c r="X774" s="318"/>
      <c r="Y774" s="318">
        <v>739</v>
      </c>
      <c r="Z774" s="318"/>
      <c r="AA774" s="318"/>
      <c r="AB774" s="318"/>
      <c r="AC774" s="318"/>
      <c r="AD774" s="318"/>
      <c r="AE774" s="318"/>
      <c r="AF774" s="448">
        <f t="shared" si="82"/>
        <v>11794</v>
      </c>
      <c r="AG774" s="448"/>
      <c r="AH774" s="448"/>
      <c r="AI774" s="448"/>
      <c r="AJ774" s="448"/>
      <c r="AK774" s="448"/>
      <c r="AL774" s="448"/>
      <c r="AM774" s="448"/>
      <c r="AN774" s="448"/>
      <c r="AO774" s="449">
        <v>347</v>
      </c>
      <c r="AP774" s="449"/>
      <c r="AQ774" s="449"/>
      <c r="AR774" s="449"/>
      <c r="AS774" s="449"/>
      <c r="AT774" s="449"/>
      <c r="AU774" s="449"/>
      <c r="AV774" s="450">
        <v>77</v>
      </c>
      <c r="AW774" s="450"/>
      <c r="AX774" s="450"/>
      <c r="AY774" s="450"/>
      <c r="AZ774" s="450"/>
      <c r="BA774" s="450"/>
      <c r="BB774" s="450"/>
      <c r="BC774" s="450">
        <v>110</v>
      </c>
      <c r="BD774" s="450"/>
      <c r="BE774" s="450"/>
      <c r="BF774" s="450"/>
      <c r="BG774" s="450"/>
      <c r="BH774" s="450"/>
      <c r="BI774" s="450"/>
      <c r="BJ774" s="450">
        <v>160</v>
      </c>
      <c r="BK774" s="450"/>
      <c r="BL774" s="450"/>
      <c r="BM774" s="450"/>
      <c r="BN774" s="450"/>
      <c r="BO774" s="450"/>
      <c r="BP774" s="450"/>
      <c r="BQ774" s="450">
        <f t="shared" si="83"/>
        <v>694</v>
      </c>
      <c r="BR774" s="450"/>
      <c r="BS774" s="450"/>
      <c r="BT774" s="450"/>
      <c r="BU774" s="450"/>
      <c r="BV774" s="450"/>
      <c r="BW774" s="450"/>
      <c r="BX774" s="450"/>
      <c r="BY774" s="450"/>
      <c r="BZ774" s="447"/>
      <c r="CA774" s="447"/>
      <c r="CB774" s="447"/>
      <c r="CC774"/>
      <c r="CD774"/>
      <c r="CE774"/>
      <c r="CF774"/>
      <c r="CG774"/>
      <c r="CH774"/>
      <c r="CI774"/>
      <c r="CJ774"/>
      <c r="CK774"/>
      <c r="CL774"/>
      <c r="CM774"/>
      <c r="CN774"/>
      <c r="CO774"/>
      <c r="CP774"/>
      <c r="CQ774"/>
      <c r="CR774"/>
      <c r="CS774"/>
      <c r="CT774"/>
      <c r="CU774"/>
      <c r="CV774"/>
      <c r="CW774"/>
      <c r="CX774"/>
      <c r="CY774"/>
      <c r="CZ774"/>
      <c r="DA774"/>
      <c r="DB774"/>
      <c r="DC774"/>
      <c r="DD774"/>
      <c r="DE774"/>
      <c r="DF774"/>
      <c r="DG774"/>
      <c r="DH774"/>
      <c r="DI774"/>
      <c r="DJ774"/>
      <c r="DK774"/>
      <c r="DL774"/>
      <c r="DM774"/>
      <c r="DN774"/>
      <c r="DO774"/>
      <c r="DP774"/>
      <c r="DQ774"/>
      <c r="DR774"/>
      <c r="DS774"/>
      <c r="DT774"/>
      <c r="DU774"/>
      <c r="DV774"/>
      <c r="DW774"/>
      <c r="DX774"/>
      <c r="DY774"/>
      <c r="DZ774"/>
      <c r="EA774"/>
      <c r="EB774"/>
      <c r="EC774"/>
      <c r="ED774"/>
      <c r="EE774"/>
      <c r="EF774"/>
      <c r="EG774"/>
      <c r="EH774"/>
      <c r="EI774"/>
      <c r="EJ774"/>
      <c r="EK774"/>
      <c r="EL774"/>
      <c r="EM774"/>
      <c r="EN774"/>
      <c r="EO774"/>
      <c r="EP774"/>
      <c r="EQ774"/>
      <c r="ER774"/>
      <c r="ES774"/>
      <c r="ET774"/>
      <c r="EU774"/>
      <c r="EV774"/>
      <c r="EW774"/>
      <c r="EX774"/>
      <c r="EY774"/>
      <c r="EZ774"/>
      <c r="FA774"/>
      <c r="FB774"/>
      <c r="FC774"/>
      <c r="FD774"/>
      <c r="FE774"/>
      <c r="FF774"/>
      <c r="FG774"/>
      <c r="FH774"/>
      <c r="FI774"/>
      <c r="FJ774"/>
      <c r="FK774"/>
      <c r="FL774"/>
      <c r="FM774"/>
      <c r="FN774"/>
      <c r="FO774"/>
      <c r="FP774"/>
      <c r="FQ774"/>
      <c r="FR774"/>
      <c r="FS774"/>
      <c r="FT774"/>
      <c r="FU774"/>
      <c r="FV774"/>
      <c r="FW774"/>
      <c r="FX774"/>
      <c r="FY774"/>
      <c r="FZ774"/>
      <c r="GA774"/>
      <c r="GB774"/>
      <c r="GC774"/>
      <c r="GD774"/>
      <c r="GE774"/>
      <c r="GF774"/>
      <c r="GG774"/>
      <c r="GH774"/>
      <c r="GI774"/>
      <c r="GJ774"/>
      <c r="GK774"/>
      <c r="GL774"/>
      <c r="GM774"/>
      <c r="GN774"/>
      <c r="GO774"/>
      <c r="GP774"/>
      <c r="GQ774"/>
      <c r="GR774"/>
      <c r="GS774"/>
      <c r="GT774"/>
      <c r="GU774"/>
      <c r="GV774"/>
      <c r="GW774"/>
      <c r="GX774"/>
      <c r="GY774"/>
      <c r="GZ774"/>
      <c r="HA774"/>
      <c r="HB774"/>
      <c r="HC774"/>
      <c r="HD774"/>
      <c r="HE774"/>
      <c r="HF774"/>
      <c r="HG774"/>
      <c r="HH774"/>
      <c r="HI774"/>
      <c r="HJ774"/>
      <c r="HK774"/>
      <c r="HL774"/>
      <c r="HM774"/>
      <c r="HN774"/>
      <c r="HO774"/>
      <c r="HP774"/>
      <c r="HQ774"/>
      <c r="HR774"/>
      <c r="HS774"/>
      <c r="HT774"/>
      <c r="HU774"/>
      <c r="HV774"/>
      <c r="HW774"/>
      <c r="HX774"/>
      <c r="HY774"/>
      <c r="HZ774"/>
      <c r="IA774"/>
      <c r="IB774"/>
      <c r="IC774"/>
      <c r="ID774"/>
      <c r="IE774"/>
      <c r="IF774"/>
      <c r="IG774"/>
      <c r="IH774"/>
      <c r="II774"/>
      <c r="IJ774"/>
      <c r="IK774"/>
      <c r="IL774"/>
      <c r="IM774"/>
      <c r="IN774"/>
      <c r="IO774"/>
      <c r="IP774"/>
      <c r="IQ774"/>
      <c r="IR774"/>
      <c r="IS774"/>
      <c r="IT774"/>
      <c r="IU774"/>
      <c r="IV774"/>
    </row>
    <row r="775" spans="1:256" ht="15" customHeight="1">
      <c r="A775"/>
      <c r="B775" s="416" t="s">
        <v>804</v>
      </c>
      <c r="C775" s="416"/>
      <c r="D775" s="416"/>
      <c r="E775" s="416"/>
      <c r="F775" s="416"/>
      <c r="G775" s="416"/>
      <c r="H775" s="416"/>
      <c r="I775" s="416"/>
      <c r="J775" s="416"/>
      <c r="K775" s="318">
        <v>10727</v>
      </c>
      <c r="L775" s="318"/>
      <c r="M775" s="318"/>
      <c r="N775" s="318"/>
      <c r="O775" s="318"/>
      <c r="P775" s="318"/>
      <c r="Q775" s="318"/>
      <c r="R775" s="318">
        <v>520</v>
      </c>
      <c r="S775" s="318"/>
      <c r="T775" s="318"/>
      <c r="U775" s="318"/>
      <c r="V775" s="318"/>
      <c r="W775" s="318"/>
      <c r="X775" s="318"/>
      <c r="Y775" s="318">
        <v>721</v>
      </c>
      <c r="Z775" s="318"/>
      <c r="AA775" s="318"/>
      <c r="AB775" s="318"/>
      <c r="AC775" s="318"/>
      <c r="AD775" s="318"/>
      <c r="AE775" s="318"/>
      <c r="AF775" s="448">
        <f t="shared" si="82"/>
        <v>11968</v>
      </c>
      <c r="AG775" s="448"/>
      <c r="AH775" s="448"/>
      <c r="AI775" s="448"/>
      <c r="AJ775" s="448"/>
      <c r="AK775" s="448"/>
      <c r="AL775" s="448"/>
      <c r="AM775" s="448"/>
      <c r="AN775" s="448"/>
      <c r="AO775" s="449">
        <v>304</v>
      </c>
      <c r="AP775" s="449"/>
      <c r="AQ775" s="449"/>
      <c r="AR775" s="449"/>
      <c r="AS775" s="449"/>
      <c r="AT775" s="449"/>
      <c r="AU775" s="449"/>
      <c r="AV775" s="450">
        <v>77</v>
      </c>
      <c r="AW775" s="450"/>
      <c r="AX775" s="450"/>
      <c r="AY775" s="450"/>
      <c r="AZ775" s="450"/>
      <c r="BA775" s="450"/>
      <c r="BB775" s="450"/>
      <c r="BC775" s="450">
        <v>117</v>
      </c>
      <c r="BD775" s="450"/>
      <c r="BE775" s="450"/>
      <c r="BF775" s="450"/>
      <c r="BG775" s="450"/>
      <c r="BH775" s="450"/>
      <c r="BI775" s="450"/>
      <c r="BJ775" s="450">
        <v>146</v>
      </c>
      <c r="BK775" s="450"/>
      <c r="BL775" s="450"/>
      <c r="BM775" s="450"/>
      <c r="BN775" s="450"/>
      <c r="BO775" s="450"/>
      <c r="BP775" s="450"/>
      <c r="BQ775" s="450">
        <f t="shared" si="83"/>
        <v>644</v>
      </c>
      <c r="BR775" s="450"/>
      <c r="BS775" s="450"/>
      <c r="BT775" s="450"/>
      <c r="BU775" s="450"/>
      <c r="BV775" s="450"/>
      <c r="BW775" s="450"/>
      <c r="BX775" s="450"/>
      <c r="BY775" s="450"/>
      <c r="BZ775" s="447"/>
      <c r="CA775" s="447"/>
      <c r="CB775" s="447"/>
      <c r="CC775"/>
      <c r="CD775"/>
      <c r="CE775"/>
      <c r="CF775"/>
      <c r="CG775"/>
      <c r="CH775"/>
      <c r="CI775"/>
      <c r="CJ775"/>
      <c r="CK775"/>
      <c r="CL775"/>
      <c r="CM775"/>
      <c r="CN775"/>
      <c r="CO775"/>
      <c r="CP775"/>
      <c r="CQ775"/>
      <c r="CR775"/>
      <c r="CS775"/>
      <c r="CT775"/>
      <c r="CU775"/>
      <c r="CV775"/>
      <c r="CW775"/>
      <c r="CX775"/>
      <c r="CY775"/>
      <c r="CZ775"/>
      <c r="DA775"/>
      <c r="DB775"/>
      <c r="DC775"/>
      <c r="DD775"/>
      <c r="DE775"/>
      <c r="DF775"/>
      <c r="DG775"/>
      <c r="DH775"/>
      <c r="DI775"/>
      <c r="DJ775"/>
      <c r="DK775"/>
      <c r="DL775"/>
      <c r="DM775"/>
      <c r="DN775"/>
      <c r="DO775"/>
      <c r="DP775"/>
      <c r="DQ775"/>
      <c r="DR775"/>
      <c r="DS775"/>
      <c r="DT775"/>
      <c r="DU775"/>
      <c r="DV775"/>
      <c r="DW775"/>
      <c r="DX775"/>
      <c r="DY775"/>
      <c r="DZ775"/>
      <c r="EA775"/>
      <c r="EB775"/>
      <c r="EC775"/>
      <c r="ED775"/>
      <c r="EE775"/>
      <c r="EF775"/>
      <c r="EG775"/>
      <c r="EH775"/>
      <c r="EI775"/>
      <c r="EJ775"/>
      <c r="EK775"/>
      <c r="EL775"/>
      <c r="EM775"/>
      <c r="EN775"/>
      <c r="EO775"/>
      <c r="EP775"/>
      <c r="EQ775"/>
      <c r="ER775"/>
      <c r="ES775"/>
      <c r="ET775"/>
      <c r="EU775"/>
      <c r="EV775"/>
      <c r="EW775"/>
      <c r="EX775"/>
      <c r="EY775"/>
      <c r="EZ775"/>
      <c r="FA775"/>
      <c r="FB775"/>
      <c r="FC775"/>
      <c r="FD775"/>
      <c r="FE775"/>
      <c r="FF775"/>
      <c r="FG775"/>
      <c r="FH775"/>
      <c r="FI775"/>
      <c r="FJ775"/>
      <c r="FK775"/>
      <c r="FL775"/>
      <c r="FM775"/>
      <c r="FN775"/>
      <c r="FO775"/>
      <c r="FP775"/>
      <c r="FQ775"/>
      <c r="FR775"/>
      <c r="FS775"/>
      <c r="FT775"/>
      <c r="FU775"/>
      <c r="FV775"/>
      <c r="FW775"/>
      <c r="FX775"/>
      <c r="FY775"/>
      <c r="FZ775"/>
      <c r="GA775"/>
      <c r="GB775"/>
      <c r="GC775"/>
      <c r="GD775"/>
      <c r="GE775"/>
      <c r="GF775"/>
      <c r="GG775"/>
      <c r="GH775"/>
      <c r="GI775"/>
      <c r="GJ775"/>
      <c r="GK775"/>
      <c r="GL775"/>
      <c r="GM775"/>
      <c r="GN775"/>
      <c r="GO775"/>
      <c r="GP775"/>
      <c r="GQ775"/>
      <c r="GR775"/>
      <c r="GS775"/>
      <c r="GT775"/>
      <c r="GU775"/>
      <c r="GV775"/>
      <c r="GW775"/>
      <c r="GX775"/>
      <c r="GY775"/>
      <c r="GZ775"/>
      <c r="HA775"/>
      <c r="HB775"/>
      <c r="HC775"/>
      <c r="HD775"/>
      <c r="HE775"/>
      <c r="HF775"/>
      <c r="HG775"/>
      <c r="HH775"/>
      <c r="HI775"/>
      <c r="HJ775"/>
      <c r="HK775"/>
      <c r="HL775"/>
      <c r="HM775"/>
      <c r="HN775"/>
      <c r="HO775"/>
      <c r="HP775"/>
      <c r="HQ775"/>
      <c r="HR775"/>
      <c r="HS775"/>
      <c r="HT775"/>
      <c r="HU775"/>
      <c r="HV775"/>
      <c r="HW775"/>
      <c r="HX775"/>
      <c r="HY775"/>
      <c r="HZ775"/>
      <c r="IA775"/>
      <c r="IB775"/>
      <c r="IC775"/>
      <c r="ID775"/>
      <c r="IE775"/>
      <c r="IF775"/>
      <c r="IG775"/>
      <c r="IH775"/>
      <c r="II775"/>
      <c r="IJ775"/>
      <c r="IK775"/>
      <c r="IL775"/>
      <c r="IM775"/>
      <c r="IN775"/>
      <c r="IO775"/>
      <c r="IP775"/>
      <c r="IQ775"/>
      <c r="IR775"/>
      <c r="IS775"/>
      <c r="IT775"/>
      <c r="IU775"/>
      <c r="IV775"/>
    </row>
    <row r="776" spans="1:256" ht="15" customHeight="1">
      <c r="A776"/>
      <c r="B776" s="167" t="s">
        <v>805</v>
      </c>
      <c r="C776" s="167"/>
      <c r="D776" s="167"/>
      <c r="E776" s="167"/>
      <c r="F776" s="167"/>
      <c r="G776" s="167"/>
      <c r="H776" s="167"/>
      <c r="I776" s="167"/>
      <c r="J776" s="167"/>
      <c r="K776" s="451">
        <v>11170</v>
      </c>
      <c r="L776" s="451"/>
      <c r="M776" s="451"/>
      <c r="N776" s="451"/>
      <c r="O776" s="451"/>
      <c r="P776" s="451"/>
      <c r="Q776" s="451"/>
      <c r="R776" s="451">
        <v>519</v>
      </c>
      <c r="S776" s="451"/>
      <c r="T776" s="451"/>
      <c r="U776" s="451"/>
      <c r="V776" s="451"/>
      <c r="W776" s="451"/>
      <c r="X776" s="451"/>
      <c r="Y776" s="451">
        <v>825</v>
      </c>
      <c r="Z776" s="451"/>
      <c r="AA776" s="451"/>
      <c r="AB776" s="451"/>
      <c r="AC776" s="451"/>
      <c r="AD776" s="451"/>
      <c r="AE776" s="451"/>
      <c r="AF776" s="452">
        <f t="shared" si="82"/>
        <v>12514</v>
      </c>
      <c r="AG776" s="452"/>
      <c r="AH776" s="452"/>
      <c r="AI776" s="452"/>
      <c r="AJ776" s="452"/>
      <c r="AK776" s="452"/>
      <c r="AL776" s="452"/>
      <c r="AM776" s="452"/>
      <c r="AN776" s="452"/>
      <c r="AO776" s="453">
        <v>312</v>
      </c>
      <c r="AP776" s="453"/>
      <c r="AQ776" s="453"/>
      <c r="AR776" s="453"/>
      <c r="AS776" s="453"/>
      <c r="AT776" s="453"/>
      <c r="AU776" s="453"/>
      <c r="AV776" s="454">
        <v>64</v>
      </c>
      <c r="AW776" s="454"/>
      <c r="AX776" s="454"/>
      <c r="AY776" s="454"/>
      <c r="AZ776" s="454"/>
      <c r="BA776" s="454"/>
      <c r="BB776" s="454"/>
      <c r="BC776" s="454">
        <v>129</v>
      </c>
      <c r="BD776" s="454"/>
      <c r="BE776" s="454"/>
      <c r="BF776" s="454"/>
      <c r="BG776" s="454"/>
      <c r="BH776" s="454"/>
      <c r="BI776" s="454"/>
      <c r="BJ776" s="455"/>
      <c r="BK776" s="455"/>
      <c r="BL776" s="455"/>
      <c r="BM776" s="455"/>
      <c r="BN776" s="455"/>
      <c r="BO776" s="455"/>
      <c r="BP776" s="455"/>
      <c r="BQ776" s="454">
        <f t="shared" si="83"/>
        <v>505</v>
      </c>
      <c r="BR776" s="454"/>
      <c r="BS776" s="454"/>
      <c r="BT776" s="454"/>
      <c r="BU776" s="454"/>
      <c r="BV776" s="454"/>
      <c r="BW776" s="454"/>
      <c r="BX776" s="454"/>
      <c r="BY776" s="454"/>
      <c r="BZ776" s="447"/>
      <c r="CA776" s="447"/>
      <c r="CB776" s="447"/>
      <c r="CC776"/>
      <c r="CD776"/>
      <c r="CE776"/>
      <c r="CF776"/>
      <c r="CG776"/>
      <c r="CH776"/>
      <c r="CI776"/>
      <c r="CJ776"/>
      <c r="CK776"/>
      <c r="CL776"/>
      <c r="CM776"/>
      <c r="CN776"/>
      <c r="CO776"/>
      <c r="CP776"/>
      <c r="CQ776"/>
      <c r="CR776"/>
      <c r="CS776"/>
      <c r="CT776"/>
      <c r="CU776"/>
      <c r="CV776"/>
      <c r="CW776"/>
      <c r="CX776"/>
      <c r="CY776"/>
      <c r="CZ776"/>
      <c r="DA776"/>
      <c r="DB776"/>
      <c r="DC776"/>
      <c r="DD776"/>
      <c r="DE776"/>
      <c r="DF776"/>
      <c r="DG776"/>
      <c r="DH776"/>
      <c r="DI776"/>
      <c r="DJ776"/>
      <c r="DK776"/>
      <c r="DL776"/>
      <c r="DM776"/>
      <c r="DN776"/>
      <c r="DO776"/>
      <c r="DP776"/>
      <c r="DQ776"/>
      <c r="DR776"/>
      <c r="DS776"/>
      <c r="DT776"/>
      <c r="DU776"/>
      <c r="DV776"/>
      <c r="DW776"/>
      <c r="DX776"/>
      <c r="DY776"/>
      <c r="DZ776"/>
      <c r="EA776"/>
      <c r="EB776"/>
      <c r="EC776"/>
      <c r="ED776"/>
      <c r="EE776"/>
      <c r="EF776"/>
      <c r="EG776"/>
      <c r="EH776"/>
      <c r="EI776"/>
      <c r="EJ776"/>
      <c r="EK776"/>
      <c r="EL776"/>
      <c r="EM776"/>
      <c r="EN776"/>
      <c r="EO776"/>
      <c r="EP776"/>
      <c r="EQ776"/>
      <c r="ER776"/>
      <c r="ES776"/>
      <c r="ET776"/>
      <c r="EU776"/>
      <c r="EV776"/>
      <c r="EW776"/>
      <c r="EX776"/>
      <c r="EY776"/>
      <c r="EZ776"/>
      <c r="FA776"/>
      <c r="FB776"/>
      <c r="FC776"/>
      <c r="FD776"/>
      <c r="FE776"/>
      <c r="FF776"/>
      <c r="FG776"/>
      <c r="FH776"/>
      <c r="FI776"/>
      <c r="FJ776"/>
      <c r="FK776"/>
      <c r="FL776"/>
      <c r="FM776"/>
      <c r="FN776"/>
      <c r="FO776"/>
      <c r="FP776"/>
      <c r="FQ776"/>
      <c r="FR776"/>
      <c r="FS776"/>
      <c r="FT776"/>
      <c r="FU776"/>
      <c r="FV776"/>
      <c r="FW776"/>
      <c r="FX776"/>
      <c r="FY776"/>
      <c r="FZ776"/>
      <c r="GA776"/>
      <c r="GB776"/>
      <c r="GC776"/>
      <c r="GD776"/>
      <c r="GE776"/>
      <c r="GF776"/>
      <c r="GG776"/>
      <c r="GH776"/>
      <c r="GI776"/>
      <c r="GJ776"/>
      <c r="GK776"/>
      <c r="GL776"/>
      <c r="GM776"/>
      <c r="GN776"/>
      <c r="GO776"/>
      <c r="GP776"/>
      <c r="GQ776"/>
      <c r="GR776"/>
      <c r="GS776"/>
      <c r="GT776"/>
      <c r="GU776"/>
      <c r="GV776"/>
      <c r="GW776"/>
      <c r="GX776"/>
      <c r="GY776"/>
      <c r="GZ776"/>
      <c r="HA776"/>
      <c r="HB776"/>
      <c r="HC776"/>
      <c r="HD776"/>
      <c r="HE776"/>
      <c r="HF776"/>
      <c r="HG776"/>
      <c r="HH776"/>
      <c r="HI776"/>
      <c r="HJ776"/>
      <c r="HK776"/>
      <c r="HL776"/>
      <c r="HM776"/>
      <c r="HN776"/>
      <c r="HO776"/>
      <c r="HP776"/>
      <c r="HQ776"/>
      <c r="HR776"/>
      <c r="HS776"/>
      <c r="HT776"/>
      <c r="HU776"/>
      <c r="HV776"/>
      <c r="HW776"/>
      <c r="HX776"/>
      <c r="HY776"/>
      <c r="HZ776"/>
      <c r="IA776"/>
      <c r="IB776"/>
      <c r="IC776"/>
      <c r="ID776"/>
      <c r="IE776"/>
      <c r="IF776"/>
      <c r="IG776"/>
      <c r="IH776"/>
      <c r="II776"/>
      <c r="IJ776"/>
      <c r="IK776"/>
      <c r="IL776"/>
      <c r="IM776"/>
      <c r="IN776"/>
      <c r="IO776"/>
      <c r="IP776"/>
      <c r="IQ776"/>
      <c r="IR776"/>
      <c r="IS776"/>
      <c r="IT776"/>
      <c r="IU776"/>
      <c r="IV776"/>
    </row>
    <row r="777" spans="1:256" ht="15" customHeight="1">
      <c r="A777"/>
      <c r="B777" s="332"/>
      <c r="C777" s="332"/>
      <c r="D777" s="332"/>
      <c r="E777" s="332"/>
      <c r="F777" s="332"/>
      <c r="G777" s="332"/>
      <c r="H777" s="332"/>
      <c r="I777" s="332"/>
      <c r="J777" s="337"/>
      <c r="K777" s="337"/>
      <c r="L777" s="337"/>
      <c r="M777" s="337"/>
      <c r="N777" s="337"/>
      <c r="O777" s="337"/>
      <c r="P777" s="337"/>
      <c r="Q777" s="337"/>
      <c r="R777" s="337"/>
      <c r="S777" s="337"/>
      <c r="T777" s="337"/>
      <c r="U777" s="337"/>
      <c r="V777" s="337"/>
      <c r="W777" s="337"/>
      <c r="X777" s="337"/>
      <c r="Y777" s="337"/>
      <c r="Z777" s="337"/>
      <c r="AA777" s="337"/>
      <c r="AB777" s="337"/>
      <c r="AC777" s="337"/>
      <c r="AD777" s="337"/>
      <c r="AE777" s="337"/>
      <c r="AF777" s="337"/>
      <c r="AG777" s="337"/>
      <c r="AH777" s="337"/>
      <c r="AI777" s="337"/>
      <c r="AJ777" s="337"/>
      <c r="AK777" s="337"/>
      <c r="AL777" s="337"/>
      <c r="AM777" s="337"/>
      <c r="AN777" s="337"/>
      <c r="AO777" s="337"/>
      <c r="AP777" s="338"/>
      <c r="AQ777" s="338"/>
      <c r="AR777" s="338"/>
      <c r="AS777" s="338"/>
      <c r="AT777" s="338"/>
      <c r="AU777" s="338"/>
      <c r="AV777" s="338"/>
      <c r="AW777" s="338"/>
      <c r="AX777" s="338"/>
      <c r="AY777" s="338"/>
      <c r="AZ777" s="338"/>
      <c r="BA777" s="338"/>
      <c r="BB777" s="338"/>
      <c r="BC777" s="338"/>
      <c r="BD777" s="338"/>
      <c r="BE777" s="338"/>
      <c r="BF777" s="338"/>
      <c r="BG777" s="338"/>
      <c r="BH777" s="338"/>
      <c r="BI777" s="338"/>
      <c r="BJ777" s="338"/>
      <c r="BK777" s="338"/>
      <c r="BL777" s="338"/>
      <c r="BM777" s="338"/>
      <c r="BN777" s="338"/>
      <c r="BO777" s="338"/>
      <c r="BP777" s="338"/>
      <c r="BQ777" s="338"/>
      <c r="BR777" s="338"/>
      <c r="BS777" s="338"/>
      <c r="BT777" s="338"/>
      <c r="BU777" s="338"/>
      <c r="BV777" s="338"/>
      <c r="BW777" s="338"/>
      <c r="BX777" s="338"/>
      <c r="BY777" s="55" t="s">
        <v>863</v>
      </c>
      <c r="BZ777" s="55"/>
      <c r="CA777" s="55"/>
      <c r="CB777" s="55"/>
      <c r="CC777"/>
      <c r="CD777"/>
      <c r="CE777"/>
      <c r="CF777"/>
      <c r="CG777"/>
      <c r="CH777"/>
      <c r="CI777"/>
      <c r="CJ777"/>
      <c r="CK777"/>
      <c r="CL777"/>
      <c r="CM777"/>
      <c r="CN777"/>
      <c r="CO777"/>
      <c r="CP777"/>
      <c r="CQ777"/>
      <c r="CR777"/>
      <c r="CS777"/>
      <c r="CT777"/>
      <c r="CU777"/>
      <c r="CV777"/>
      <c r="CW777"/>
      <c r="CX777"/>
      <c r="CY777"/>
      <c r="CZ777"/>
      <c r="DA777"/>
      <c r="DB777"/>
      <c r="DC777"/>
      <c r="DD777"/>
      <c r="DE777"/>
      <c r="DF777"/>
      <c r="DG777"/>
      <c r="DH777"/>
      <c r="DI777"/>
      <c r="DJ777"/>
      <c r="DK777"/>
      <c r="DL777"/>
      <c r="DM777"/>
      <c r="DN777"/>
      <c r="DO777"/>
      <c r="DP777"/>
      <c r="DQ777"/>
      <c r="DR777"/>
      <c r="DS777"/>
      <c r="DT777"/>
      <c r="DU777"/>
      <c r="DV777"/>
      <c r="DW777"/>
      <c r="DX777"/>
      <c r="DY777"/>
      <c r="DZ777"/>
      <c r="EA777"/>
      <c r="EB777"/>
      <c r="EC777"/>
      <c r="ED777"/>
      <c r="EE777"/>
      <c r="EF777"/>
      <c r="EG777"/>
      <c r="EH777"/>
      <c r="EI777"/>
      <c r="EJ777"/>
      <c r="EK777"/>
      <c r="EL777"/>
      <c r="EM777"/>
      <c r="EN777"/>
      <c r="EO777"/>
      <c r="EP777"/>
      <c r="EQ777"/>
      <c r="ER777"/>
      <c r="ES777"/>
      <c r="ET777"/>
      <c r="EU777"/>
      <c r="EV777"/>
      <c r="EW777"/>
      <c r="EX777"/>
      <c r="EY777"/>
      <c r="EZ777"/>
      <c r="FA777"/>
      <c r="FB777"/>
      <c r="FC777"/>
      <c r="FD777"/>
      <c r="FE777"/>
      <c r="FF777"/>
      <c r="FG777"/>
      <c r="FH777"/>
      <c r="FI777"/>
      <c r="FJ777"/>
      <c r="FK777"/>
      <c r="FL777"/>
      <c r="FM777"/>
      <c r="FN777"/>
      <c r="FO777"/>
      <c r="FP777"/>
      <c r="FQ777"/>
      <c r="FR777"/>
      <c r="FS777"/>
      <c r="FT777"/>
      <c r="FU777"/>
      <c r="FV777"/>
      <c r="FW777"/>
      <c r="FX777"/>
      <c r="FY777"/>
      <c r="FZ777"/>
      <c r="GA777"/>
      <c r="GB777"/>
      <c r="GC777"/>
      <c r="GD777"/>
      <c r="GE777"/>
      <c r="GF777"/>
      <c r="GG777"/>
      <c r="GH777"/>
      <c r="GI777"/>
      <c r="GJ777"/>
      <c r="GK777"/>
      <c r="GL777"/>
      <c r="GM777"/>
      <c r="GN777"/>
      <c r="GO777"/>
      <c r="GP777"/>
      <c r="GQ777"/>
      <c r="GR777"/>
      <c r="GS777"/>
      <c r="GT777"/>
      <c r="GU777"/>
      <c r="GV777"/>
      <c r="GW777"/>
      <c r="GX777"/>
      <c r="GY777"/>
      <c r="GZ777"/>
      <c r="HA777"/>
      <c r="HB777"/>
      <c r="HC777"/>
      <c r="HD777"/>
      <c r="HE777"/>
      <c r="HF777"/>
      <c r="HG777"/>
      <c r="HH777"/>
      <c r="HI777"/>
      <c r="HJ777"/>
      <c r="HK777"/>
      <c r="HL777"/>
      <c r="HM777"/>
      <c r="HN777"/>
      <c r="HO777"/>
      <c r="HP777"/>
      <c r="HQ777"/>
      <c r="HR777"/>
      <c r="HS777"/>
      <c r="HT777"/>
      <c r="HU777"/>
      <c r="HV777"/>
      <c r="HW777"/>
      <c r="HX777"/>
      <c r="HY777"/>
      <c r="HZ777"/>
      <c r="IA777"/>
      <c r="IB777"/>
      <c r="IC777"/>
      <c r="ID777"/>
      <c r="IE777"/>
      <c r="IF777"/>
      <c r="IG777"/>
      <c r="IH777"/>
      <c r="II777"/>
      <c r="IJ777"/>
      <c r="IK777"/>
      <c r="IL777"/>
      <c r="IM777"/>
      <c r="IN777"/>
      <c r="IO777"/>
      <c r="IP777"/>
      <c r="IQ777"/>
      <c r="IR777"/>
      <c r="IS777"/>
      <c r="IT777"/>
      <c r="IU777"/>
      <c r="IV777"/>
    </row>
    <row r="779" spans="1:59" s="2" customFormat="1" ht="17.25" customHeight="1">
      <c r="A779" s="2" t="s">
        <v>864</v>
      </c>
      <c r="S779" s="2">
        <v>16.53</v>
      </c>
      <c r="AA779" s="2">
        <v>85.64</v>
      </c>
      <c r="AQ779" s="2">
        <v>5.32</v>
      </c>
      <c r="BG779" s="2">
        <v>195.4</v>
      </c>
    </row>
    <row r="780" spans="27:46" s="8" customFormat="1" ht="7.5" customHeight="1">
      <c r="AA780" s="8">
        <v>43.83</v>
      </c>
      <c r="AT780" s="333"/>
    </row>
    <row r="781" spans="1:80" s="8" customFormat="1" ht="15" customHeight="1">
      <c r="A781" s="4" t="s">
        <v>865</v>
      </c>
      <c r="AA781"/>
      <c r="AT781"/>
      <c r="BY781" s="55" t="s">
        <v>866</v>
      </c>
      <c r="BZ781" s="55"/>
      <c r="CA781" s="55"/>
      <c r="CB781" s="55"/>
    </row>
    <row r="782" spans="1:80" s="8" customFormat="1" ht="3.75" customHeight="1">
      <c r="A782"/>
      <c r="AA782"/>
      <c r="AT782"/>
      <c r="BY782"/>
      <c r="BZ782"/>
      <c r="CA782"/>
      <c r="CB782"/>
    </row>
    <row r="783" spans="1:80" s="8" customFormat="1" ht="15" customHeight="1">
      <c r="A783"/>
      <c r="B783" s="5" t="s">
        <v>12</v>
      </c>
      <c r="C783" s="5"/>
      <c r="D783" s="5"/>
      <c r="E783" s="5"/>
      <c r="F783" s="5"/>
      <c r="G783" s="5"/>
      <c r="H783" s="5"/>
      <c r="I783" s="5"/>
      <c r="J783" s="5"/>
      <c r="K783" s="269" t="s">
        <v>867</v>
      </c>
      <c r="L783" s="269"/>
      <c r="M783" s="269"/>
      <c r="N783" s="269"/>
      <c r="O783" s="269"/>
      <c r="P783" s="269"/>
      <c r="Q783" s="269"/>
      <c r="R783" s="269"/>
      <c r="S783" s="269" t="s">
        <v>868</v>
      </c>
      <c r="T783" s="269"/>
      <c r="U783" s="269"/>
      <c r="V783" s="269"/>
      <c r="W783" s="269"/>
      <c r="X783" s="269"/>
      <c r="Y783" s="269"/>
      <c r="Z783" s="456" t="s">
        <v>869</v>
      </c>
      <c r="AA783" s="456"/>
      <c r="AB783" s="456"/>
      <c r="AC783" s="456"/>
      <c r="AD783" s="456"/>
      <c r="AE783" s="456"/>
      <c r="AF783" s="456"/>
      <c r="AG783" s="269" t="s">
        <v>870</v>
      </c>
      <c r="AH783" s="269"/>
      <c r="AI783" s="269"/>
      <c r="AJ783" s="269"/>
      <c r="AK783" s="269"/>
      <c r="AL783" s="269"/>
      <c r="AM783" s="269"/>
      <c r="AN783" s="269" t="s">
        <v>871</v>
      </c>
      <c r="AO783" s="269"/>
      <c r="AP783" s="269"/>
      <c r="AQ783" s="269"/>
      <c r="AR783" s="269"/>
      <c r="AS783" s="269"/>
      <c r="AT783" s="269"/>
      <c r="AU783" s="269" t="s">
        <v>872</v>
      </c>
      <c r="AV783" s="269"/>
      <c r="AW783" s="269"/>
      <c r="AX783" s="269"/>
      <c r="AY783" s="269"/>
      <c r="AZ783" s="269"/>
      <c r="BA783" s="269"/>
      <c r="BB783" s="269" t="s">
        <v>873</v>
      </c>
      <c r="BC783" s="269"/>
      <c r="BD783" s="269"/>
      <c r="BE783" s="269"/>
      <c r="BF783" s="269"/>
      <c r="BG783" s="269"/>
      <c r="BH783" s="269"/>
      <c r="BI783" s="395" t="s">
        <v>31</v>
      </c>
      <c r="BJ783" s="395"/>
      <c r="BK783" s="395"/>
      <c r="BL783" s="395"/>
      <c r="BM783" s="395"/>
      <c r="BN783" s="395"/>
      <c r="BO783" s="395"/>
      <c r="BP783" s="395"/>
      <c r="BQ783" s="24" t="s">
        <v>98</v>
      </c>
      <c r="BR783" s="24"/>
      <c r="BS783" s="24"/>
      <c r="BT783" s="24"/>
      <c r="BU783" s="24"/>
      <c r="BV783" s="24"/>
      <c r="BW783" s="24"/>
      <c r="BX783" s="24"/>
      <c r="BY783" s="24"/>
      <c r="BZ783" s="443"/>
      <c r="CA783" s="443"/>
      <c r="CB783" s="443"/>
    </row>
    <row r="784" spans="1:80" s="8" customFormat="1" ht="15" customHeight="1">
      <c r="A784"/>
      <c r="B784" s="5"/>
      <c r="C784" s="5"/>
      <c r="D784" s="5"/>
      <c r="E784" s="5"/>
      <c r="F784" s="5"/>
      <c r="G784" s="5"/>
      <c r="H784" s="5"/>
      <c r="I784" s="5"/>
      <c r="J784" s="5"/>
      <c r="K784" s="269"/>
      <c r="L784" s="269"/>
      <c r="M784" s="269"/>
      <c r="N784" s="269"/>
      <c r="O784" s="269"/>
      <c r="P784" s="269"/>
      <c r="Q784" s="269"/>
      <c r="R784" s="269"/>
      <c r="S784" s="269"/>
      <c r="T784" s="269"/>
      <c r="U784" s="269"/>
      <c r="V784" s="269"/>
      <c r="W784" s="269"/>
      <c r="X784" s="269"/>
      <c r="Y784" s="269"/>
      <c r="Z784" s="456"/>
      <c r="AA784" s="456"/>
      <c r="AB784" s="456"/>
      <c r="AC784" s="456"/>
      <c r="AD784" s="456"/>
      <c r="AE784" s="456"/>
      <c r="AF784" s="456"/>
      <c r="AG784" s="269"/>
      <c r="AH784" s="269"/>
      <c r="AI784" s="269"/>
      <c r="AJ784" s="269"/>
      <c r="AK784" s="269"/>
      <c r="AL784" s="269"/>
      <c r="AM784" s="269"/>
      <c r="AN784" s="269"/>
      <c r="AO784" s="269"/>
      <c r="AP784" s="269"/>
      <c r="AQ784" s="269"/>
      <c r="AR784" s="269"/>
      <c r="AS784" s="269"/>
      <c r="AT784" s="269"/>
      <c r="AU784" s="269"/>
      <c r="AV784" s="269"/>
      <c r="AW784" s="269"/>
      <c r="AX784" s="269"/>
      <c r="AY784" s="269"/>
      <c r="AZ784" s="269"/>
      <c r="BA784" s="269"/>
      <c r="BB784" s="269"/>
      <c r="BC784" s="269"/>
      <c r="BD784" s="269"/>
      <c r="BE784" s="269"/>
      <c r="BF784" s="269"/>
      <c r="BG784" s="269"/>
      <c r="BH784" s="269"/>
      <c r="BI784" s="395"/>
      <c r="BJ784" s="395"/>
      <c r="BK784" s="395"/>
      <c r="BL784" s="395"/>
      <c r="BM784" s="395"/>
      <c r="BN784" s="395"/>
      <c r="BO784" s="395"/>
      <c r="BP784" s="395"/>
      <c r="BQ784" s="24"/>
      <c r="BR784" s="24"/>
      <c r="BS784" s="24"/>
      <c r="BT784" s="24"/>
      <c r="BU784" s="24"/>
      <c r="BV784" s="24"/>
      <c r="BW784" s="24"/>
      <c r="BX784" s="24"/>
      <c r="BY784" s="24"/>
      <c r="BZ784" s="443"/>
      <c r="CA784" s="443"/>
      <c r="CB784" s="443"/>
    </row>
    <row r="785" spans="1:80" s="8" customFormat="1" ht="15" customHeight="1">
      <c r="A785"/>
      <c r="B785" s="5" t="s">
        <v>874</v>
      </c>
      <c r="C785" s="5"/>
      <c r="D785" s="5"/>
      <c r="E785" s="5"/>
      <c r="F785" s="5"/>
      <c r="G785" s="5"/>
      <c r="H785" s="5"/>
      <c r="I785" s="5"/>
      <c r="J785" s="5"/>
      <c r="K785" s="457">
        <v>102</v>
      </c>
      <c r="L785" s="457"/>
      <c r="M785" s="457"/>
      <c r="N785" s="457"/>
      <c r="O785" s="457"/>
      <c r="P785" s="457"/>
      <c r="Q785" s="457"/>
      <c r="R785" s="457"/>
      <c r="S785" s="457">
        <v>30</v>
      </c>
      <c r="T785" s="457"/>
      <c r="U785" s="457"/>
      <c r="V785" s="457"/>
      <c r="W785" s="457"/>
      <c r="X785" s="457"/>
      <c r="Y785" s="457"/>
      <c r="Z785" s="457">
        <v>18</v>
      </c>
      <c r="AA785" s="457"/>
      <c r="AB785" s="457"/>
      <c r="AC785" s="457"/>
      <c r="AD785" s="457"/>
      <c r="AE785" s="457"/>
      <c r="AF785" s="457"/>
      <c r="AG785" s="457">
        <v>26</v>
      </c>
      <c r="AH785" s="457"/>
      <c r="AI785" s="457"/>
      <c r="AJ785" s="457"/>
      <c r="AK785" s="457"/>
      <c r="AL785" s="457"/>
      <c r="AM785" s="457"/>
      <c r="AN785" s="457">
        <v>0</v>
      </c>
      <c r="AO785" s="457"/>
      <c r="AP785" s="457"/>
      <c r="AQ785" s="457"/>
      <c r="AR785" s="457"/>
      <c r="AS785" s="457"/>
      <c r="AT785" s="457"/>
      <c r="AU785" s="457">
        <v>0</v>
      </c>
      <c r="AV785" s="457"/>
      <c r="AW785" s="457"/>
      <c r="AX785" s="457"/>
      <c r="AY785" s="457"/>
      <c r="AZ785" s="457"/>
      <c r="BA785" s="457"/>
      <c r="BB785" s="457">
        <v>18</v>
      </c>
      <c r="BC785" s="457"/>
      <c r="BD785" s="457"/>
      <c r="BE785" s="457"/>
      <c r="BF785" s="457"/>
      <c r="BG785" s="457"/>
      <c r="BH785" s="457"/>
      <c r="BI785" s="458">
        <v>87</v>
      </c>
      <c r="BJ785" s="458"/>
      <c r="BK785" s="458"/>
      <c r="BL785" s="458"/>
      <c r="BM785" s="458"/>
      <c r="BN785" s="458"/>
      <c r="BO785" s="458"/>
      <c r="BP785" s="458"/>
      <c r="BQ785" s="459">
        <f>SUM(K785:BP785)</f>
        <v>281</v>
      </c>
      <c r="BR785" s="459"/>
      <c r="BS785" s="459"/>
      <c r="BT785" s="459"/>
      <c r="BU785" s="459"/>
      <c r="BV785" s="459"/>
      <c r="BW785" s="459"/>
      <c r="BX785" s="459"/>
      <c r="BY785" s="459"/>
      <c r="BZ785" s="460"/>
      <c r="CA785" s="460"/>
      <c r="CB785" s="460"/>
    </row>
    <row r="786" spans="1:80" s="8" customFormat="1" ht="15" customHeight="1">
      <c r="A786"/>
      <c r="B786" s="461"/>
      <c r="C786" s="461"/>
      <c r="D786" s="461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  <c r="AR786"/>
      <c r="AS786"/>
      <c r="AT786"/>
      <c r="AU786"/>
      <c r="AV786"/>
      <c r="AW786"/>
      <c r="AX786"/>
      <c r="AY786"/>
      <c r="AZ786"/>
      <c r="BA786"/>
      <c r="BB786"/>
      <c r="BC786"/>
      <c r="BD786"/>
      <c r="BE786"/>
      <c r="BF786"/>
      <c r="BG786"/>
      <c r="BH786"/>
      <c r="BI786"/>
      <c r="BJ786"/>
      <c r="BK786"/>
      <c r="BL786"/>
      <c r="BM786"/>
      <c r="BN786"/>
      <c r="BO786"/>
      <c r="BP786"/>
      <c r="BQ786"/>
      <c r="BR786"/>
      <c r="BS786"/>
      <c r="BT786"/>
      <c r="BU786"/>
      <c r="BV786"/>
      <c r="BW786"/>
      <c r="BX786"/>
      <c r="BY786" s="55" t="s">
        <v>875</v>
      </c>
      <c r="BZ786" s="55"/>
      <c r="CA786" s="55"/>
      <c r="CB786" s="55"/>
    </row>
    <row r="787" spans="1:80" s="8" customFormat="1" ht="9.75" customHeight="1">
      <c r="A787"/>
      <c r="B787" s="461"/>
      <c r="C787" s="461"/>
      <c r="D787" s="461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  <c r="AR787"/>
      <c r="AS787"/>
      <c r="AT787"/>
      <c r="AU787"/>
      <c r="AV787"/>
      <c r="AW787"/>
      <c r="AX787"/>
      <c r="AY787"/>
      <c r="AZ787"/>
      <c r="BA787"/>
      <c r="BB787"/>
      <c r="BC787"/>
      <c r="BD787"/>
      <c r="BE787"/>
      <c r="BF787"/>
      <c r="BG787"/>
      <c r="BH787"/>
      <c r="BI787"/>
      <c r="BJ787"/>
      <c r="BK787"/>
      <c r="BL787"/>
      <c r="BM787"/>
      <c r="BN787"/>
      <c r="BO787"/>
      <c r="BP787"/>
      <c r="BQ787"/>
      <c r="BR787"/>
      <c r="BS787"/>
      <c r="BT787"/>
      <c r="BU787"/>
      <c r="BV787"/>
      <c r="BW787"/>
      <c r="BX787"/>
      <c r="BY787"/>
      <c r="BZ787"/>
      <c r="CA787"/>
      <c r="CB787"/>
    </row>
    <row r="788" spans="1:80" s="8" customFormat="1" ht="15" customHeight="1">
      <c r="A788" s="4" t="s">
        <v>876</v>
      </c>
      <c r="B788" s="461"/>
      <c r="C788" s="461"/>
      <c r="D788" s="461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  <c r="AR788"/>
      <c r="AS788"/>
      <c r="AT788"/>
      <c r="AU788"/>
      <c r="AV788"/>
      <c r="AW788"/>
      <c r="AX788"/>
      <c r="AY788"/>
      <c r="AZ788"/>
      <c r="BA788"/>
      <c r="BB788"/>
      <c r="BC788"/>
      <c r="BD788"/>
      <c r="BE788"/>
      <c r="BF788"/>
      <c r="BG788"/>
      <c r="BH788"/>
      <c r="BI788"/>
      <c r="BJ788"/>
      <c r="BK788"/>
      <c r="BL788"/>
      <c r="BM788"/>
      <c r="BN788"/>
      <c r="BO788"/>
      <c r="BP788"/>
      <c r="BQ788"/>
      <c r="BR788"/>
      <c r="BS788"/>
      <c r="BT788"/>
      <c r="BU788"/>
      <c r="BV788"/>
      <c r="BW788"/>
      <c r="BX788"/>
      <c r="BY788" s="55" t="s">
        <v>866</v>
      </c>
      <c r="BZ788" s="55"/>
      <c r="CA788" s="55"/>
      <c r="CB788" s="55"/>
    </row>
    <row r="789" spans="1:80" s="8" customFormat="1" ht="3.75" customHeight="1">
      <c r="A789"/>
      <c r="B789" s="461"/>
      <c r="C789" s="461"/>
      <c r="D789" s="461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  <c r="AR789"/>
      <c r="AS789"/>
      <c r="AT789"/>
      <c r="AU789"/>
      <c r="AV789"/>
      <c r="AW789"/>
      <c r="AX789"/>
      <c r="AY789"/>
      <c r="AZ789"/>
      <c r="BA789"/>
      <c r="BB789"/>
      <c r="BC789"/>
      <c r="BD789"/>
      <c r="BE789"/>
      <c r="BF789"/>
      <c r="BG789"/>
      <c r="BH789"/>
      <c r="BI789"/>
      <c r="BJ789"/>
      <c r="BK789"/>
      <c r="BL789"/>
      <c r="BM789"/>
      <c r="BN789"/>
      <c r="BO789"/>
      <c r="BP789"/>
      <c r="BQ789"/>
      <c r="BR789"/>
      <c r="BS789"/>
      <c r="BT789"/>
      <c r="BU789"/>
      <c r="BV789"/>
      <c r="BW789"/>
      <c r="BX789"/>
      <c r="BY789"/>
      <c r="BZ789"/>
      <c r="CA789"/>
      <c r="CB789"/>
    </row>
    <row r="790" spans="1:80" s="8" customFormat="1" ht="15" customHeight="1">
      <c r="A790"/>
      <c r="B790" s="5" t="s">
        <v>12</v>
      </c>
      <c r="C790" s="5"/>
      <c r="D790" s="5"/>
      <c r="E790" s="5"/>
      <c r="F790" s="5"/>
      <c r="G790" s="5"/>
      <c r="H790" s="5"/>
      <c r="I790" s="345" t="s">
        <v>877</v>
      </c>
      <c r="J790" s="345"/>
      <c r="K790" s="345"/>
      <c r="L790" s="345"/>
      <c r="M790" s="345"/>
      <c r="N790" s="345"/>
      <c r="O790" s="345" t="s">
        <v>878</v>
      </c>
      <c r="P790" s="345"/>
      <c r="Q790" s="345"/>
      <c r="R790" s="345"/>
      <c r="S790" s="345"/>
      <c r="T790" s="345"/>
      <c r="U790" s="345" t="s">
        <v>879</v>
      </c>
      <c r="V790" s="345"/>
      <c r="W790" s="345"/>
      <c r="X790" s="345"/>
      <c r="Y790" s="345"/>
      <c r="Z790" s="345"/>
      <c r="AA790" s="345" t="s">
        <v>880</v>
      </c>
      <c r="AB790" s="345"/>
      <c r="AC790" s="345"/>
      <c r="AD790" s="345"/>
      <c r="AE790" s="345"/>
      <c r="AF790" s="345"/>
      <c r="AG790" s="425" t="s">
        <v>881</v>
      </c>
      <c r="AH790" s="425"/>
      <c r="AI790" s="425"/>
      <c r="AJ790" s="425"/>
      <c r="AK790" s="425"/>
      <c r="AL790" s="425"/>
      <c r="AM790" s="425"/>
      <c r="AN790" s="425" t="s">
        <v>882</v>
      </c>
      <c r="AO790" s="425"/>
      <c r="AP790" s="425"/>
      <c r="AQ790" s="425"/>
      <c r="AR790" s="425"/>
      <c r="AS790" s="425"/>
      <c r="AT790" s="425"/>
      <c r="AU790" s="269" t="s">
        <v>883</v>
      </c>
      <c r="AV790" s="269"/>
      <c r="AW790" s="269"/>
      <c r="AX790" s="269"/>
      <c r="AY790" s="269"/>
      <c r="AZ790" s="269"/>
      <c r="BA790" s="345" t="s">
        <v>884</v>
      </c>
      <c r="BB790" s="345"/>
      <c r="BC790" s="345"/>
      <c r="BD790" s="345"/>
      <c r="BE790" s="345"/>
      <c r="BF790" s="345"/>
      <c r="BG790" s="345"/>
      <c r="BH790" s="269" t="s">
        <v>885</v>
      </c>
      <c r="BI790" s="269"/>
      <c r="BJ790" s="269"/>
      <c r="BK790" s="269"/>
      <c r="BL790" s="269"/>
      <c r="BM790" s="269"/>
      <c r="BN790" s="462" t="s">
        <v>31</v>
      </c>
      <c r="BO790" s="462"/>
      <c r="BP790" s="462"/>
      <c r="BQ790" s="462"/>
      <c r="BR790" s="462"/>
      <c r="BS790" s="462"/>
      <c r="BT790" s="24" t="s">
        <v>32</v>
      </c>
      <c r="BU790" s="24"/>
      <c r="BV790" s="24"/>
      <c r="BW790" s="24"/>
      <c r="BX790" s="24"/>
      <c r="BY790" s="24"/>
      <c r="BZ790" s="443"/>
      <c r="CA790" s="443"/>
      <c r="CB790" s="443"/>
    </row>
    <row r="791" spans="1:80" s="8" customFormat="1" ht="15" customHeight="1">
      <c r="A791"/>
      <c r="B791" s="5"/>
      <c r="C791" s="5"/>
      <c r="D791" s="5"/>
      <c r="E791" s="5"/>
      <c r="F791" s="5"/>
      <c r="G791" s="5"/>
      <c r="H791" s="5"/>
      <c r="I791" s="345"/>
      <c r="J791" s="345"/>
      <c r="K791" s="345"/>
      <c r="L791" s="345"/>
      <c r="M791" s="345"/>
      <c r="N791" s="345"/>
      <c r="O791" s="345"/>
      <c r="P791" s="345"/>
      <c r="Q791" s="345"/>
      <c r="R791" s="345"/>
      <c r="S791" s="345"/>
      <c r="T791" s="345"/>
      <c r="U791" s="345"/>
      <c r="V791" s="345"/>
      <c r="W791" s="345"/>
      <c r="X791" s="345"/>
      <c r="Y791" s="345"/>
      <c r="Z791" s="345"/>
      <c r="AA791" s="345"/>
      <c r="AB791" s="345"/>
      <c r="AC791" s="345"/>
      <c r="AD791" s="345"/>
      <c r="AE791" s="345"/>
      <c r="AF791" s="345"/>
      <c r="AG791" s="425"/>
      <c r="AH791" s="425"/>
      <c r="AI791" s="425"/>
      <c r="AJ791" s="425"/>
      <c r="AK791" s="425"/>
      <c r="AL791" s="425"/>
      <c r="AM791" s="425"/>
      <c r="AN791" s="425"/>
      <c r="AO791" s="425"/>
      <c r="AP791" s="425"/>
      <c r="AQ791" s="425"/>
      <c r="AR791" s="425"/>
      <c r="AS791" s="425"/>
      <c r="AT791" s="425"/>
      <c r="AU791" s="269"/>
      <c r="AV791" s="269"/>
      <c r="AW791" s="269"/>
      <c r="AX791" s="269"/>
      <c r="AY791" s="269"/>
      <c r="AZ791" s="269"/>
      <c r="BA791" s="345"/>
      <c r="BB791" s="345"/>
      <c r="BC791" s="345"/>
      <c r="BD791" s="345"/>
      <c r="BE791" s="345"/>
      <c r="BF791" s="345"/>
      <c r="BG791" s="345"/>
      <c r="BH791" s="269"/>
      <c r="BI791" s="269"/>
      <c r="BJ791" s="269"/>
      <c r="BK791" s="269"/>
      <c r="BL791" s="269"/>
      <c r="BM791" s="269"/>
      <c r="BN791" s="462"/>
      <c r="BO791" s="462"/>
      <c r="BP791" s="462"/>
      <c r="BQ791" s="462"/>
      <c r="BR791" s="462"/>
      <c r="BS791" s="462"/>
      <c r="BT791" s="24"/>
      <c r="BU791" s="24"/>
      <c r="BV791" s="24"/>
      <c r="BW791" s="24"/>
      <c r="BX791" s="24"/>
      <c r="BY791" s="24"/>
      <c r="BZ791" s="443"/>
      <c r="CA791" s="443"/>
      <c r="CB791" s="443"/>
    </row>
    <row r="792" spans="1:80" s="8" customFormat="1" ht="15" customHeight="1">
      <c r="A792"/>
      <c r="B792" s="10" t="s">
        <v>886</v>
      </c>
      <c r="C792" s="10"/>
      <c r="D792" s="10"/>
      <c r="E792" s="10"/>
      <c r="F792" s="10"/>
      <c r="G792" s="10"/>
      <c r="H792" s="10"/>
      <c r="I792" s="457">
        <v>0</v>
      </c>
      <c r="J792" s="457"/>
      <c r="K792" s="457"/>
      <c r="L792" s="457"/>
      <c r="M792" s="457"/>
      <c r="N792" s="457"/>
      <c r="O792" s="457">
        <v>4</v>
      </c>
      <c r="P792" s="457"/>
      <c r="Q792" s="457"/>
      <c r="R792" s="457"/>
      <c r="S792" s="457"/>
      <c r="T792" s="457"/>
      <c r="U792" s="457">
        <v>2</v>
      </c>
      <c r="V792" s="457"/>
      <c r="W792" s="457"/>
      <c r="X792" s="457"/>
      <c r="Y792" s="457"/>
      <c r="Z792" s="457"/>
      <c r="AA792" s="457">
        <v>0</v>
      </c>
      <c r="AB792" s="457"/>
      <c r="AC792" s="457"/>
      <c r="AD792" s="457"/>
      <c r="AE792" s="457"/>
      <c r="AF792" s="457"/>
      <c r="AG792" s="457">
        <v>0</v>
      </c>
      <c r="AH792" s="457"/>
      <c r="AI792" s="457"/>
      <c r="AJ792" s="457"/>
      <c r="AK792" s="457"/>
      <c r="AL792" s="457"/>
      <c r="AM792" s="457"/>
      <c r="AN792" s="457">
        <v>0</v>
      </c>
      <c r="AO792" s="457"/>
      <c r="AP792" s="457"/>
      <c r="AQ792" s="457"/>
      <c r="AR792" s="457"/>
      <c r="AS792" s="457"/>
      <c r="AT792" s="457"/>
      <c r="AU792" s="457">
        <v>0</v>
      </c>
      <c r="AV792" s="457"/>
      <c r="AW792" s="457"/>
      <c r="AX792" s="457"/>
      <c r="AY792" s="457"/>
      <c r="AZ792" s="457"/>
      <c r="BA792" s="457">
        <v>1</v>
      </c>
      <c r="BB792" s="457"/>
      <c r="BC792" s="457"/>
      <c r="BD792" s="457"/>
      <c r="BE792" s="457"/>
      <c r="BF792" s="457"/>
      <c r="BG792" s="457"/>
      <c r="BH792" s="457">
        <v>1</v>
      </c>
      <c r="BI792" s="457"/>
      <c r="BJ792" s="457"/>
      <c r="BK792" s="457"/>
      <c r="BL792" s="457"/>
      <c r="BM792" s="457"/>
      <c r="BN792" s="458">
        <v>12</v>
      </c>
      <c r="BO792" s="458"/>
      <c r="BP792" s="458"/>
      <c r="BQ792" s="458"/>
      <c r="BR792" s="458"/>
      <c r="BS792" s="458"/>
      <c r="BT792" s="432">
        <f>SUM(I792:BS792)</f>
        <v>20</v>
      </c>
      <c r="BU792" s="432"/>
      <c r="BV792" s="432"/>
      <c r="BW792" s="432"/>
      <c r="BX792" s="432"/>
      <c r="BY792" s="432"/>
      <c r="BZ792" s="460"/>
      <c r="CA792" s="460"/>
      <c r="CB792" s="460"/>
    </row>
    <row r="793" spans="1:80" s="8" customFormat="1" ht="15" customHeight="1">
      <c r="A793"/>
      <c r="B793" s="461"/>
      <c r="C793" s="461"/>
      <c r="D793" s="461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  <c r="AP793"/>
      <c r="AQ793"/>
      <c r="AR793"/>
      <c r="AS793"/>
      <c r="AT793"/>
      <c r="AU793"/>
      <c r="AV793"/>
      <c r="AW793"/>
      <c r="AX793"/>
      <c r="AY793"/>
      <c r="AZ793"/>
      <c r="BA793"/>
      <c r="BB793"/>
      <c r="BC793"/>
      <c r="BD793"/>
      <c r="BE793"/>
      <c r="BF793"/>
      <c r="BG793"/>
      <c r="BH793"/>
      <c r="BI793"/>
      <c r="BJ793"/>
      <c r="BK793"/>
      <c r="BL793"/>
      <c r="BM793"/>
      <c r="BN793"/>
      <c r="BO793"/>
      <c r="BP793"/>
      <c r="BQ793"/>
      <c r="BR793"/>
      <c r="BS793"/>
      <c r="BT793"/>
      <c r="BU793"/>
      <c r="BV793"/>
      <c r="BW793"/>
      <c r="BX793"/>
      <c r="BY793" s="55" t="s">
        <v>887</v>
      </c>
      <c r="BZ793" s="55"/>
      <c r="CA793" s="55"/>
      <c r="CB793" s="55"/>
    </row>
    <row r="794" spans="1:80" s="8" customFormat="1" ht="10.5" customHeight="1">
      <c r="A794"/>
      <c r="B794" s="461"/>
      <c r="C794" s="461"/>
      <c r="D794" s="461"/>
      <c r="E794"/>
      <c r="F794"/>
      <c r="G794"/>
      <c r="H794"/>
      <c r="I794"/>
      <c r="J794"/>
      <c r="K794"/>
      <c r="L794"/>
      <c r="M794" s="8">
        <v>37.1</v>
      </c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  <c r="AP794"/>
      <c r="AQ794"/>
      <c r="AR794"/>
      <c r="AS794"/>
      <c r="AT794"/>
      <c r="AU794"/>
      <c r="AV794"/>
      <c r="AW794"/>
      <c r="AX794"/>
      <c r="AY794"/>
      <c r="AZ794"/>
      <c r="BA794"/>
      <c r="BB794"/>
      <c r="BC794"/>
      <c r="BD794"/>
      <c r="BE794"/>
      <c r="BF794"/>
      <c r="BG794"/>
      <c r="BH794"/>
      <c r="BI794"/>
      <c r="BJ794"/>
      <c r="BK794"/>
      <c r="BL794"/>
      <c r="BM794"/>
      <c r="BN794"/>
      <c r="BO794"/>
      <c r="BP794"/>
      <c r="BQ794"/>
      <c r="BR794"/>
      <c r="BS794"/>
      <c r="BT794"/>
      <c r="BU794"/>
      <c r="BV794"/>
      <c r="BW794"/>
      <c r="BX794"/>
      <c r="BY794"/>
      <c r="BZ794"/>
      <c r="CA794"/>
      <c r="CB794"/>
    </row>
    <row r="795" spans="1:256" ht="15" customHeight="1">
      <c r="A795" s="4" t="s">
        <v>888</v>
      </c>
      <c r="B795" s="461"/>
      <c r="C795" s="461"/>
      <c r="D795" s="461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  <c r="AQ795"/>
      <c r="AR795"/>
      <c r="AS795"/>
      <c r="AT795"/>
      <c r="AU795"/>
      <c r="AV795"/>
      <c r="AW795"/>
      <c r="AX795"/>
      <c r="AY795"/>
      <c r="AZ795"/>
      <c r="BA795"/>
      <c r="BB795"/>
      <c r="BC795"/>
      <c r="BD795"/>
      <c r="BE795"/>
      <c r="BF795"/>
      <c r="BG795"/>
      <c r="BH795"/>
      <c r="BI795"/>
      <c r="BJ795"/>
      <c r="BK795"/>
      <c r="BL795"/>
      <c r="BM795"/>
      <c r="BN795"/>
      <c r="BO795"/>
      <c r="BP795"/>
      <c r="BQ795"/>
      <c r="BR795"/>
      <c r="BS795"/>
      <c r="BT795"/>
      <c r="BU795"/>
      <c r="BV795"/>
      <c r="BW795"/>
      <c r="BX795"/>
      <c r="BY795" s="55" t="s">
        <v>889</v>
      </c>
      <c r="BZ795" s="55"/>
      <c r="CA795" s="55"/>
      <c r="CB795" s="55"/>
      <c r="CC795"/>
      <c r="CD795"/>
      <c r="CE795"/>
      <c r="CF795"/>
      <c r="CG795"/>
      <c r="CH795"/>
      <c r="CI795"/>
      <c r="CJ795"/>
      <c r="CK795"/>
      <c r="CL795"/>
      <c r="CM795"/>
      <c r="CN795"/>
      <c r="CO795"/>
      <c r="CP795"/>
      <c r="CQ795"/>
      <c r="CR795"/>
      <c r="CS795"/>
      <c r="CT795"/>
      <c r="CU795"/>
      <c r="CV795"/>
      <c r="CW795"/>
      <c r="CX795"/>
      <c r="CY795"/>
      <c r="CZ795"/>
      <c r="DA795"/>
      <c r="DB795"/>
      <c r="DC795"/>
      <c r="DD795"/>
      <c r="DE795"/>
      <c r="DF795"/>
      <c r="DG795"/>
      <c r="DH795"/>
      <c r="DI795"/>
      <c r="DJ795"/>
      <c r="DK795"/>
      <c r="DL795"/>
      <c r="DM795"/>
      <c r="DN795"/>
      <c r="DO795"/>
      <c r="DP795"/>
      <c r="DQ795"/>
      <c r="DR795"/>
      <c r="DS795"/>
      <c r="DT795"/>
      <c r="DU795"/>
      <c r="DV795"/>
      <c r="DW795"/>
      <c r="DX795"/>
      <c r="DY795"/>
      <c r="DZ795"/>
      <c r="EA795"/>
      <c r="EB795"/>
      <c r="EC795"/>
      <c r="ED795"/>
      <c r="EE795"/>
      <c r="EF795"/>
      <c r="EG795"/>
      <c r="EH795"/>
      <c r="EI795"/>
      <c r="EJ795"/>
      <c r="EK795"/>
      <c r="EL795"/>
      <c r="EM795"/>
      <c r="EN795"/>
      <c r="EO795"/>
      <c r="EP795"/>
      <c r="EQ795"/>
      <c r="ER795"/>
      <c r="ES795"/>
      <c r="ET795"/>
      <c r="EU795"/>
      <c r="EV795"/>
      <c r="EW795"/>
      <c r="EX795"/>
      <c r="EY795"/>
      <c r="EZ795"/>
      <c r="FA795"/>
      <c r="FB795"/>
      <c r="FC795"/>
      <c r="FD795"/>
      <c r="FE795"/>
      <c r="FF795"/>
      <c r="FG795"/>
      <c r="FH795"/>
      <c r="FI795"/>
      <c r="FJ795"/>
      <c r="FK795"/>
      <c r="FL795"/>
      <c r="FM795"/>
      <c r="FN795"/>
      <c r="FO795"/>
      <c r="FP795"/>
      <c r="FQ795"/>
      <c r="FR795"/>
      <c r="FS795"/>
      <c r="FT795"/>
      <c r="FU795"/>
      <c r="FV795"/>
      <c r="FW795"/>
      <c r="FX795"/>
      <c r="FY795"/>
      <c r="FZ795"/>
      <c r="GA795"/>
      <c r="GB795"/>
      <c r="GC795"/>
      <c r="GD795"/>
      <c r="GE795"/>
      <c r="GF795"/>
      <c r="GG795"/>
      <c r="GH795"/>
      <c r="GI795"/>
      <c r="GJ795"/>
      <c r="GK795"/>
      <c r="GL795"/>
      <c r="GM795"/>
      <c r="GN795"/>
      <c r="GO795"/>
      <c r="GP795"/>
      <c r="GQ795"/>
      <c r="GR795"/>
      <c r="GS795"/>
      <c r="GT795"/>
      <c r="GU795"/>
      <c r="GV795"/>
      <c r="GW795"/>
      <c r="GX795"/>
      <c r="GY795"/>
      <c r="GZ795"/>
      <c r="HA795"/>
      <c r="HB795"/>
      <c r="HC795"/>
      <c r="HD795"/>
      <c r="HE795"/>
      <c r="HF795"/>
      <c r="HG795"/>
      <c r="HH795"/>
      <c r="HI795"/>
      <c r="HJ795"/>
      <c r="HK795"/>
      <c r="HL795"/>
      <c r="HM795"/>
      <c r="HN795"/>
      <c r="HO795"/>
      <c r="HP795"/>
      <c r="HQ795"/>
      <c r="HR795"/>
      <c r="HS795"/>
      <c r="HT795"/>
      <c r="HU795"/>
      <c r="HV795"/>
      <c r="HW795"/>
      <c r="HX795"/>
      <c r="HY795"/>
      <c r="HZ795"/>
      <c r="IA795"/>
      <c r="IB795"/>
      <c r="IC795"/>
      <c r="ID795"/>
      <c r="IE795"/>
      <c r="IF795"/>
      <c r="IG795"/>
      <c r="IH795"/>
      <c r="II795"/>
      <c r="IJ795"/>
      <c r="IK795"/>
      <c r="IL795"/>
      <c r="IM795"/>
      <c r="IN795"/>
      <c r="IO795"/>
      <c r="IP795"/>
      <c r="IQ795"/>
      <c r="IR795"/>
      <c r="IS795"/>
      <c r="IT795"/>
      <c r="IU795"/>
      <c r="IV795"/>
    </row>
    <row r="796" spans="1:256" ht="3.75" customHeight="1">
      <c r="A796"/>
      <c r="B796" s="461"/>
      <c r="C796" s="461"/>
      <c r="D796" s="461"/>
      <c r="E796"/>
      <c r="F796"/>
      <c r="G796"/>
      <c r="H796"/>
      <c r="I796"/>
      <c r="J796"/>
      <c r="K796"/>
      <c r="L796"/>
      <c r="M796" s="8">
        <v>27.5</v>
      </c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  <c r="AQ796"/>
      <c r="AR796"/>
      <c r="AS796"/>
      <c r="AT796"/>
      <c r="AU796"/>
      <c r="AV796"/>
      <c r="AW796"/>
      <c r="AX796"/>
      <c r="AY796"/>
      <c r="AZ796"/>
      <c r="BA796"/>
      <c r="BB796"/>
      <c r="BC796"/>
      <c r="BD796"/>
      <c r="BE796"/>
      <c r="BF796"/>
      <c r="BG796"/>
      <c r="BH796"/>
      <c r="BI796"/>
      <c r="BJ796"/>
      <c r="BK796"/>
      <c r="BL796"/>
      <c r="BM796"/>
      <c r="BN796"/>
      <c r="BO796"/>
      <c r="BP796"/>
      <c r="BQ796"/>
      <c r="BR796"/>
      <c r="BS796"/>
      <c r="BT796"/>
      <c r="BU796"/>
      <c r="BV796"/>
      <c r="BW796"/>
      <c r="BX796"/>
      <c r="BY796"/>
      <c r="BZ796"/>
      <c r="CA796"/>
      <c r="CB796"/>
      <c r="CC796"/>
      <c r="CD796"/>
      <c r="CE796"/>
      <c r="CF796"/>
      <c r="CG796"/>
      <c r="CH796"/>
      <c r="CI796"/>
      <c r="CJ796"/>
      <c r="CK796"/>
      <c r="CL796"/>
      <c r="CM796"/>
      <c r="CN796"/>
      <c r="CO796"/>
      <c r="CP796"/>
      <c r="CQ796"/>
      <c r="CR796"/>
      <c r="CS796"/>
      <c r="CT796"/>
      <c r="CU796"/>
      <c r="CV796"/>
      <c r="CW796"/>
      <c r="CX796"/>
      <c r="CY796"/>
      <c r="CZ796"/>
      <c r="DA796"/>
      <c r="DB796"/>
      <c r="DC796"/>
      <c r="DD796"/>
      <c r="DE796"/>
      <c r="DF796"/>
      <c r="DG796"/>
      <c r="DH796"/>
      <c r="DI796"/>
      <c r="DJ796"/>
      <c r="DK796"/>
      <c r="DL796"/>
      <c r="DM796"/>
      <c r="DN796"/>
      <c r="DO796"/>
      <c r="DP796"/>
      <c r="DQ796"/>
      <c r="DR796"/>
      <c r="DS796"/>
      <c r="DT796"/>
      <c r="DU796"/>
      <c r="DV796"/>
      <c r="DW796"/>
      <c r="DX796"/>
      <c r="DY796"/>
      <c r="DZ796"/>
      <c r="EA796"/>
      <c r="EB796"/>
      <c r="EC796"/>
      <c r="ED796"/>
      <c r="EE796"/>
      <c r="EF796"/>
      <c r="EG796"/>
      <c r="EH796"/>
      <c r="EI796"/>
      <c r="EJ796"/>
      <c r="EK796"/>
      <c r="EL796"/>
      <c r="EM796"/>
      <c r="EN796"/>
      <c r="EO796"/>
      <c r="EP796"/>
      <c r="EQ796"/>
      <c r="ER796"/>
      <c r="ES796"/>
      <c r="ET796"/>
      <c r="EU796"/>
      <c r="EV796"/>
      <c r="EW796"/>
      <c r="EX796"/>
      <c r="EY796"/>
      <c r="EZ796"/>
      <c r="FA796"/>
      <c r="FB796"/>
      <c r="FC796"/>
      <c r="FD796"/>
      <c r="FE796"/>
      <c r="FF796"/>
      <c r="FG796"/>
      <c r="FH796"/>
      <c r="FI796"/>
      <c r="FJ796"/>
      <c r="FK796"/>
      <c r="FL796"/>
      <c r="FM796"/>
      <c r="FN796"/>
      <c r="FO796"/>
      <c r="FP796"/>
      <c r="FQ796"/>
      <c r="FR796"/>
      <c r="FS796"/>
      <c r="FT796"/>
      <c r="FU796"/>
      <c r="FV796"/>
      <c r="FW796"/>
      <c r="FX796"/>
      <c r="FY796"/>
      <c r="FZ796"/>
      <c r="GA796"/>
      <c r="GB796"/>
      <c r="GC796"/>
      <c r="GD796"/>
      <c r="GE796"/>
      <c r="GF796"/>
      <c r="GG796"/>
      <c r="GH796"/>
      <c r="GI796"/>
      <c r="GJ796"/>
      <c r="GK796"/>
      <c r="GL796"/>
      <c r="GM796"/>
      <c r="GN796"/>
      <c r="GO796"/>
      <c r="GP796"/>
      <c r="GQ796"/>
      <c r="GR796"/>
      <c r="GS796"/>
      <c r="GT796"/>
      <c r="GU796"/>
      <c r="GV796"/>
      <c r="GW796"/>
      <c r="GX796"/>
      <c r="GY796"/>
      <c r="GZ796"/>
      <c r="HA796"/>
      <c r="HB796"/>
      <c r="HC796"/>
      <c r="HD796"/>
      <c r="HE796"/>
      <c r="HF796"/>
      <c r="HG796"/>
      <c r="HH796"/>
      <c r="HI796"/>
      <c r="HJ796"/>
      <c r="HK796"/>
      <c r="HL796"/>
      <c r="HM796"/>
      <c r="HN796"/>
      <c r="HO796"/>
      <c r="HP796"/>
      <c r="HQ796"/>
      <c r="HR796"/>
      <c r="HS796"/>
      <c r="HT796"/>
      <c r="HU796"/>
      <c r="HV796"/>
      <c r="HW796"/>
      <c r="HX796"/>
      <c r="HY796"/>
      <c r="HZ796"/>
      <c r="IA796"/>
      <c r="IB796"/>
      <c r="IC796"/>
      <c r="ID796"/>
      <c r="IE796"/>
      <c r="IF796"/>
      <c r="IG796"/>
      <c r="IH796"/>
      <c r="II796"/>
      <c r="IJ796"/>
      <c r="IK796"/>
      <c r="IL796"/>
      <c r="IM796"/>
      <c r="IN796"/>
      <c r="IO796"/>
      <c r="IP796"/>
      <c r="IQ796"/>
      <c r="IR796"/>
      <c r="IS796"/>
      <c r="IT796"/>
      <c r="IU796"/>
      <c r="IV796"/>
    </row>
    <row r="797" spans="1:256" ht="15" customHeight="1">
      <c r="A797"/>
      <c r="B797" s="5" t="s">
        <v>12</v>
      </c>
      <c r="C797" s="5"/>
      <c r="D797" s="5"/>
      <c r="E797" s="5"/>
      <c r="F797" s="5"/>
      <c r="G797" s="5"/>
      <c r="H797" s="5"/>
      <c r="I797" s="5"/>
      <c r="J797" s="5"/>
      <c r="K797" s="345" t="s">
        <v>890</v>
      </c>
      <c r="L797" s="345"/>
      <c r="M797" s="345"/>
      <c r="N797" s="345"/>
      <c r="O797" s="345" t="s">
        <v>891</v>
      </c>
      <c r="P797" s="345"/>
      <c r="Q797" s="345"/>
      <c r="R797" s="345"/>
      <c r="S797" s="345" t="s">
        <v>892</v>
      </c>
      <c r="T797" s="345"/>
      <c r="U797" s="345"/>
      <c r="V797" s="345"/>
      <c r="W797" s="345" t="s">
        <v>893</v>
      </c>
      <c r="X797" s="345"/>
      <c r="Y797" s="345"/>
      <c r="Z797" s="345"/>
      <c r="AA797" s="345" t="s">
        <v>894</v>
      </c>
      <c r="AB797" s="345"/>
      <c r="AC797" s="345"/>
      <c r="AD797" s="345"/>
      <c r="AE797" s="345" t="s">
        <v>895</v>
      </c>
      <c r="AF797" s="345"/>
      <c r="AG797" s="345"/>
      <c r="AH797" s="345"/>
      <c r="AI797" s="345" t="s">
        <v>896</v>
      </c>
      <c r="AJ797" s="345"/>
      <c r="AK797" s="345"/>
      <c r="AL797" s="345"/>
      <c r="AM797" s="345" t="s">
        <v>897</v>
      </c>
      <c r="AN797" s="345"/>
      <c r="AO797" s="345"/>
      <c r="AP797" s="345"/>
      <c r="AQ797" s="345" t="s">
        <v>898</v>
      </c>
      <c r="AR797" s="345"/>
      <c r="AS797" s="345"/>
      <c r="AT797" s="345"/>
      <c r="AU797" s="345" t="s">
        <v>899</v>
      </c>
      <c r="AV797" s="345"/>
      <c r="AW797" s="345"/>
      <c r="AX797" s="345"/>
      <c r="AY797" s="463" t="s">
        <v>31</v>
      </c>
      <c r="AZ797" s="463"/>
      <c r="BA797" s="463"/>
      <c r="BB797" s="463"/>
      <c r="BC797" s="463"/>
      <c r="BD797" s="464" t="s">
        <v>131</v>
      </c>
      <c r="BE797" s="464"/>
      <c r="BF797" s="464"/>
      <c r="BG797" s="464"/>
      <c r="BH797" s="464"/>
      <c r="BI797" s="464"/>
      <c r="BJ797" s="464"/>
      <c r="BK797" s="465" t="s">
        <v>900</v>
      </c>
      <c r="BL797" s="465"/>
      <c r="BM797" s="465"/>
      <c r="BN797" s="465"/>
      <c r="BO797" s="465"/>
      <c r="BP797" s="465"/>
      <c r="BQ797" s="465"/>
      <c r="BR797" s="465"/>
      <c r="BS797" s="465"/>
      <c r="BT797" s="465"/>
      <c r="BU797" s="269" t="s">
        <v>901</v>
      </c>
      <c r="BV797" s="269"/>
      <c r="BW797" s="269"/>
      <c r="BX797" s="269"/>
      <c r="BY797" s="269"/>
      <c r="BZ797" s="466"/>
      <c r="CA797" s="466"/>
      <c r="CB797" s="466"/>
      <c r="CC797"/>
      <c r="CD797"/>
      <c r="CE797"/>
      <c r="CF797"/>
      <c r="CG797"/>
      <c r="CH797"/>
      <c r="CI797"/>
      <c r="CJ797"/>
      <c r="CK797"/>
      <c r="CL797"/>
      <c r="CM797"/>
      <c r="CN797"/>
      <c r="CO797"/>
      <c r="CP797"/>
      <c r="CQ797"/>
      <c r="CR797"/>
      <c r="CS797"/>
      <c r="CT797"/>
      <c r="CU797"/>
      <c r="CV797"/>
      <c r="CW797"/>
      <c r="CX797"/>
      <c r="CY797"/>
      <c r="CZ797"/>
      <c r="DA797"/>
      <c r="DB797"/>
      <c r="DC797"/>
      <c r="DD797"/>
      <c r="DE797"/>
      <c r="DF797"/>
      <c r="DG797"/>
      <c r="DH797"/>
      <c r="DI797"/>
      <c r="DJ797"/>
      <c r="DK797"/>
      <c r="DL797"/>
      <c r="DM797"/>
      <c r="DN797"/>
      <c r="DO797"/>
      <c r="DP797"/>
      <c r="DQ797"/>
      <c r="DR797"/>
      <c r="DS797"/>
      <c r="DT797"/>
      <c r="DU797"/>
      <c r="DV797"/>
      <c r="DW797"/>
      <c r="DX797"/>
      <c r="DY797"/>
      <c r="DZ797"/>
      <c r="EA797"/>
      <c r="EB797"/>
      <c r="EC797"/>
      <c r="ED797"/>
      <c r="EE797"/>
      <c r="EF797"/>
      <c r="EG797"/>
      <c r="EH797"/>
      <c r="EI797"/>
      <c r="EJ797"/>
      <c r="EK797"/>
      <c r="EL797"/>
      <c r="EM797"/>
      <c r="EN797"/>
      <c r="EO797"/>
      <c r="EP797"/>
      <c r="EQ797"/>
      <c r="ER797"/>
      <c r="ES797"/>
      <c r="ET797"/>
      <c r="EU797"/>
      <c r="EV797"/>
      <c r="EW797"/>
      <c r="EX797"/>
      <c r="EY797"/>
      <c r="EZ797"/>
      <c r="FA797"/>
      <c r="FB797"/>
      <c r="FC797"/>
      <c r="FD797"/>
      <c r="FE797"/>
      <c r="FF797"/>
      <c r="FG797"/>
      <c r="FH797"/>
      <c r="FI797"/>
      <c r="FJ797"/>
      <c r="FK797"/>
      <c r="FL797"/>
      <c r="FM797"/>
      <c r="FN797"/>
      <c r="FO797"/>
      <c r="FP797"/>
      <c r="FQ797"/>
      <c r="FR797"/>
      <c r="FS797"/>
      <c r="FT797"/>
      <c r="FU797"/>
      <c r="FV797"/>
      <c r="FW797"/>
      <c r="FX797"/>
      <c r="FY797"/>
      <c r="FZ797"/>
      <c r="GA797"/>
      <c r="GB797"/>
      <c r="GC797"/>
      <c r="GD797"/>
      <c r="GE797"/>
      <c r="GF797"/>
      <c r="GG797"/>
      <c r="GH797"/>
      <c r="GI797"/>
      <c r="GJ797"/>
      <c r="GK797"/>
      <c r="GL797"/>
      <c r="GM797"/>
      <c r="GN797"/>
      <c r="GO797"/>
      <c r="GP797"/>
      <c r="GQ797"/>
      <c r="GR797"/>
      <c r="GS797"/>
      <c r="GT797"/>
      <c r="GU797"/>
      <c r="GV797"/>
      <c r="GW797"/>
      <c r="GX797"/>
      <c r="GY797"/>
      <c r="GZ797"/>
      <c r="HA797"/>
      <c r="HB797"/>
      <c r="HC797"/>
      <c r="HD797"/>
      <c r="HE797"/>
      <c r="HF797"/>
      <c r="HG797"/>
      <c r="HH797"/>
      <c r="HI797"/>
      <c r="HJ797"/>
      <c r="HK797"/>
      <c r="HL797"/>
      <c r="HM797"/>
      <c r="HN797"/>
      <c r="HO797"/>
      <c r="HP797"/>
      <c r="HQ797"/>
      <c r="HR797"/>
      <c r="HS797"/>
      <c r="HT797"/>
      <c r="HU797"/>
      <c r="HV797"/>
      <c r="HW797"/>
      <c r="HX797"/>
      <c r="HY797"/>
      <c r="HZ797"/>
      <c r="IA797"/>
      <c r="IB797"/>
      <c r="IC797"/>
      <c r="ID797"/>
      <c r="IE797"/>
      <c r="IF797"/>
      <c r="IG797"/>
      <c r="IH797"/>
      <c r="II797"/>
      <c r="IJ797"/>
      <c r="IK797"/>
      <c r="IL797"/>
      <c r="IM797"/>
      <c r="IN797"/>
      <c r="IO797"/>
      <c r="IP797"/>
      <c r="IQ797"/>
      <c r="IR797"/>
      <c r="IS797"/>
      <c r="IT797"/>
      <c r="IU797"/>
      <c r="IV797"/>
    </row>
    <row r="798" spans="1:256" ht="15" customHeight="1">
      <c r="A798"/>
      <c r="B798" s="5"/>
      <c r="C798" s="5"/>
      <c r="D798" s="5"/>
      <c r="E798" s="5"/>
      <c r="F798" s="5"/>
      <c r="G798" s="5"/>
      <c r="H798" s="5"/>
      <c r="I798" s="5"/>
      <c r="J798" s="5"/>
      <c r="K798" s="345"/>
      <c r="L798" s="345"/>
      <c r="M798" s="345"/>
      <c r="N798" s="345"/>
      <c r="O798" s="345"/>
      <c r="P798" s="345"/>
      <c r="Q798" s="345"/>
      <c r="R798" s="345"/>
      <c r="S798" s="345"/>
      <c r="T798" s="345"/>
      <c r="U798" s="345"/>
      <c r="V798" s="345"/>
      <c r="W798" s="345"/>
      <c r="X798" s="345"/>
      <c r="Y798" s="345"/>
      <c r="Z798" s="345"/>
      <c r="AA798" s="345"/>
      <c r="AB798" s="345"/>
      <c r="AC798" s="345"/>
      <c r="AD798" s="345"/>
      <c r="AE798" s="345"/>
      <c r="AF798" s="345"/>
      <c r="AG798" s="345"/>
      <c r="AH798" s="345"/>
      <c r="AI798" s="345"/>
      <c r="AJ798" s="345"/>
      <c r="AK798" s="345"/>
      <c r="AL798" s="345"/>
      <c r="AM798" s="345"/>
      <c r="AN798" s="345"/>
      <c r="AO798" s="345"/>
      <c r="AP798" s="345"/>
      <c r="AQ798" s="345"/>
      <c r="AR798" s="345"/>
      <c r="AS798" s="345"/>
      <c r="AT798" s="345"/>
      <c r="AU798" s="345"/>
      <c r="AV798" s="345"/>
      <c r="AW798" s="345"/>
      <c r="AX798" s="345"/>
      <c r="AY798" s="463"/>
      <c r="AZ798" s="463"/>
      <c r="BA798" s="463"/>
      <c r="BB798" s="463"/>
      <c r="BC798" s="463"/>
      <c r="BD798" s="464"/>
      <c r="BE798" s="464"/>
      <c r="BF798" s="464"/>
      <c r="BG798" s="464"/>
      <c r="BH798" s="464"/>
      <c r="BI798" s="464"/>
      <c r="BJ798" s="464"/>
      <c r="BK798" s="467" t="s">
        <v>902</v>
      </c>
      <c r="BL798" s="467"/>
      <c r="BM798" s="467"/>
      <c r="BN798" s="467"/>
      <c r="BO798" s="467"/>
      <c r="BP798" s="468" t="s">
        <v>903</v>
      </c>
      <c r="BQ798" s="468"/>
      <c r="BR798" s="468"/>
      <c r="BS798" s="468"/>
      <c r="BT798" s="468"/>
      <c r="BU798" s="269"/>
      <c r="BV798" s="269"/>
      <c r="BW798" s="269"/>
      <c r="BX798" s="269"/>
      <c r="BY798" s="269"/>
      <c r="BZ798" s="466"/>
      <c r="CA798" s="466"/>
      <c r="CB798" s="466"/>
      <c r="CC798"/>
      <c r="CD798"/>
      <c r="CE798"/>
      <c r="CF798"/>
      <c r="CG798"/>
      <c r="CH798"/>
      <c r="CI798"/>
      <c r="CJ798"/>
      <c r="CK798"/>
      <c r="CL798"/>
      <c r="CM798"/>
      <c r="CN798"/>
      <c r="CO798"/>
      <c r="CP798"/>
      <c r="CQ798"/>
      <c r="CR798"/>
      <c r="CS798"/>
      <c r="CT798"/>
      <c r="CU798"/>
      <c r="CV798"/>
      <c r="CW798"/>
      <c r="CX798"/>
      <c r="CY798"/>
      <c r="CZ798"/>
      <c r="DA798"/>
      <c r="DB798"/>
      <c r="DC798"/>
      <c r="DD798"/>
      <c r="DE798"/>
      <c r="DF798"/>
      <c r="DG798"/>
      <c r="DH798"/>
      <c r="DI798"/>
      <c r="DJ798"/>
      <c r="DK798"/>
      <c r="DL798"/>
      <c r="DM798"/>
      <c r="DN798"/>
      <c r="DO798"/>
      <c r="DP798"/>
      <c r="DQ798"/>
      <c r="DR798"/>
      <c r="DS798"/>
      <c r="DT798"/>
      <c r="DU798"/>
      <c r="DV798"/>
      <c r="DW798"/>
      <c r="DX798"/>
      <c r="DY798"/>
      <c r="DZ798"/>
      <c r="EA798"/>
      <c r="EB798"/>
      <c r="EC798"/>
      <c r="ED798"/>
      <c r="EE798"/>
      <c r="EF798"/>
      <c r="EG798"/>
      <c r="EH798"/>
      <c r="EI798"/>
      <c r="EJ798"/>
      <c r="EK798"/>
      <c r="EL798"/>
      <c r="EM798"/>
      <c r="EN798"/>
      <c r="EO798"/>
      <c r="EP798"/>
      <c r="EQ798"/>
      <c r="ER798"/>
      <c r="ES798"/>
      <c r="ET798"/>
      <c r="EU798"/>
      <c r="EV798"/>
      <c r="EW798"/>
      <c r="EX798"/>
      <c r="EY798"/>
      <c r="EZ798"/>
      <c r="FA798"/>
      <c r="FB798"/>
      <c r="FC798"/>
      <c r="FD798"/>
      <c r="FE798"/>
      <c r="FF798"/>
      <c r="FG798"/>
      <c r="FH798"/>
      <c r="FI798"/>
      <c r="FJ798"/>
      <c r="FK798"/>
      <c r="FL798"/>
      <c r="FM798"/>
      <c r="FN798"/>
      <c r="FO798"/>
      <c r="FP798"/>
      <c r="FQ798"/>
      <c r="FR798"/>
      <c r="FS798"/>
      <c r="FT798"/>
      <c r="FU798"/>
      <c r="FV798"/>
      <c r="FW798"/>
      <c r="FX798"/>
      <c r="FY798"/>
      <c r="FZ798"/>
      <c r="GA798"/>
      <c r="GB798"/>
      <c r="GC798"/>
      <c r="GD798"/>
      <c r="GE798"/>
      <c r="GF798"/>
      <c r="GG798"/>
      <c r="GH798"/>
      <c r="GI798"/>
      <c r="GJ798"/>
      <c r="GK798"/>
      <c r="GL798"/>
      <c r="GM798"/>
      <c r="GN798"/>
      <c r="GO798"/>
      <c r="GP798"/>
      <c r="GQ798"/>
      <c r="GR798"/>
      <c r="GS798"/>
      <c r="GT798"/>
      <c r="GU798"/>
      <c r="GV798"/>
      <c r="GW798"/>
      <c r="GX798"/>
      <c r="GY798"/>
      <c r="GZ798"/>
      <c r="HA798"/>
      <c r="HB798"/>
      <c r="HC798"/>
      <c r="HD798"/>
      <c r="HE798"/>
      <c r="HF798"/>
      <c r="HG798"/>
      <c r="HH798"/>
      <c r="HI798"/>
      <c r="HJ798"/>
      <c r="HK798"/>
      <c r="HL798"/>
      <c r="HM798"/>
      <c r="HN798"/>
      <c r="HO798"/>
      <c r="HP798"/>
      <c r="HQ798"/>
      <c r="HR798"/>
      <c r="HS798"/>
      <c r="HT798"/>
      <c r="HU798"/>
      <c r="HV798"/>
      <c r="HW798"/>
      <c r="HX798"/>
      <c r="HY798"/>
      <c r="HZ798"/>
      <c r="IA798"/>
      <c r="IB798"/>
      <c r="IC798"/>
      <c r="ID798"/>
      <c r="IE798"/>
      <c r="IF798"/>
      <c r="IG798"/>
      <c r="IH798"/>
      <c r="II798"/>
      <c r="IJ798"/>
      <c r="IK798"/>
      <c r="IL798"/>
      <c r="IM798"/>
      <c r="IN798"/>
      <c r="IO798"/>
      <c r="IP798"/>
      <c r="IQ798"/>
      <c r="IR798"/>
      <c r="IS798"/>
      <c r="IT798"/>
      <c r="IU798"/>
      <c r="IV798"/>
    </row>
    <row r="799" spans="1:256" ht="15" customHeight="1">
      <c r="A799"/>
      <c r="B799" s="5" t="s">
        <v>874</v>
      </c>
      <c r="C799" s="5"/>
      <c r="D799" s="5"/>
      <c r="E799" s="5"/>
      <c r="F799" s="5"/>
      <c r="G799" s="5"/>
      <c r="H799" s="5"/>
      <c r="I799" s="5"/>
      <c r="J799" s="5"/>
      <c r="K799" s="469">
        <v>2</v>
      </c>
      <c r="L799" s="469"/>
      <c r="M799" s="469"/>
      <c r="N799" s="469"/>
      <c r="O799" s="469">
        <v>2</v>
      </c>
      <c r="P799" s="469"/>
      <c r="Q799" s="469"/>
      <c r="R799" s="469"/>
      <c r="S799" s="469">
        <v>0</v>
      </c>
      <c r="T799" s="469"/>
      <c r="U799" s="469"/>
      <c r="V799" s="469"/>
      <c r="W799" s="469">
        <v>168</v>
      </c>
      <c r="X799" s="469"/>
      <c r="Y799" s="469"/>
      <c r="Z799" s="469"/>
      <c r="AA799" s="469">
        <v>16</v>
      </c>
      <c r="AB799" s="469"/>
      <c r="AC799" s="469"/>
      <c r="AD799" s="469"/>
      <c r="AE799" s="469">
        <v>28</v>
      </c>
      <c r="AF799" s="469"/>
      <c r="AG799" s="469"/>
      <c r="AH799" s="469"/>
      <c r="AI799" s="469">
        <v>332</v>
      </c>
      <c r="AJ799" s="469"/>
      <c r="AK799" s="469"/>
      <c r="AL799" s="469"/>
      <c r="AM799" s="469">
        <v>5</v>
      </c>
      <c r="AN799" s="469"/>
      <c r="AO799" s="469"/>
      <c r="AP799" s="469"/>
      <c r="AQ799" s="469">
        <v>17</v>
      </c>
      <c r="AR799" s="469"/>
      <c r="AS799" s="469"/>
      <c r="AT799" s="469"/>
      <c r="AU799" s="470">
        <v>1328</v>
      </c>
      <c r="AV799" s="470"/>
      <c r="AW799" s="470"/>
      <c r="AX799" s="470"/>
      <c r="AY799" s="471">
        <v>300</v>
      </c>
      <c r="AZ799" s="471"/>
      <c r="BA799" s="471"/>
      <c r="BB799" s="471"/>
      <c r="BC799" s="471"/>
      <c r="BD799" s="472">
        <v>2198</v>
      </c>
      <c r="BE799" s="472"/>
      <c r="BF799" s="472"/>
      <c r="BG799" s="472"/>
      <c r="BH799" s="472"/>
      <c r="BI799" s="472"/>
      <c r="BJ799" s="472"/>
      <c r="BK799" s="473">
        <v>2044</v>
      </c>
      <c r="BL799" s="473"/>
      <c r="BM799" s="473"/>
      <c r="BN799" s="473"/>
      <c r="BO799" s="473"/>
      <c r="BP799" s="474">
        <v>154</v>
      </c>
      <c r="BQ799" s="474"/>
      <c r="BR799" s="474"/>
      <c r="BS799" s="474"/>
      <c r="BT799" s="474"/>
      <c r="BU799" s="475">
        <v>0.0753</v>
      </c>
      <c r="BV799" s="475"/>
      <c r="BW799" s="475"/>
      <c r="BX799" s="475"/>
      <c r="BY799" s="475"/>
      <c r="BZ799" s="476"/>
      <c r="CA799" s="476"/>
      <c r="CB799" s="476"/>
      <c r="CC799"/>
      <c r="CD799"/>
      <c r="CE799"/>
      <c r="CF799"/>
      <c r="CG799"/>
      <c r="CH799"/>
      <c r="CI799"/>
      <c r="CJ799"/>
      <c r="CK799"/>
      <c r="CL799"/>
      <c r="CM799"/>
      <c r="CN799"/>
      <c r="CO799"/>
      <c r="CP799"/>
      <c r="CQ799"/>
      <c r="CR799"/>
      <c r="CS799"/>
      <c r="CT799"/>
      <c r="CU799"/>
      <c r="CV799"/>
      <c r="CW799"/>
      <c r="CX799"/>
      <c r="CY799"/>
      <c r="CZ799"/>
      <c r="DA799"/>
      <c r="DB799"/>
      <c r="DC799"/>
      <c r="DD799"/>
      <c r="DE799"/>
      <c r="DF799"/>
      <c r="DG799"/>
      <c r="DH799"/>
      <c r="DI799"/>
      <c r="DJ799"/>
      <c r="DK799"/>
      <c r="DL799"/>
      <c r="DM799"/>
      <c r="DN799"/>
      <c r="DO799"/>
      <c r="DP799"/>
      <c r="DQ799"/>
      <c r="DR799"/>
      <c r="DS799"/>
      <c r="DT799"/>
      <c r="DU799"/>
      <c r="DV799"/>
      <c r="DW799"/>
      <c r="DX799"/>
      <c r="DY799"/>
      <c r="DZ799"/>
      <c r="EA799"/>
      <c r="EB799"/>
      <c r="EC799"/>
      <c r="ED799"/>
      <c r="EE799"/>
      <c r="EF799"/>
      <c r="EG799"/>
      <c r="EH799"/>
      <c r="EI799"/>
      <c r="EJ799"/>
      <c r="EK799"/>
      <c r="EL799"/>
      <c r="EM799"/>
      <c r="EN799"/>
      <c r="EO799"/>
      <c r="EP799"/>
      <c r="EQ799"/>
      <c r="ER799"/>
      <c r="ES799"/>
      <c r="ET799"/>
      <c r="EU799"/>
      <c r="EV799"/>
      <c r="EW799"/>
      <c r="EX799"/>
      <c r="EY799"/>
      <c r="EZ799"/>
      <c r="FA799"/>
      <c r="FB799"/>
      <c r="FC799"/>
      <c r="FD799"/>
      <c r="FE799"/>
      <c r="FF799"/>
      <c r="FG799"/>
      <c r="FH799"/>
      <c r="FI799"/>
      <c r="FJ799"/>
      <c r="FK799"/>
      <c r="FL799"/>
      <c r="FM799"/>
      <c r="FN799"/>
      <c r="FO799"/>
      <c r="FP799"/>
      <c r="FQ799"/>
      <c r="FR799"/>
      <c r="FS799"/>
      <c r="FT799"/>
      <c r="FU799"/>
      <c r="FV799"/>
      <c r="FW799"/>
      <c r="FX799"/>
      <c r="FY799"/>
      <c r="FZ799"/>
      <c r="GA799"/>
      <c r="GB799"/>
      <c r="GC799"/>
      <c r="GD799"/>
      <c r="GE799"/>
      <c r="GF799"/>
      <c r="GG799"/>
      <c r="GH799"/>
      <c r="GI799"/>
      <c r="GJ799"/>
      <c r="GK799"/>
      <c r="GL799"/>
      <c r="GM799"/>
      <c r="GN799"/>
      <c r="GO799"/>
      <c r="GP799"/>
      <c r="GQ799"/>
      <c r="GR799"/>
      <c r="GS799"/>
      <c r="GT799"/>
      <c r="GU799"/>
      <c r="GV799"/>
      <c r="GW799"/>
      <c r="GX799"/>
      <c r="GY799"/>
      <c r="GZ799"/>
      <c r="HA799"/>
      <c r="HB799"/>
      <c r="HC799"/>
      <c r="HD799"/>
      <c r="HE799"/>
      <c r="HF799"/>
      <c r="HG799"/>
      <c r="HH799"/>
      <c r="HI799"/>
      <c r="HJ799"/>
      <c r="HK799"/>
      <c r="HL799"/>
      <c r="HM799"/>
      <c r="HN799"/>
      <c r="HO799"/>
      <c r="HP799"/>
      <c r="HQ799"/>
      <c r="HR799"/>
      <c r="HS799"/>
      <c r="HT799"/>
      <c r="HU799"/>
      <c r="HV799"/>
      <c r="HW799"/>
      <c r="HX799"/>
      <c r="HY799"/>
      <c r="HZ799"/>
      <c r="IA799"/>
      <c r="IB799"/>
      <c r="IC799"/>
      <c r="ID799"/>
      <c r="IE799"/>
      <c r="IF799"/>
      <c r="IG799"/>
      <c r="IH799"/>
      <c r="II799"/>
      <c r="IJ799"/>
      <c r="IK799"/>
      <c r="IL799"/>
      <c r="IM799"/>
      <c r="IN799"/>
      <c r="IO799"/>
      <c r="IP799"/>
      <c r="IQ799"/>
      <c r="IR799"/>
      <c r="IS799"/>
      <c r="IT799"/>
      <c r="IU799"/>
      <c r="IV799"/>
    </row>
    <row r="800" spans="1:256" ht="15" customHeight="1">
      <c r="A800"/>
      <c r="B800" s="333"/>
      <c r="C800" s="333"/>
      <c r="D800" s="333"/>
      <c r="E800" s="333"/>
      <c r="F800" s="333"/>
      <c r="G800" s="333"/>
      <c r="H800" s="333"/>
      <c r="I800" s="333"/>
      <c r="J800" s="333"/>
      <c r="K800" s="333"/>
      <c r="L800" s="333"/>
      <c r="M800" s="333"/>
      <c r="N800" s="333"/>
      <c r="O800" s="333"/>
      <c r="P800" s="333"/>
      <c r="Q800" s="333"/>
      <c r="R800" s="333"/>
      <c r="S800" s="333"/>
      <c r="T800" s="333"/>
      <c r="U800" s="333"/>
      <c r="V800" s="333"/>
      <c r="W800" s="333"/>
      <c r="X800" s="333"/>
      <c r="Y800" s="333"/>
      <c r="Z800" s="333"/>
      <c r="AA800" s="333"/>
      <c r="AB800" s="333"/>
      <c r="AC800" s="333"/>
      <c r="AD800" s="333"/>
      <c r="AE800" s="333"/>
      <c r="AF800" s="333"/>
      <c r="AG800" s="333"/>
      <c r="AH800" s="333"/>
      <c r="AI800" s="333"/>
      <c r="AJ800" s="333"/>
      <c r="AK800" s="333"/>
      <c r="AL800" s="333"/>
      <c r="AM800" s="333"/>
      <c r="AN800" s="333"/>
      <c r="AO800" s="333"/>
      <c r="AP800" s="333"/>
      <c r="AQ800" s="333"/>
      <c r="AR800" s="333"/>
      <c r="AS800" s="333"/>
      <c r="AT800" s="333"/>
      <c r="AU800" s="333"/>
      <c r="AV800"/>
      <c r="AW800" s="333"/>
      <c r="AX800" s="333"/>
      <c r="AY800" s="333"/>
      <c r="AZ800"/>
      <c r="BA800"/>
      <c r="BB800"/>
      <c r="BC800" s="333"/>
      <c r="BD800" s="333"/>
      <c r="BE800" s="333"/>
      <c r="BF800" s="333"/>
      <c r="BG800"/>
      <c r="BH800" s="333"/>
      <c r="BI800"/>
      <c r="BJ800" s="333"/>
      <c r="BK800" s="333"/>
      <c r="BL800" s="333"/>
      <c r="BM800" s="333"/>
      <c r="BN800" s="333"/>
      <c r="BO800" s="333"/>
      <c r="BP800" s="333"/>
      <c r="BQ800" s="333"/>
      <c r="BR800"/>
      <c r="BS800"/>
      <c r="BT800"/>
      <c r="BU800"/>
      <c r="BV800"/>
      <c r="BW800"/>
      <c r="BX800"/>
      <c r="BY800" s="9" t="s">
        <v>887</v>
      </c>
      <c r="BZ800" s="9"/>
      <c r="CA800" s="9"/>
      <c r="CB800" s="9"/>
      <c r="CC800"/>
      <c r="CD800"/>
      <c r="CE800"/>
      <c r="CF800"/>
      <c r="CG800"/>
      <c r="CH800"/>
      <c r="CI800"/>
      <c r="CJ800"/>
      <c r="CK800"/>
      <c r="CL800"/>
      <c r="CM800"/>
      <c r="CN800"/>
      <c r="CO800"/>
      <c r="CP800"/>
      <c r="CQ800"/>
      <c r="CR800"/>
      <c r="CS800"/>
      <c r="CT800"/>
      <c r="CU800"/>
      <c r="CV800"/>
      <c r="CW800"/>
      <c r="CX800"/>
      <c r="CY800"/>
      <c r="CZ800"/>
      <c r="DA800"/>
      <c r="DB800"/>
      <c r="DC800"/>
      <c r="DD800"/>
      <c r="DE800"/>
      <c r="DF800"/>
      <c r="DG800"/>
      <c r="DH800"/>
      <c r="DI800"/>
      <c r="DJ800"/>
      <c r="DK800"/>
      <c r="DL800"/>
      <c r="DM800"/>
      <c r="DN800"/>
      <c r="DO800"/>
      <c r="DP800"/>
      <c r="DQ800"/>
      <c r="DR800"/>
      <c r="DS800"/>
      <c r="DT800"/>
      <c r="DU800"/>
      <c r="DV800"/>
      <c r="DW800"/>
      <c r="DX800"/>
      <c r="DY800"/>
      <c r="DZ800"/>
      <c r="EA800"/>
      <c r="EB800"/>
      <c r="EC800"/>
      <c r="ED800"/>
      <c r="EE800"/>
      <c r="EF800"/>
      <c r="EG800"/>
      <c r="EH800"/>
      <c r="EI800"/>
      <c r="EJ800"/>
      <c r="EK800"/>
      <c r="EL800"/>
      <c r="EM800"/>
      <c r="EN800"/>
      <c r="EO800"/>
      <c r="EP800"/>
      <c r="EQ800"/>
      <c r="ER800"/>
      <c r="ES800"/>
      <c r="ET800"/>
      <c r="EU800"/>
      <c r="EV800"/>
      <c r="EW800"/>
      <c r="EX800"/>
      <c r="EY800"/>
      <c r="EZ800"/>
      <c r="FA800"/>
      <c r="FB800"/>
      <c r="FC800"/>
      <c r="FD800"/>
      <c r="FE800"/>
      <c r="FF800"/>
      <c r="FG800"/>
      <c r="FH800"/>
      <c r="FI800"/>
      <c r="FJ800"/>
      <c r="FK800"/>
      <c r="FL800"/>
      <c r="FM800"/>
      <c r="FN800"/>
      <c r="FO800"/>
      <c r="FP800"/>
      <c r="FQ800"/>
      <c r="FR800"/>
      <c r="FS800"/>
      <c r="FT800"/>
      <c r="FU800"/>
      <c r="FV800"/>
      <c r="FW800"/>
      <c r="FX800"/>
      <c r="FY800"/>
      <c r="FZ800"/>
      <c r="GA800"/>
      <c r="GB800"/>
      <c r="GC800"/>
      <c r="GD800"/>
      <c r="GE800"/>
      <c r="GF800"/>
      <c r="GG800"/>
      <c r="GH800"/>
      <c r="GI800"/>
      <c r="GJ800"/>
      <c r="GK800"/>
      <c r="GL800"/>
      <c r="GM800"/>
      <c r="GN800"/>
      <c r="GO800"/>
      <c r="GP800"/>
      <c r="GQ800"/>
      <c r="GR800"/>
      <c r="GS800"/>
      <c r="GT800"/>
      <c r="GU800"/>
      <c r="GV800"/>
      <c r="GW800"/>
      <c r="GX800"/>
      <c r="GY800"/>
      <c r="GZ800"/>
      <c r="HA800"/>
      <c r="HB800"/>
      <c r="HC800"/>
      <c r="HD800"/>
      <c r="HE800"/>
      <c r="HF800"/>
      <c r="HG800"/>
      <c r="HH800"/>
      <c r="HI800"/>
      <c r="HJ800"/>
      <c r="HK800"/>
      <c r="HL800"/>
      <c r="HM800"/>
      <c r="HN800"/>
      <c r="HO800"/>
      <c r="HP800"/>
      <c r="HQ800"/>
      <c r="HR800"/>
      <c r="HS800"/>
      <c r="HT800"/>
      <c r="HU800"/>
      <c r="HV800"/>
      <c r="HW800"/>
      <c r="HX800"/>
      <c r="HY800"/>
      <c r="HZ800"/>
      <c r="IA800"/>
      <c r="IB800"/>
      <c r="IC800"/>
      <c r="ID800"/>
      <c r="IE800"/>
      <c r="IF800"/>
      <c r="IG800"/>
      <c r="IH800"/>
      <c r="II800"/>
      <c r="IJ800"/>
      <c r="IK800"/>
      <c r="IL800"/>
      <c r="IM800"/>
      <c r="IN800"/>
      <c r="IO800"/>
      <c r="IP800"/>
      <c r="IQ800"/>
      <c r="IR800"/>
      <c r="IS800"/>
      <c r="IT800"/>
      <c r="IU800"/>
      <c r="IV800"/>
    </row>
    <row r="801" spans="1:256" ht="9.75" customHeight="1">
      <c r="A801"/>
      <c r="B801" s="333"/>
      <c r="C801" s="333"/>
      <c r="D801" s="333"/>
      <c r="E801" s="333"/>
      <c r="F801" s="333"/>
      <c r="G801" s="333"/>
      <c r="H801" s="333"/>
      <c r="I801" s="333"/>
      <c r="J801" s="333"/>
      <c r="K801" s="333"/>
      <c r="L801" s="333"/>
      <c r="M801" s="333"/>
      <c r="N801" s="333"/>
      <c r="O801" s="333"/>
      <c r="P801" s="333"/>
      <c r="Q801" s="333"/>
      <c r="R801" s="333"/>
      <c r="S801" s="333"/>
      <c r="T801" s="333"/>
      <c r="U801" s="333"/>
      <c r="V801" s="333"/>
      <c r="W801" s="333"/>
      <c r="X801" s="333"/>
      <c r="Y801" s="333"/>
      <c r="Z801" s="333"/>
      <c r="AA801" s="333"/>
      <c r="AB801" s="333"/>
      <c r="AC801" s="333"/>
      <c r="AD801" s="333"/>
      <c r="AE801" s="333"/>
      <c r="AF801" s="333"/>
      <c r="AG801" s="333"/>
      <c r="AH801" s="333"/>
      <c r="AI801" s="333"/>
      <c r="AJ801" s="333"/>
      <c r="AK801" s="333"/>
      <c r="AL801" s="333"/>
      <c r="AM801" s="333"/>
      <c r="AN801" s="333"/>
      <c r="AO801" s="333"/>
      <c r="AP801" s="333"/>
      <c r="AQ801" s="333"/>
      <c r="AR801" s="333"/>
      <c r="AS801" s="333"/>
      <c r="AT801" s="333"/>
      <c r="AU801" s="333"/>
      <c r="AV801"/>
      <c r="AW801" s="333"/>
      <c r="AX801" s="333"/>
      <c r="AY801" s="333"/>
      <c r="AZ801"/>
      <c r="BA801"/>
      <c r="BB801"/>
      <c r="BC801" s="333"/>
      <c r="BD801" s="333"/>
      <c r="BE801" s="333"/>
      <c r="BF801" s="333"/>
      <c r="BG801" s="333"/>
      <c r="BH801" s="333"/>
      <c r="BI801"/>
      <c r="BJ801" s="333"/>
      <c r="BK801" s="333"/>
      <c r="BL801" s="333"/>
      <c r="BM801" s="333"/>
      <c r="BN801" s="333"/>
      <c r="BO801" s="333"/>
      <c r="BP801" s="333"/>
      <c r="BQ801" s="333"/>
      <c r="BR801"/>
      <c r="BS801"/>
      <c r="BT801"/>
      <c r="BU801"/>
      <c r="BV801"/>
      <c r="BW801"/>
      <c r="BX801"/>
      <c r="BY801"/>
      <c r="BZ801"/>
      <c r="CA801"/>
      <c r="CB801"/>
      <c r="CC801"/>
      <c r="CD801"/>
      <c r="CE801"/>
      <c r="CF801"/>
      <c r="CG801"/>
      <c r="CH801"/>
      <c r="CI801"/>
      <c r="CJ801"/>
      <c r="CK801"/>
      <c r="CL801"/>
      <c r="CM801"/>
      <c r="CN801"/>
      <c r="CO801"/>
      <c r="CP801"/>
      <c r="CQ801"/>
      <c r="CR801"/>
      <c r="CS801"/>
      <c r="CT801"/>
      <c r="CU801"/>
      <c r="CV801"/>
      <c r="CW801"/>
      <c r="CX801"/>
      <c r="CY801"/>
      <c r="CZ801"/>
      <c r="DA801"/>
      <c r="DB801"/>
      <c r="DC801"/>
      <c r="DD801"/>
      <c r="DE801"/>
      <c r="DF801"/>
      <c r="DG801"/>
      <c r="DH801"/>
      <c r="DI801"/>
      <c r="DJ801"/>
      <c r="DK801"/>
      <c r="DL801"/>
      <c r="DM801"/>
      <c r="DN801"/>
      <c r="DO801"/>
      <c r="DP801"/>
      <c r="DQ801"/>
      <c r="DR801"/>
      <c r="DS801"/>
      <c r="DT801"/>
      <c r="DU801"/>
      <c r="DV801"/>
      <c r="DW801"/>
      <c r="DX801"/>
      <c r="DY801"/>
      <c r="DZ801"/>
      <c r="EA801"/>
      <c r="EB801"/>
      <c r="EC801"/>
      <c r="ED801"/>
      <c r="EE801"/>
      <c r="EF801"/>
      <c r="EG801"/>
      <c r="EH801"/>
      <c r="EI801"/>
      <c r="EJ801"/>
      <c r="EK801"/>
      <c r="EL801"/>
      <c r="EM801"/>
      <c r="EN801"/>
      <c r="EO801"/>
      <c r="EP801"/>
      <c r="EQ801"/>
      <c r="ER801"/>
      <c r="ES801"/>
      <c r="ET801"/>
      <c r="EU801"/>
      <c r="EV801"/>
      <c r="EW801"/>
      <c r="EX801"/>
      <c r="EY801"/>
      <c r="EZ801"/>
      <c r="FA801"/>
      <c r="FB801"/>
      <c r="FC801"/>
      <c r="FD801"/>
      <c r="FE801"/>
      <c r="FF801"/>
      <c r="FG801"/>
      <c r="FH801"/>
      <c r="FI801"/>
      <c r="FJ801"/>
      <c r="FK801"/>
      <c r="FL801"/>
      <c r="FM801"/>
      <c r="FN801"/>
      <c r="FO801"/>
      <c r="FP801"/>
      <c r="FQ801"/>
      <c r="FR801"/>
      <c r="FS801"/>
      <c r="FT801"/>
      <c r="FU801"/>
      <c r="FV801"/>
      <c r="FW801"/>
      <c r="FX801"/>
      <c r="FY801"/>
      <c r="FZ801"/>
      <c r="GA801"/>
      <c r="GB801"/>
      <c r="GC801"/>
      <c r="GD801"/>
      <c r="GE801"/>
      <c r="GF801"/>
      <c r="GG801"/>
      <c r="GH801"/>
      <c r="GI801"/>
      <c r="GJ801"/>
      <c r="GK801"/>
      <c r="GL801"/>
      <c r="GM801"/>
      <c r="GN801"/>
      <c r="GO801"/>
      <c r="GP801"/>
      <c r="GQ801"/>
      <c r="GR801"/>
      <c r="GS801"/>
      <c r="GT801"/>
      <c r="GU801"/>
      <c r="GV801"/>
      <c r="GW801"/>
      <c r="GX801"/>
      <c r="GY801"/>
      <c r="GZ801"/>
      <c r="HA801"/>
      <c r="HB801"/>
      <c r="HC801"/>
      <c r="HD801"/>
      <c r="HE801"/>
      <c r="HF801"/>
      <c r="HG801"/>
      <c r="HH801"/>
      <c r="HI801"/>
      <c r="HJ801"/>
      <c r="HK801"/>
      <c r="HL801"/>
      <c r="HM801"/>
      <c r="HN801"/>
      <c r="HO801"/>
      <c r="HP801"/>
      <c r="HQ801"/>
      <c r="HR801"/>
      <c r="HS801"/>
      <c r="HT801"/>
      <c r="HU801"/>
      <c r="HV801"/>
      <c r="HW801"/>
      <c r="HX801"/>
      <c r="HY801"/>
      <c r="HZ801"/>
      <c r="IA801"/>
      <c r="IB801"/>
      <c r="IC801"/>
      <c r="ID801"/>
      <c r="IE801"/>
      <c r="IF801"/>
      <c r="IG801"/>
      <c r="IH801"/>
      <c r="II801"/>
      <c r="IJ801"/>
      <c r="IK801"/>
      <c r="IL801"/>
      <c r="IM801"/>
      <c r="IN801"/>
      <c r="IO801"/>
      <c r="IP801"/>
      <c r="IQ801"/>
      <c r="IR801"/>
      <c r="IS801"/>
      <c r="IT801"/>
      <c r="IU801"/>
      <c r="IV801"/>
    </row>
    <row r="802" spans="1:256" ht="15" customHeight="1">
      <c r="A802" s="4" t="s">
        <v>904</v>
      </c>
      <c r="B802" s="461"/>
      <c r="C802" s="461"/>
      <c r="D802" s="461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  <c r="AN802"/>
      <c r="AO802"/>
      <c r="AP802"/>
      <c r="AQ802"/>
      <c r="AR802"/>
      <c r="AS802"/>
      <c r="AT802"/>
      <c r="AU802"/>
      <c r="AV802"/>
      <c r="AW802"/>
      <c r="AX802"/>
      <c r="AY802"/>
      <c r="AZ802"/>
      <c r="BA802"/>
      <c r="BB802"/>
      <c r="BC802"/>
      <c r="BD802"/>
      <c r="BE802"/>
      <c r="BF802"/>
      <c r="BG802"/>
      <c r="BH802"/>
      <c r="BI802"/>
      <c r="BJ802"/>
      <c r="BK802"/>
      <c r="BL802"/>
      <c r="BM802"/>
      <c r="BN802"/>
      <c r="BO802"/>
      <c r="BP802"/>
      <c r="BQ802"/>
      <c r="BR802"/>
      <c r="BS802"/>
      <c r="BT802"/>
      <c r="BU802"/>
      <c r="BV802"/>
      <c r="BW802"/>
      <c r="BX802"/>
      <c r="BY802" s="55" t="s">
        <v>905</v>
      </c>
      <c r="BZ802"/>
      <c r="CA802"/>
      <c r="CB802"/>
      <c r="CC802"/>
      <c r="CD802"/>
      <c r="CE802"/>
      <c r="CF802"/>
      <c r="CG802"/>
      <c r="CH802"/>
      <c r="CI802"/>
      <c r="CJ802"/>
      <c r="CK802"/>
      <c r="CL802"/>
      <c r="CM802"/>
      <c r="CN802"/>
      <c r="CO802"/>
      <c r="CP802"/>
      <c r="CQ802"/>
      <c r="CR802"/>
      <c r="CS802"/>
      <c r="CT802"/>
      <c r="CU802"/>
      <c r="CV802"/>
      <c r="CW802"/>
      <c r="CX802"/>
      <c r="CY802"/>
      <c r="CZ802"/>
      <c r="DA802"/>
      <c r="DB802"/>
      <c r="DC802"/>
      <c r="DD802"/>
      <c r="DE802"/>
      <c r="DF802"/>
      <c r="DG802"/>
      <c r="DH802"/>
      <c r="DI802"/>
      <c r="DJ802"/>
      <c r="DK802"/>
      <c r="DL802"/>
      <c r="DM802"/>
      <c r="DN802"/>
      <c r="DO802"/>
      <c r="DP802"/>
      <c r="DQ802"/>
      <c r="DR802"/>
      <c r="DS802"/>
      <c r="DT802"/>
      <c r="DU802"/>
      <c r="DV802"/>
      <c r="DW802"/>
      <c r="DX802"/>
      <c r="DY802"/>
      <c r="DZ802"/>
      <c r="EA802"/>
      <c r="EB802"/>
      <c r="EC802"/>
      <c r="ED802"/>
      <c r="EE802"/>
      <c r="EF802"/>
      <c r="EG802"/>
      <c r="EH802"/>
      <c r="EI802"/>
      <c r="EJ802"/>
      <c r="EK802"/>
      <c r="EL802"/>
      <c r="EM802"/>
      <c r="EN802"/>
      <c r="EO802"/>
      <c r="EP802"/>
      <c r="EQ802"/>
      <c r="ER802"/>
      <c r="ES802"/>
      <c r="ET802"/>
      <c r="EU802"/>
      <c r="EV802"/>
      <c r="EW802"/>
      <c r="EX802"/>
      <c r="EY802"/>
      <c r="EZ802"/>
      <c r="FA802"/>
      <c r="FB802"/>
      <c r="FC802"/>
      <c r="FD802"/>
      <c r="FE802"/>
      <c r="FF802"/>
      <c r="FG802"/>
      <c r="FH802"/>
      <c r="FI802"/>
      <c r="FJ802"/>
      <c r="FK802"/>
      <c r="FL802"/>
      <c r="FM802"/>
      <c r="FN802"/>
      <c r="FO802"/>
      <c r="FP802"/>
      <c r="FQ802"/>
      <c r="FR802"/>
      <c r="FS802"/>
      <c r="FT802"/>
      <c r="FU802"/>
      <c r="FV802"/>
      <c r="FW802"/>
      <c r="FX802"/>
      <c r="FY802"/>
      <c r="FZ802"/>
      <c r="GA802"/>
      <c r="GB802"/>
      <c r="GC802"/>
      <c r="GD802"/>
      <c r="GE802"/>
      <c r="GF802"/>
      <c r="GG802"/>
      <c r="GH802"/>
      <c r="GI802"/>
      <c r="GJ802"/>
      <c r="GK802"/>
      <c r="GL802"/>
      <c r="GM802"/>
      <c r="GN802"/>
      <c r="GO802"/>
      <c r="GP802"/>
      <c r="GQ802"/>
      <c r="GR802"/>
      <c r="GS802"/>
      <c r="GT802"/>
      <c r="GU802"/>
      <c r="GV802"/>
      <c r="GW802"/>
      <c r="GX802"/>
      <c r="GY802"/>
      <c r="GZ802"/>
      <c r="HA802"/>
      <c r="HB802"/>
      <c r="HC802"/>
      <c r="HD802"/>
      <c r="HE802"/>
      <c r="HF802"/>
      <c r="HG802"/>
      <c r="HH802"/>
      <c r="HI802"/>
      <c r="HJ802"/>
      <c r="HK802"/>
      <c r="HL802"/>
      <c r="HM802"/>
      <c r="HN802"/>
      <c r="HO802"/>
      <c r="HP802"/>
      <c r="HQ802"/>
      <c r="HR802"/>
      <c r="HS802"/>
      <c r="HT802"/>
      <c r="HU802"/>
      <c r="HV802"/>
      <c r="HW802"/>
      <c r="HX802"/>
      <c r="HY802"/>
      <c r="HZ802"/>
      <c r="IA802"/>
      <c r="IB802"/>
      <c r="IC802"/>
      <c r="ID802"/>
      <c r="IE802"/>
      <c r="IF802"/>
      <c r="IG802"/>
      <c r="IH802"/>
      <c r="II802"/>
      <c r="IJ802"/>
      <c r="IK802"/>
      <c r="IL802"/>
      <c r="IM802"/>
      <c r="IN802"/>
      <c r="IO802"/>
      <c r="IP802"/>
      <c r="IQ802"/>
      <c r="IR802"/>
      <c r="IS802"/>
      <c r="IT802"/>
      <c r="IU802"/>
      <c r="IV802"/>
    </row>
    <row r="803" spans="1:256" ht="3.75" customHeight="1">
      <c r="A803"/>
      <c r="B803" s="461"/>
      <c r="C803" s="461"/>
      <c r="D803" s="461"/>
      <c r="E803"/>
      <c r="F803"/>
      <c r="G803"/>
      <c r="H803"/>
      <c r="I803"/>
      <c r="J803"/>
      <c r="K803"/>
      <c r="L803"/>
      <c r="M803" s="8">
        <v>27.5</v>
      </c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  <c r="AN803"/>
      <c r="AO803"/>
      <c r="AP803"/>
      <c r="AQ803"/>
      <c r="AR803"/>
      <c r="AS803"/>
      <c r="AT803"/>
      <c r="AU803"/>
      <c r="AV803"/>
      <c r="AW803"/>
      <c r="AX803"/>
      <c r="AY803"/>
      <c r="AZ803"/>
      <c r="BA803"/>
      <c r="BB803"/>
      <c r="BC803"/>
      <c r="BD803"/>
      <c r="BE803"/>
      <c r="BF803"/>
      <c r="BG803"/>
      <c r="BH803"/>
      <c r="BI803"/>
      <c r="BJ803"/>
      <c r="BK803"/>
      <c r="BL803"/>
      <c r="BM803"/>
      <c r="BN803"/>
      <c r="BO803"/>
      <c r="BP803"/>
      <c r="BQ803"/>
      <c r="BR803"/>
      <c r="BS803"/>
      <c r="BT803"/>
      <c r="BU803"/>
      <c r="BV803"/>
      <c r="BW803"/>
      <c r="BX803"/>
      <c r="BY803"/>
      <c r="BZ803"/>
      <c r="CA803"/>
      <c r="CB803"/>
      <c r="CC803"/>
      <c r="CD803"/>
      <c r="CE803"/>
      <c r="CF803"/>
      <c r="CG803"/>
      <c r="CH803"/>
      <c r="CI803"/>
      <c r="CJ803"/>
      <c r="CK803"/>
      <c r="CL803"/>
      <c r="CM803"/>
      <c r="CN803"/>
      <c r="CO803"/>
      <c r="CP803"/>
      <c r="CQ803"/>
      <c r="CR803"/>
      <c r="CS803"/>
      <c r="CT803"/>
      <c r="CU803"/>
      <c r="CV803"/>
      <c r="CW803"/>
      <c r="CX803"/>
      <c r="CY803"/>
      <c r="CZ803"/>
      <c r="DA803"/>
      <c r="DB803"/>
      <c r="DC803"/>
      <c r="DD803"/>
      <c r="DE803"/>
      <c r="DF803"/>
      <c r="DG803"/>
      <c r="DH803"/>
      <c r="DI803"/>
      <c r="DJ803"/>
      <c r="DK803"/>
      <c r="DL803"/>
      <c r="DM803"/>
      <c r="DN803"/>
      <c r="DO803"/>
      <c r="DP803"/>
      <c r="DQ803"/>
      <c r="DR803"/>
      <c r="DS803"/>
      <c r="DT803"/>
      <c r="DU803"/>
      <c r="DV803"/>
      <c r="DW803"/>
      <c r="DX803"/>
      <c r="DY803"/>
      <c r="DZ803"/>
      <c r="EA803"/>
      <c r="EB803"/>
      <c r="EC803"/>
      <c r="ED803"/>
      <c r="EE803"/>
      <c r="EF803"/>
      <c r="EG803"/>
      <c r="EH803"/>
      <c r="EI803"/>
      <c r="EJ803"/>
      <c r="EK803"/>
      <c r="EL803"/>
      <c r="EM803"/>
      <c r="EN803"/>
      <c r="EO803"/>
      <c r="EP803"/>
      <c r="EQ803"/>
      <c r="ER803"/>
      <c r="ES803"/>
      <c r="ET803"/>
      <c r="EU803"/>
      <c r="EV803"/>
      <c r="EW803"/>
      <c r="EX803"/>
      <c r="EY803"/>
      <c r="EZ803"/>
      <c r="FA803"/>
      <c r="FB803"/>
      <c r="FC803"/>
      <c r="FD803"/>
      <c r="FE803"/>
      <c r="FF803"/>
      <c r="FG803"/>
      <c r="FH803"/>
      <c r="FI803"/>
      <c r="FJ803"/>
      <c r="FK803"/>
      <c r="FL803"/>
      <c r="FM803"/>
      <c r="FN803"/>
      <c r="FO803"/>
      <c r="FP803"/>
      <c r="FQ803"/>
      <c r="FR803"/>
      <c r="FS803"/>
      <c r="FT803"/>
      <c r="FU803"/>
      <c r="FV803"/>
      <c r="FW803"/>
      <c r="FX803"/>
      <c r="FY803"/>
      <c r="FZ803"/>
      <c r="GA803"/>
      <c r="GB803"/>
      <c r="GC803"/>
      <c r="GD803"/>
      <c r="GE803"/>
      <c r="GF803"/>
      <c r="GG803"/>
      <c r="GH803"/>
      <c r="GI803"/>
      <c r="GJ803"/>
      <c r="GK803"/>
      <c r="GL803"/>
      <c r="GM803"/>
      <c r="GN803"/>
      <c r="GO803"/>
      <c r="GP803"/>
      <c r="GQ803"/>
      <c r="GR803"/>
      <c r="GS803"/>
      <c r="GT803"/>
      <c r="GU803"/>
      <c r="GV803"/>
      <c r="GW803"/>
      <c r="GX803"/>
      <c r="GY803"/>
      <c r="GZ803"/>
      <c r="HA803"/>
      <c r="HB803"/>
      <c r="HC803"/>
      <c r="HD803"/>
      <c r="HE803"/>
      <c r="HF803"/>
      <c r="HG803"/>
      <c r="HH803"/>
      <c r="HI803"/>
      <c r="HJ803"/>
      <c r="HK803"/>
      <c r="HL803"/>
      <c r="HM803"/>
      <c r="HN803"/>
      <c r="HO803"/>
      <c r="HP803"/>
      <c r="HQ803"/>
      <c r="HR803"/>
      <c r="HS803"/>
      <c r="HT803"/>
      <c r="HU803"/>
      <c r="HV803"/>
      <c r="HW803"/>
      <c r="HX803"/>
      <c r="HY803"/>
      <c r="HZ803"/>
      <c r="IA803"/>
      <c r="IB803"/>
      <c r="IC803"/>
      <c r="ID803"/>
      <c r="IE803"/>
      <c r="IF803"/>
      <c r="IG803"/>
      <c r="IH803"/>
      <c r="II803"/>
      <c r="IJ803"/>
      <c r="IK803"/>
      <c r="IL803"/>
      <c r="IM803"/>
      <c r="IN803"/>
      <c r="IO803"/>
      <c r="IP803"/>
      <c r="IQ803"/>
      <c r="IR803"/>
      <c r="IS803"/>
      <c r="IT803"/>
      <c r="IU803"/>
      <c r="IV803"/>
    </row>
    <row r="804" spans="1:256" ht="15" customHeight="1">
      <c r="A804"/>
      <c r="B804" s="5" t="s">
        <v>12</v>
      </c>
      <c r="C804" s="5"/>
      <c r="D804" s="5"/>
      <c r="E804" s="5"/>
      <c r="F804" s="5"/>
      <c r="G804" s="5"/>
      <c r="H804" s="5"/>
      <c r="I804" s="5"/>
      <c r="J804" s="5"/>
      <c r="K804" s="345" t="s">
        <v>890</v>
      </c>
      <c r="L804" s="345"/>
      <c r="M804" s="345"/>
      <c r="N804" s="345"/>
      <c r="O804" s="345" t="s">
        <v>891</v>
      </c>
      <c r="P804" s="345"/>
      <c r="Q804" s="345"/>
      <c r="R804" s="345"/>
      <c r="S804" s="345" t="s">
        <v>892</v>
      </c>
      <c r="T804" s="345"/>
      <c r="U804" s="345"/>
      <c r="V804" s="345"/>
      <c r="W804" s="345" t="s">
        <v>893</v>
      </c>
      <c r="X804" s="345"/>
      <c r="Y804" s="345"/>
      <c r="Z804" s="345"/>
      <c r="AA804" s="345" t="s">
        <v>894</v>
      </c>
      <c r="AB804" s="345"/>
      <c r="AC804" s="345"/>
      <c r="AD804" s="345"/>
      <c r="AE804" s="345" t="s">
        <v>895</v>
      </c>
      <c r="AF804" s="345"/>
      <c r="AG804" s="345"/>
      <c r="AH804" s="345"/>
      <c r="AI804" s="345" t="s">
        <v>896</v>
      </c>
      <c r="AJ804" s="345"/>
      <c r="AK804" s="345"/>
      <c r="AL804" s="345"/>
      <c r="AM804" s="345" t="s">
        <v>897</v>
      </c>
      <c r="AN804" s="345"/>
      <c r="AO804" s="345"/>
      <c r="AP804" s="345"/>
      <c r="AQ804" s="345" t="s">
        <v>898</v>
      </c>
      <c r="AR804" s="345"/>
      <c r="AS804" s="345"/>
      <c r="AT804" s="345"/>
      <c r="AU804" s="345" t="s">
        <v>899</v>
      </c>
      <c r="AV804" s="345"/>
      <c r="AW804" s="345"/>
      <c r="AX804" s="345"/>
      <c r="AY804" s="463" t="s">
        <v>31</v>
      </c>
      <c r="AZ804" s="463"/>
      <c r="BA804" s="463"/>
      <c r="BB804" s="463"/>
      <c r="BC804" s="463"/>
      <c r="BD804" s="464" t="s">
        <v>131</v>
      </c>
      <c r="BE804" s="464"/>
      <c r="BF804" s="464"/>
      <c r="BG804" s="464"/>
      <c r="BH804" s="464"/>
      <c r="BI804" s="464"/>
      <c r="BJ804" s="464"/>
      <c r="BK804" s="465" t="s">
        <v>900</v>
      </c>
      <c r="BL804" s="465"/>
      <c r="BM804" s="465"/>
      <c r="BN804" s="465"/>
      <c r="BO804" s="465"/>
      <c r="BP804" s="465"/>
      <c r="BQ804" s="465"/>
      <c r="BR804" s="465"/>
      <c r="BS804" s="465"/>
      <c r="BT804" s="465"/>
      <c r="BU804" s="269" t="s">
        <v>901</v>
      </c>
      <c r="BV804" s="269"/>
      <c r="BW804" s="269"/>
      <c r="BX804" s="269"/>
      <c r="BY804" s="269"/>
      <c r="BZ804"/>
      <c r="CA804"/>
      <c r="CB804"/>
      <c r="CC804"/>
      <c r="CD804"/>
      <c r="CE804"/>
      <c r="CF804"/>
      <c r="CG804"/>
      <c r="CH804"/>
      <c r="CI804"/>
      <c r="CJ804"/>
      <c r="CK804"/>
      <c r="CL804"/>
      <c r="CM804"/>
      <c r="CN804"/>
      <c r="CO804"/>
      <c r="CP804"/>
      <c r="CQ804"/>
      <c r="CR804"/>
      <c r="CS804"/>
      <c r="CT804"/>
      <c r="CU804"/>
      <c r="CV804"/>
      <c r="CW804"/>
      <c r="CX804"/>
      <c r="CY804"/>
      <c r="CZ804"/>
      <c r="DA804"/>
      <c r="DB804"/>
      <c r="DC804"/>
      <c r="DD804"/>
      <c r="DE804"/>
      <c r="DF804"/>
      <c r="DG804"/>
      <c r="DH804"/>
      <c r="DI804"/>
      <c r="DJ804"/>
      <c r="DK804"/>
      <c r="DL804"/>
      <c r="DM804"/>
      <c r="DN804"/>
      <c r="DO804"/>
      <c r="DP804"/>
      <c r="DQ804"/>
      <c r="DR804"/>
      <c r="DS804"/>
      <c r="DT804"/>
      <c r="DU804"/>
      <c r="DV804"/>
      <c r="DW804"/>
      <c r="DX804"/>
      <c r="DY804"/>
      <c r="DZ804"/>
      <c r="EA804"/>
      <c r="EB804"/>
      <c r="EC804"/>
      <c r="ED804"/>
      <c r="EE804"/>
      <c r="EF804"/>
      <c r="EG804"/>
      <c r="EH804"/>
      <c r="EI804"/>
      <c r="EJ804"/>
      <c r="EK804"/>
      <c r="EL804"/>
      <c r="EM804"/>
      <c r="EN804"/>
      <c r="EO804"/>
      <c r="EP804"/>
      <c r="EQ804"/>
      <c r="ER804"/>
      <c r="ES804"/>
      <c r="ET804"/>
      <c r="EU804"/>
      <c r="EV804"/>
      <c r="EW804"/>
      <c r="EX804"/>
      <c r="EY804"/>
      <c r="EZ804"/>
      <c r="FA804"/>
      <c r="FB804"/>
      <c r="FC804"/>
      <c r="FD804"/>
      <c r="FE804"/>
      <c r="FF804"/>
      <c r="FG804"/>
      <c r="FH804"/>
      <c r="FI804"/>
      <c r="FJ804"/>
      <c r="FK804"/>
      <c r="FL804"/>
      <c r="FM804"/>
      <c r="FN804"/>
      <c r="FO804"/>
      <c r="FP804"/>
      <c r="FQ804"/>
      <c r="FR804"/>
      <c r="FS804"/>
      <c r="FT804"/>
      <c r="FU804"/>
      <c r="FV804"/>
      <c r="FW804"/>
      <c r="FX804"/>
      <c r="FY804"/>
      <c r="FZ804"/>
      <c r="GA804"/>
      <c r="GB804"/>
      <c r="GC804"/>
      <c r="GD804"/>
      <c r="GE804"/>
      <c r="GF804"/>
      <c r="GG804"/>
      <c r="GH804"/>
      <c r="GI804"/>
      <c r="GJ804"/>
      <c r="GK804"/>
      <c r="GL804"/>
      <c r="GM804"/>
      <c r="GN804"/>
      <c r="GO804"/>
      <c r="GP804"/>
      <c r="GQ804"/>
      <c r="GR804"/>
      <c r="GS804"/>
      <c r="GT804"/>
      <c r="GU804"/>
      <c r="GV804"/>
      <c r="GW804"/>
      <c r="GX804"/>
      <c r="GY804"/>
      <c r="GZ804"/>
      <c r="HA804"/>
      <c r="HB804"/>
      <c r="HC804"/>
      <c r="HD804"/>
      <c r="HE804"/>
      <c r="HF804"/>
      <c r="HG804"/>
      <c r="HH804"/>
      <c r="HI804"/>
      <c r="HJ804"/>
      <c r="HK804"/>
      <c r="HL804"/>
      <c r="HM804"/>
      <c r="HN804"/>
      <c r="HO804"/>
      <c r="HP804"/>
      <c r="HQ804"/>
      <c r="HR804"/>
      <c r="HS804"/>
      <c r="HT804"/>
      <c r="HU804"/>
      <c r="HV804"/>
      <c r="HW804"/>
      <c r="HX804"/>
      <c r="HY804"/>
      <c r="HZ804"/>
      <c r="IA804"/>
      <c r="IB804"/>
      <c r="IC804"/>
      <c r="ID804"/>
      <c r="IE804"/>
      <c r="IF804"/>
      <c r="IG804"/>
      <c r="IH804"/>
      <c r="II804"/>
      <c r="IJ804"/>
      <c r="IK804"/>
      <c r="IL804"/>
      <c r="IM804"/>
      <c r="IN804"/>
      <c r="IO804"/>
      <c r="IP804"/>
      <c r="IQ804"/>
      <c r="IR804"/>
      <c r="IS804"/>
      <c r="IT804"/>
      <c r="IU804"/>
      <c r="IV804"/>
    </row>
    <row r="805" spans="1:256" ht="15" customHeight="1">
      <c r="A805"/>
      <c r="B805" s="5"/>
      <c r="C805" s="5"/>
      <c r="D805" s="5"/>
      <c r="E805" s="5"/>
      <c r="F805" s="5"/>
      <c r="G805" s="5"/>
      <c r="H805" s="5"/>
      <c r="I805" s="5"/>
      <c r="J805" s="5"/>
      <c r="K805" s="345"/>
      <c r="L805" s="345"/>
      <c r="M805" s="345"/>
      <c r="N805" s="345"/>
      <c r="O805" s="345"/>
      <c r="P805" s="345"/>
      <c r="Q805" s="345"/>
      <c r="R805" s="345"/>
      <c r="S805" s="345"/>
      <c r="T805" s="345"/>
      <c r="U805" s="345"/>
      <c r="V805" s="345"/>
      <c r="W805" s="345"/>
      <c r="X805" s="345"/>
      <c r="Y805" s="345"/>
      <c r="Z805" s="345"/>
      <c r="AA805" s="345"/>
      <c r="AB805" s="345"/>
      <c r="AC805" s="345"/>
      <c r="AD805" s="345"/>
      <c r="AE805" s="345"/>
      <c r="AF805" s="345"/>
      <c r="AG805" s="345"/>
      <c r="AH805" s="345"/>
      <c r="AI805" s="345"/>
      <c r="AJ805" s="345"/>
      <c r="AK805" s="345"/>
      <c r="AL805" s="345"/>
      <c r="AM805" s="345"/>
      <c r="AN805" s="345"/>
      <c r="AO805" s="345"/>
      <c r="AP805" s="345"/>
      <c r="AQ805" s="345"/>
      <c r="AR805" s="345"/>
      <c r="AS805" s="345"/>
      <c r="AT805" s="345"/>
      <c r="AU805" s="345"/>
      <c r="AV805" s="345"/>
      <c r="AW805" s="345"/>
      <c r="AX805" s="345"/>
      <c r="AY805" s="463"/>
      <c r="AZ805" s="463"/>
      <c r="BA805" s="463"/>
      <c r="BB805" s="463"/>
      <c r="BC805" s="463"/>
      <c r="BD805" s="464"/>
      <c r="BE805" s="464"/>
      <c r="BF805" s="464"/>
      <c r="BG805" s="464"/>
      <c r="BH805" s="464"/>
      <c r="BI805" s="464"/>
      <c r="BJ805" s="464"/>
      <c r="BK805" s="467" t="s">
        <v>902</v>
      </c>
      <c r="BL805" s="467"/>
      <c r="BM805" s="467"/>
      <c r="BN805" s="467"/>
      <c r="BO805" s="467"/>
      <c r="BP805" s="468" t="s">
        <v>903</v>
      </c>
      <c r="BQ805" s="468"/>
      <c r="BR805" s="468"/>
      <c r="BS805" s="468"/>
      <c r="BT805" s="468"/>
      <c r="BU805" s="269"/>
      <c r="BV805" s="269"/>
      <c r="BW805" s="269"/>
      <c r="BX805" s="269"/>
      <c r="BY805" s="269"/>
      <c r="BZ805"/>
      <c r="CA805"/>
      <c r="CB805"/>
      <c r="CC805"/>
      <c r="CD805"/>
      <c r="CE805"/>
      <c r="CF805"/>
      <c r="CG805"/>
      <c r="CH805"/>
      <c r="CI805"/>
      <c r="CJ805"/>
      <c r="CK805"/>
      <c r="CL805"/>
      <c r="CM805"/>
      <c r="CN805"/>
      <c r="CO805"/>
      <c r="CP805"/>
      <c r="CQ805"/>
      <c r="CR805"/>
      <c r="CS805"/>
      <c r="CT805"/>
      <c r="CU805"/>
      <c r="CV805"/>
      <c r="CW805"/>
      <c r="CX805"/>
      <c r="CY805"/>
      <c r="CZ805"/>
      <c r="DA805"/>
      <c r="DB805"/>
      <c r="DC805"/>
      <c r="DD805"/>
      <c r="DE805"/>
      <c r="DF805"/>
      <c r="DG805"/>
      <c r="DH805"/>
      <c r="DI805"/>
      <c r="DJ805"/>
      <c r="DK805"/>
      <c r="DL805"/>
      <c r="DM805"/>
      <c r="DN805"/>
      <c r="DO805"/>
      <c r="DP805"/>
      <c r="DQ805"/>
      <c r="DR805"/>
      <c r="DS805"/>
      <c r="DT805"/>
      <c r="DU805"/>
      <c r="DV805"/>
      <c r="DW805"/>
      <c r="DX805"/>
      <c r="DY805"/>
      <c r="DZ805"/>
      <c r="EA805"/>
      <c r="EB805"/>
      <c r="EC805"/>
      <c r="ED805"/>
      <c r="EE805"/>
      <c r="EF805"/>
      <c r="EG805"/>
      <c r="EH805"/>
      <c r="EI805"/>
      <c r="EJ805"/>
      <c r="EK805"/>
      <c r="EL805"/>
      <c r="EM805"/>
      <c r="EN805"/>
      <c r="EO805"/>
      <c r="EP805"/>
      <c r="EQ805"/>
      <c r="ER805"/>
      <c r="ES805"/>
      <c r="ET805"/>
      <c r="EU805"/>
      <c r="EV805"/>
      <c r="EW805"/>
      <c r="EX805"/>
      <c r="EY805"/>
      <c r="EZ805"/>
      <c r="FA805"/>
      <c r="FB805"/>
      <c r="FC805"/>
      <c r="FD805"/>
      <c r="FE805"/>
      <c r="FF805"/>
      <c r="FG805"/>
      <c r="FH805"/>
      <c r="FI805"/>
      <c r="FJ805"/>
      <c r="FK805"/>
      <c r="FL805"/>
      <c r="FM805"/>
      <c r="FN805"/>
      <c r="FO805"/>
      <c r="FP805"/>
      <c r="FQ805"/>
      <c r="FR805"/>
      <c r="FS805"/>
      <c r="FT805"/>
      <c r="FU805"/>
      <c r="FV805"/>
      <c r="FW805"/>
      <c r="FX805"/>
      <c r="FY805"/>
      <c r="FZ805"/>
      <c r="GA805"/>
      <c r="GB805"/>
      <c r="GC805"/>
      <c r="GD805"/>
      <c r="GE805"/>
      <c r="GF805"/>
      <c r="GG805"/>
      <c r="GH805"/>
      <c r="GI805"/>
      <c r="GJ805"/>
      <c r="GK805"/>
      <c r="GL805"/>
      <c r="GM805"/>
      <c r="GN805"/>
      <c r="GO805"/>
      <c r="GP805"/>
      <c r="GQ805"/>
      <c r="GR805"/>
      <c r="GS805"/>
      <c r="GT805"/>
      <c r="GU805"/>
      <c r="GV805"/>
      <c r="GW805"/>
      <c r="GX805"/>
      <c r="GY805"/>
      <c r="GZ805"/>
      <c r="HA805"/>
      <c r="HB805"/>
      <c r="HC805"/>
      <c r="HD805"/>
      <c r="HE805"/>
      <c r="HF805"/>
      <c r="HG805"/>
      <c r="HH805"/>
      <c r="HI805"/>
      <c r="HJ805"/>
      <c r="HK805"/>
      <c r="HL805"/>
      <c r="HM805"/>
      <c r="HN805"/>
      <c r="HO805"/>
      <c r="HP805"/>
      <c r="HQ805"/>
      <c r="HR805"/>
      <c r="HS805"/>
      <c r="HT805"/>
      <c r="HU805"/>
      <c r="HV805"/>
      <c r="HW805"/>
      <c r="HX805"/>
      <c r="HY805"/>
      <c r="HZ805"/>
      <c r="IA805"/>
      <c r="IB805"/>
      <c r="IC805"/>
      <c r="ID805"/>
      <c r="IE805"/>
      <c r="IF805"/>
      <c r="IG805"/>
      <c r="IH805"/>
      <c r="II805"/>
      <c r="IJ805"/>
      <c r="IK805"/>
      <c r="IL805"/>
      <c r="IM805"/>
      <c r="IN805"/>
      <c r="IO805"/>
      <c r="IP805"/>
      <c r="IQ805"/>
      <c r="IR805"/>
      <c r="IS805"/>
      <c r="IT805"/>
      <c r="IU805"/>
      <c r="IV805"/>
    </row>
    <row r="806" spans="1:256" ht="15" customHeight="1">
      <c r="A806"/>
      <c r="B806" s="5" t="s">
        <v>874</v>
      </c>
      <c r="C806" s="5"/>
      <c r="D806" s="5"/>
      <c r="E806" s="5"/>
      <c r="F806" s="5"/>
      <c r="G806" s="5"/>
      <c r="H806" s="5"/>
      <c r="I806" s="5"/>
      <c r="J806" s="5"/>
      <c r="K806" s="469">
        <v>0</v>
      </c>
      <c r="L806" s="469"/>
      <c r="M806" s="469"/>
      <c r="N806" s="469"/>
      <c r="O806" s="469">
        <v>1</v>
      </c>
      <c r="P806" s="469"/>
      <c r="Q806" s="469"/>
      <c r="R806" s="469"/>
      <c r="S806" s="469">
        <v>0</v>
      </c>
      <c r="T806" s="469"/>
      <c r="U806" s="469"/>
      <c r="V806" s="469"/>
      <c r="W806" s="469">
        <v>174</v>
      </c>
      <c r="X806" s="469"/>
      <c r="Y806" s="469"/>
      <c r="Z806" s="469"/>
      <c r="AA806" s="469">
        <v>15</v>
      </c>
      <c r="AB806" s="469"/>
      <c r="AC806" s="469"/>
      <c r="AD806" s="469"/>
      <c r="AE806" s="469">
        <v>34</v>
      </c>
      <c r="AF806" s="469"/>
      <c r="AG806" s="469"/>
      <c r="AH806" s="469"/>
      <c r="AI806" s="469">
        <v>313</v>
      </c>
      <c r="AJ806" s="469"/>
      <c r="AK806" s="469"/>
      <c r="AL806" s="469"/>
      <c r="AM806" s="469">
        <v>5</v>
      </c>
      <c r="AN806" s="469"/>
      <c r="AO806" s="469"/>
      <c r="AP806" s="469"/>
      <c r="AQ806" s="469">
        <v>10</v>
      </c>
      <c r="AR806" s="469"/>
      <c r="AS806" s="469"/>
      <c r="AT806" s="469"/>
      <c r="AU806" s="470">
        <v>1226</v>
      </c>
      <c r="AV806" s="470"/>
      <c r="AW806" s="470"/>
      <c r="AX806" s="470"/>
      <c r="AY806" s="471">
        <v>292</v>
      </c>
      <c r="AZ806" s="471"/>
      <c r="BA806" s="471"/>
      <c r="BB806" s="471"/>
      <c r="BC806" s="471"/>
      <c r="BD806" s="472">
        <v>2070</v>
      </c>
      <c r="BE806" s="472"/>
      <c r="BF806" s="472"/>
      <c r="BG806" s="472"/>
      <c r="BH806" s="472"/>
      <c r="BI806" s="472"/>
      <c r="BJ806" s="472"/>
      <c r="BK806" s="473">
        <v>2070</v>
      </c>
      <c r="BL806" s="473"/>
      <c r="BM806" s="473"/>
      <c r="BN806" s="473"/>
      <c r="BO806" s="473"/>
      <c r="BP806" s="477"/>
      <c r="BQ806" s="477"/>
      <c r="BR806" s="477"/>
      <c r="BS806" s="477"/>
      <c r="BT806" s="477"/>
      <c r="BU806" s="478"/>
      <c r="BV806" s="478"/>
      <c r="BW806" s="478"/>
      <c r="BX806" s="478"/>
      <c r="BY806" s="478"/>
      <c r="BZ806"/>
      <c r="CA806"/>
      <c r="CB806"/>
      <c r="CC806"/>
      <c r="CD806"/>
      <c r="CE806"/>
      <c r="CF806"/>
      <c r="CG806"/>
      <c r="CH806"/>
      <c r="CI806"/>
      <c r="CJ806"/>
      <c r="CK806"/>
      <c r="CL806"/>
      <c r="CM806"/>
      <c r="CN806"/>
      <c r="CO806"/>
      <c r="CP806"/>
      <c r="CQ806"/>
      <c r="CR806"/>
      <c r="CS806"/>
      <c r="CT806"/>
      <c r="CU806"/>
      <c r="CV806"/>
      <c r="CW806"/>
      <c r="CX806"/>
      <c r="CY806"/>
      <c r="CZ806"/>
      <c r="DA806"/>
      <c r="DB806"/>
      <c r="DC806"/>
      <c r="DD806"/>
      <c r="DE806"/>
      <c r="DF806"/>
      <c r="DG806"/>
      <c r="DH806"/>
      <c r="DI806"/>
      <c r="DJ806"/>
      <c r="DK806"/>
      <c r="DL806"/>
      <c r="DM806"/>
      <c r="DN806"/>
      <c r="DO806"/>
      <c r="DP806"/>
      <c r="DQ806"/>
      <c r="DR806"/>
      <c r="DS806"/>
      <c r="DT806"/>
      <c r="DU806"/>
      <c r="DV806"/>
      <c r="DW806"/>
      <c r="DX806"/>
      <c r="DY806"/>
      <c r="DZ806"/>
      <c r="EA806"/>
      <c r="EB806"/>
      <c r="EC806"/>
      <c r="ED806"/>
      <c r="EE806"/>
      <c r="EF806"/>
      <c r="EG806"/>
      <c r="EH806"/>
      <c r="EI806"/>
      <c r="EJ806"/>
      <c r="EK806"/>
      <c r="EL806"/>
      <c r="EM806"/>
      <c r="EN806"/>
      <c r="EO806"/>
      <c r="EP806"/>
      <c r="EQ806"/>
      <c r="ER806"/>
      <c r="ES806"/>
      <c r="ET806"/>
      <c r="EU806"/>
      <c r="EV806"/>
      <c r="EW806"/>
      <c r="EX806"/>
      <c r="EY806"/>
      <c r="EZ806"/>
      <c r="FA806"/>
      <c r="FB806"/>
      <c r="FC806"/>
      <c r="FD806"/>
      <c r="FE806"/>
      <c r="FF806"/>
      <c r="FG806"/>
      <c r="FH806"/>
      <c r="FI806"/>
      <c r="FJ806"/>
      <c r="FK806"/>
      <c r="FL806"/>
      <c r="FM806"/>
      <c r="FN806"/>
      <c r="FO806"/>
      <c r="FP806"/>
      <c r="FQ806"/>
      <c r="FR806"/>
      <c r="FS806"/>
      <c r="FT806"/>
      <c r="FU806"/>
      <c r="FV806"/>
      <c r="FW806"/>
      <c r="FX806"/>
      <c r="FY806"/>
      <c r="FZ806"/>
      <c r="GA806"/>
      <c r="GB806"/>
      <c r="GC806"/>
      <c r="GD806"/>
      <c r="GE806"/>
      <c r="GF806"/>
      <c r="GG806"/>
      <c r="GH806"/>
      <c r="GI806"/>
      <c r="GJ806"/>
      <c r="GK806"/>
      <c r="GL806"/>
      <c r="GM806"/>
      <c r="GN806"/>
      <c r="GO806"/>
      <c r="GP806"/>
      <c r="GQ806"/>
      <c r="GR806"/>
      <c r="GS806"/>
      <c r="GT806"/>
      <c r="GU806"/>
      <c r="GV806"/>
      <c r="GW806"/>
      <c r="GX806"/>
      <c r="GY806"/>
      <c r="GZ806"/>
      <c r="HA806"/>
      <c r="HB806"/>
      <c r="HC806"/>
      <c r="HD806"/>
      <c r="HE806"/>
      <c r="HF806"/>
      <c r="HG806"/>
      <c r="HH806"/>
      <c r="HI806"/>
      <c r="HJ806"/>
      <c r="HK806"/>
      <c r="HL806"/>
      <c r="HM806"/>
      <c r="HN806"/>
      <c r="HO806"/>
      <c r="HP806"/>
      <c r="HQ806"/>
      <c r="HR806"/>
      <c r="HS806"/>
      <c r="HT806"/>
      <c r="HU806"/>
      <c r="HV806"/>
      <c r="HW806"/>
      <c r="HX806"/>
      <c r="HY806"/>
      <c r="HZ806"/>
      <c r="IA806"/>
      <c r="IB806"/>
      <c r="IC806"/>
      <c r="ID806"/>
      <c r="IE806"/>
      <c r="IF806"/>
      <c r="IG806"/>
      <c r="IH806"/>
      <c r="II806"/>
      <c r="IJ806"/>
      <c r="IK806"/>
      <c r="IL806"/>
      <c r="IM806"/>
      <c r="IN806"/>
      <c r="IO806"/>
      <c r="IP806"/>
      <c r="IQ806"/>
      <c r="IR806"/>
      <c r="IS806"/>
      <c r="IT806"/>
      <c r="IU806"/>
      <c r="IV806"/>
    </row>
    <row r="807" spans="1:256" ht="15" customHeight="1">
      <c r="A807"/>
      <c r="B807" s="333"/>
      <c r="C807" s="333"/>
      <c r="D807" s="333"/>
      <c r="E807" s="333"/>
      <c r="F807" s="333"/>
      <c r="G807" s="333"/>
      <c r="H807" s="333"/>
      <c r="I807" s="333"/>
      <c r="J807" s="333"/>
      <c r="K807" s="333"/>
      <c r="L807" s="333"/>
      <c r="M807" s="333"/>
      <c r="N807" s="333"/>
      <c r="O807" s="333"/>
      <c r="P807" s="333"/>
      <c r="Q807" s="333"/>
      <c r="R807" s="333"/>
      <c r="S807" s="333"/>
      <c r="T807" s="333"/>
      <c r="U807" s="333"/>
      <c r="V807" s="333"/>
      <c r="W807" s="333"/>
      <c r="X807" s="333"/>
      <c r="Y807" s="333"/>
      <c r="Z807" s="333"/>
      <c r="AA807" s="333"/>
      <c r="AB807" s="333"/>
      <c r="AC807" s="333"/>
      <c r="AD807" s="333"/>
      <c r="AE807" s="333"/>
      <c r="AF807" s="333"/>
      <c r="AG807" s="333"/>
      <c r="AH807" s="333"/>
      <c r="AI807" s="333"/>
      <c r="AJ807" s="333"/>
      <c r="AK807" s="333"/>
      <c r="AL807" s="333"/>
      <c r="AM807" s="333"/>
      <c r="AN807" s="333"/>
      <c r="AO807" s="333"/>
      <c r="AP807" s="333"/>
      <c r="AQ807" s="333"/>
      <c r="AR807" s="333"/>
      <c r="AS807" s="333"/>
      <c r="AT807" s="333"/>
      <c r="AU807" s="333"/>
      <c r="AV807"/>
      <c r="AW807" s="333"/>
      <c r="AX807" s="333"/>
      <c r="AY807" s="333"/>
      <c r="AZ807"/>
      <c r="BA807"/>
      <c r="BB807"/>
      <c r="BC807" s="333"/>
      <c r="BD807" s="333"/>
      <c r="BE807" s="333"/>
      <c r="BF807" s="333"/>
      <c r="BG807"/>
      <c r="BH807" s="333"/>
      <c r="BI807"/>
      <c r="BJ807" s="333"/>
      <c r="BK807" s="333"/>
      <c r="BL807" s="333"/>
      <c r="BM807" s="333"/>
      <c r="BN807" s="333"/>
      <c r="BO807" s="333"/>
      <c r="BP807" s="333"/>
      <c r="BQ807" s="333"/>
      <c r="BR807"/>
      <c r="BS807"/>
      <c r="BT807"/>
      <c r="BU807"/>
      <c r="BV807"/>
      <c r="BW807"/>
      <c r="BX807"/>
      <c r="BY807" s="9" t="s">
        <v>887</v>
      </c>
      <c r="BZ807"/>
      <c r="CA807"/>
      <c r="CB807"/>
      <c r="CC807"/>
      <c r="CD807"/>
      <c r="CE807"/>
      <c r="CF807"/>
      <c r="CG807"/>
      <c r="CH807"/>
      <c r="CI807"/>
      <c r="CJ807"/>
      <c r="CK807"/>
      <c r="CL807"/>
      <c r="CM807"/>
      <c r="CN807"/>
      <c r="CO807"/>
      <c r="CP807"/>
      <c r="CQ807"/>
      <c r="CR807"/>
      <c r="CS807"/>
      <c r="CT807"/>
      <c r="CU807"/>
      <c r="CV807"/>
      <c r="CW807"/>
      <c r="CX807"/>
      <c r="CY807"/>
      <c r="CZ807"/>
      <c r="DA807"/>
      <c r="DB807"/>
      <c r="DC807"/>
      <c r="DD807"/>
      <c r="DE807"/>
      <c r="DF807"/>
      <c r="DG807"/>
      <c r="DH807"/>
      <c r="DI807"/>
      <c r="DJ807"/>
      <c r="DK807"/>
      <c r="DL807"/>
      <c r="DM807"/>
      <c r="DN807"/>
      <c r="DO807"/>
      <c r="DP807"/>
      <c r="DQ807"/>
      <c r="DR807"/>
      <c r="DS807"/>
      <c r="DT807"/>
      <c r="DU807"/>
      <c r="DV807"/>
      <c r="DW807"/>
      <c r="DX807"/>
      <c r="DY807"/>
      <c r="DZ807"/>
      <c r="EA807"/>
      <c r="EB807"/>
      <c r="EC807"/>
      <c r="ED807"/>
      <c r="EE807"/>
      <c r="EF807"/>
      <c r="EG807"/>
      <c r="EH807"/>
      <c r="EI807"/>
      <c r="EJ807"/>
      <c r="EK807"/>
      <c r="EL807"/>
      <c r="EM807"/>
      <c r="EN807"/>
      <c r="EO807"/>
      <c r="EP807"/>
      <c r="EQ807"/>
      <c r="ER807"/>
      <c r="ES807"/>
      <c r="ET807"/>
      <c r="EU807"/>
      <c r="EV807"/>
      <c r="EW807"/>
      <c r="EX807"/>
      <c r="EY807"/>
      <c r="EZ807"/>
      <c r="FA807"/>
      <c r="FB807"/>
      <c r="FC807"/>
      <c r="FD807"/>
      <c r="FE807"/>
      <c r="FF807"/>
      <c r="FG807"/>
      <c r="FH807"/>
      <c r="FI807"/>
      <c r="FJ807"/>
      <c r="FK807"/>
      <c r="FL807"/>
      <c r="FM807"/>
      <c r="FN807"/>
      <c r="FO807"/>
      <c r="FP807"/>
      <c r="FQ807"/>
      <c r="FR807"/>
      <c r="FS807"/>
      <c r="FT807"/>
      <c r="FU807"/>
      <c r="FV807"/>
      <c r="FW807"/>
      <c r="FX807"/>
      <c r="FY807"/>
      <c r="FZ807"/>
      <c r="GA807"/>
      <c r="GB807"/>
      <c r="GC807"/>
      <c r="GD807"/>
      <c r="GE807"/>
      <c r="GF807"/>
      <c r="GG807"/>
      <c r="GH807"/>
      <c r="GI807"/>
      <c r="GJ807"/>
      <c r="GK807"/>
      <c r="GL807"/>
      <c r="GM807"/>
      <c r="GN807"/>
      <c r="GO807"/>
      <c r="GP807"/>
      <c r="GQ807"/>
      <c r="GR807"/>
      <c r="GS807"/>
      <c r="GT807"/>
      <c r="GU807"/>
      <c r="GV807"/>
      <c r="GW807"/>
      <c r="GX807"/>
      <c r="GY807"/>
      <c r="GZ807"/>
      <c r="HA807"/>
      <c r="HB807"/>
      <c r="HC807"/>
      <c r="HD807"/>
      <c r="HE807"/>
      <c r="HF807"/>
      <c r="HG807"/>
      <c r="HH807"/>
      <c r="HI807"/>
      <c r="HJ807"/>
      <c r="HK807"/>
      <c r="HL807"/>
      <c r="HM807"/>
      <c r="HN807"/>
      <c r="HO807"/>
      <c r="HP807"/>
      <c r="HQ807"/>
      <c r="HR807"/>
      <c r="HS807"/>
      <c r="HT807"/>
      <c r="HU807"/>
      <c r="HV807"/>
      <c r="HW807"/>
      <c r="HX807"/>
      <c r="HY807"/>
      <c r="HZ807"/>
      <c r="IA807"/>
      <c r="IB807"/>
      <c r="IC807"/>
      <c r="ID807"/>
      <c r="IE807"/>
      <c r="IF807"/>
      <c r="IG807"/>
      <c r="IH807"/>
      <c r="II807"/>
      <c r="IJ807"/>
      <c r="IK807"/>
      <c r="IL807"/>
      <c r="IM807"/>
      <c r="IN807"/>
      <c r="IO807"/>
      <c r="IP807"/>
      <c r="IQ807"/>
      <c r="IR807"/>
      <c r="IS807"/>
      <c r="IT807"/>
      <c r="IU807"/>
      <c r="IV807"/>
    </row>
    <row r="808" s="2" customFormat="1" ht="18.75" customHeight="1">
      <c r="A808" s="2" t="s">
        <v>906</v>
      </c>
    </row>
    <row r="809" spans="2:69" s="8" customFormat="1" ht="7.5" customHeight="1">
      <c r="B809" s="333"/>
      <c r="C809" s="333"/>
      <c r="D809" s="333"/>
      <c r="E809" s="333"/>
      <c r="F809" s="333"/>
      <c r="G809" s="333"/>
      <c r="H809" s="333"/>
      <c r="I809" s="333"/>
      <c r="J809" s="333"/>
      <c r="K809" s="333"/>
      <c r="L809" s="333"/>
      <c r="M809" s="333"/>
      <c r="N809" s="333"/>
      <c r="O809" s="333"/>
      <c r="P809" s="333"/>
      <c r="Q809" s="333"/>
      <c r="R809" s="333"/>
      <c r="S809" s="333"/>
      <c r="T809" s="333"/>
      <c r="U809" s="333"/>
      <c r="V809" s="333"/>
      <c r="W809" s="333"/>
      <c r="X809" s="333"/>
      <c r="Y809" s="333"/>
      <c r="Z809" s="333"/>
      <c r="AA809" s="333"/>
      <c r="AB809" s="333"/>
      <c r="AC809" s="333"/>
      <c r="AD809" s="333"/>
      <c r="AE809" s="333"/>
      <c r="AF809" s="333"/>
      <c r="AG809" s="333"/>
      <c r="AH809" s="333"/>
      <c r="AI809" s="333"/>
      <c r="AJ809" s="333"/>
      <c r="AK809" s="333"/>
      <c r="AL809" s="333"/>
      <c r="AM809" s="333"/>
      <c r="AN809" s="333"/>
      <c r="AO809" s="333"/>
      <c r="AP809" s="333"/>
      <c r="AQ809" s="333"/>
      <c r="AR809" s="333"/>
      <c r="AS809" s="333"/>
      <c r="AT809" s="333"/>
      <c r="AU809" s="333"/>
      <c r="AV809" s="333"/>
      <c r="AW809" s="333"/>
      <c r="AX809" s="333"/>
      <c r="AY809" s="333"/>
      <c r="AZ809" s="333"/>
      <c r="BA809" s="333"/>
      <c r="BB809" s="333"/>
      <c r="BO809" s="333"/>
      <c r="BP809" s="333"/>
      <c r="BQ809" s="333"/>
    </row>
    <row r="810" spans="1:256" ht="15" customHeight="1">
      <c r="A810" s="4" t="s">
        <v>907</v>
      </c>
      <c r="B810" s="333"/>
      <c r="C810" s="333"/>
      <c r="D810" s="333"/>
      <c r="E810" s="333"/>
      <c r="F810" s="333"/>
      <c r="G810" s="333"/>
      <c r="H810" s="333"/>
      <c r="I810" s="333"/>
      <c r="J810" s="333"/>
      <c r="K810" s="333"/>
      <c r="L810" s="333"/>
      <c r="M810" s="333"/>
      <c r="N810" s="333"/>
      <c r="O810" s="333"/>
      <c r="P810" s="333"/>
      <c r="Q810" s="333"/>
      <c r="R810" s="333"/>
      <c r="S810" s="333"/>
      <c r="T810" s="333"/>
      <c r="U810" s="333"/>
      <c r="V810" s="333"/>
      <c r="W810" s="333"/>
      <c r="X810" s="333"/>
      <c r="Y810" s="333"/>
      <c r="Z810" s="333"/>
      <c r="AA810" s="333"/>
      <c r="AB810" s="333"/>
      <c r="AC810" s="333"/>
      <c r="AD810" s="333"/>
      <c r="AE810" s="333"/>
      <c r="AF810" s="333"/>
      <c r="AG810" s="333"/>
      <c r="AH810" s="333"/>
      <c r="AI810" s="333"/>
      <c r="AJ810" s="333"/>
      <c r="AK810" s="333"/>
      <c r="AL810" s="333"/>
      <c r="AM810" s="333"/>
      <c r="AN810" s="333"/>
      <c r="AO810" s="333"/>
      <c r="AP810" s="333"/>
      <c r="AQ810" s="333"/>
      <c r="AR810" s="333"/>
      <c r="AS810" s="333"/>
      <c r="AT810" s="333"/>
      <c r="AU810" s="333"/>
      <c r="AV810" s="333"/>
      <c r="AW810" s="333"/>
      <c r="AX810" s="333"/>
      <c r="AY810" s="333"/>
      <c r="AZ810" s="333"/>
      <c r="BA810" s="333"/>
      <c r="BB810" s="333"/>
      <c r="BC810" s="333"/>
      <c r="BD810" s="333"/>
      <c r="BE810" s="333"/>
      <c r="BF810" s="333"/>
      <c r="BG810" s="333"/>
      <c r="BH810" s="333"/>
      <c r="BI810" s="333"/>
      <c r="BJ810" s="333"/>
      <c r="BK810" s="333"/>
      <c r="BL810" s="333"/>
      <c r="BM810" s="333"/>
      <c r="BN810" s="333"/>
      <c r="BO810" s="333"/>
      <c r="BP810" s="333"/>
      <c r="BQ810" s="333"/>
      <c r="BR810"/>
      <c r="BS810"/>
      <c r="BT810"/>
      <c r="BU810"/>
      <c r="BV810"/>
      <c r="BW810"/>
      <c r="BX810"/>
      <c r="BY810"/>
      <c r="BZ810"/>
      <c r="CA810"/>
      <c r="CB810"/>
      <c r="CC810"/>
      <c r="CD810"/>
      <c r="CE810"/>
      <c r="CF810"/>
      <c r="CG810"/>
      <c r="CH810"/>
      <c r="CI810"/>
      <c r="CJ810"/>
      <c r="CK810"/>
      <c r="CL810"/>
      <c r="CM810"/>
      <c r="CN810"/>
      <c r="CO810"/>
      <c r="CP810"/>
      <c r="CQ810"/>
      <c r="CR810"/>
      <c r="CS810"/>
      <c r="CT810"/>
      <c r="CU810"/>
      <c r="CV810"/>
      <c r="CW810"/>
      <c r="CX810"/>
      <c r="CY810"/>
      <c r="CZ810"/>
      <c r="DA810"/>
      <c r="DB810"/>
      <c r="DC810"/>
      <c r="DD810"/>
      <c r="DE810"/>
      <c r="DF810"/>
      <c r="DG810"/>
      <c r="DH810"/>
      <c r="DI810"/>
      <c r="DJ810"/>
      <c r="DK810"/>
      <c r="DL810"/>
      <c r="DM810"/>
      <c r="DN810"/>
      <c r="DO810"/>
      <c r="DP810"/>
      <c r="DQ810"/>
      <c r="DR810"/>
      <c r="DS810"/>
      <c r="DT810"/>
      <c r="DU810"/>
      <c r="DV810"/>
      <c r="DW810"/>
      <c r="DX810"/>
      <c r="DY810"/>
      <c r="DZ810"/>
      <c r="EA810"/>
      <c r="EB810"/>
      <c r="EC810"/>
      <c r="ED810"/>
      <c r="EE810"/>
      <c r="EF810"/>
      <c r="EG810"/>
      <c r="EH810"/>
      <c r="EI810"/>
      <c r="EJ810"/>
      <c r="EK810"/>
      <c r="EL810"/>
      <c r="EM810"/>
      <c r="EN810"/>
      <c r="EO810"/>
      <c r="EP810"/>
      <c r="EQ810"/>
      <c r="ER810"/>
      <c r="ES810"/>
      <c r="ET810"/>
      <c r="EU810"/>
      <c r="EV810"/>
      <c r="EW810"/>
      <c r="EX810"/>
      <c r="EY810"/>
      <c r="EZ810"/>
      <c r="FA810"/>
      <c r="FB810"/>
      <c r="FC810"/>
      <c r="FD810"/>
      <c r="FE810"/>
      <c r="FF810"/>
      <c r="FG810"/>
      <c r="FH810"/>
      <c r="FI810"/>
      <c r="FJ810"/>
      <c r="FK810"/>
      <c r="FL810"/>
      <c r="FM810"/>
      <c r="FN810"/>
      <c r="FO810"/>
      <c r="FP810"/>
      <c r="FQ810"/>
      <c r="FR810"/>
      <c r="FS810"/>
      <c r="FT810"/>
      <c r="FU810"/>
      <c r="FV810"/>
      <c r="FW810"/>
      <c r="FX810"/>
      <c r="FY810"/>
      <c r="FZ810"/>
      <c r="GA810"/>
      <c r="GB810"/>
      <c r="GC810"/>
      <c r="GD810"/>
      <c r="GE810"/>
      <c r="GF810"/>
      <c r="GG810"/>
      <c r="GH810"/>
      <c r="GI810"/>
      <c r="GJ810"/>
      <c r="GK810"/>
      <c r="GL810"/>
      <c r="GM810"/>
      <c r="GN810"/>
      <c r="GO810"/>
      <c r="GP810"/>
      <c r="GQ810"/>
      <c r="GR810"/>
      <c r="GS810"/>
      <c r="GT810"/>
      <c r="GU810"/>
      <c r="GV810"/>
      <c r="GW810"/>
      <c r="GX810"/>
      <c r="GY810"/>
      <c r="GZ810"/>
      <c r="HA810"/>
      <c r="HB810"/>
      <c r="HC810"/>
      <c r="HD810"/>
      <c r="HE810"/>
      <c r="HF810"/>
      <c r="HG810"/>
      <c r="HH810"/>
      <c r="HI810"/>
      <c r="HJ810"/>
      <c r="HK810"/>
      <c r="HL810"/>
      <c r="HM810"/>
      <c r="HN810"/>
      <c r="HO810"/>
      <c r="HP810"/>
      <c r="HQ810"/>
      <c r="HR810"/>
      <c r="HS810"/>
      <c r="HT810"/>
      <c r="HU810"/>
      <c r="HV810"/>
      <c r="HW810"/>
      <c r="HX810"/>
      <c r="HY810"/>
      <c r="HZ810"/>
      <c r="IA810"/>
      <c r="IB810"/>
      <c r="IC810"/>
      <c r="ID810"/>
      <c r="IE810"/>
      <c r="IF810"/>
      <c r="IG810"/>
      <c r="IH810"/>
      <c r="II810"/>
      <c r="IJ810"/>
      <c r="IK810"/>
      <c r="IL810"/>
      <c r="IM810"/>
      <c r="IN810"/>
      <c r="IO810"/>
      <c r="IP810"/>
      <c r="IQ810"/>
      <c r="IR810"/>
      <c r="IS810"/>
      <c r="IT810"/>
      <c r="IU810"/>
      <c r="IV810"/>
    </row>
    <row r="811" spans="1:256" ht="3.75" customHeight="1">
      <c r="A811"/>
      <c r="B811" s="333"/>
      <c r="C811" s="333"/>
      <c r="D811" s="333"/>
      <c r="E811" s="333"/>
      <c r="F811" s="333"/>
      <c r="G811" s="333"/>
      <c r="H811" s="333"/>
      <c r="I811" s="333"/>
      <c r="J811" s="333"/>
      <c r="K811" s="333"/>
      <c r="L811" s="333"/>
      <c r="M811" s="333"/>
      <c r="N811" s="333"/>
      <c r="O811" s="333"/>
      <c r="P811" s="333"/>
      <c r="Q811" s="333"/>
      <c r="R811" s="333"/>
      <c r="S811" s="333"/>
      <c r="T811" s="333"/>
      <c r="U811" s="333"/>
      <c r="V811" s="333"/>
      <c r="W811" s="333"/>
      <c r="X811" s="333"/>
      <c r="Y811" s="333"/>
      <c r="Z811" s="333"/>
      <c r="AA811" s="333"/>
      <c r="AB811" s="333"/>
      <c r="AC811" s="333"/>
      <c r="AD811" s="333"/>
      <c r="AE811" s="333"/>
      <c r="AF811" s="333"/>
      <c r="AG811" s="333"/>
      <c r="AH811" s="333"/>
      <c r="AI811" s="333"/>
      <c r="AJ811" s="333"/>
      <c r="AK811" s="333"/>
      <c r="AL811" s="333"/>
      <c r="AM811" s="333"/>
      <c r="AN811" s="333"/>
      <c r="AO811" s="333"/>
      <c r="AP811" s="333"/>
      <c r="AQ811" s="333"/>
      <c r="AR811" s="333"/>
      <c r="AS811" s="333"/>
      <c r="AT811" s="333"/>
      <c r="AU811" s="333"/>
      <c r="AV811" s="333"/>
      <c r="AW811" s="333"/>
      <c r="AX811" s="333"/>
      <c r="AY811" s="333"/>
      <c r="AZ811" s="333"/>
      <c r="BA811" s="333"/>
      <c r="BB811" s="333"/>
      <c r="BC811" s="333"/>
      <c r="BD811" s="333"/>
      <c r="BE811" s="333"/>
      <c r="BF811" s="333"/>
      <c r="BG811" s="333"/>
      <c r="BH811" s="333"/>
      <c r="BI811" s="333"/>
      <c r="BJ811" s="333"/>
      <c r="BK811" s="333"/>
      <c r="BL811" s="333"/>
      <c r="BM811" s="333"/>
      <c r="BN811" s="333"/>
      <c r="BO811" s="333"/>
      <c r="BP811" s="333"/>
      <c r="BQ811" s="333"/>
      <c r="BR811"/>
      <c r="BS811"/>
      <c r="BT811"/>
      <c r="BU811"/>
      <c r="BV811"/>
      <c r="BW811"/>
      <c r="BX811"/>
      <c r="BY811"/>
      <c r="BZ811"/>
      <c r="CA811"/>
      <c r="CB811"/>
      <c r="CC811"/>
      <c r="CD811"/>
      <c r="CE811"/>
      <c r="CF811"/>
      <c r="CG811"/>
      <c r="CH811"/>
      <c r="CI811"/>
      <c r="CJ811"/>
      <c r="CK811"/>
      <c r="CL811"/>
      <c r="CM811"/>
      <c r="CN811"/>
      <c r="CO811"/>
      <c r="CP811"/>
      <c r="CQ811"/>
      <c r="CR811"/>
      <c r="CS811"/>
      <c r="CT811"/>
      <c r="CU811"/>
      <c r="CV811"/>
      <c r="CW811"/>
      <c r="CX811"/>
      <c r="CY811"/>
      <c r="CZ811"/>
      <c r="DA811"/>
      <c r="DB811"/>
      <c r="DC811"/>
      <c r="DD811"/>
      <c r="DE811"/>
      <c r="DF811"/>
      <c r="DG811"/>
      <c r="DH811"/>
      <c r="DI811"/>
      <c r="DJ811"/>
      <c r="DK811"/>
      <c r="DL811"/>
      <c r="DM811"/>
      <c r="DN811"/>
      <c r="DO811"/>
      <c r="DP811"/>
      <c r="DQ811"/>
      <c r="DR811"/>
      <c r="DS811"/>
      <c r="DT811"/>
      <c r="DU811"/>
      <c r="DV811"/>
      <c r="DW811"/>
      <c r="DX811"/>
      <c r="DY811"/>
      <c r="DZ811"/>
      <c r="EA811"/>
      <c r="EB811"/>
      <c r="EC811"/>
      <c r="ED811"/>
      <c r="EE811"/>
      <c r="EF811"/>
      <c r="EG811"/>
      <c r="EH811"/>
      <c r="EI811"/>
      <c r="EJ811"/>
      <c r="EK811"/>
      <c r="EL811"/>
      <c r="EM811"/>
      <c r="EN811"/>
      <c r="EO811"/>
      <c r="EP811"/>
      <c r="EQ811"/>
      <c r="ER811"/>
      <c r="ES811"/>
      <c r="ET811"/>
      <c r="EU811"/>
      <c r="EV811"/>
      <c r="EW811"/>
      <c r="EX811"/>
      <c r="EY811"/>
      <c r="EZ811"/>
      <c r="FA811"/>
      <c r="FB811"/>
      <c r="FC811"/>
      <c r="FD811"/>
      <c r="FE811"/>
      <c r="FF811"/>
      <c r="FG811"/>
      <c r="FH811"/>
      <c r="FI811"/>
      <c r="FJ811"/>
      <c r="FK811"/>
      <c r="FL811"/>
      <c r="FM811"/>
      <c r="FN811"/>
      <c r="FO811"/>
      <c r="FP811"/>
      <c r="FQ811"/>
      <c r="FR811"/>
      <c r="FS811"/>
      <c r="FT811"/>
      <c r="FU811"/>
      <c r="FV811"/>
      <c r="FW811"/>
      <c r="FX811"/>
      <c r="FY811"/>
      <c r="FZ811"/>
      <c r="GA811"/>
      <c r="GB811"/>
      <c r="GC811"/>
      <c r="GD811"/>
      <c r="GE811"/>
      <c r="GF811"/>
      <c r="GG811"/>
      <c r="GH811"/>
      <c r="GI811"/>
      <c r="GJ811"/>
      <c r="GK811"/>
      <c r="GL811"/>
      <c r="GM811"/>
      <c r="GN811"/>
      <c r="GO811"/>
      <c r="GP811"/>
      <c r="GQ811"/>
      <c r="GR811"/>
      <c r="GS811"/>
      <c r="GT811"/>
      <c r="GU811"/>
      <c r="GV811"/>
      <c r="GW811"/>
      <c r="GX811"/>
      <c r="GY811"/>
      <c r="GZ811"/>
      <c r="HA811"/>
      <c r="HB811"/>
      <c r="HC811"/>
      <c r="HD811"/>
      <c r="HE811"/>
      <c r="HF811"/>
      <c r="HG811"/>
      <c r="HH811"/>
      <c r="HI811"/>
      <c r="HJ811"/>
      <c r="HK811"/>
      <c r="HL811"/>
      <c r="HM811"/>
      <c r="HN811"/>
      <c r="HO811"/>
      <c r="HP811"/>
      <c r="HQ811"/>
      <c r="HR811"/>
      <c r="HS811"/>
      <c r="HT811"/>
      <c r="HU811"/>
      <c r="HV811"/>
      <c r="HW811"/>
      <c r="HX811"/>
      <c r="HY811"/>
      <c r="HZ811"/>
      <c r="IA811"/>
      <c r="IB811"/>
      <c r="IC811"/>
      <c r="ID811"/>
      <c r="IE811"/>
      <c r="IF811"/>
      <c r="IG811"/>
      <c r="IH811"/>
      <c r="II811"/>
      <c r="IJ811"/>
      <c r="IK811"/>
      <c r="IL811"/>
      <c r="IM811"/>
      <c r="IN811"/>
      <c r="IO811"/>
      <c r="IP811"/>
      <c r="IQ811"/>
      <c r="IR811"/>
      <c r="IS811"/>
      <c r="IT811"/>
      <c r="IU811"/>
      <c r="IV811"/>
    </row>
    <row r="812" spans="1:256" ht="15" customHeight="1">
      <c r="A812"/>
      <c r="B812" s="5" t="s">
        <v>12</v>
      </c>
      <c r="C812" s="5"/>
      <c r="D812" s="5"/>
      <c r="E812" s="5"/>
      <c r="F812" s="5"/>
      <c r="G812" s="5"/>
      <c r="H812" s="5"/>
      <c r="I812" s="5"/>
      <c r="J812" s="5"/>
      <c r="K812" s="269" t="s">
        <v>908</v>
      </c>
      <c r="L812" s="269"/>
      <c r="M812" s="269"/>
      <c r="N812" s="269"/>
      <c r="O812" s="269"/>
      <c r="P812" s="269"/>
      <c r="Q812" s="269"/>
      <c r="R812" s="269"/>
      <c r="S812" s="269"/>
      <c r="T812" s="269" t="s">
        <v>909</v>
      </c>
      <c r="U812" s="269"/>
      <c r="V812" s="269"/>
      <c r="W812" s="269"/>
      <c r="X812" s="269"/>
      <c r="Y812" s="269"/>
      <c r="Z812" s="269"/>
      <c r="AA812" s="269"/>
      <c r="AB812" s="269"/>
      <c r="AC812" s="269" t="s">
        <v>910</v>
      </c>
      <c r="AD812" s="269"/>
      <c r="AE812" s="269"/>
      <c r="AF812" s="269"/>
      <c r="AG812" s="269"/>
      <c r="AH812" s="269"/>
      <c r="AI812" s="269"/>
      <c r="AJ812" s="269"/>
      <c r="AK812" s="269"/>
      <c r="AL812" s="345" t="s">
        <v>911</v>
      </c>
      <c r="AM812" s="345"/>
      <c r="AN812" s="345"/>
      <c r="AO812" s="345"/>
      <c r="AP812" s="345"/>
      <c r="AQ812" s="345"/>
      <c r="AR812" s="345"/>
      <c r="AS812" s="345"/>
      <c r="AT812" s="345"/>
      <c r="AU812" s="345"/>
      <c r="AV812" s="479" t="s">
        <v>912</v>
      </c>
      <c r="AW812" s="479"/>
      <c r="AX812" s="479"/>
      <c r="AY812" s="479"/>
      <c r="AZ812" s="479"/>
      <c r="BA812" s="479"/>
      <c r="BB812" s="479"/>
      <c r="BC812" s="479"/>
      <c r="BD812" s="479"/>
      <c r="BE812" s="479"/>
      <c r="BF812" s="480" t="s">
        <v>913</v>
      </c>
      <c r="BG812" s="480"/>
      <c r="BH812" s="480"/>
      <c r="BI812" s="480"/>
      <c r="BJ812" s="480"/>
      <c r="BK812" s="480"/>
      <c r="BL812" s="480"/>
      <c r="BM812" s="480"/>
      <c r="BN812" s="480"/>
      <c r="BO812" s="480"/>
      <c r="BP812" s="425" t="s">
        <v>914</v>
      </c>
      <c r="BQ812" s="425"/>
      <c r="BR812" s="425"/>
      <c r="BS812" s="425"/>
      <c r="BT812" s="425"/>
      <c r="BU812" s="425"/>
      <c r="BV812" s="425"/>
      <c r="BW812" s="425"/>
      <c r="BX812" s="425"/>
      <c r="BY812" s="425"/>
      <c r="BZ812" s="466"/>
      <c r="CA812" s="466"/>
      <c r="CB812" s="466"/>
      <c r="CC812"/>
      <c r="CD812"/>
      <c r="CE812"/>
      <c r="CF812"/>
      <c r="CG812"/>
      <c r="CH812"/>
      <c r="CI812"/>
      <c r="CJ812"/>
      <c r="CK812"/>
      <c r="CL812"/>
      <c r="CM812"/>
      <c r="CN812"/>
      <c r="CO812"/>
      <c r="CP812"/>
      <c r="CQ812"/>
      <c r="CR812"/>
      <c r="CS812"/>
      <c r="CT812"/>
      <c r="CU812"/>
      <c r="CV812"/>
      <c r="CW812"/>
      <c r="CX812"/>
      <c r="CY812"/>
      <c r="CZ812"/>
      <c r="DA812"/>
      <c r="DB812"/>
      <c r="DC812"/>
      <c r="DD812"/>
      <c r="DE812"/>
      <c r="DF812"/>
      <c r="DG812"/>
      <c r="DH812"/>
      <c r="DI812"/>
      <c r="DJ812"/>
      <c r="DK812"/>
      <c r="DL812"/>
      <c r="DM812"/>
      <c r="DN812"/>
      <c r="DO812"/>
      <c r="DP812"/>
      <c r="DQ812"/>
      <c r="DR812"/>
      <c r="DS812"/>
      <c r="DT812"/>
      <c r="DU812"/>
      <c r="DV812"/>
      <c r="DW812"/>
      <c r="DX812"/>
      <c r="DY812"/>
      <c r="DZ812"/>
      <c r="EA812"/>
      <c r="EB812"/>
      <c r="EC812"/>
      <c r="ED812"/>
      <c r="EE812"/>
      <c r="EF812"/>
      <c r="EG812"/>
      <c r="EH812"/>
      <c r="EI812"/>
      <c r="EJ812"/>
      <c r="EK812"/>
      <c r="EL812"/>
      <c r="EM812"/>
      <c r="EN812"/>
      <c r="EO812"/>
      <c r="EP812"/>
      <c r="EQ812"/>
      <c r="ER812"/>
      <c r="ES812"/>
      <c r="ET812"/>
      <c r="EU812"/>
      <c r="EV812"/>
      <c r="EW812"/>
      <c r="EX812"/>
      <c r="EY812"/>
      <c r="EZ812"/>
      <c r="FA812"/>
      <c r="FB812"/>
      <c r="FC812"/>
      <c r="FD812"/>
      <c r="FE812"/>
      <c r="FF812"/>
      <c r="FG812"/>
      <c r="FH812"/>
      <c r="FI812"/>
      <c r="FJ812"/>
      <c r="FK812"/>
      <c r="FL812"/>
      <c r="FM812"/>
      <c r="FN812"/>
      <c r="FO812"/>
      <c r="FP812"/>
      <c r="FQ812"/>
      <c r="FR812"/>
      <c r="FS812"/>
      <c r="FT812"/>
      <c r="FU812"/>
      <c r="FV812"/>
      <c r="FW812"/>
      <c r="FX812"/>
      <c r="FY812"/>
      <c r="FZ812"/>
      <c r="GA812"/>
      <c r="GB812"/>
      <c r="GC812"/>
      <c r="GD812"/>
      <c r="GE812"/>
      <c r="GF812"/>
      <c r="GG812"/>
      <c r="GH812"/>
      <c r="GI812"/>
      <c r="GJ812"/>
      <c r="GK812"/>
      <c r="GL812"/>
      <c r="GM812"/>
      <c r="GN812"/>
      <c r="GO812"/>
      <c r="GP812"/>
      <c r="GQ812"/>
      <c r="GR812"/>
      <c r="GS812"/>
      <c r="GT812"/>
      <c r="GU812"/>
      <c r="GV812"/>
      <c r="GW812"/>
      <c r="GX812"/>
      <c r="GY812"/>
      <c r="GZ812"/>
      <c r="HA812"/>
      <c r="HB812"/>
      <c r="HC812"/>
      <c r="HD812"/>
      <c r="HE812"/>
      <c r="HF812"/>
      <c r="HG812"/>
      <c r="HH812"/>
      <c r="HI812"/>
      <c r="HJ812"/>
      <c r="HK812"/>
      <c r="HL812"/>
      <c r="HM812"/>
      <c r="HN812"/>
      <c r="HO812"/>
      <c r="HP812"/>
      <c r="HQ812"/>
      <c r="HR812"/>
      <c r="HS812"/>
      <c r="HT812"/>
      <c r="HU812"/>
      <c r="HV812"/>
      <c r="HW812"/>
      <c r="HX812"/>
      <c r="HY812"/>
      <c r="HZ812"/>
      <c r="IA812"/>
      <c r="IB812"/>
      <c r="IC812"/>
      <c r="ID812"/>
      <c r="IE812"/>
      <c r="IF812"/>
      <c r="IG812"/>
      <c r="IH812"/>
      <c r="II812"/>
      <c r="IJ812"/>
      <c r="IK812"/>
      <c r="IL812"/>
      <c r="IM812"/>
      <c r="IN812"/>
      <c r="IO812"/>
      <c r="IP812"/>
      <c r="IQ812"/>
      <c r="IR812"/>
      <c r="IS812"/>
      <c r="IT812"/>
      <c r="IU812"/>
      <c r="IV812"/>
    </row>
    <row r="813" spans="1:256" ht="15" customHeight="1">
      <c r="A813"/>
      <c r="B813" s="5"/>
      <c r="C813" s="5"/>
      <c r="D813" s="5"/>
      <c r="E813" s="5"/>
      <c r="F813" s="5"/>
      <c r="G813" s="5"/>
      <c r="H813" s="5"/>
      <c r="I813" s="5"/>
      <c r="J813" s="5"/>
      <c r="K813" s="269"/>
      <c r="L813" s="269"/>
      <c r="M813" s="269"/>
      <c r="N813" s="269"/>
      <c r="O813" s="269"/>
      <c r="P813" s="269"/>
      <c r="Q813" s="269"/>
      <c r="R813" s="269"/>
      <c r="S813" s="269"/>
      <c r="T813" s="269"/>
      <c r="U813" s="269"/>
      <c r="V813" s="269"/>
      <c r="W813" s="269"/>
      <c r="X813" s="269"/>
      <c r="Y813" s="269"/>
      <c r="Z813" s="269"/>
      <c r="AA813" s="269"/>
      <c r="AB813" s="269"/>
      <c r="AC813" s="269"/>
      <c r="AD813" s="269"/>
      <c r="AE813" s="269"/>
      <c r="AF813" s="269"/>
      <c r="AG813" s="269"/>
      <c r="AH813" s="269"/>
      <c r="AI813" s="269"/>
      <c r="AJ813" s="269"/>
      <c r="AK813" s="269"/>
      <c r="AL813" s="345"/>
      <c r="AM813" s="345"/>
      <c r="AN813" s="345"/>
      <c r="AO813" s="345"/>
      <c r="AP813" s="345"/>
      <c r="AQ813" s="345"/>
      <c r="AR813" s="345"/>
      <c r="AS813" s="345"/>
      <c r="AT813" s="345"/>
      <c r="AU813" s="345"/>
      <c r="AV813" s="479"/>
      <c r="AW813" s="479"/>
      <c r="AX813" s="479"/>
      <c r="AY813" s="479"/>
      <c r="AZ813" s="479"/>
      <c r="BA813" s="479"/>
      <c r="BB813" s="479"/>
      <c r="BC813" s="479"/>
      <c r="BD813" s="479"/>
      <c r="BE813" s="479"/>
      <c r="BF813" s="480"/>
      <c r="BG813" s="480"/>
      <c r="BH813" s="480"/>
      <c r="BI813" s="480"/>
      <c r="BJ813" s="480"/>
      <c r="BK813" s="480"/>
      <c r="BL813" s="480"/>
      <c r="BM813" s="480"/>
      <c r="BN813" s="480"/>
      <c r="BO813" s="480"/>
      <c r="BP813" s="425"/>
      <c r="BQ813" s="425"/>
      <c r="BR813" s="425"/>
      <c r="BS813" s="425"/>
      <c r="BT813" s="425"/>
      <c r="BU813" s="425"/>
      <c r="BV813" s="425"/>
      <c r="BW813" s="425"/>
      <c r="BX813" s="425"/>
      <c r="BY813" s="425"/>
      <c r="BZ813" s="466"/>
      <c r="CA813" s="466"/>
      <c r="CB813" s="466"/>
      <c r="CC813"/>
      <c r="CD813"/>
      <c r="CE813"/>
      <c r="CF813"/>
      <c r="CG813"/>
      <c r="CH813"/>
      <c r="CI813"/>
      <c r="CJ813"/>
      <c r="CK813"/>
      <c r="CL813"/>
      <c r="CM813"/>
      <c r="CN813"/>
      <c r="CO813"/>
      <c r="CP813"/>
      <c r="CQ813"/>
      <c r="CR813"/>
      <c r="CS813"/>
      <c r="CT813"/>
      <c r="CU813"/>
      <c r="CV813"/>
      <c r="CW813"/>
      <c r="CX813"/>
      <c r="CY813"/>
      <c r="CZ813"/>
      <c r="DA813"/>
      <c r="DB813"/>
      <c r="DC813"/>
      <c r="DD813"/>
      <c r="DE813"/>
      <c r="DF813"/>
      <c r="DG813"/>
      <c r="DH813"/>
      <c r="DI813"/>
      <c r="DJ813"/>
      <c r="DK813"/>
      <c r="DL813"/>
      <c r="DM813"/>
      <c r="DN813"/>
      <c r="DO813"/>
      <c r="DP813"/>
      <c r="DQ813"/>
      <c r="DR813"/>
      <c r="DS813"/>
      <c r="DT813"/>
      <c r="DU813"/>
      <c r="DV813"/>
      <c r="DW813"/>
      <c r="DX813"/>
      <c r="DY813"/>
      <c r="DZ813"/>
      <c r="EA813"/>
      <c r="EB813"/>
      <c r="EC813"/>
      <c r="ED813"/>
      <c r="EE813"/>
      <c r="EF813"/>
      <c r="EG813"/>
      <c r="EH813"/>
      <c r="EI813"/>
      <c r="EJ813"/>
      <c r="EK813"/>
      <c r="EL813"/>
      <c r="EM813"/>
      <c r="EN813"/>
      <c r="EO813"/>
      <c r="EP813"/>
      <c r="EQ813"/>
      <c r="ER813"/>
      <c r="ES813"/>
      <c r="ET813"/>
      <c r="EU813"/>
      <c r="EV813"/>
      <c r="EW813"/>
      <c r="EX813"/>
      <c r="EY813"/>
      <c r="EZ813"/>
      <c r="FA813"/>
      <c r="FB813"/>
      <c r="FC813"/>
      <c r="FD813"/>
      <c r="FE813"/>
      <c r="FF813"/>
      <c r="FG813"/>
      <c r="FH813"/>
      <c r="FI813"/>
      <c r="FJ813"/>
      <c r="FK813"/>
      <c r="FL813"/>
      <c r="FM813"/>
      <c r="FN813"/>
      <c r="FO813"/>
      <c r="FP813"/>
      <c r="FQ813"/>
      <c r="FR813"/>
      <c r="FS813"/>
      <c r="FT813"/>
      <c r="FU813"/>
      <c r="FV813"/>
      <c r="FW813"/>
      <c r="FX813"/>
      <c r="FY813"/>
      <c r="FZ813"/>
      <c r="GA813"/>
      <c r="GB813"/>
      <c r="GC813"/>
      <c r="GD813"/>
      <c r="GE813"/>
      <c r="GF813"/>
      <c r="GG813"/>
      <c r="GH813"/>
      <c r="GI813"/>
      <c r="GJ813"/>
      <c r="GK813"/>
      <c r="GL813"/>
      <c r="GM813"/>
      <c r="GN813"/>
      <c r="GO813"/>
      <c r="GP813"/>
      <c r="GQ813"/>
      <c r="GR813"/>
      <c r="GS813"/>
      <c r="GT813"/>
      <c r="GU813"/>
      <c r="GV813"/>
      <c r="GW813"/>
      <c r="GX813"/>
      <c r="GY813"/>
      <c r="GZ813"/>
      <c r="HA813"/>
      <c r="HB813"/>
      <c r="HC813"/>
      <c r="HD813"/>
      <c r="HE813"/>
      <c r="HF813"/>
      <c r="HG813"/>
      <c r="HH813"/>
      <c r="HI813"/>
      <c r="HJ813"/>
      <c r="HK813"/>
      <c r="HL813"/>
      <c r="HM813"/>
      <c r="HN813"/>
      <c r="HO813"/>
      <c r="HP813"/>
      <c r="HQ813"/>
      <c r="HR813"/>
      <c r="HS813"/>
      <c r="HT813"/>
      <c r="HU813"/>
      <c r="HV813"/>
      <c r="HW813"/>
      <c r="HX813"/>
      <c r="HY813"/>
      <c r="HZ813"/>
      <c r="IA813"/>
      <c r="IB813"/>
      <c r="IC813"/>
      <c r="ID813"/>
      <c r="IE813"/>
      <c r="IF813"/>
      <c r="IG813"/>
      <c r="IH813"/>
      <c r="II813"/>
      <c r="IJ813"/>
      <c r="IK813"/>
      <c r="IL813"/>
      <c r="IM813"/>
      <c r="IN813"/>
      <c r="IO813"/>
      <c r="IP813"/>
      <c r="IQ813"/>
      <c r="IR813"/>
      <c r="IS813"/>
      <c r="IT813"/>
      <c r="IU813"/>
      <c r="IV813"/>
    </row>
    <row r="814" spans="1:256" ht="15" customHeight="1">
      <c r="A814"/>
      <c r="B814" s="10" t="s">
        <v>805</v>
      </c>
      <c r="C814" s="10"/>
      <c r="D814" s="10"/>
      <c r="E814" s="10"/>
      <c r="F814" s="10"/>
      <c r="G814" s="10"/>
      <c r="H814" s="10"/>
      <c r="I814" s="10"/>
      <c r="J814" s="10"/>
      <c r="K814" s="481">
        <v>19873</v>
      </c>
      <c r="L814" s="481"/>
      <c r="M814" s="481"/>
      <c r="N814" s="481"/>
      <c r="O814" s="481"/>
      <c r="P814" s="481"/>
      <c r="Q814" s="481"/>
      <c r="R814" s="481"/>
      <c r="S814" s="481"/>
      <c r="T814" s="481">
        <v>48453</v>
      </c>
      <c r="U814" s="481"/>
      <c r="V814" s="481"/>
      <c r="W814" s="481"/>
      <c r="X814" s="481"/>
      <c r="Y814" s="481"/>
      <c r="Z814" s="481"/>
      <c r="AA814" s="481"/>
      <c r="AB814" s="481"/>
      <c r="AC814" s="482">
        <v>99</v>
      </c>
      <c r="AD814" s="482"/>
      <c r="AE814" s="482"/>
      <c r="AF814" s="482"/>
      <c r="AG814" s="482"/>
      <c r="AH814" s="482"/>
      <c r="AI814" s="482"/>
      <c r="AJ814" s="482"/>
      <c r="AK814" s="482"/>
      <c r="AL814" s="481">
        <v>5643878</v>
      </c>
      <c r="AM814" s="481"/>
      <c r="AN814" s="481"/>
      <c r="AO814" s="481"/>
      <c r="AP814" s="481"/>
      <c r="AQ814" s="481"/>
      <c r="AR814" s="481"/>
      <c r="AS814" s="481"/>
      <c r="AT814" s="481"/>
      <c r="AU814" s="481"/>
      <c r="AV814" s="481">
        <v>15463</v>
      </c>
      <c r="AW814" s="481"/>
      <c r="AX814" s="481"/>
      <c r="AY814" s="481"/>
      <c r="AZ814" s="481"/>
      <c r="BA814" s="481"/>
      <c r="BB814" s="481"/>
      <c r="BC814" s="481"/>
      <c r="BD814" s="481"/>
      <c r="BE814" s="481"/>
      <c r="BF814" s="481">
        <v>319</v>
      </c>
      <c r="BG814" s="481"/>
      <c r="BH814" s="481"/>
      <c r="BI814" s="481"/>
      <c r="BJ814" s="481"/>
      <c r="BK814" s="481"/>
      <c r="BL814" s="481"/>
      <c r="BM814" s="481"/>
      <c r="BN814" s="481"/>
      <c r="BO814" s="481"/>
      <c r="BP814" s="481">
        <v>457</v>
      </c>
      <c r="BQ814" s="481"/>
      <c r="BR814" s="481"/>
      <c r="BS814" s="481"/>
      <c r="BT814" s="481"/>
      <c r="BU814" s="481"/>
      <c r="BV814" s="481"/>
      <c r="BW814" s="481"/>
      <c r="BX814" s="481"/>
      <c r="BY814" s="481"/>
      <c r="BZ814" s="483"/>
      <c r="CA814" s="483"/>
      <c r="CB814" s="483"/>
      <c r="CC814"/>
      <c r="CD814"/>
      <c r="CE814"/>
      <c r="CF814"/>
      <c r="CG814"/>
      <c r="CH814"/>
      <c r="CI814"/>
      <c r="CJ814"/>
      <c r="CK814"/>
      <c r="CL814"/>
      <c r="CM814"/>
      <c r="CN814"/>
      <c r="CO814"/>
      <c r="CP814"/>
      <c r="CQ814"/>
      <c r="CR814"/>
      <c r="CS814"/>
      <c r="CT814"/>
      <c r="CU814"/>
      <c r="CV814"/>
      <c r="CW814"/>
      <c r="CX814"/>
      <c r="CY814"/>
      <c r="CZ814"/>
      <c r="DA814"/>
      <c r="DB814"/>
      <c r="DC814"/>
      <c r="DD814"/>
      <c r="DE814"/>
      <c r="DF814"/>
      <c r="DG814"/>
      <c r="DH814"/>
      <c r="DI814"/>
      <c r="DJ814"/>
      <c r="DK814"/>
      <c r="DL814"/>
      <c r="DM814"/>
      <c r="DN814"/>
      <c r="DO814"/>
      <c r="DP814"/>
      <c r="DQ814"/>
      <c r="DR814"/>
      <c r="DS814"/>
      <c r="DT814"/>
      <c r="DU814"/>
      <c r="DV814"/>
      <c r="DW814"/>
      <c r="DX814"/>
      <c r="DY814"/>
      <c r="DZ814"/>
      <c r="EA814"/>
      <c r="EB814"/>
      <c r="EC814"/>
      <c r="ED814"/>
      <c r="EE814"/>
      <c r="EF814"/>
      <c r="EG814"/>
      <c r="EH814"/>
      <c r="EI814"/>
      <c r="EJ814"/>
      <c r="EK814"/>
      <c r="EL814"/>
      <c r="EM814"/>
      <c r="EN814"/>
      <c r="EO814"/>
      <c r="EP814"/>
      <c r="EQ814"/>
      <c r="ER814"/>
      <c r="ES814"/>
      <c r="ET814"/>
      <c r="EU814"/>
      <c r="EV814"/>
      <c r="EW814"/>
      <c r="EX814"/>
      <c r="EY814"/>
      <c r="EZ814"/>
      <c r="FA814"/>
      <c r="FB814"/>
      <c r="FC814"/>
      <c r="FD814"/>
      <c r="FE814"/>
      <c r="FF814"/>
      <c r="FG814"/>
      <c r="FH814"/>
      <c r="FI814"/>
      <c r="FJ814"/>
      <c r="FK814"/>
      <c r="FL814"/>
      <c r="FM814"/>
      <c r="FN814"/>
      <c r="FO814"/>
      <c r="FP814"/>
      <c r="FQ814"/>
      <c r="FR814"/>
      <c r="FS814"/>
      <c r="FT814"/>
      <c r="FU814"/>
      <c r="FV814"/>
      <c r="FW814"/>
      <c r="FX814"/>
      <c r="FY814"/>
      <c r="FZ814"/>
      <c r="GA814"/>
      <c r="GB814"/>
      <c r="GC814"/>
      <c r="GD814"/>
      <c r="GE814"/>
      <c r="GF814"/>
      <c r="GG814"/>
      <c r="GH814"/>
      <c r="GI814"/>
      <c r="GJ814"/>
      <c r="GK814"/>
      <c r="GL814"/>
      <c r="GM814"/>
      <c r="GN814"/>
      <c r="GO814"/>
      <c r="GP814"/>
      <c r="GQ814"/>
      <c r="GR814"/>
      <c r="GS814"/>
      <c r="GT814"/>
      <c r="GU814"/>
      <c r="GV814"/>
      <c r="GW814"/>
      <c r="GX814"/>
      <c r="GY814"/>
      <c r="GZ814"/>
      <c r="HA814"/>
      <c r="HB814"/>
      <c r="HC814"/>
      <c r="HD814"/>
      <c r="HE814"/>
      <c r="HF814"/>
      <c r="HG814"/>
      <c r="HH814"/>
      <c r="HI814"/>
      <c r="HJ814"/>
      <c r="HK814"/>
      <c r="HL814"/>
      <c r="HM814"/>
      <c r="HN814"/>
      <c r="HO814"/>
      <c r="HP814"/>
      <c r="HQ814"/>
      <c r="HR814"/>
      <c r="HS814"/>
      <c r="HT814"/>
      <c r="HU814"/>
      <c r="HV814"/>
      <c r="HW814"/>
      <c r="HX814"/>
      <c r="HY814"/>
      <c r="HZ814"/>
      <c r="IA814"/>
      <c r="IB814"/>
      <c r="IC814"/>
      <c r="ID814"/>
      <c r="IE814"/>
      <c r="IF814"/>
      <c r="IG814"/>
      <c r="IH814"/>
      <c r="II814"/>
      <c r="IJ814"/>
      <c r="IK814"/>
      <c r="IL814"/>
      <c r="IM814"/>
      <c r="IN814"/>
      <c r="IO814"/>
      <c r="IP814"/>
      <c r="IQ814"/>
      <c r="IR814"/>
      <c r="IS814"/>
      <c r="IT814"/>
      <c r="IU814"/>
      <c r="IV814"/>
    </row>
    <row r="815" spans="1:256" ht="15" customHeight="1">
      <c r="A815"/>
      <c r="B815" s="333"/>
      <c r="C815" s="333"/>
      <c r="D815" s="333"/>
      <c r="E815" s="333"/>
      <c r="F815" s="333"/>
      <c r="G815" s="333"/>
      <c r="H815" s="333"/>
      <c r="I815" s="333"/>
      <c r="J815" s="333"/>
      <c r="K815" s="333"/>
      <c r="L815" s="333"/>
      <c r="M815" s="333"/>
      <c r="N815" s="333"/>
      <c r="O815" s="333"/>
      <c r="P815" s="333"/>
      <c r="Q815" s="333"/>
      <c r="R815" s="333"/>
      <c r="S815" s="333"/>
      <c r="T815" s="333"/>
      <c r="U815" s="333"/>
      <c r="V815" s="333"/>
      <c r="W815" s="333"/>
      <c r="X815" s="333"/>
      <c r="Y815" s="333"/>
      <c r="Z815" s="333"/>
      <c r="AA815" s="333"/>
      <c r="AB815" s="333"/>
      <c r="AC815" s="333"/>
      <c r="AD815" s="333"/>
      <c r="AE815" s="333"/>
      <c r="AF815" s="333"/>
      <c r="AG815" s="333"/>
      <c r="AH815" s="333"/>
      <c r="AI815" s="333"/>
      <c r="AJ815" s="333"/>
      <c r="AK815" s="333"/>
      <c r="AL815" s="333"/>
      <c r="AM815" s="333"/>
      <c r="AN815" s="333"/>
      <c r="AO815" s="333"/>
      <c r="AP815" s="333"/>
      <c r="AQ815" s="333"/>
      <c r="AR815" s="333"/>
      <c r="AS815" s="333"/>
      <c r="AT815" s="333"/>
      <c r="AU815" s="333"/>
      <c r="AV815" s="333"/>
      <c r="AW815" s="333"/>
      <c r="AX815" s="333"/>
      <c r="AY815" s="333"/>
      <c r="AZ815"/>
      <c r="BA815" s="333"/>
      <c r="BB815"/>
      <c r="BC815" s="333"/>
      <c r="BD815"/>
      <c r="BE815" s="333"/>
      <c r="BF815" s="333"/>
      <c r="BG815" s="333"/>
      <c r="BH815" s="333"/>
      <c r="BI815" s="333"/>
      <c r="BJ815"/>
      <c r="BK815"/>
      <c r="BL815" s="333"/>
      <c r="BM815" s="333"/>
      <c r="BN815" s="333"/>
      <c r="BO815" s="333"/>
      <c r="BP815" s="333"/>
      <c r="BQ815" s="333"/>
      <c r="BR815"/>
      <c r="BS815"/>
      <c r="BT815"/>
      <c r="BU815"/>
      <c r="BV815"/>
      <c r="BW815"/>
      <c r="BX815"/>
      <c r="BY815" s="9" t="s">
        <v>457</v>
      </c>
      <c r="BZ815" s="9"/>
      <c r="CA815" s="9"/>
      <c r="CB815" s="9"/>
      <c r="CC815"/>
      <c r="CD815"/>
      <c r="CE815"/>
      <c r="CF815"/>
      <c r="CG815"/>
      <c r="CH815"/>
      <c r="CI815"/>
      <c r="CJ815"/>
      <c r="CK815"/>
      <c r="CL815"/>
      <c r="CM815"/>
      <c r="CN815"/>
      <c r="CO815"/>
      <c r="CP815"/>
      <c r="CQ815"/>
      <c r="CR815"/>
      <c r="CS815"/>
      <c r="CT815"/>
      <c r="CU815"/>
      <c r="CV815"/>
      <c r="CW815"/>
      <c r="CX815"/>
      <c r="CY815"/>
      <c r="CZ815"/>
      <c r="DA815"/>
      <c r="DB815"/>
      <c r="DC815"/>
      <c r="DD815"/>
      <c r="DE815"/>
      <c r="DF815"/>
      <c r="DG815"/>
      <c r="DH815"/>
      <c r="DI815"/>
      <c r="DJ815"/>
      <c r="DK815"/>
      <c r="DL815"/>
      <c r="DM815"/>
      <c r="DN815"/>
      <c r="DO815"/>
      <c r="DP815"/>
      <c r="DQ815"/>
      <c r="DR815"/>
      <c r="DS815"/>
      <c r="DT815"/>
      <c r="DU815"/>
      <c r="DV815"/>
      <c r="DW815"/>
      <c r="DX815"/>
      <c r="DY815"/>
      <c r="DZ815"/>
      <c r="EA815"/>
      <c r="EB815"/>
      <c r="EC815"/>
      <c r="ED815"/>
      <c r="EE815"/>
      <c r="EF815"/>
      <c r="EG815"/>
      <c r="EH815"/>
      <c r="EI815"/>
      <c r="EJ815"/>
      <c r="EK815"/>
      <c r="EL815"/>
      <c r="EM815"/>
      <c r="EN815"/>
      <c r="EO815"/>
      <c r="EP815"/>
      <c r="EQ815"/>
      <c r="ER815"/>
      <c r="ES815"/>
      <c r="ET815"/>
      <c r="EU815"/>
      <c r="EV815"/>
      <c r="EW815"/>
      <c r="EX815"/>
      <c r="EY815"/>
      <c r="EZ815"/>
      <c r="FA815"/>
      <c r="FB815"/>
      <c r="FC815"/>
      <c r="FD815"/>
      <c r="FE815"/>
      <c r="FF815"/>
      <c r="FG815"/>
      <c r="FH815"/>
      <c r="FI815"/>
      <c r="FJ815"/>
      <c r="FK815"/>
      <c r="FL815"/>
      <c r="FM815"/>
      <c r="FN815"/>
      <c r="FO815"/>
      <c r="FP815"/>
      <c r="FQ815"/>
      <c r="FR815"/>
      <c r="FS815"/>
      <c r="FT815"/>
      <c r="FU815"/>
      <c r="FV815"/>
      <c r="FW815"/>
      <c r="FX815"/>
      <c r="FY815"/>
      <c r="FZ815"/>
      <c r="GA815"/>
      <c r="GB815"/>
      <c r="GC815"/>
      <c r="GD815"/>
      <c r="GE815"/>
      <c r="GF815"/>
      <c r="GG815"/>
      <c r="GH815"/>
      <c r="GI815"/>
      <c r="GJ815"/>
      <c r="GK815"/>
      <c r="GL815"/>
      <c r="GM815"/>
      <c r="GN815"/>
      <c r="GO815"/>
      <c r="GP815"/>
      <c r="GQ815"/>
      <c r="GR815"/>
      <c r="GS815"/>
      <c r="GT815"/>
      <c r="GU815"/>
      <c r="GV815"/>
      <c r="GW815"/>
      <c r="GX815"/>
      <c r="GY815"/>
      <c r="GZ815"/>
      <c r="HA815"/>
      <c r="HB815"/>
      <c r="HC815"/>
      <c r="HD815"/>
      <c r="HE815"/>
      <c r="HF815"/>
      <c r="HG815"/>
      <c r="HH815"/>
      <c r="HI815"/>
      <c r="HJ815"/>
      <c r="HK815"/>
      <c r="HL815"/>
      <c r="HM815"/>
      <c r="HN815"/>
      <c r="HO815"/>
      <c r="HP815"/>
      <c r="HQ815"/>
      <c r="HR815"/>
      <c r="HS815"/>
      <c r="HT815"/>
      <c r="HU815"/>
      <c r="HV815"/>
      <c r="HW815"/>
      <c r="HX815"/>
      <c r="HY815"/>
      <c r="HZ815"/>
      <c r="IA815"/>
      <c r="IB815"/>
      <c r="IC815"/>
      <c r="ID815"/>
      <c r="IE815"/>
      <c r="IF815"/>
      <c r="IG815"/>
      <c r="IH815"/>
      <c r="II815"/>
      <c r="IJ815"/>
      <c r="IK815"/>
      <c r="IL815"/>
      <c r="IM815"/>
      <c r="IN815"/>
      <c r="IO815"/>
      <c r="IP815"/>
      <c r="IQ815"/>
      <c r="IR815"/>
      <c r="IS815"/>
      <c r="IT815"/>
      <c r="IU815"/>
      <c r="IV815"/>
    </row>
    <row r="816" spans="1:256" ht="10.5" customHeight="1">
      <c r="A816"/>
      <c r="B816" s="333"/>
      <c r="C816" s="333"/>
      <c r="D816" s="333"/>
      <c r="E816" s="333"/>
      <c r="F816" s="333"/>
      <c r="G816" s="333"/>
      <c r="H816" s="333"/>
      <c r="I816" s="333"/>
      <c r="J816" s="333"/>
      <c r="K816" s="333"/>
      <c r="L816" s="333"/>
      <c r="M816" s="333"/>
      <c r="N816" s="333"/>
      <c r="O816" s="333"/>
      <c r="P816" s="333"/>
      <c r="Q816" s="333"/>
      <c r="R816" s="333"/>
      <c r="S816" s="333"/>
      <c r="T816" s="333"/>
      <c r="U816" s="333"/>
      <c r="V816" s="333"/>
      <c r="W816" s="333"/>
      <c r="X816" s="333"/>
      <c r="Y816" s="333"/>
      <c r="Z816" s="333"/>
      <c r="AA816" s="333"/>
      <c r="AB816" s="333"/>
      <c r="AC816" s="333"/>
      <c r="AD816" s="333"/>
      <c r="AE816" s="333"/>
      <c r="AF816" s="333"/>
      <c r="AG816" s="333"/>
      <c r="AH816" s="333"/>
      <c r="AI816" s="333"/>
      <c r="AJ816" s="333"/>
      <c r="AK816" s="333"/>
      <c r="AL816" s="333"/>
      <c r="AM816" s="333"/>
      <c r="AN816" s="333"/>
      <c r="AO816" s="333"/>
      <c r="AP816" s="333"/>
      <c r="AQ816" s="333"/>
      <c r="AR816" s="333"/>
      <c r="AS816" s="333"/>
      <c r="AT816" s="333"/>
      <c r="AU816" s="333"/>
      <c r="AV816" s="333"/>
      <c r="AW816" s="333"/>
      <c r="AX816" s="333"/>
      <c r="AY816" s="333"/>
      <c r="AZ816" s="333"/>
      <c r="BA816" s="333"/>
      <c r="BB816" s="333"/>
      <c r="BC816" s="333"/>
      <c r="BD816" s="333"/>
      <c r="BE816" s="333"/>
      <c r="BF816"/>
      <c r="BG816" s="333"/>
      <c r="BH816" s="333"/>
      <c r="BI816" s="333"/>
      <c r="BJ816" s="333"/>
      <c r="BK816" s="333"/>
      <c r="BL816" s="333"/>
      <c r="BM816" s="333"/>
      <c r="BN816" s="333"/>
      <c r="BO816" s="333"/>
      <c r="BP816" s="333"/>
      <c r="BQ816" s="333"/>
      <c r="BR816"/>
      <c r="BS816"/>
      <c r="BT816"/>
      <c r="BU816"/>
      <c r="BV816"/>
      <c r="BW816"/>
      <c r="BX816"/>
      <c r="BY816"/>
      <c r="BZ816"/>
      <c r="CA816"/>
      <c r="CB816"/>
      <c r="CC816"/>
      <c r="CD816"/>
      <c r="CE816"/>
      <c r="CF816"/>
      <c r="CG816"/>
      <c r="CH816"/>
      <c r="CI816"/>
      <c r="CJ816"/>
      <c r="CK816"/>
      <c r="CL816"/>
      <c r="CM816"/>
      <c r="CN816"/>
      <c r="CO816"/>
      <c r="CP816"/>
      <c r="CQ816"/>
      <c r="CR816"/>
      <c r="CS816"/>
      <c r="CT816"/>
      <c r="CU816"/>
      <c r="CV816"/>
      <c r="CW816"/>
      <c r="CX816"/>
      <c r="CY816"/>
      <c r="CZ816"/>
      <c r="DA816"/>
      <c r="DB816"/>
      <c r="DC816"/>
      <c r="DD816"/>
      <c r="DE816"/>
      <c r="DF816"/>
      <c r="DG816"/>
      <c r="DH816"/>
      <c r="DI816"/>
      <c r="DJ816"/>
      <c r="DK816"/>
      <c r="DL816"/>
      <c r="DM816"/>
      <c r="DN816"/>
      <c r="DO816"/>
      <c r="DP816"/>
      <c r="DQ816"/>
      <c r="DR816"/>
      <c r="DS816"/>
      <c r="DT816"/>
      <c r="DU816"/>
      <c r="DV816"/>
      <c r="DW816"/>
      <c r="DX816"/>
      <c r="DY816"/>
      <c r="DZ816"/>
      <c r="EA816"/>
      <c r="EB816"/>
      <c r="EC816"/>
      <c r="ED816"/>
      <c r="EE816"/>
      <c r="EF816"/>
      <c r="EG816"/>
      <c r="EH816"/>
      <c r="EI816"/>
      <c r="EJ816"/>
      <c r="EK816"/>
      <c r="EL816"/>
      <c r="EM816"/>
      <c r="EN816"/>
      <c r="EO816"/>
      <c r="EP816"/>
      <c r="EQ816"/>
      <c r="ER816"/>
      <c r="ES816"/>
      <c r="ET816"/>
      <c r="EU816"/>
      <c r="EV816"/>
      <c r="EW816"/>
      <c r="EX816"/>
      <c r="EY816"/>
      <c r="EZ816"/>
      <c r="FA816"/>
      <c r="FB816"/>
      <c r="FC816"/>
      <c r="FD816"/>
      <c r="FE816"/>
      <c r="FF816"/>
      <c r="FG816"/>
      <c r="FH816"/>
      <c r="FI816"/>
      <c r="FJ816"/>
      <c r="FK816"/>
      <c r="FL816"/>
      <c r="FM816"/>
      <c r="FN816"/>
      <c r="FO816"/>
      <c r="FP816"/>
      <c r="FQ816"/>
      <c r="FR816"/>
      <c r="FS816"/>
      <c r="FT816"/>
      <c r="FU816"/>
      <c r="FV816"/>
      <c r="FW816"/>
      <c r="FX816"/>
      <c r="FY816"/>
      <c r="FZ816"/>
      <c r="GA816"/>
      <c r="GB816"/>
      <c r="GC816"/>
      <c r="GD816"/>
      <c r="GE816"/>
      <c r="GF816"/>
      <c r="GG816"/>
      <c r="GH816"/>
      <c r="GI816"/>
      <c r="GJ816"/>
      <c r="GK816"/>
      <c r="GL816"/>
      <c r="GM816"/>
      <c r="GN816"/>
      <c r="GO816"/>
      <c r="GP816"/>
      <c r="GQ816"/>
      <c r="GR816"/>
      <c r="GS816"/>
      <c r="GT816"/>
      <c r="GU816"/>
      <c r="GV816"/>
      <c r="GW816"/>
      <c r="GX816"/>
      <c r="GY816"/>
      <c r="GZ816"/>
      <c r="HA816"/>
      <c r="HB816"/>
      <c r="HC816"/>
      <c r="HD816"/>
      <c r="HE816"/>
      <c r="HF816"/>
      <c r="HG816"/>
      <c r="HH816"/>
      <c r="HI816"/>
      <c r="HJ816"/>
      <c r="HK816"/>
      <c r="HL816"/>
      <c r="HM816"/>
      <c r="HN816"/>
      <c r="HO816"/>
      <c r="HP816"/>
      <c r="HQ816"/>
      <c r="HR816"/>
      <c r="HS816"/>
      <c r="HT816"/>
      <c r="HU816"/>
      <c r="HV816"/>
      <c r="HW816"/>
      <c r="HX816"/>
      <c r="HY816"/>
      <c r="HZ816"/>
      <c r="IA816"/>
      <c r="IB816"/>
      <c r="IC816"/>
      <c r="ID816"/>
      <c r="IE816"/>
      <c r="IF816"/>
      <c r="IG816"/>
      <c r="IH816"/>
      <c r="II816"/>
      <c r="IJ816"/>
      <c r="IK816"/>
      <c r="IL816"/>
      <c r="IM816"/>
      <c r="IN816"/>
      <c r="IO816"/>
      <c r="IP816"/>
      <c r="IQ816"/>
      <c r="IR816"/>
      <c r="IS816"/>
      <c r="IT816"/>
      <c r="IU816"/>
      <c r="IV816"/>
    </row>
    <row r="817" spans="1:256" ht="15" customHeight="1">
      <c r="A817" s="4" t="s">
        <v>915</v>
      </c>
      <c r="B817" s="333"/>
      <c r="C817" s="333"/>
      <c r="D817" s="333"/>
      <c r="E817" s="333"/>
      <c r="F817" s="333"/>
      <c r="G817" s="333"/>
      <c r="H817" s="333"/>
      <c r="I817" s="333"/>
      <c r="J817" s="333"/>
      <c r="K817" s="333"/>
      <c r="L817" s="333"/>
      <c r="M817" s="333"/>
      <c r="N817" s="333"/>
      <c r="O817" s="333"/>
      <c r="P817" s="333"/>
      <c r="Q817" s="333"/>
      <c r="R817" s="333"/>
      <c r="S817" s="333"/>
      <c r="T817" s="333"/>
      <c r="U817" s="333"/>
      <c r="V817" s="333"/>
      <c r="W817" s="333"/>
      <c r="X817" s="333"/>
      <c r="Y817" s="333"/>
      <c r="Z817" s="333"/>
      <c r="AA817" s="333"/>
      <c r="AB817" s="333"/>
      <c r="AC817" s="333"/>
      <c r="AD817" s="333"/>
      <c r="AE817" s="333"/>
      <c r="AF817" s="333"/>
      <c r="AG817" s="333"/>
      <c r="AH817" s="333"/>
      <c r="AI817" s="333"/>
      <c r="AJ817" s="333"/>
      <c r="AK817" s="333"/>
      <c r="AL817" s="333"/>
      <c r="AM817" s="333"/>
      <c r="AN817" s="333"/>
      <c r="AO817" s="333"/>
      <c r="AP817" s="333"/>
      <c r="AQ817" s="333"/>
      <c r="AR817" s="333"/>
      <c r="AS817" s="333"/>
      <c r="AT817" s="333"/>
      <c r="AU817" s="333"/>
      <c r="AV817" s="333"/>
      <c r="AW817" s="333"/>
      <c r="AX817" s="333"/>
      <c r="AY817" s="333"/>
      <c r="AZ817" s="333"/>
      <c r="BA817" s="333"/>
      <c r="BB817" s="333"/>
      <c r="BC817"/>
      <c r="BD817" s="333"/>
      <c r="BE817" s="333"/>
      <c r="BF817" s="333"/>
      <c r="BG817"/>
      <c r="BH817" s="333"/>
      <c r="BI817" s="333"/>
      <c r="BJ817" s="333"/>
      <c r="BK817" s="333"/>
      <c r="BL817" s="333"/>
      <c r="BM817" s="333"/>
      <c r="BN817" s="150" t="s">
        <v>916</v>
      </c>
      <c r="BO817" s="333"/>
      <c r="BP817" s="333"/>
      <c r="BQ817" s="333"/>
      <c r="BR817"/>
      <c r="BS817"/>
      <c r="BT817"/>
      <c r="BU817"/>
      <c r="BV817"/>
      <c r="BW817"/>
      <c r="BX817"/>
      <c r="BY817"/>
      <c r="BZ817"/>
      <c r="CA817"/>
      <c r="CB817"/>
      <c r="CC817"/>
      <c r="CD817"/>
      <c r="CE817"/>
      <c r="CF817"/>
      <c r="CG817"/>
      <c r="CH817"/>
      <c r="CI817"/>
      <c r="CJ817"/>
      <c r="CK817"/>
      <c r="CL817"/>
      <c r="CM817"/>
      <c r="CN817"/>
      <c r="CO817"/>
      <c r="CP817"/>
      <c r="CQ817"/>
      <c r="CR817"/>
      <c r="CS817"/>
      <c r="CT817"/>
      <c r="CU817"/>
      <c r="CV817"/>
      <c r="CW817"/>
      <c r="CX817"/>
      <c r="CY817"/>
      <c r="CZ817"/>
      <c r="DA817"/>
      <c r="DB817"/>
      <c r="DC817"/>
      <c r="DD817"/>
      <c r="DE817"/>
      <c r="DF817"/>
      <c r="DG817"/>
      <c r="DH817"/>
      <c r="DI817"/>
      <c r="DJ817"/>
      <c r="DK817"/>
      <c r="DL817"/>
      <c r="DM817"/>
      <c r="DN817"/>
      <c r="DO817"/>
      <c r="DP817"/>
      <c r="DQ817"/>
      <c r="DR817"/>
      <c r="DS817"/>
      <c r="DT817"/>
      <c r="DU817"/>
      <c r="DV817"/>
      <c r="DW817"/>
      <c r="DX817"/>
      <c r="DY817"/>
      <c r="DZ817"/>
      <c r="EA817"/>
      <c r="EB817"/>
      <c r="EC817"/>
      <c r="ED817"/>
      <c r="EE817"/>
      <c r="EF817"/>
      <c r="EG817"/>
      <c r="EH817"/>
      <c r="EI817"/>
      <c r="EJ817"/>
      <c r="EK817"/>
      <c r="EL817"/>
      <c r="EM817"/>
      <c r="EN817"/>
      <c r="EO817"/>
      <c r="EP817"/>
      <c r="EQ817"/>
      <c r="ER817"/>
      <c r="ES817"/>
      <c r="ET817"/>
      <c r="EU817"/>
      <c r="EV817"/>
      <c r="EW817"/>
      <c r="EX817"/>
      <c r="EY817"/>
      <c r="EZ817"/>
      <c r="FA817"/>
      <c r="FB817"/>
      <c r="FC817"/>
      <c r="FD817"/>
      <c r="FE817"/>
      <c r="FF817"/>
      <c r="FG817"/>
      <c r="FH817"/>
      <c r="FI817"/>
      <c r="FJ817"/>
      <c r="FK817"/>
      <c r="FL817"/>
      <c r="FM817"/>
      <c r="FN817"/>
      <c r="FO817"/>
      <c r="FP817"/>
      <c r="FQ817"/>
      <c r="FR817"/>
      <c r="FS817"/>
      <c r="FT817"/>
      <c r="FU817"/>
      <c r="FV817"/>
      <c r="FW817"/>
      <c r="FX817"/>
      <c r="FY817"/>
      <c r="FZ817"/>
      <c r="GA817"/>
      <c r="GB817"/>
      <c r="GC817"/>
      <c r="GD817"/>
      <c r="GE817"/>
      <c r="GF817"/>
      <c r="GG817"/>
      <c r="GH817"/>
      <c r="GI817"/>
      <c r="GJ817"/>
      <c r="GK817"/>
      <c r="GL817"/>
      <c r="GM817"/>
      <c r="GN817"/>
      <c r="GO817"/>
      <c r="GP817"/>
      <c r="GQ817"/>
      <c r="GR817"/>
      <c r="GS817"/>
      <c r="GT817"/>
      <c r="GU817"/>
      <c r="GV817"/>
      <c r="GW817"/>
      <c r="GX817"/>
      <c r="GY817"/>
      <c r="GZ817"/>
      <c r="HA817"/>
      <c r="HB817"/>
      <c r="HC817"/>
      <c r="HD817"/>
      <c r="HE817"/>
      <c r="HF817"/>
      <c r="HG817"/>
      <c r="HH817"/>
      <c r="HI817"/>
      <c r="HJ817"/>
      <c r="HK817"/>
      <c r="HL817"/>
      <c r="HM817"/>
      <c r="HN817"/>
      <c r="HO817"/>
      <c r="HP817"/>
      <c r="HQ817"/>
      <c r="HR817"/>
      <c r="HS817"/>
      <c r="HT817"/>
      <c r="HU817"/>
      <c r="HV817"/>
      <c r="HW817"/>
      <c r="HX817"/>
      <c r="HY817"/>
      <c r="HZ817"/>
      <c r="IA817"/>
      <c r="IB817"/>
      <c r="IC817"/>
      <c r="ID817"/>
      <c r="IE817"/>
      <c r="IF817"/>
      <c r="IG817"/>
      <c r="IH817"/>
      <c r="II817"/>
      <c r="IJ817"/>
      <c r="IK817"/>
      <c r="IL817"/>
      <c r="IM817"/>
      <c r="IN817"/>
      <c r="IO817"/>
      <c r="IP817"/>
      <c r="IQ817"/>
      <c r="IR817"/>
      <c r="IS817"/>
      <c r="IT817"/>
      <c r="IU817"/>
      <c r="IV817"/>
    </row>
    <row r="818" spans="1:256" ht="3.75" customHeight="1">
      <c r="A818"/>
      <c r="B818" s="333"/>
      <c r="C818" s="333"/>
      <c r="D818" s="333"/>
      <c r="E818" s="333"/>
      <c r="F818" s="333"/>
      <c r="G818" s="333"/>
      <c r="H818" s="333"/>
      <c r="I818" s="333"/>
      <c r="J818" s="333"/>
      <c r="K818" s="333"/>
      <c r="L818" s="333"/>
      <c r="M818" s="333"/>
      <c r="N818" s="333"/>
      <c r="O818" s="333"/>
      <c r="P818" s="333"/>
      <c r="Q818" s="333"/>
      <c r="R818" s="333"/>
      <c r="S818" s="333"/>
      <c r="T818" s="333"/>
      <c r="U818" s="333"/>
      <c r="V818" s="333"/>
      <c r="W818" s="333"/>
      <c r="X818" s="333"/>
      <c r="Y818" s="333"/>
      <c r="Z818" s="333"/>
      <c r="AA818" s="333"/>
      <c r="AB818" s="333"/>
      <c r="AC818" s="333"/>
      <c r="AD818" s="333"/>
      <c r="AE818" s="333"/>
      <c r="AF818" s="333"/>
      <c r="AG818" s="333"/>
      <c r="AH818" s="333"/>
      <c r="AI818" s="333"/>
      <c r="AJ818" s="333"/>
      <c r="AK818" s="333"/>
      <c r="AL818" s="333"/>
      <c r="AM818" s="333"/>
      <c r="AN818" s="333"/>
      <c r="AO818" s="333"/>
      <c r="AP818" s="333"/>
      <c r="AQ818" s="333"/>
      <c r="AR818" s="333"/>
      <c r="AS818" s="333"/>
      <c r="AT818" s="333"/>
      <c r="AU818" s="333"/>
      <c r="AV818" s="333"/>
      <c r="AW818" s="333"/>
      <c r="AX818" s="333"/>
      <c r="AY818" s="333"/>
      <c r="AZ818" s="333"/>
      <c r="BA818" s="333"/>
      <c r="BB818" s="333"/>
      <c r="BC818" s="333"/>
      <c r="BD818" s="333"/>
      <c r="BE818" s="333"/>
      <c r="BF818" s="333"/>
      <c r="BG818" s="333"/>
      <c r="BH818" s="333"/>
      <c r="BI818" s="333"/>
      <c r="BJ818" s="333"/>
      <c r="BK818" s="333"/>
      <c r="BL818" s="333"/>
      <c r="BM818" s="333"/>
      <c r="BN818" s="333"/>
      <c r="BO818" s="333"/>
      <c r="BP818" s="333"/>
      <c r="BQ818" s="333"/>
      <c r="BR818"/>
      <c r="BS818"/>
      <c r="BT818"/>
      <c r="BU818"/>
      <c r="BV818"/>
      <c r="BW818"/>
      <c r="BX818"/>
      <c r="BY818"/>
      <c r="BZ818"/>
      <c r="CA818"/>
      <c r="CB818"/>
      <c r="CC818"/>
      <c r="CD818"/>
      <c r="CE818"/>
      <c r="CF818"/>
      <c r="CG818"/>
      <c r="CH818"/>
      <c r="CI818"/>
      <c r="CJ818"/>
      <c r="CK818"/>
      <c r="CL818"/>
      <c r="CM818"/>
      <c r="CN818"/>
      <c r="CO818"/>
      <c r="CP818"/>
      <c r="CQ818"/>
      <c r="CR818"/>
      <c r="CS818"/>
      <c r="CT818"/>
      <c r="CU818"/>
      <c r="CV818"/>
      <c r="CW818"/>
      <c r="CX818"/>
      <c r="CY818"/>
      <c r="CZ818"/>
      <c r="DA818"/>
      <c r="DB818"/>
      <c r="DC818"/>
      <c r="DD818"/>
      <c r="DE818"/>
      <c r="DF818"/>
      <c r="DG818"/>
      <c r="DH818"/>
      <c r="DI818"/>
      <c r="DJ818"/>
      <c r="DK818"/>
      <c r="DL818"/>
      <c r="DM818"/>
      <c r="DN818"/>
      <c r="DO818"/>
      <c r="DP818"/>
      <c r="DQ818"/>
      <c r="DR818"/>
      <c r="DS818"/>
      <c r="DT818"/>
      <c r="DU818"/>
      <c r="DV818"/>
      <c r="DW818"/>
      <c r="DX818"/>
      <c r="DY818"/>
      <c r="DZ818"/>
      <c r="EA818"/>
      <c r="EB818"/>
      <c r="EC818"/>
      <c r="ED818"/>
      <c r="EE818"/>
      <c r="EF818"/>
      <c r="EG818"/>
      <c r="EH818"/>
      <c r="EI818"/>
      <c r="EJ818"/>
      <c r="EK818"/>
      <c r="EL818"/>
      <c r="EM818"/>
      <c r="EN818"/>
      <c r="EO818"/>
      <c r="EP818"/>
      <c r="EQ818"/>
      <c r="ER818"/>
      <c r="ES818"/>
      <c r="ET818"/>
      <c r="EU818"/>
      <c r="EV818"/>
      <c r="EW818"/>
      <c r="EX818"/>
      <c r="EY818"/>
      <c r="EZ818"/>
      <c r="FA818"/>
      <c r="FB818"/>
      <c r="FC818"/>
      <c r="FD818"/>
      <c r="FE818"/>
      <c r="FF818"/>
      <c r="FG818"/>
      <c r="FH818"/>
      <c r="FI818"/>
      <c r="FJ818"/>
      <c r="FK818"/>
      <c r="FL818"/>
      <c r="FM818"/>
      <c r="FN818"/>
      <c r="FO818"/>
      <c r="FP818"/>
      <c r="FQ818"/>
      <c r="FR818"/>
      <c r="FS818"/>
      <c r="FT818"/>
      <c r="FU818"/>
      <c r="FV818"/>
      <c r="FW818"/>
      <c r="FX818"/>
      <c r="FY818"/>
      <c r="FZ818"/>
      <c r="GA818"/>
      <c r="GB818"/>
      <c r="GC818"/>
      <c r="GD818"/>
      <c r="GE818"/>
      <c r="GF818"/>
      <c r="GG818"/>
      <c r="GH818"/>
      <c r="GI818"/>
      <c r="GJ818"/>
      <c r="GK818"/>
      <c r="GL818"/>
      <c r="GM818"/>
      <c r="GN818"/>
      <c r="GO818"/>
      <c r="GP818"/>
      <c r="GQ818"/>
      <c r="GR818"/>
      <c r="GS818"/>
      <c r="GT818"/>
      <c r="GU818"/>
      <c r="GV818"/>
      <c r="GW818"/>
      <c r="GX818"/>
      <c r="GY818"/>
      <c r="GZ818"/>
      <c r="HA818"/>
      <c r="HB818"/>
      <c r="HC818"/>
      <c r="HD818"/>
      <c r="HE818"/>
      <c r="HF818"/>
      <c r="HG818"/>
      <c r="HH818"/>
      <c r="HI818"/>
      <c r="HJ818"/>
      <c r="HK818"/>
      <c r="HL818"/>
      <c r="HM818"/>
      <c r="HN818"/>
      <c r="HO818"/>
      <c r="HP818"/>
      <c r="HQ818"/>
      <c r="HR818"/>
      <c r="HS818"/>
      <c r="HT818"/>
      <c r="HU818"/>
      <c r="HV818"/>
      <c r="HW818"/>
      <c r="HX818"/>
      <c r="HY818"/>
      <c r="HZ818"/>
      <c r="IA818"/>
      <c r="IB818"/>
      <c r="IC818"/>
      <c r="ID818"/>
      <c r="IE818"/>
      <c r="IF818"/>
      <c r="IG818"/>
      <c r="IH818"/>
      <c r="II818"/>
      <c r="IJ818"/>
      <c r="IK818"/>
      <c r="IL818"/>
      <c r="IM818"/>
      <c r="IN818"/>
      <c r="IO818"/>
      <c r="IP818"/>
      <c r="IQ818"/>
      <c r="IR818"/>
      <c r="IS818"/>
      <c r="IT818"/>
      <c r="IU818"/>
      <c r="IV818"/>
    </row>
    <row r="819" spans="1:256" ht="15" customHeight="1">
      <c r="A819"/>
      <c r="B819" s="5" t="s">
        <v>12</v>
      </c>
      <c r="C819" s="5"/>
      <c r="D819" s="5"/>
      <c r="E819" s="5"/>
      <c r="F819" s="5"/>
      <c r="G819" s="5"/>
      <c r="H819" s="5"/>
      <c r="I819" s="5"/>
      <c r="J819" s="5"/>
      <c r="K819" s="5" t="s">
        <v>98</v>
      </c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 t="s">
        <v>917</v>
      </c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 t="s">
        <v>918</v>
      </c>
      <c r="AI819" s="5"/>
      <c r="AJ819" s="5"/>
      <c r="AK819" s="5"/>
      <c r="AL819" s="5"/>
      <c r="AM819" s="5"/>
      <c r="AN819" s="5"/>
      <c r="AO819" s="5"/>
      <c r="AP819" s="5"/>
      <c r="AQ819" s="5"/>
      <c r="AR819" s="5"/>
      <c r="AS819" s="5" t="s">
        <v>919</v>
      </c>
      <c r="AT819" s="5"/>
      <c r="AU819" s="5"/>
      <c r="AV819" s="5"/>
      <c r="AW819" s="5"/>
      <c r="AX819" s="5"/>
      <c r="AY819" s="5"/>
      <c r="AZ819" s="5"/>
      <c r="BA819" s="5"/>
      <c r="BB819" s="5"/>
      <c r="BC819" s="5"/>
      <c r="BD819" s="5" t="s">
        <v>920</v>
      </c>
      <c r="BE819" s="5"/>
      <c r="BF819" s="5"/>
      <c r="BG819" s="5"/>
      <c r="BH819" s="5"/>
      <c r="BI819" s="5"/>
      <c r="BJ819" s="5"/>
      <c r="BK819" s="5"/>
      <c r="BL819" s="5"/>
      <c r="BM819" s="5"/>
      <c r="BN819" s="5"/>
      <c r="BO819" s="5" t="s">
        <v>921</v>
      </c>
      <c r="BP819" s="5"/>
      <c r="BQ819" s="5"/>
      <c r="BR819" s="5"/>
      <c r="BS819" s="5"/>
      <c r="BT819" s="5"/>
      <c r="BU819" s="5"/>
      <c r="BV819" s="5"/>
      <c r="BW819" s="5"/>
      <c r="BX819" s="5"/>
      <c r="BY819" s="5"/>
      <c r="BZ819" s="443"/>
      <c r="CA819" s="443"/>
      <c r="CB819" s="443"/>
      <c r="CC819"/>
      <c r="CD819"/>
      <c r="CE819"/>
      <c r="CF819"/>
      <c r="CG819"/>
      <c r="CH819"/>
      <c r="CI819"/>
      <c r="CJ819"/>
      <c r="CK819"/>
      <c r="CL819"/>
      <c r="CM819"/>
      <c r="CN819"/>
      <c r="CO819"/>
      <c r="CP819"/>
      <c r="CQ819"/>
      <c r="CR819"/>
      <c r="CS819"/>
      <c r="CT819"/>
      <c r="CU819"/>
      <c r="CV819"/>
      <c r="CW819"/>
      <c r="CX819"/>
      <c r="CY819"/>
      <c r="CZ819"/>
      <c r="DA819"/>
      <c r="DB819"/>
      <c r="DC819"/>
      <c r="DD819"/>
      <c r="DE819"/>
      <c r="DF819"/>
      <c r="DG819"/>
      <c r="DH819"/>
      <c r="DI819"/>
      <c r="DJ819"/>
      <c r="DK819"/>
      <c r="DL819"/>
      <c r="DM819"/>
      <c r="DN819"/>
      <c r="DO819"/>
      <c r="DP819"/>
      <c r="DQ819"/>
      <c r="DR819"/>
      <c r="DS819"/>
      <c r="DT819"/>
      <c r="DU819"/>
      <c r="DV819"/>
      <c r="DW819"/>
      <c r="DX819"/>
      <c r="DY819"/>
      <c r="DZ819"/>
      <c r="EA819"/>
      <c r="EB819"/>
      <c r="EC819"/>
      <c r="ED819"/>
      <c r="EE819"/>
      <c r="EF819"/>
      <c r="EG819"/>
      <c r="EH819"/>
      <c r="EI819"/>
      <c r="EJ819"/>
      <c r="EK819"/>
      <c r="EL819"/>
      <c r="EM819"/>
      <c r="EN819"/>
      <c r="EO819"/>
      <c r="EP819"/>
      <c r="EQ819"/>
      <c r="ER819"/>
      <c r="ES819"/>
      <c r="ET819"/>
      <c r="EU819"/>
      <c r="EV819"/>
      <c r="EW819"/>
      <c r="EX819"/>
      <c r="EY819"/>
      <c r="EZ819"/>
      <c r="FA819"/>
      <c r="FB819"/>
      <c r="FC819"/>
      <c r="FD819"/>
      <c r="FE819"/>
      <c r="FF819"/>
      <c r="FG819"/>
      <c r="FH819"/>
      <c r="FI819"/>
      <c r="FJ819"/>
      <c r="FK819"/>
      <c r="FL819"/>
      <c r="FM819"/>
      <c r="FN819"/>
      <c r="FO819"/>
      <c r="FP819"/>
      <c r="FQ819"/>
      <c r="FR819"/>
      <c r="FS819"/>
      <c r="FT819"/>
      <c r="FU819"/>
      <c r="FV819"/>
      <c r="FW819"/>
      <c r="FX819"/>
      <c r="FY819"/>
      <c r="FZ819"/>
      <c r="GA819"/>
      <c r="GB819"/>
      <c r="GC819"/>
      <c r="GD819"/>
      <c r="GE819"/>
      <c r="GF819"/>
      <c r="GG819"/>
      <c r="GH819"/>
      <c r="GI819"/>
      <c r="GJ819"/>
      <c r="GK819"/>
      <c r="GL819"/>
      <c r="GM819"/>
      <c r="GN819"/>
      <c r="GO819"/>
      <c r="GP819"/>
      <c r="GQ819"/>
      <c r="GR819"/>
      <c r="GS819"/>
      <c r="GT819"/>
      <c r="GU819"/>
      <c r="GV819"/>
      <c r="GW819"/>
      <c r="GX819"/>
      <c r="GY819"/>
      <c r="GZ819"/>
      <c r="HA819"/>
      <c r="HB819"/>
      <c r="HC819"/>
      <c r="HD819"/>
      <c r="HE819"/>
      <c r="HF819"/>
      <c r="HG819"/>
      <c r="HH819"/>
      <c r="HI819"/>
      <c r="HJ819"/>
      <c r="HK819"/>
      <c r="HL819"/>
      <c r="HM819"/>
      <c r="HN819"/>
      <c r="HO819"/>
      <c r="HP819"/>
      <c r="HQ819"/>
      <c r="HR819"/>
      <c r="HS819"/>
      <c r="HT819"/>
      <c r="HU819"/>
      <c r="HV819"/>
      <c r="HW819"/>
      <c r="HX819"/>
      <c r="HY819"/>
      <c r="HZ819"/>
      <c r="IA819"/>
      <c r="IB819"/>
      <c r="IC819"/>
      <c r="ID819"/>
      <c r="IE819"/>
      <c r="IF819"/>
      <c r="IG819"/>
      <c r="IH819"/>
      <c r="II819"/>
      <c r="IJ819"/>
      <c r="IK819"/>
      <c r="IL819"/>
      <c r="IM819"/>
      <c r="IN819"/>
      <c r="IO819"/>
      <c r="IP819"/>
      <c r="IQ819"/>
      <c r="IR819"/>
      <c r="IS819"/>
      <c r="IT819"/>
      <c r="IU819"/>
      <c r="IV819"/>
    </row>
    <row r="820" spans="1:256" ht="15" customHeight="1">
      <c r="A820"/>
      <c r="B820" s="10" t="s">
        <v>805</v>
      </c>
      <c r="C820" s="10"/>
      <c r="D820" s="10"/>
      <c r="E820" s="10"/>
      <c r="F820" s="10"/>
      <c r="G820" s="10"/>
      <c r="H820" s="10"/>
      <c r="I820" s="10"/>
      <c r="J820" s="10"/>
      <c r="K820" s="341">
        <v>4569054</v>
      </c>
      <c r="L820" s="341"/>
      <c r="M820" s="341"/>
      <c r="N820" s="341"/>
      <c r="O820" s="341"/>
      <c r="P820" s="341"/>
      <c r="Q820" s="341"/>
      <c r="R820" s="341"/>
      <c r="S820" s="341"/>
      <c r="T820" s="341"/>
      <c r="U820" s="341"/>
      <c r="V820" s="341"/>
      <c r="W820" s="341">
        <v>3206004</v>
      </c>
      <c r="X820" s="341"/>
      <c r="Y820" s="341"/>
      <c r="Z820" s="341"/>
      <c r="AA820" s="341"/>
      <c r="AB820" s="341"/>
      <c r="AC820" s="341"/>
      <c r="AD820" s="341"/>
      <c r="AE820" s="341"/>
      <c r="AF820" s="341"/>
      <c r="AG820" s="341"/>
      <c r="AH820" s="341">
        <v>1117501</v>
      </c>
      <c r="AI820" s="341"/>
      <c r="AJ820" s="341"/>
      <c r="AK820" s="341"/>
      <c r="AL820" s="341"/>
      <c r="AM820" s="341"/>
      <c r="AN820" s="341"/>
      <c r="AO820" s="341"/>
      <c r="AP820" s="341"/>
      <c r="AQ820" s="341"/>
      <c r="AR820" s="341"/>
      <c r="AS820" s="341">
        <v>155091</v>
      </c>
      <c r="AT820" s="341"/>
      <c r="AU820" s="341"/>
      <c r="AV820" s="341"/>
      <c r="AW820" s="341"/>
      <c r="AX820" s="341"/>
      <c r="AY820" s="341"/>
      <c r="AZ820" s="341"/>
      <c r="BA820" s="341"/>
      <c r="BB820" s="341"/>
      <c r="BC820" s="341"/>
      <c r="BD820" s="341">
        <v>70168</v>
      </c>
      <c r="BE820" s="341"/>
      <c r="BF820" s="341"/>
      <c r="BG820" s="341"/>
      <c r="BH820" s="341"/>
      <c r="BI820" s="341"/>
      <c r="BJ820" s="341"/>
      <c r="BK820" s="341"/>
      <c r="BL820" s="341"/>
      <c r="BM820" s="341"/>
      <c r="BN820" s="341"/>
      <c r="BO820" s="341">
        <v>20290</v>
      </c>
      <c r="BP820" s="341"/>
      <c r="BQ820" s="341"/>
      <c r="BR820" s="341"/>
      <c r="BS820" s="341"/>
      <c r="BT820" s="341"/>
      <c r="BU820" s="341"/>
      <c r="BV820" s="341"/>
      <c r="BW820" s="341"/>
      <c r="BX820" s="341"/>
      <c r="BY820" s="341"/>
      <c r="BZ820" s="484"/>
      <c r="CA820" s="484"/>
      <c r="CB820" s="484"/>
      <c r="CC820"/>
      <c r="CD820"/>
      <c r="CE820"/>
      <c r="CF820"/>
      <c r="CG820"/>
      <c r="CH820"/>
      <c r="CI820"/>
      <c r="CJ820"/>
      <c r="CK820"/>
      <c r="CL820"/>
      <c r="CM820"/>
      <c r="CN820"/>
      <c r="CO820"/>
      <c r="CP820"/>
      <c r="CQ820"/>
      <c r="CR820"/>
      <c r="CS820"/>
      <c r="CT820"/>
      <c r="CU820"/>
      <c r="CV820"/>
      <c r="CW820"/>
      <c r="CX820"/>
      <c r="CY820"/>
      <c r="CZ820"/>
      <c r="DA820"/>
      <c r="DB820"/>
      <c r="DC820"/>
      <c r="DD820"/>
      <c r="DE820"/>
      <c r="DF820"/>
      <c r="DG820"/>
      <c r="DH820"/>
      <c r="DI820"/>
      <c r="DJ820"/>
      <c r="DK820"/>
      <c r="DL820"/>
      <c r="DM820"/>
      <c r="DN820"/>
      <c r="DO820"/>
      <c r="DP820"/>
      <c r="DQ820"/>
      <c r="DR820"/>
      <c r="DS820"/>
      <c r="DT820"/>
      <c r="DU820"/>
      <c r="DV820"/>
      <c r="DW820"/>
      <c r="DX820"/>
      <c r="DY820"/>
      <c r="DZ820"/>
      <c r="EA820"/>
      <c r="EB820"/>
      <c r="EC820"/>
      <c r="ED820"/>
      <c r="EE820"/>
      <c r="EF820"/>
      <c r="EG820"/>
      <c r="EH820"/>
      <c r="EI820"/>
      <c r="EJ820"/>
      <c r="EK820"/>
      <c r="EL820"/>
      <c r="EM820"/>
      <c r="EN820"/>
      <c r="EO820"/>
      <c r="EP820"/>
      <c r="EQ820"/>
      <c r="ER820"/>
      <c r="ES820"/>
      <c r="ET820"/>
      <c r="EU820"/>
      <c r="EV820"/>
      <c r="EW820"/>
      <c r="EX820"/>
      <c r="EY820"/>
      <c r="EZ820"/>
      <c r="FA820"/>
      <c r="FB820"/>
      <c r="FC820"/>
      <c r="FD820"/>
      <c r="FE820"/>
      <c r="FF820"/>
      <c r="FG820"/>
      <c r="FH820"/>
      <c r="FI820"/>
      <c r="FJ820"/>
      <c r="FK820"/>
      <c r="FL820"/>
      <c r="FM820"/>
      <c r="FN820"/>
      <c r="FO820"/>
      <c r="FP820"/>
      <c r="FQ820"/>
      <c r="FR820"/>
      <c r="FS820"/>
      <c r="FT820"/>
      <c r="FU820"/>
      <c r="FV820"/>
      <c r="FW820"/>
      <c r="FX820"/>
      <c r="FY820"/>
      <c r="FZ820"/>
      <c r="GA820"/>
      <c r="GB820"/>
      <c r="GC820"/>
      <c r="GD820"/>
      <c r="GE820"/>
      <c r="GF820"/>
      <c r="GG820"/>
      <c r="GH820"/>
      <c r="GI820"/>
      <c r="GJ820"/>
      <c r="GK820"/>
      <c r="GL820"/>
      <c r="GM820"/>
      <c r="GN820"/>
      <c r="GO820"/>
      <c r="GP820"/>
      <c r="GQ820"/>
      <c r="GR820"/>
      <c r="GS820"/>
      <c r="GT820"/>
      <c r="GU820"/>
      <c r="GV820"/>
      <c r="GW820"/>
      <c r="GX820"/>
      <c r="GY820"/>
      <c r="GZ820"/>
      <c r="HA820"/>
      <c r="HB820"/>
      <c r="HC820"/>
      <c r="HD820"/>
      <c r="HE820"/>
      <c r="HF820"/>
      <c r="HG820"/>
      <c r="HH820"/>
      <c r="HI820"/>
      <c r="HJ820"/>
      <c r="HK820"/>
      <c r="HL820"/>
      <c r="HM820"/>
      <c r="HN820"/>
      <c r="HO820"/>
      <c r="HP820"/>
      <c r="HQ820"/>
      <c r="HR820"/>
      <c r="HS820"/>
      <c r="HT820"/>
      <c r="HU820"/>
      <c r="HV820"/>
      <c r="HW820"/>
      <c r="HX820"/>
      <c r="HY820"/>
      <c r="HZ820"/>
      <c r="IA820"/>
      <c r="IB820"/>
      <c r="IC820"/>
      <c r="ID820"/>
      <c r="IE820"/>
      <c r="IF820"/>
      <c r="IG820"/>
      <c r="IH820"/>
      <c r="II820"/>
      <c r="IJ820"/>
      <c r="IK820"/>
      <c r="IL820"/>
      <c r="IM820"/>
      <c r="IN820"/>
      <c r="IO820"/>
      <c r="IP820"/>
      <c r="IQ820"/>
      <c r="IR820"/>
      <c r="IS820"/>
      <c r="IT820"/>
      <c r="IU820"/>
      <c r="IV820"/>
    </row>
    <row r="821" spans="1:256" ht="15" customHeight="1">
      <c r="A821"/>
      <c r="B821" s="333"/>
      <c r="C821" s="333"/>
      <c r="D821" s="333"/>
      <c r="E821" s="333"/>
      <c r="F821" s="333"/>
      <c r="G821" s="333"/>
      <c r="H821" s="333"/>
      <c r="I821" s="333"/>
      <c r="J821" s="333"/>
      <c r="K821" s="333"/>
      <c r="L821" s="333"/>
      <c r="M821" s="333"/>
      <c r="N821" s="333"/>
      <c r="O821" s="333"/>
      <c r="P821" s="333"/>
      <c r="Q821" s="333"/>
      <c r="R821" s="333"/>
      <c r="S821" s="333"/>
      <c r="T821" s="333"/>
      <c r="U821" s="333"/>
      <c r="V821" s="333"/>
      <c r="W821" s="333"/>
      <c r="X821" s="333"/>
      <c r="Y821" s="333"/>
      <c r="Z821" s="333"/>
      <c r="AA821" s="333"/>
      <c r="AB821" s="333"/>
      <c r="AC821" s="333"/>
      <c r="AD821" s="333"/>
      <c r="AE821" s="333"/>
      <c r="AF821" s="333"/>
      <c r="AG821" s="333"/>
      <c r="AH821" s="333"/>
      <c r="AI821" s="333"/>
      <c r="AJ821" s="333"/>
      <c r="AK821" s="333"/>
      <c r="AL821" s="333"/>
      <c r="AM821" s="333"/>
      <c r="AN821" s="333"/>
      <c r="AO821" s="333"/>
      <c r="AP821" s="333"/>
      <c r="AQ821" s="333"/>
      <c r="AR821" s="333"/>
      <c r="AS821"/>
      <c r="AT821"/>
      <c r="AU821"/>
      <c r="AV821"/>
      <c r="AW821"/>
      <c r="AX821"/>
      <c r="AY821"/>
      <c r="AZ821"/>
      <c r="BA821"/>
      <c r="BB821"/>
      <c r="BC821" s="333"/>
      <c r="BD821"/>
      <c r="BE821" s="333"/>
      <c r="BF821"/>
      <c r="BG821" s="333"/>
      <c r="BH821" s="333"/>
      <c r="BI821" s="333"/>
      <c r="BJ821" s="333"/>
      <c r="BK821"/>
      <c r="BL821"/>
      <c r="BM821" s="333"/>
      <c r="BN821" s="333"/>
      <c r="BO821" s="333"/>
      <c r="BP821" s="333"/>
      <c r="BQ821" s="333"/>
      <c r="BR821"/>
      <c r="BS821"/>
      <c r="BT821"/>
      <c r="BU821"/>
      <c r="BV821"/>
      <c r="BW821"/>
      <c r="BX821"/>
      <c r="BY821" s="9" t="s">
        <v>457</v>
      </c>
      <c r="BZ821" s="9"/>
      <c r="CA821" s="9"/>
      <c r="CB821" s="9"/>
      <c r="CC821"/>
      <c r="CD821"/>
      <c r="CE821"/>
      <c r="CF821"/>
      <c r="CG821"/>
      <c r="CH821"/>
      <c r="CI821"/>
      <c r="CJ821"/>
      <c r="CK821"/>
      <c r="CL821"/>
      <c r="CM821"/>
      <c r="CN821"/>
      <c r="CO821"/>
      <c r="CP821"/>
      <c r="CQ821"/>
      <c r="CR821"/>
      <c r="CS821"/>
      <c r="CT821"/>
      <c r="CU821"/>
      <c r="CV821"/>
      <c r="CW821"/>
      <c r="CX821"/>
      <c r="CY821"/>
      <c r="CZ821"/>
      <c r="DA821"/>
      <c r="DB821"/>
      <c r="DC821"/>
      <c r="DD821"/>
      <c r="DE821"/>
      <c r="DF821"/>
      <c r="DG821"/>
      <c r="DH821"/>
      <c r="DI821"/>
      <c r="DJ821"/>
      <c r="DK821"/>
      <c r="DL821"/>
      <c r="DM821"/>
      <c r="DN821"/>
      <c r="DO821"/>
      <c r="DP821"/>
      <c r="DQ821"/>
      <c r="DR821"/>
      <c r="DS821"/>
      <c r="DT821"/>
      <c r="DU821"/>
      <c r="DV821"/>
      <c r="DW821"/>
      <c r="DX821"/>
      <c r="DY821"/>
      <c r="DZ821"/>
      <c r="EA821"/>
      <c r="EB821"/>
      <c r="EC821"/>
      <c r="ED821"/>
      <c r="EE821"/>
      <c r="EF821"/>
      <c r="EG821"/>
      <c r="EH821"/>
      <c r="EI821"/>
      <c r="EJ821"/>
      <c r="EK821"/>
      <c r="EL821"/>
      <c r="EM821"/>
      <c r="EN821"/>
      <c r="EO821"/>
      <c r="EP821"/>
      <c r="EQ821"/>
      <c r="ER821"/>
      <c r="ES821"/>
      <c r="ET821"/>
      <c r="EU821"/>
      <c r="EV821"/>
      <c r="EW821"/>
      <c r="EX821"/>
      <c r="EY821"/>
      <c r="EZ821"/>
      <c r="FA821"/>
      <c r="FB821"/>
      <c r="FC821"/>
      <c r="FD821"/>
      <c r="FE821"/>
      <c r="FF821"/>
      <c r="FG821"/>
      <c r="FH821"/>
      <c r="FI821"/>
      <c r="FJ821"/>
      <c r="FK821"/>
      <c r="FL821"/>
      <c r="FM821"/>
      <c r="FN821"/>
      <c r="FO821"/>
      <c r="FP821"/>
      <c r="FQ821"/>
      <c r="FR821"/>
      <c r="FS821"/>
      <c r="FT821"/>
      <c r="FU821"/>
      <c r="FV821"/>
      <c r="FW821"/>
      <c r="FX821"/>
      <c r="FY821"/>
      <c r="FZ821"/>
      <c r="GA821"/>
      <c r="GB821"/>
      <c r="GC821"/>
      <c r="GD821"/>
      <c r="GE821"/>
      <c r="GF821"/>
      <c r="GG821"/>
      <c r="GH821"/>
      <c r="GI821"/>
      <c r="GJ821"/>
      <c r="GK821"/>
      <c r="GL821"/>
      <c r="GM821"/>
      <c r="GN821"/>
      <c r="GO821"/>
      <c r="GP821"/>
      <c r="GQ821"/>
      <c r="GR821"/>
      <c r="GS821"/>
      <c r="GT821"/>
      <c r="GU821"/>
      <c r="GV821"/>
      <c r="GW821"/>
      <c r="GX821"/>
      <c r="GY821"/>
      <c r="GZ821"/>
      <c r="HA821"/>
      <c r="HB821"/>
      <c r="HC821"/>
      <c r="HD821"/>
      <c r="HE821"/>
      <c r="HF821"/>
      <c r="HG821"/>
      <c r="HH821"/>
      <c r="HI821"/>
      <c r="HJ821"/>
      <c r="HK821"/>
      <c r="HL821"/>
      <c r="HM821"/>
      <c r="HN821"/>
      <c r="HO821"/>
      <c r="HP821"/>
      <c r="HQ821"/>
      <c r="HR821"/>
      <c r="HS821"/>
      <c r="HT821"/>
      <c r="HU821"/>
      <c r="HV821"/>
      <c r="HW821"/>
      <c r="HX821"/>
      <c r="HY821"/>
      <c r="HZ821"/>
      <c r="IA821"/>
      <c r="IB821"/>
      <c r="IC821"/>
      <c r="ID821"/>
      <c r="IE821"/>
      <c r="IF821"/>
      <c r="IG821"/>
      <c r="IH821"/>
      <c r="II821"/>
      <c r="IJ821"/>
      <c r="IK821"/>
      <c r="IL821"/>
      <c r="IM821"/>
      <c r="IN821"/>
      <c r="IO821"/>
      <c r="IP821"/>
      <c r="IQ821"/>
      <c r="IR821"/>
      <c r="IS821"/>
      <c r="IT821"/>
      <c r="IU821"/>
      <c r="IV821"/>
    </row>
    <row r="823" s="2" customFormat="1" ht="17.25" customHeight="1">
      <c r="A823" s="2" t="s">
        <v>922</v>
      </c>
    </row>
    <row r="824" spans="1:80" s="8" customFormat="1" ht="13.5" customHeight="1">
      <c r="A824" s="4" t="s">
        <v>923</v>
      </c>
      <c r="B824" s="4"/>
      <c r="C824" s="4"/>
      <c r="D824" s="4"/>
      <c r="E824" s="4"/>
      <c r="F824" s="4"/>
      <c r="G824" s="4"/>
      <c r="H824" s="4"/>
      <c r="I824" s="4"/>
      <c r="BI824" s="9" t="s">
        <v>745</v>
      </c>
      <c r="BJ824" s="9"/>
      <c r="BK824" s="9"/>
      <c r="BL824" s="9"/>
      <c r="BM824" s="9"/>
      <c r="BN824" s="9"/>
      <c r="BO824" s="9"/>
      <c r="BP824" s="9"/>
      <c r="BQ824" s="9"/>
      <c r="CB824" s="8" t="s">
        <v>924</v>
      </c>
    </row>
    <row r="825" spans="1:80" s="8" customFormat="1" ht="3.75" customHeight="1">
      <c r="A825" s="4"/>
      <c r="B825" s="4"/>
      <c r="C825" s="4"/>
      <c r="D825" s="4"/>
      <c r="E825" s="4"/>
      <c r="F825" s="4"/>
      <c r="G825" s="4"/>
      <c r="H825" s="4"/>
      <c r="I825" s="4"/>
      <c r="BI825"/>
      <c r="BJ825"/>
      <c r="BK825"/>
      <c r="BL825"/>
      <c r="BM825"/>
      <c r="BN825"/>
      <c r="BO825"/>
      <c r="BP825"/>
      <c r="BQ825"/>
      <c r="CB825"/>
    </row>
    <row r="826" spans="1:80" s="8" customFormat="1" ht="12" customHeight="1">
      <c r="A826" s="4"/>
      <c r="B826" s="485" t="s">
        <v>12</v>
      </c>
      <c r="C826" s="485"/>
      <c r="D826" s="485"/>
      <c r="E826" s="485"/>
      <c r="F826" s="485"/>
      <c r="G826" s="485"/>
      <c r="H826" s="485"/>
      <c r="I826" s="485"/>
      <c r="J826" s="5" t="s">
        <v>925</v>
      </c>
      <c r="K826" s="5"/>
      <c r="L826" s="5"/>
      <c r="M826" s="5"/>
      <c r="N826" s="5"/>
      <c r="O826" s="5"/>
      <c r="P826" s="5" t="s">
        <v>926</v>
      </c>
      <c r="Q826" s="5"/>
      <c r="R826" s="5"/>
      <c r="S826" s="5"/>
      <c r="T826" s="5"/>
      <c r="U826" s="5"/>
      <c r="V826" s="5" t="s">
        <v>927</v>
      </c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5"/>
      <c r="AK826" s="5"/>
      <c r="AL826" s="5"/>
      <c r="AM826" s="5"/>
      <c r="AN826" s="5"/>
      <c r="AO826" s="5"/>
      <c r="AP826" s="5"/>
      <c r="AQ826" s="5"/>
      <c r="AR826" s="5"/>
      <c r="AS826" s="5"/>
      <c r="AT826" s="5" t="s">
        <v>928</v>
      </c>
      <c r="AU826" s="5"/>
      <c r="AV826" s="5"/>
      <c r="AW826" s="5"/>
      <c r="AX826" s="5"/>
      <c r="AY826" s="5"/>
      <c r="AZ826" s="5"/>
      <c r="BA826" s="5"/>
      <c r="BB826" s="5"/>
      <c r="BC826" s="5"/>
      <c r="BD826" s="5"/>
      <c r="BE826" s="5"/>
      <c r="BF826" s="5"/>
      <c r="BG826" s="5"/>
      <c r="BH826" s="5"/>
      <c r="BI826" s="5"/>
      <c r="BJ826" s="5"/>
      <c r="BK826" s="5"/>
      <c r="BL826" s="5" t="s">
        <v>280</v>
      </c>
      <c r="BM826" s="5"/>
      <c r="BN826" s="5"/>
      <c r="BO826" s="5"/>
      <c r="BP826" s="5"/>
      <c r="BQ826" s="5"/>
      <c r="CB826"/>
    </row>
    <row r="827" spans="1:80" s="8" customFormat="1" ht="12" customHeight="1">
      <c r="A827" s="4"/>
      <c r="B827" s="485"/>
      <c r="C827" s="485"/>
      <c r="D827" s="485"/>
      <c r="E827" s="485"/>
      <c r="F827" s="485"/>
      <c r="G827" s="485"/>
      <c r="H827" s="485"/>
      <c r="I827" s="48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 t="s">
        <v>62</v>
      </c>
      <c r="W827" s="5"/>
      <c r="X827" s="5"/>
      <c r="Y827" s="5"/>
      <c r="Z827" s="5"/>
      <c r="AA827" s="5"/>
      <c r="AB827" s="5" t="s">
        <v>929</v>
      </c>
      <c r="AC827" s="5"/>
      <c r="AD827" s="5"/>
      <c r="AE827" s="5"/>
      <c r="AF827" s="5"/>
      <c r="AG827" s="5"/>
      <c r="AH827" s="5" t="s">
        <v>930</v>
      </c>
      <c r="AI827" s="5"/>
      <c r="AJ827" s="5"/>
      <c r="AK827" s="5"/>
      <c r="AL827" s="5"/>
      <c r="AM827" s="5"/>
      <c r="AN827" s="5" t="s">
        <v>931</v>
      </c>
      <c r="AO827" s="5"/>
      <c r="AP827" s="5"/>
      <c r="AQ827" s="5"/>
      <c r="AR827" s="5"/>
      <c r="AS827" s="5"/>
      <c r="AT827" s="5" t="s">
        <v>62</v>
      </c>
      <c r="AU827" s="5"/>
      <c r="AV827" s="5"/>
      <c r="AW827" s="5"/>
      <c r="AX827" s="5"/>
      <c r="AY827" s="5"/>
      <c r="AZ827" s="5" t="s">
        <v>63</v>
      </c>
      <c r="BA827" s="5"/>
      <c r="BB827" s="5"/>
      <c r="BC827" s="5"/>
      <c r="BD827" s="5"/>
      <c r="BE827" s="5"/>
      <c r="BF827" s="5" t="s">
        <v>64</v>
      </c>
      <c r="BG827" s="5"/>
      <c r="BH827" s="5"/>
      <c r="BI827" s="5"/>
      <c r="BJ827" s="5"/>
      <c r="BK827" s="5"/>
      <c r="BL827" s="5"/>
      <c r="BM827" s="5"/>
      <c r="BN827" s="5"/>
      <c r="BO827" s="5"/>
      <c r="BP827" s="5"/>
      <c r="BQ827" s="5"/>
      <c r="CB827"/>
    </row>
    <row r="828" spans="1:80" s="8" customFormat="1" ht="15" customHeight="1">
      <c r="A828" s="4"/>
      <c r="B828" s="486" t="s">
        <v>932</v>
      </c>
      <c r="C828" s="486"/>
      <c r="D828" s="486"/>
      <c r="E828" s="486"/>
      <c r="F828" s="486"/>
      <c r="G828" s="486"/>
      <c r="H828" s="486"/>
      <c r="I828" s="486"/>
      <c r="J828" s="487">
        <v>6</v>
      </c>
      <c r="K828" s="487"/>
      <c r="L828" s="487"/>
      <c r="M828" s="487"/>
      <c r="N828" s="487"/>
      <c r="O828" s="487"/>
      <c r="P828" s="487">
        <v>17</v>
      </c>
      <c r="Q828" s="487"/>
      <c r="R828" s="487"/>
      <c r="S828" s="487"/>
      <c r="T828" s="487"/>
      <c r="U828" s="487"/>
      <c r="V828" s="487">
        <f aca="true" t="shared" si="84" ref="V828:V832">SUM(AB828:AS828)</f>
        <v>252</v>
      </c>
      <c r="W828" s="487"/>
      <c r="X828" s="487"/>
      <c r="Y828" s="487"/>
      <c r="Z828" s="487"/>
      <c r="AA828" s="487"/>
      <c r="AB828" s="487">
        <v>74</v>
      </c>
      <c r="AC828" s="487"/>
      <c r="AD828" s="487"/>
      <c r="AE828" s="487"/>
      <c r="AF828" s="487"/>
      <c r="AG828" s="487"/>
      <c r="AH828" s="487">
        <v>75</v>
      </c>
      <c r="AI828" s="487"/>
      <c r="AJ828" s="487"/>
      <c r="AK828" s="487"/>
      <c r="AL828" s="487"/>
      <c r="AM828" s="487"/>
      <c r="AN828" s="487">
        <v>103</v>
      </c>
      <c r="AO828" s="487"/>
      <c r="AP828" s="487"/>
      <c r="AQ828" s="487"/>
      <c r="AR828" s="487"/>
      <c r="AS828" s="487"/>
      <c r="AT828" s="487">
        <f aca="true" t="shared" si="85" ref="AT828:AT832">SUM(AZ828:BK828)</f>
        <v>32</v>
      </c>
      <c r="AU828" s="487"/>
      <c r="AV828" s="487"/>
      <c r="AW828" s="487"/>
      <c r="AX828" s="487"/>
      <c r="AY828" s="487"/>
      <c r="AZ828" s="487">
        <v>6</v>
      </c>
      <c r="BA828" s="487"/>
      <c r="BB828" s="487"/>
      <c r="BC828" s="487"/>
      <c r="BD828" s="487"/>
      <c r="BE828" s="487"/>
      <c r="BF828" s="487">
        <v>26</v>
      </c>
      <c r="BG828" s="487"/>
      <c r="BH828" s="487"/>
      <c r="BI828" s="487"/>
      <c r="BJ828" s="487"/>
      <c r="BK828" s="487"/>
      <c r="BL828" s="487">
        <v>5</v>
      </c>
      <c r="BM828" s="487"/>
      <c r="BN828" s="487"/>
      <c r="BO828" s="487"/>
      <c r="BP828" s="487"/>
      <c r="BQ828" s="487"/>
      <c r="CB828"/>
    </row>
    <row r="829" spans="1:80" s="8" customFormat="1" ht="15" customHeight="1">
      <c r="A829" s="4"/>
      <c r="B829" s="486" t="s">
        <v>933</v>
      </c>
      <c r="C829" s="486"/>
      <c r="D829" s="486"/>
      <c r="E829" s="486"/>
      <c r="F829" s="486"/>
      <c r="G829" s="486"/>
      <c r="H829" s="486"/>
      <c r="I829" s="486"/>
      <c r="J829" s="487">
        <v>6</v>
      </c>
      <c r="K829" s="487"/>
      <c r="L829" s="487"/>
      <c r="M829" s="487"/>
      <c r="N829" s="487"/>
      <c r="O829" s="487"/>
      <c r="P829" s="487">
        <v>17</v>
      </c>
      <c r="Q829" s="487"/>
      <c r="R829" s="487"/>
      <c r="S829" s="487"/>
      <c r="T829" s="487"/>
      <c r="U829" s="487"/>
      <c r="V829" s="487">
        <f t="shared" si="84"/>
        <v>234</v>
      </c>
      <c r="W829" s="487"/>
      <c r="X829" s="487"/>
      <c r="Y829" s="487"/>
      <c r="Z829" s="487"/>
      <c r="AA829" s="487"/>
      <c r="AB829" s="487">
        <v>59</v>
      </c>
      <c r="AC829" s="487"/>
      <c r="AD829" s="487"/>
      <c r="AE829" s="487"/>
      <c r="AF829" s="487"/>
      <c r="AG829" s="487"/>
      <c r="AH829" s="487">
        <v>99</v>
      </c>
      <c r="AI829" s="487"/>
      <c r="AJ829" s="487"/>
      <c r="AK829" s="487"/>
      <c r="AL829" s="487"/>
      <c r="AM829" s="487"/>
      <c r="AN829" s="487">
        <v>76</v>
      </c>
      <c r="AO829" s="487"/>
      <c r="AP829" s="487"/>
      <c r="AQ829" s="487"/>
      <c r="AR829" s="487"/>
      <c r="AS829" s="487"/>
      <c r="AT829" s="487">
        <f t="shared" si="85"/>
        <v>34</v>
      </c>
      <c r="AU829" s="487"/>
      <c r="AV829" s="487"/>
      <c r="AW829" s="487"/>
      <c r="AX829" s="487"/>
      <c r="AY829" s="487"/>
      <c r="AZ829" s="487">
        <v>6</v>
      </c>
      <c r="BA829" s="487"/>
      <c r="BB829" s="487"/>
      <c r="BC829" s="487"/>
      <c r="BD829" s="487"/>
      <c r="BE829" s="487"/>
      <c r="BF829" s="487">
        <v>28</v>
      </c>
      <c r="BG829" s="487"/>
      <c r="BH829" s="487"/>
      <c r="BI829" s="487"/>
      <c r="BJ829" s="487"/>
      <c r="BK829" s="487"/>
      <c r="BL829" s="487">
        <v>7</v>
      </c>
      <c r="BM829" s="487"/>
      <c r="BN829" s="487"/>
      <c r="BO829" s="487"/>
      <c r="BP829" s="487"/>
      <c r="BQ829" s="487"/>
      <c r="CB829"/>
    </row>
    <row r="830" spans="1:80" s="8" customFormat="1" ht="15" customHeight="1">
      <c r="A830" s="4"/>
      <c r="B830" s="486" t="s">
        <v>934</v>
      </c>
      <c r="C830" s="486"/>
      <c r="D830" s="486"/>
      <c r="E830" s="486"/>
      <c r="F830" s="486"/>
      <c r="G830" s="486"/>
      <c r="H830" s="486"/>
      <c r="I830" s="486"/>
      <c r="J830" s="487">
        <v>5</v>
      </c>
      <c r="K830" s="487"/>
      <c r="L830" s="487"/>
      <c r="M830" s="487"/>
      <c r="N830" s="487"/>
      <c r="O830" s="487"/>
      <c r="P830" s="487">
        <v>14</v>
      </c>
      <c r="Q830" s="487"/>
      <c r="R830" s="487"/>
      <c r="S830" s="487"/>
      <c r="T830" s="487"/>
      <c r="U830" s="487"/>
      <c r="V830" s="487">
        <f t="shared" si="84"/>
        <v>194</v>
      </c>
      <c r="W830" s="487"/>
      <c r="X830" s="487"/>
      <c r="Y830" s="487"/>
      <c r="Z830" s="487"/>
      <c r="AA830" s="487"/>
      <c r="AB830" s="487">
        <v>58</v>
      </c>
      <c r="AC830" s="487"/>
      <c r="AD830" s="487"/>
      <c r="AE830" s="487"/>
      <c r="AF830" s="487"/>
      <c r="AG830" s="487"/>
      <c r="AH830" s="487">
        <v>55</v>
      </c>
      <c r="AI830" s="487"/>
      <c r="AJ830" s="487"/>
      <c r="AK830" s="487"/>
      <c r="AL830" s="487"/>
      <c r="AM830" s="487"/>
      <c r="AN830" s="487">
        <v>81</v>
      </c>
      <c r="AO830" s="487"/>
      <c r="AP830" s="487"/>
      <c r="AQ830" s="487"/>
      <c r="AR830" s="487"/>
      <c r="AS830" s="487"/>
      <c r="AT830" s="487">
        <f t="shared" si="85"/>
        <v>28</v>
      </c>
      <c r="AU830" s="487"/>
      <c r="AV830" s="487"/>
      <c r="AW830" s="487"/>
      <c r="AX830" s="487"/>
      <c r="AY830" s="487"/>
      <c r="AZ830" s="487">
        <v>5</v>
      </c>
      <c r="BA830" s="487"/>
      <c r="BB830" s="487"/>
      <c r="BC830" s="487"/>
      <c r="BD830" s="487"/>
      <c r="BE830" s="487"/>
      <c r="BF830" s="487">
        <v>23</v>
      </c>
      <c r="BG830" s="487"/>
      <c r="BH830" s="487"/>
      <c r="BI830" s="487"/>
      <c r="BJ830" s="487"/>
      <c r="BK830" s="487"/>
      <c r="BL830" s="487">
        <v>4</v>
      </c>
      <c r="BM830" s="487"/>
      <c r="BN830" s="487"/>
      <c r="BO830" s="487"/>
      <c r="BP830" s="487"/>
      <c r="BQ830" s="487"/>
      <c r="CB830"/>
    </row>
    <row r="831" spans="1:80" s="8" customFormat="1" ht="15" customHeight="1">
      <c r="A831" s="4"/>
      <c r="B831" s="486" t="s">
        <v>935</v>
      </c>
      <c r="C831" s="486"/>
      <c r="D831" s="486"/>
      <c r="E831" s="486"/>
      <c r="F831" s="486"/>
      <c r="G831" s="486"/>
      <c r="H831" s="486"/>
      <c r="I831" s="486"/>
      <c r="J831" s="487">
        <v>4</v>
      </c>
      <c r="K831" s="487"/>
      <c r="L831" s="487"/>
      <c r="M831" s="487"/>
      <c r="N831" s="487"/>
      <c r="O831" s="487"/>
      <c r="P831" s="487">
        <v>12</v>
      </c>
      <c r="Q831" s="487"/>
      <c r="R831" s="487"/>
      <c r="S831" s="487"/>
      <c r="T831" s="487"/>
      <c r="U831" s="487"/>
      <c r="V831" s="487">
        <f t="shared" si="84"/>
        <v>171</v>
      </c>
      <c r="W831" s="487"/>
      <c r="X831" s="487"/>
      <c r="Y831" s="487"/>
      <c r="Z831" s="487"/>
      <c r="AA831" s="487"/>
      <c r="AB831" s="487">
        <v>49</v>
      </c>
      <c r="AC831" s="487"/>
      <c r="AD831" s="487"/>
      <c r="AE831" s="487"/>
      <c r="AF831" s="487"/>
      <c r="AG831" s="487"/>
      <c r="AH831" s="487">
        <v>61</v>
      </c>
      <c r="AI831" s="487"/>
      <c r="AJ831" s="487"/>
      <c r="AK831" s="487"/>
      <c r="AL831" s="487"/>
      <c r="AM831" s="487"/>
      <c r="AN831" s="487">
        <v>61</v>
      </c>
      <c r="AO831" s="487"/>
      <c r="AP831" s="487"/>
      <c r="AQ831" s="487"/>
      <c r="AR831" s="487"/>
      <c r="AS831" s="487"/>
      <c r="AT831" s="487">
        <f t="shared" si="85"/>
        <v>36</v>
      </c>
      <c r="AU831" s="487"/>
      <c r="AV831" s="487"/>
      <c r="AW831" s="487"/>
      <c r="AX831" s="487"/>
      <c r="AY831" s="487"/>
      <c r="AZ831" s="487">
        <v>5</v>
      </c>
      <c r="BA831" s="487"/>
      <c r="BB831" s="487"/>
      <c r="BC831" s="487"/>
      <c r="BD831" s="487"/>
      <c r="BE831" s="487"/>
      <c r="BF831" s="487">
        <v>31</v>
      </c>
      <c r="BG831" s="487"/>
      <c r="BH831" s="487"/>
      <c r="BI831" s="487"/>
      <c r="BJ831" s="487"/>
      <c r="BK831" s="487"/>
      <c r="BL831" s="487">
        <v>6</v>
      </c>
      <c r="BM831" s="487"/>
      <c r="BN831" s="487"/>
      <c r="BO831" s="487"/>
      <c r="BP831" s="487"/>
      <c r="BQ831" s="487"/>
      <c r="CB831"/>
    </row>
    <row r="832" spans="1:80" s="8" customFormat="1" ht="15" customHeight="1">
      <c r="A832" s="4"/>
      <c r="B832" s="488" t="s">
        <v>936</v>
      </c>
      <c r="C832" s="488"/>
      <c r="D832" s="488"/>
      <c r="E832" s="488"/>
      <c r="F832" s="488"/>
      <c r="G832" s="488"/>
      <c r="H832" s="488"/>
      <c r="I832" s="488"/>
      <c r="J832" s="489">
        <v>3</v>
      </c>
      <c r="K832" s="489"/>
      <c r="L832" s="489"/>
      <c r="M832" s="489"/>
      <c r="N832" s="489"/>
      <c r="O832" s="489"/>
      <c r="P832" s="489">
        <v>9</v>
      </c>
      <c r="Q832" s="489"/>
      <c r="R832" s="489"/>
      <c r="S832" s="489"/>
      <c r="T832" s="489"/>
      <c r="U832" s="489"/>
      <c r="V832" s="489">
        <f t="shared" si="84"/>
        <v>106</v>
      </c>
      <c r="W832" s="489"/>
      <c r="X832" s="489"/>
      <c r="Y832" s="489"/>
      <c r="Z832" s="489"/>
      <c r="AA832" s="489"/>
      <c r="AB832" s="489">
        <v>30</v>
      </c>
      <c r="AC832" s="489"/>
      <c r="AD832" s="489"/>
      <c r="AE832" s="489"/>
      <c r="AF832" s="489"/>
      <c r="AG832" s="489"/>
      <c r="AH832" s="489">
        <v>35</v>
      </c>
      <c r="AI832" s="489"/>
      <c r="AJ832" s="489"/>
      <c r="AK832" s="489"/>
      <c r="AL832" s="489"/>
      <c r="AM832" s="489"/>
      <c r="AN832" s="489">
        <v>41</v>
      </c>
      <c r="AO832" s="489"/>
      <c r="AP832" s="489"/>
      <c r="AQ832" s="489"/>
      <c r="AR832" s="489"/>
      <c r="AS832" s="489"/>
      <c r="AT832" s="489">
        <f t="shared" si="85"/>
        <v>24</v>
      </c>
      <c r="AU832" s="489"/>
      <c r="AV832" s="489"/>
      <c r="AW832" s="489"/>
      <c r="AX832" s="489"/>
      <c r="AY832" s="489"/>
      <c r="AZ832" s="489">
        <v>4</v>
      </c>
      <c r="BA832" s="489"/>
      <c r="BB832" s="489"/>
      <c r="BC832" s="489"/>
      <c r="BD832" s="489"/>
      <c r="BE832" s="489"/>
      <c r="BF832" s="489">
        <v>20</v>
      </c>
      <c r="BG832" s="489"/>
      <c r="BH832" s="489"/>
      <c r="BI832" s="489"/>
      <c r="BJ832" s="489"/>
      <c r="BK832" s="489"/>
      <c r="BL832" s="490">
        <v>6</v>
      </c>
      <c r="BM832" s="490"/>
      <c r="BN832" s="490"/>
      <c r="BO832" s="490"/>
      <c r="BP832" s="490"/>
      <c r="BQ832" s="490"/>
      <c r="CB832"/>
    </row>
    <row r="833" spans="1:80" s="8" customFormat="1" ht="15" customHeight="1">
      <c r="A833" s="4"/>
      <c r="B833" s="491"/>
      <c r="C833" s="491"/>
      <c r="D833" s="491"/>
      <c r="E833" s="491"/>
      <c r="F833" s="491"/>
      <c r="G833" s="491"/>
      <c r="H833" s="491"/>
      <c r="I833" s="491"/>
      <c r="J833" s="492"/>
      <c r="K833" s="492"/>
      <c r="L833" s="492"/>
      <c r="M833" s="492"/>
      <c r="N833" s="492"/>
      <c r="O833" s="492"/>
      <c r="P833" s="492"/>
      <c r="Q833" s="492"/>
      <c r="R833" s="492"/>
      <c r="S833" s="492"/>
      <c r="T833" s="492"/>
      <c r="U833" s="492"/>
      <c r="V833" s="492"/>
      <c r="W833" s="492"/>
      <c r="X833" s="492"/>
      <c r="Y833" s="492"/>
      <c r="Z833" s="492"/>
      <c r="AA833" s="492"/>
      <c r="AB833" s="492"/>
      <c r="AC833" s="492"/>
      <c r="AD833" s="492"/>
      <c r="AE833" s="492"/>
      <c r="AF833" s="492"/>
      <c r="AG833" s="492"/>
      <c r="AH833" s="492"/>
      <c r="AI833" s="492"/>
      <c r="AJ833" s="492"/>
      <c r="AK833" s="492"/>
      <c r="AL833" s="492"/>
      <c r="AM833" s="492"/>
      <c r="AN833" s="492"/>
      <c r="AO833" s="492"/>
      <c r="AP833" s="492"/>
      <c r="AQ833" s="492"/>
      <c r="AR833" s="492"/>
      <c r="AS833" s="492"/>
      <c r="AT833" s="492"/>
      <c r="AU833" s="492"/>
      <c r="AV833" s="492"/>
      <c r="AW833" s="492"/>
      <c r="AX833" s="492"/>
      <c r="AY833" s="492"/>
      <c r="AZ833" s="492"/>
      <c r="BA833" s="492"/>
      <c r="BB833" s="492"/>
      <c r="BC833" s="492"/>
      <c r="BD833" s="492"/>
      <c r="BE833" s="492"/>
      <c r="BF833" s="492"/>
      <c r="BG833" s="492"/>
      <c r="BH833" s="492"/>
      <c r="BI833" s="492"/>
      <c r="BJ833" s="492"/>
      <c r="BK833" s="492"/>
      <c r="BL833" s="492"/>
      <c r="BM833" s="492"/>
      <c r="BN833" s="492"/>
      <c r="BO833" s="492"/>
      <c r="BP833" s="492"/>
      <c r="BQ833" s="492"/>
      <c r="CB833"/>
    </row>
    <row r="834" spans="1:80" s="8" customFormat="1" ht="15" customHeight="1">
      <c r="A834" s="4" t="s">
        <v>937</v>
      </c>
      <c r="B834" s="4"/>
      <c r="C834" s="4"/>
      <c r="D834" s="4"/>
      <c r="E834" s="4"/>
      <c r="F834" s="4"/>
      <c r="G834" s="4"/>
      <c r="H834" s="4"/>
      <c r="I834" s="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  <c r="AM834"/>
      <c r="AN834"/>
      <c r="AO834"/>
      <c r="AP834"/>
      <c r="AQ834"/>
      <c r="AR834"/>
      <c r="AS834"/>
      <c r="AT834"/>
      <c r="AU834"/>
      <c r="AV834"/>
      <c r="AW834"/>
      <c r="AX834"/>
      <c r="AY834"/>
      <c r="AZ834"/>
      <c r="BA834"/>
      <c r="BB834"/>
      <c r="BC834"/>
      <c r="BD834"/>
      <c r="BE834"/>
      <c r="BF834"/>
      <c r="BG834"/>
      <c r="BH834"/>
      <c r="BI834" s="9" t="s">
        <v>745</v>
      </c>
      <c r="BJ834" s="9"/>
      <c r="BK834" s="9"/>
      <c r="BL834" s="9"/>
      <c r="BM834" s="9"/>
      <c r="BN834" s="9"/>
      <c r="BO834" s="9"/>
      <c r="BP834" s="9"/>
      <c r="BQ834" s="9"/>
      <c r="CB834" s="8" t="s">
        <v>924</v>
      </c>
    </row>
    <row r="835" spans="1:80" s="8" customFormat="1" ht="3.75" customHeight="1">
      <c r="A835" s="4"/>
      <c r="B835" s="4"/>
      <c r="C835" s="4"/>
      <c r="D835" s="4"/>
      <c r="E835" s="4"/>
      <c r="F835" s="4"/>
      <c r="G835" s="4"/>
      <c r="H835" s="4"/>
      <c r="I835" s="4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  <c r="AL835"/>
      <c r="AM835"/>
      <c r="AN835"/>
      <c r="AO835"/>
      <c r="AP835"/>
      <c r="AQ835"/>
      <c r="AR835"/>
      <c r="AS835"/>
      <c r="AT835"/>
      <c r="AU835"/>
      <c r="AV835"/>
      <c r="AW835"/>
      <c r="AX835"/>
      <c r="AY835"/>
      <c r="AZ835"/>
      <c r="BA835"/>
      <c r="BB835"/>
      <c r="BC835"/>
      <c r="BD835"/>
      <c r="BE835"/>
      <c r="BF835"/>
      <c r="BG835"/>
      <c r="BH835"/>
      <c r="BI835"/>
      <c r="BJ835"/>
      <c r="BK835"/>
      <c r="BL835" s="55"/>
      <c r="BM835" s="55"/>
      <c r="BN835" s="55"/>
      <c r="BO835" s="55"/>
      <c r="BP835" s="55"/>
      <c r="BQ835" s="55"/>
      <c r="BR835" s="55"/>
      <c r="BS835" s="55"/>
      <c r="BT835" s="55"/>
      <c r="CB835"/>
    </row>
    <row r="836" spans="1:80" s="8" customFormat="1" ht="15" customHeight="1">
      <c r="A836" s="4"/>
      <c r="B836" s="485" t="s">
        <v>12</v>
      </c>
      <c r="C836" s="485"/>
      <c r="D836" s="485"/>
      <c r="E836" s="485"/>
      <c r="F836" s="485"/>
      <c r="G836" s="485"/>
      <c r="H836" s="485"/>
      <c r="I836" s="485"/>
      <c r="J836" s="5" t="s">
        <v>925</v>
      </c>
      <c r="K836" s="5"/>
      <c r="L836" s="5"/>
      <c r="M836" s="5"/>
      <c r="N836" s="5"/>
      <c r="O836" s="5"/>
      <c r="P836" s="5" t="s">
        <v>926</v>
      </c>
      <c r="Q836" s="5"/>
      <c r="R836" s="5"/>
      <c r="S836" s="5"/>
      <c r="T836" s="5"/>
      <c r="U836" s="5"/>
      <c r="V836" s="5" t="s">
        <v>927</v>
      </c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  <c r="AJ836" s="5"/>
      <c r="AK836" s="5"/>
      <c r="AL836" s="5"/>
      <c r="AM836" s="5"/>
      <c r="AN836" s="5"/>
      <c r="AO836" s="5"/>
      <c r="AP836" s="5"/>
      <c r="AQ836" s="5"/>
      <c r="AR836" s="5"/>
      <c r="AS836" s="5"/>
      <c r="AT836" s="5"/>
      <c r="AU836" s="5"/>
      <c r="AV836" s="5"/>
      <c r="AW836" s="5" t="s">
        <v>928</v>
      </c>
      <c r="AX836" s="5"/>
      <c r="AY836" s="5"/>
      <c r="AZ836" s="5"/>
      <c r="BA836" s="5"/>
      <c r="BB836" s="5"/>
      <c r="BC836" s="5"/>
      <c r="BD836" s="5"/>
      <c r="BE836" s="5"/>
      <c r="BF836" s="5"/>
      <c r="BG836" s="5"/>
      <c r="BH836" s="5"/>
      <c r="BI836" s="5"/>
      <c r="BJ836" s="5"/>
      <c r="BK836" s="5"/>
      <c r="BL836" s="5" t="s">
        <v>280</v>
      </c>
      <c r="BM836" s="5"/>
      <c r="BN836" s="5"/>
      <c r="BO836" s="5"/>
      <c r="BP836" s="5"/>
      <c r="BQ836" s="5"/>
      <c r="BR836"/>
      <c r="BS836"/>
      <c r="BT836"/>
      <c r="CB836"/>
    </row>
    <row r="837" spans="1:80" s="8" customFormat="1" ht="15" customHeight="1">
      <c r="A837" s="4"/>
      <c r="B837" s="485"/>
      <c r="C837" s="485"/>
      <c r="D837" s="485"/>
      <c r="E837" s="485"/>
      <c r="F837" s="485"/>
      <c r="G837" s="485"/>
      <c r="H837" s="485"/>
      <c r="I837" s="48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 t="s">
        <v>62</v>
      </c>
      <c r="W837" s="5"/>
      <c r="X837" s="5"/>
      <c r="Y837" s="5"/>
      <c r="Z837" s="5"/>
      <c r="AA837" s="5"/>
      <c r="AB837" s="371" t="s">
        <v>938</v>
      </c>
      <c r="AC837" s="371"/>
      <c r="AD837" s="371"/>
      <c r="AE837" s="371"/>
      <c r="AF837" s="371"/>
      <c r="AG837" s="371"/>
      <c r="AH837" s="371" t="s">
        <v>939</v>
      </c>
      <c r="AI837" s="371"/>
      <c r="AJ837" s="371"/>
      <c r="AK837" s="371"/>
      <c r="AL837" s="371"/>
      <c r="AM837" s="371" t="s">
        <v>940</v>
      </c>
      <c r="AN837" s="371"/>
      <c r="AO837" s="371"/>
      <c r="AP837" s="371"/>
      <c r="AQ837" s="371"/>
      <c r="AR837" s="371" t="s">
        <v>941</v>
      </c>
      <c r="AS837" s="371"/>
      <c r="AT837" s="371"/>
      <c r="AU837" s="371"/>
      <c r="AV837" s="371"/>
      <c r="AW837" s="5" t="s">
        <v>62</v>
      </c>
      <c r="AX837" s="5"/>
      <c r="AY837" s="5"/>
      <c r="AZ837" s="5"/>
      <c r="BA837" s="5"/>
      <c r="BB837" s="5" t="s">
        <v>63</v>
      </c>
      <c r="BC837" s="5"/>
      <c r="BD837" s="5"/>
      <c r="BE837" s="5"/>
      <c r="BF837" s="5"/>
      <c r="BG837" s="5" t="s">
        <v>64</v>
      </c>
      <c r="BH837" s="5"/>
      <c r="BI837" s="5"/>
      <c r="BJ837" s="5"/>
      <c r="BK837" s="5"/>
      <c r="BL837" s="5"/>
      <c r="BM837" s="5"/>
      <c r="BN837" s="5"/>
      <c r="BO837" s="5"/>
      <c r="BP837" s="5"/>
      <c r="BQ837" s="5"/>
      <c r="BR837"/>
      <c r="BS837"/>
      <c r="BT837"/>
      <c r="CB837"/>
    </row>
    <row r="838" spans="1:80" s="8" customFormat="1" ht="15" customHeight="1">
      <c r="A838" s="4"/>
      <c r="B838" s="493" t="s">
        <v>933</v>
      </c>
      <c r="C838" s="493"/>
      <c r="D838" s="493"/>
      <c r="E838" s="493"/>
      <c r="F838" s="493"/>
      <c r="G838" s="493"/>
      <c r="H838" s="493"/>
      <c r="I838" s="493"/>
      <c r="J838" s="494">
        <v>1</v>
      </c>
      <c r="K838" s="494"/>
      <c r="L838" s="494"/>
      <c r="M838" s="494"/>
      <c r="N838" s="494"/>
      <c r="O838" s="494"/>
      <c r="P838" s="494">
        <v>3</v>
      </c>
      <c r="Q838" s="494"/>
      <c r="R838" s="494"/>
      <c r="S838" s="494"/>
      <c r="T838" s="494"/>
      <c r="U838" s="494"/>
      <c r="V838" s="495">
        <f aca="true" t="shared" si="86" ref="V838:V841">SUM(AB838:AV838)</f>
        <v>87</v>
      </c>
      <c r="W838" s="495"/>
      <c r="X838" s="495"/>
      <c r="Y838" s="495"/>
      <c r="Z838" s="495"/>
      <c r="AA838" s="495"/>
      <c r="AB838" s="496">
        <v>33</v>
      </c>
      <c r="AC838" s="496"/>
      <c r="AD838" s="496"/>
      <c r="AE838" s="496"/>
      <c r="AF838" s="496"/>
      <c r="AG838" s="496"/>
      <c r="AH838" s="495">
        <v>16</v>
      </c>
      <c r="AI838" s="495"/>
      <c r="AJ838" s="495"/>
      <c r="AK838" s="495"/>
      <c r="AL838" s="495"/>
      <c r="AM838" s="495">
        <v>19</v>
      </c>
      <c r="AN838" s="495"/>
      <c r="AO838" s="495"/>
      <c r="AP838" s="495"/>
      <c r="AQ838" s="495"/>
      <c r="AR838" s="495">
        <v>19</v>
      </c>
      <c r="AS838" s="495"/>
      <c r="AT838" s="495"/>
      <c r="AU838" s="495"/>
      <c r="AV838" s="495"/>
      <c r="AW838" s="497">
        <f aca="true" t="shared" si="87" ref="AW838:AW841">SUM(BB838:BK838)</f>
        <v>17</v>
      </c>
      <c r="AX838" s="497"/>
      <c r="AY838" s="497"/>
      <c r="AZ838" s="497"/>
      <c r="BA838" s="497"/>
      <c r="BB838" s="497">
        <v>0</v>
      </c>
      <c r="BC838" s="497"/>
      <c r="BD838" s="497"/>
      <c r="BE838" s="497"/>
      <c r="BF838" s="497"/>
      <c r="BG838" s="497">
        <v>17</v>
      </c>
      <c r="BH838" s="497"/>
      <c r="BI838" s="497"/>
      <c r="BJ838" s="497"/>
      <c r="BK838" s="497"/>
      <c r="BL838" s="495">
        <v>3</v>
      </c>
      <c r="BM838" s="495"/>
      <c r="BN838" s="495"/>
      <c r="BO838" s="495"/>
      <c r="BP838" s="495"/>
      <c r="BQ838" s="495"/>
      <c r="BR838"/>
      <c r="BS838"/>
      <c r="BT838"/>
      <c r="CB838"/>
    </row>
    <row r="839" spans="1:80" s="8" customFormat="1" ht="15" customHeight="1">
      <c r="A839" s="4"/>
      <c r="B839" s="498" t="s">
        <v>934</v>
      </c>
      <c r="C839" s="498"/>
      <c r="D839" s="498"/>
      <c r="E839" s="498"/>
      <c r="F839" s="498"/>
      <c r="G839" s="498"/>
      <c r="H839" s="498"/>
      <c r="I839" s="498"/>
      <c r="J839" s="499">
        <v>3</v>
      </c>
      <c r="K839" s="499"/>
      <c r="L839" s="499"/>
      <c r="M839" s="499"/>
      <c r="N839" s="499"/>
      <c r="O839" s="499"/>
      <c r="P839" s="487">
        <v>11</v>
      </c>
      <c r="Q839" s="487"/>
      <c r="R839" s="487"/>
      <c r="S839" s="487"/>
      <c r="T839" s="487"/>
      <c r="U839" s="487"/>
      <c r="V839" s="487">
        <f t="shared" si="86"/>
        <v>312</v>
      </c>
      <c r="W839" s="487"/>
      <c r="X839" s="487"/>
      <c r="Y839" s="487"/>
      <c r="Z839" s="487"/>
      <c r="AA839" s="487"/>
      <c r="AB839" s="500">
        <v>118</v>
      </c>
      <c r="AC839" s="500"/>
      <c r="AD839" s="500"/>
      <c r="AE839" s="500"/>
      <c r="AF839" s="500"/>
      <c r="AG839" s="500"/>
      <c r="AH839" s="487">
        <v>64</v>
      </c>
      <c r="AI839" s="487"/>
      <c r="AJ839" s="487"/>
      <c r="AK839" s="487"/>
      <c r="AL839" s="487"/>
      <c r="AM839" s="487">
        <v>61</v>
      </c>
      <c r="AN839" s="487"/>
      <c r="AO839" s="487"/>
      <c r="AP839" s="487"/>
      <c r="AQ839" s="487"/>
      <c r="AR839" s="487">
        <v>69</v>
      </c>
      <c r="AS839" s="487"/>
      <c r="AT839" s="487"/>
      <c r="AU839" s="487"/>
      <c r="AV839" s="487"/>
      <c r="AW839" s="501">
        <f t="shared" si="87"/>
        <v>54</v>
      </c>
      <c r="AX839" s="501"/>
      <c r="AY839" s="501"/>
      <c r="AZ839" s="501"/>
      <c r="BA839" s="501"/>
      <c r="BB839" s="501">
        <v>1</v>
      </c>
      <c r="BC839" s="501"/>
      <c r="BD839" s="501"/>
      <c r="BE839" s="501"/>
      <c r="BF839" s="501"/>
      <c r="BG839" s="501">
        <v>53</v>
      </c>
      <c r="BH839" s="501"/>
      <c r="BI839" s="501"/>
      <c r="BJ839" s="501"/>
      <c r="BK839" s="501"/>
      <c r="BL839" s="487">
        <v>12</v>
      </c>
      <c r="BM839" s="487"/>
      <c r="BN839" s="487"/>
      <c r="BO839" s="487"/>
      <c r="BP839" s="487"/>
      <c r="BQ839" s="487"/>
      <c r="BR839"/>
      <c r="BS839"/>
      <c r="BT839"/>
      <c r="CB839"/>
    </row>
    <row r="840" spans="1:80" s="8" customFormat="1" ht="15" customHeight="1">
      <c r="A840" s="4"/>
      <c r="B840" s="486" t="s">
        <v>935</v>
      </c>
      <c r="C840" s="486"/>
      <c r="D840" s="486"/>
      <c r="E840" s="486"/>
      <c r="F840" s="486"/>
      <c r="G840" s="486"/>
      <c r="H840" s="486"/>
      <c r="I840" s="486"/>
      <c r="J840" s="487">
        <v>7</v>
      </c>
      <c r="K840" s="487"/>
      <c r="L840" s="487"/>
      <c r="M840" s="487"/>
      <c r="N840" s="487"/>
      <c r="O840" s="487"/>
      <c r="P840" s="502">
        <v>30</v>
      </c>
      <c r="Q840" s="502"/>
      <c r="R840" s="502"/>
      <c r="S840" s="502"/>
      <c r="T840" s="502"/>
      <c r="U840" s="502"/>
      <c r="V840" s="502">
        <f t="shared" si="86"/>
        <v>862</v>
      </c>
      <c r="W840" s="502"/>
      <c r="X840" s="502"/>
      <c r="Y840" s="502"/>
      <c r="Z840" s="502"/>
      <c r="AA840" s="502"/>
      <c r="AB840" s="503">
        <v>306</v>
      </c>
      <c r="AC840" s="503"/>
      <c r="AD840" s="503"/>
      <c r="AE840" s="503"/>
      <c r="AF840" s="503"/>
      <c r="AG840" s="503"/>
      <c r="AH840" s="502">
        <v>185</v>
      </c>
      <c r="AI840" s="502"/>
      <c r="AJ840" s="502"/>
      <c r="AK840" s="502"/>
      <c r="AL840" s="502"/>
      <c r="AM840" s="502">
        <v>192</v>
      </c>
      <c r="AN840" s="502"/>
      <c r="AO840" s="502"/>
      <c r="AP840" s="502"/>
      <c r="AQ840" s="502"/>
      <c r="AR840" s="502">
        <v>179</v>
      </c>
      <c r="AS840" s="502"/>
      <c r="AT840" s="502"/>
      <c r="AU840" s="502"/>
      <c r="AV840" s="502"/>
      <c r="AW840" s="501">
        <f t="shared" si="87"/>
        <v>162</v>
      </c>
      <c r="AX840" s="501"/>
      <c r="AY840" s="501"/>
      <c r="AZ840" s="501"/>
      <c r="BA840" s="501"/>
      <c r="BB840" s="501">
        <v>5</v>
      </c>
      <c r="BC840" s="501"/>
      <c r="BD840" s="501"/>
      <c r="BE840" s="501"/>
      <c r="BF840" s="501"/>
      <c r="BG840" s="501">
        <v>157</v>
      </c>
      <c r="BH840" s="501"/>
      <c r="BI840" s="501"/>
      <c r="BJ840" s="501"/>
      <c r="BK840" s="501"/>
      <c r="BL840" s="502">
        <v>37</v>
      </c>
      <c r="BM840" s="502"/>
      <c r="BN840" s="502"/>
      <c r="BO840" s="502"/>
      <c r="BP840" s="502"/>
      <c r="BQ840" s="502"/>
      <c r="BR840"/>
      <c r="BS840"/>
      <c r="BT840"/>
      <c r="CB840"/>
    </row>
    <row r="841" spans="1:80" s="8" customFormat="1" ht="15" customHeight="1">
      <c r="A841" s="4"/>
      <c r="B841" s="504" t="s">
        <v>936</v>
      </c>
      <c r="C841" s="504"/>
      <c r="D841" s="504"/>
      <c r="E841" s="504"/>
      <c r="F841" s="504"/>
      <c r="G841" s="504"/>
      <c r="H841" s="504"/>
      <c r="I841" s="504"/>
      <c r="J841" s="505">
        <v>8</v>
      </c>
      <c r="K841" s="505"/>
      <c r="L841" s="505"/>
      <c r="M841" s="505"/>
      <c r="N841" s="505"/>
      <c r="O841" s="505"/>
      <c r="P841" s="505">
        <v>36</v>
      </c>
      <c r="Q841" s="505"/>
      <c r="R841" s="505"/>
      <c r="S841" s="505"/>
      <c r="T841" s="505"/>
      <c r="U841" s="505"/>
      <c r="V841" s="505">
        <f t="shared" si="86"/>
        <v>982</v>
      </c>
      <c r="W841" s="505"/>
      <c r="X841" s="505"/>
      <c r="Y841" s="505"/>
      <c r="Z841" s="505"/>
      <c r="AA841" s="505"/>
      <c r="AB841" s="506">
        <v>306</v>
      </c>
      <c r="AC841" s="506"/>
      <c r="AD841" s="506"/>
      <c r="AE841" s="506"/>
      <c r="AF841" s="506"/>
      <c r="AG841" s="506"/>
      <c r="AH841" s="505">
        <v>233</v>
      </c>
      <c r="AI841" s="505"/>
      <c r="AJ841" s="505"/>
      <c r="AK841" s="505"/>
      <c r="AL841" s="505"/>
      <c r="AM841" s="505">
        <v>226</v>
      </c>
      <c r="AN841" s="505"/>
      <c r="AO841" s="505"/>
      <c r="AP841" s="505"/>
      <c r="AQ841" s="505"/>
      <c r="AR841" s="505">
        <v>217</v>
      </c>
      <c r="AS841" s="505"/>
      <c r="AT841" s="505"/>
      <c r="AU841" s="505"/>
      <c r="AV841" s="505"/>
      <c r="AW841" s="507">
        <f t="shared" si="87"/>
        <v>192</v>
      </c>
      <c r="AX841" s="507"/>
      <c r="AY841" s="507"/>
      <c r="AZ841" s="507"/>
      <c r="BA841" s="507"/>
      <c r="BB841" s="507">
        <v>9</v>
      </c>
      <c r="BC841" s="507"/>
      <c r="BD841" s="507"/>
      <c r="BE841" s="507"/>
      <c r="BF841" s="507"/>
      <c r="BG841" s="507">
        <v>183</v>
      </c>
      <c r="BH841" s="507"/>
      <c r="BI841" s="507"/>
      <c r="BJ841" s="507"/>
      <c r="BK841" s="507"/>
      <c r="BL841" s="508">
        <v>46</v>
      </c>
      <c r="BM841" s="508"/>
      <c r="BN841" s="508"/>
      <c r="BO841" s="508"/>
      <c r="BP841" s="508"/>
      <c r="BQ841" s="508"/>
      <c r="BR841"/>
      <c r="BS841"/>
      <c r="BT841"/>
      <c r="CB841"/>
    </row>
    <row r="842" spans="1:80" s="8" customFormat="1" ht="10.5" customHeight="1">
      <c r="A842" s="4"/>
      <c r="B842" s="509"/>
      <c r="C842" s="509"/>
      <c r="D842" s="509"/>
      <c r="E842" s="509"/>
      <c r="F842" s="509"/>
      <c r="G842" s="509"/>
      <c r="H842" s="509"/>
      <c r="I842" s="509"/>
      <c r="J842" s="333"/>
      <c r="K842" s="333"/>
      <c r="L842" s="333"/>
      <c r="M842" s="333"/>
      <c r="N842" s="333"/>
      <c r="O842" s="333"/>
      <c r="P842" s="333"/>
      <c r="Q842" s="333"/>
      <c r="R842" s="333"/>
      <c r="S842" s="333"/>
      <c r="T842" s="333"/>
      <c r="U842" s="333"/>
      <c r="V842" s="333"/>
      <c r="W842" s="333"/>
      <c r="X842" s="333"/>
      <c r="Y842" s="333"/>
      <c r="Z842" s="333"/>
      <c r="AA842" s="333"/>
      <c r="AB842" s="333"/>
      <c r="AC842" s="333"/>
      <c r="AD842" s="333"/>
      <c r="AE842" s="333"/>
      <c r="AF842" s="333"/>
      <c r="AG842" s="333"/>
      <c r="AH842" s="333"/>
      <c r="AI842" s="333"/>
      <c r="AJ842" s="333"/>
      <c r="AK842" s="333"/>
      <c r="AL842" s="333"/>
      <c r="AM842" s="333"/>
      <c r="AN842" s="333"/>
      <c r="AO842" s="333"/>
      <c r="AP842" s="333"/>
      <c r="AQ842" s="333"/>
      <c r="AR842" s="333"/>
      <c r="AS842" s="333"/>
      <c r="AT842" s="333"/>
      <c r="AU842" s="333"/>
      <c r="AV842" s="333"/>
      <c r="AW842" s="333"/>
      <c r="AX842" s="333"/>
      <c r="AY842" s="333"/>
      <c r="AZ842" s="333"/>
      <c r="BA842" s="333"/>
      <c r="BB842" s="333"/>
      <c r="BC842" s="333"/>
      <c r="BD842" s="333"/>
      <c r="BE842" s="333"/>
      <c r="BF842" s="333"/>
      <c r="BG842" s="333"/>
      <c r="BH842" s="333"/>
      <c r="BI842" s="333"/>
      <c r="BJ842" s="333"/>
      <c r="BK842" s="333"/>
      <c r="BL842" s="333"/>
      <c r="BM842" s="333"/>
      <c r="BN842" s="333"/>
      <c r="BO842" s="333"/>
      <c r="BP842" s="333"/>
      <c r="BQ842" s="333"/>
      <c r="BR842"/>
      <c r="BS842"/>
      <c r="BT842"/>
      <c r="CB842"/>
    </row>
    <row r="843" spans="1:80" s="8" customFormat="1" ht="13.5" customHeight="1">
      <c r="A843" s="4" t="s">
        <v>942</v>
      </c>
      <c r="B843" s="510"/>
      <c r="C843" s="510"/>
      <c r="D843" s="510"/>
      <c r="E843" s="4"/>
      <c r="F843" s="4"/>
      <c r="G843" s="4"/>
      <c r="H843" s="4"/>
      <c r="I843" s="4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  <c r="AP843"/>
      <c r="AQ843"/>
      <c r="AR843"/>
      <c r="AS843"/>
      <c r="AT843"/>
      <c r="AU843"/>
      <c r="AV843"/>
      <c r="AW843"/>
      <c r="AX843"/>
      <c r="AY843"/>
      <c r="AZ843"/>
      <c r="BA843"/>
      <c r="BB843"/>
      <c r="BC843"/>
      <c r="BD843"/>
      <c r="BE843"/>
      <c r="BF843"/>
      <c r="BG843"/>
      <c r="BH843"/>
      <c r="BI843" s="9" t="s">
        <v>745</v>
      </c>
      <c r="BJ843" s="9"/>
      <c r="BK843" s="9"/>
      <c r="BL843" s="9"/>
      <c r="BM843" s="9"/>
      <c r="BN843" s="9"/>
      <c r="BO843" s="9"/>
      <c r="BP843" s="9"/>
      <c r="BQ843" s="9"/>
      <c r="BR843"/>
      <c r="BS843"/>
      <c r="BT843"/>
      <c r="CB843" s="8" t="s">
        <v>924</v>
      </c>
    </row>
    <row r="844" spans="1:80" s="8" customFormat="1" ht="3.75" customHeight="1">
      <c r="A844" s="4"/>
      <c r="B844" s="510"/>
      <c r="C844" s="510"/>
      <c r="D844" s="510"/>
      <c r="E844" s="4"/>
      <c r="F844" s="4"/>
      <c r="G844" s="4"/>
      <c r="H844" s="4"/>
      <c r="I844" s="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  <c r="AP844"/>
      <c r="AQ844"/>
      <c r="AR844"/>
      <c r="AS844"/>
      <c r="AT844"/>
      <c r="AU844"/>
      <c r="AV844"/>
      <c r="AW844"/>
      <c r="AX844"/>
      <c r="AY844"/>
      <c r="AZ844"/>
      <c r="BA844"/>
      <c r="BB844"/>
      <c r="BC844"/>
      <c r="BD844"/>
      <c r="BE844"/>
      <c r="BF844"/>
      <c r="BG844"/>
      <c r="BH844"/>
      <c r="BI844"/>
      <c r="BJ844"/>
      <c r="BK844"/>
      <c r="BL844"/>
      <c r="BM844"/>
      <c r="BN844"/>
      <c r="BO844"/>
      <c r="BP844"/>
      <c r="BQ844"/>
      <c r="BR844"/>
      <c r="BS844"/>
      <c r="BT844"/>
      <c r="CB844"/>
    </row>
    <row r="845" spans="1:256" ht="12" customHeight="1">
      <c r="A845" s="4"/>
      <c r="B845" s="485" t="s">
        <v>12</v>
      </c>
      <c r="C845" s="485"/>
      <c r="D845" s="485"/>
      <c r="E845" s="485"/>
      <c r="F845" s="485"/>
      <c r="G845" s="485"/>
      <c r="H845" s="485"/>
      <c r="I845" s="485"/>
      <c r="J845" s="5" t="s">
        <v>943</v>
      </c>
      <c r="K845" s="5"/>
      <c r="L845" s="5"/>
      <c r="M845" s="5"/>
      <c r="N845" s="5"/>
      <c r="O845" s="5"/>
      <c r="P845" s="5"/>
      <c r="Q845" s="5" t="s">
        <v>926</v>
      </c>
      <c r="R845" s="5"/>
      <c r="S845" s="5"/>
      <c r="T845" s="5"/>
      <c r="U845" s="5"/>
      <c r="V845" s="5"/>
      <c r="W845" s="5"/>
      <c r="X845" s="5" t="s">
        <v>944</v>
      </c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5"/>
      <c r="AL845" s="5"/>
      <c r="AM845" s="5"/>
      <c r="AN845" s="5"/>
      <c r="AO845" s="5"/>
      <c r="AP845" s="5"/>
      <c r="AQ845" s="5"/>
      <c r="AR845" s="5"/>
      <c r="AS845" s="5"/>
      <c r="AT845" s="5" t="s">
        <v>928</v>
      </c>
      <c r="AU845" s="5"/>
      <c r="AV845" s="5"/>
      <c r="AW845" s="5"/>
      <c r="AX845" s="5"/>
      <c r="AY845" s="5"/>
      <c r="AZ845" s="5"/>
      <c r="BA845" s="5"/>
      <c r="BB845" s="5"/>
      <c r="BC845" s="5"/>
      <c r="BD845" s="5"/>
      <c r="BE845" s="5"/>
      <c r="BF845" s="5"/>
      <c r="BG845" s="5"/>
      <c r="BH845" s="5"/>
      <c r="BI845" s="5"/>
      <c r="BJ845" s="5"/>
      <c r="BK845" s="5"/>
      <c r="BL845" s="5" t="s">
        <v>280</v>
      </c>
      <c r="BM845" s="5"/>
      <c r="BN845" s="5"/>
      <c r="BO845" s="5"/>
      <c r="BP845" s="5"/>
      <c r="BQ845" s="5"/>
      <c r="BR845"/>
      <c r="BS845"/>
      <c r="BT845"/>
      <c r="BU845"/>
      <c r="BV845"/>
      <c r="BW845"/>
      <c r="BX845"/>
      <c r="BY845"/>
      <c r="BZ845"/>
      <c r="CA845"/>
      <c r="CB845"/>
      <c r="CC845"/>
      <c r="CD845"/>
      <c r="CE845"/>
      <c r="CF845"/>
      <c r="CG845"/>
      <c r="CH845"/>
      <c r="CI845"/>
      <c r="CJ845"/>
      <c r="CK845"/>
      <c r="CL845"/>
      <c r="CM845"/>
      <c r="CN845"/>
      <c r="CO845"/>
      <c r="CP845"/>
      <c r="CQ845"/>
      <c r="CR845"/>
      <c r="CS845"/>
      <c r="CT845"/>
      <c r="CU845"/>
      <c r="CV845"/>
      <c r="CW845"/>
      <c r="CX845"/>
      <c r="CY845"/>
      <c r="CZ845"/>
      <c r="DA845"/>
      <c r="DB845"/>
      <c r="DC845"/>
      <c r="DD845"/>
      <c r="DE845"/>
      <c r="DF845"/>
      <c r="DG845"/>
      <c r="DH845"/>
      <c r="DI845"/>
      <c r="DJ845"/>
      <c r="DK845"/>
      <c r="DL845"/>
      <c r="DM845"/>
      <c r="DN845"/>
      <c r="DO845"/>
      <c r="DP845"/>
      <c r="DQ845"/>
      <c r="DR845"/>
      <c r="DS845"/>
      <c r="DT845"/>
      <c r="DU845"/>
      <c r="DV845"/>
      <c r="DW845"/>
      <c r="DX845"/>
      <c r="DY845"/>
      <c r="DZ845"/>
      <c r="EA845"/>
      <c r="EB845"/>
      <c r="EC845"/>
      <c r="ED845"/>
      <c r="EE845"/>
      <c r="EF845"/>
      <c r="EG845"/>
      <c r="EH845"/>
      <c r="EI845"/>
      <c r="EJ845"/>
      <c r="EK845"/>
      <c r="EL845"/>
      <c r="EM845"/>
      <c r="EN845"/>
      <c r="EO845"/>
      <c r="EP845"/>
      <c r="EQ845"/>
      <c r="ER845"/>
      <c r="ES845"/>
      <c r="ET845"/>
      <c r="EU845"/>
      <c r="EV845"/>
      <c r="EW845"/>
      <c r="EX845"/>
      <c r="EY845"/>
      <c r="EZ845"/>
      <c r="FA845"/>
      <c r="FB845"/>
      <c r="FC845"/>
      <c r="FD845"/>
      <c r="FE845"/>
      <c r="FF845"/>
      <c r="FG845"/>
      <c r="FH845"/>
      <c r="FI845"/>
      <c r="FJ845"/>
      <c r="FK845"/>
      <c r="FL845"/>
      <c r="FM845"/>
      <c r="FN845"/>
      <c r="FO845"/>
      <c r="FP845"/>
      <c r="FQ845"/>
      <c r="FR845"/>
      <c r="FS845"/>
      <c r="FT845"/>
      <c r="FU845"/>
      <c r="FV845"/>
      <c r="FW845"/>
      <c r="FX845"/>
      <c r="FY845"/>
      <c r="FZ845"/>
      <c r="GA845"/>
      <c r="GB845"/>
      <c r="GC845"/>
      <c r="GD845"/>
      <c r="GE845"/>
      <c r="GF845"/>
      <c r="GG845"/>
      <c r="GH845"/>
      <c r="GI845"/>
      <c r="GJ845"/>
      <c r="GK845"/>
      <c r="GL845"/>
      <c r="GM845"/>
      <c r="GN845"/>
      <c r="GO845"/>
      <c r="GP845"/>
      <c r="GQ845"/>
      <c r="GR845"/>
      <c r="GS845"/>
      <c r="GT845"/>
      <c r="GU845"/>
      <c r="GV845"/>
      <c r="GW845"/>
      <c r="GX845"/>
      <c r="GY845"/>
      <c r="GZ845"/>
      <c r="HA845"/>
      <c r="HB845"/>
      <c r="HC845"/>
      <c r="HD845"/>
      <c r="HE845"/>
      <c r="HF845"/>
      <c r="HG845"/>
      <c r="HH845"/>
      <c r="HI845"/>
      <c r="HJ845"/>
      <c r="HK845"/>
      <c r="HL845"/>
      <c r="HM845"/>
      <c r="HN845"/>
      <c r="HO845"/>
      <c r="HP845"/>
      <c r="HQ845"/>
      <c r="HR845"/>
      <c r="HS845"/>
      <c r="HT845"/>
      <c r="HU845"/>
      <c r="HV845"/>
      <c r="HW845"/>
      <c r="HX845"/>
      <c r="HY845"/>
      <c r="HZ845"/>
      <c r="IA845"/>
      <c r="IB845"/>
      <c r="IC845"/>
      <c r="ID845"/>
      <c r="IE845"/>
      <c r="IF845"/>
      <c r="IG845"/>
      <c r="IH845"/>
      <c r="II845"/>
      <c r="IJ845"/>
      <c r="IK845"/>
      <c r="IL845"/>
      <c r="IM845"/>
      <c r="IN845"/>
      <c r="IO845"/>
      <c r="IP845"/>
      <c r="IQ845"/>
      <c r="IR845"/>
      <c r="IS845"/>
      <c r="IT845"/>
      <c r="IU845"/>
      <c r="IV845"/>
    </row>
    <row r="846" spans="1:256" ht="12" customHeight="1">
      <c r="A846" s="4"/>
      <c r="B846" s="485"/>
      <c r="C846" s="485"/>
      <c r="D846" s="485"/>
      <c r="E846" s="485"/>
      <c r="F846" s="485"/>
      <c r="G846" s="485"/>
      <c r="H846" s="485"/>
      <c r="I846" s="48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 t="s">
        <v>98</v>
      </c>
      <c r="Y846" s="5"/>
      <c r="Z846" s="5"/>
      <c r="AA846" s="5"/>
      <c r="AB846" s="5"/>
      <c r="AC846" s="5"/>
      <c r="AD846" s="5"/>
      <c r="AE846" s="5"/>
      <c r="AF846" s="5" t="s">
        <v>63</v>
      </c>
      <c r="AG846" s="5"/>
      <c r="AH846" s="5"/>
      <c r="AI846" s="5"/>
      <c r="AJ846" s="5"/>
      <c r="AK846" s="5"/>
      <c r="AL846" s="5"/>
      <c r="AM846" s="5" t="s">
        <v>64</v>
      </c>
      <c r="AN846" s="5"/>
      <c r="AO846" s="5"/>
      <c r="AP846" s="5"/>
      <c r="AQ846" s="5"/>
      <c r="AR846" s="5"/>
      <c r="AS846" s="5"/>
      <c r="AT846" s="5" t="s">
        <v>62</v>
      </c>
      <c r="AU846" s="5"/>
      <c r="AV846" s="5"/>
      <c r="AW846" s="5"/>
      <c r="AX846" s="5"/>
      <c r="AY846" s="5"/>
      <c r="AZ846" s="5" t="s">
        <v>63</v>
      </c>
      <c r="BA846" s="5"/>
      <c r="BB846" s="5"/>
      <c r="BC846" s="5"/>
      <c r="BD846" s="5"/>
      <c r="BE846" s="5"/>
      <c r="BF846" s="5" t="s">
        <v>64</v>
      </c>
      <c r="BG846" s="5"/>
      <c r="BH846" s="5"/>
      <c r="BI846" s="5"/>
      <c r="BJ846" s="5"/>
      <c r="BK846" s="5"/>
      <c r="BL846" s="5"/>
      <c r="BM846" s="5"/>
      <c r="BN846" s="5"/>
      <c r="BO846" s="5"/>
      <c r="BP846" s="5"/>
      <c r="BQ846" s="5"/>
      <c r="BR846"/>
      <c r="BS846"/>
      <c r="BT846"/>
      <c r="BU846"/>
      <c r="BV846"/>
      <c r="BW846"/>
      <c r="BX846"/>
      <c r="BY846"/>
      <c r="BZ846"/>
      <c r="CA846"/>
      <c r="CB846"/>
      <c r="CC846"/>
      <c r="CD846"/>
      <c r="CE846"/>
      <c r="CF846"/>
      <c r="CG846"/>
      <c r="CH846"/>
      <c r="CI846"/>
      <c r="CJ846"/>
      <c r="CK846"/>
      <c r="CL846"/>
      <c r="CM846"/>
      <c r="CN846"/>
      <c r="CO846"/>
      <c r="CP846"/>
      <c r="CQ846"/>
      <c r="CR846"/>
      <c r="CS846"/>
      <c r="CT846"/>
      <c r="CU846"/>
      <c r="CV846"/>
      <c r="CW846"/>
      <c r="CX846"/>
      <c r="CY846"/>
      <c r="CZ846"/>
      <c r="DA846"/>
      <c r="DB846"/>
      <c r="DC846"/>
      <c r="DD846"/>
      <c r="DE846"/>
      <c r="DF846"/>
      <c r="DG846"/>
      <c r="DH846"/>
      <c r="DI846"/>
      <c r="DJ846"/>
      <c r="DK846"/>
      <c r="DL846"/>
      <c r="DM846"/>
      <c r="DN846"/>
      <c r="DO846"/>
      <c r="DP846"/>
      <c r="DQ846"/>
      <c r="DR846"/>
      <c r="DS846"/>
      <c r="DT846"/>
      <c r="DU846"/>
      <c r="DV846"/>
      <c r="DW846"/>
      <c r="DX846"/>
      <c r="DY846"/>
      <c r="DZ846"/>
      <c r="EA846"/>
      <c r="EB846"/>
      <c r="EC846"/>
      <c r="ED846"/>
      <c r="EE846"/>
      <c r="EF846"/>
      <c r="EG846"/>
      <c r="EH846"/>
      <c r="EI846"/>
      <c r="EJ846"/>
      <c r="EK846"/>
      <c r="EL846"/>
      <c r="EM846"/>
      <c r="EN846"/>
      <c r="EO846"/>
      <c r="EP846"/>
      <c r="EQ846"/>
      <c r="ER846"/>
      <c r="ES846"/>
      <c r="ET846"/>
      <c r="EU846"/>
      <c r="EV846"/>
      <c r="EW846"/>
      <c r="EX846"/>
      <c r="EY846"/>
      <c r="EZ846"/>
      <c r="FA846"/>
      <c r="FB846"/>
      <c r="FC846"/>
      <c r="FD846"/>
      <c r="FE846"/>
      <c r="FF846"/>
      <c r="FG846"/>
      <c r="FH846"/>
      <c r="FI846"/>
      <c r="FJ846"/>
      <c r="FK846"/>
      <c r="FL846"/>
      <c r="FM846"/>
      <c r="FN846"/>
      <c r="FO846"/>
      <c r="FP846"/>
      <c r="FQ846"/>
      <c r="FR846"/>
      <c r="FS846"/>
      <c r="FT846"/>
      <c r="FU846"/>
      <c r="FV846"/>
      <c r="FW846"/>
      <c r="FX846"/>
      <c r="FY846"/>
      <c r="FZ846"/>
      <c r="GA846"/>
      <c r="GB846"/>
      <c r="GC846"/>
      <c r="GD846"/>
      <c r="GE846"/>
      <c r="GF846"/>
      <c r="GG846"/>
      <c r="GH846"/>
      <c r="GI846"/>
      <c r="GJ846"/>
      <c r="GK846"/>
      <c r="GL846"/>
      <c r="GM846"/>
      <c r="GN846"/>
      <c r="GO846"/>
      <c r="GP846"/>
      <c r="GQ846"/>
      <c r="GR846"/>
      <c r="GS846"/>
      <c r="GT846"/>
      <c r="GU846"/>
      <c r="GV846"/>
      <c r="GW846"/>
      <c r="GX846"/>
      <c r="GY846"/>
      <c r="GZ846"/>
      <c r="HA846"/>
      <c r="HB846"/>
      <c r="HC846"/>
      <c r="HD846"/>
      <c r="HE846"/>
      <c r="HF846"/>
      <c r="HG846"/>
      <c r="HH846"/>
      <c r="HI846"/>
      <c r="HJ846"/>
      <c r="HK846"/>
      <c r="HL846"/>
      <c r="HM846"/>
      <c r="HN846"/>
      <c r="HO846"/>
      <c r="HP846"/>
      <c r="HQ846"/>
      <c r="HR846"/>
      <c r="HS846"/>
      <c r="HT846"/>
      <c r="HU846"/>
      <c r="HV846"/>
      <c r="HW846"/>
      <c r="HX846"/>
      <c r="HY846"/>
      <c r="HZ846"/>
      <c r="IA846"/>
      <c r="IB846"/>
      <c r="IC846"/>
      <c r="ID846"/>
      <c r="IE846"/>
      <c r="IF846"/>
      <c r="IG846"/>
      <c r="IH846"/>
      <c r="II846"/>
      <c r="IJ846"/>
      <c r="IK846"/>
      <c r="IL846"/>
      <c r="IM846"/>
      <c r="IN846"/>
      <c r="IO846"/>
      <c r="IP846"/>
      <c r="IQ846"/>
      <c r="IR846"/>
      <c r="IS846"/>
      <c r="IT846"/>
      <c r="IU846"/>
      <c r="IV846"/>
    </row>
    <row r="847" spans="1:256" ht="15" customHeight="1">
      <c r="A847" s="4"/>
      <c r="B847" s="486" t="s">
        <v>932</v>
      </c>
      <c r="C847" s="486"/>
      <c r="D847" s="486"/>
      <c r="E847" s="486"/>
      <c r="F847" s="486"/>
      <c r="G847" s="486"/>
      <c r="H847" s="486"/>
      <c r="I847" s="486"/>
      <c r="J847" s="487">
        <v>14</v>
      </c>
      <c r="K847" s="487"/>
      <c r="L847" s="487"/>
      <c r="M847" s="487"/>
      <c r="N847" s="487"/>
      <c r="O847" s="487"/>
      <c r="P847" s="487"/>
      <c r="Q847" s="487">
        <v>131</v>
      </c>
      <c r="R847" s="487"/>
      <c r="S847" s="487"/>
      <c r="T847" s="487"/>
      <c r="U847" s="487"/>
      <c r="V847" s="487"/>
      <c r="W847" s="487"/>
      <c r="X847" s="511">
        <f aca="true" t="shared" si="88" ref="X847:X851">SUM(AF847:AS847)</f>
        <v>2826</v>
      </c>
      <c r="Y847" s="511"/>
      <c r="Z847" s="511"/>
      <c r="AA847" s="511"/>
      <c r="AB847" s="511"/>
      <c r="AC847" s="511"/>
      <c r="AD847" s="511"/>
      <c r="AE847" s="511"/>
      <c r="AF847" s="511">
        <v>1455</v>
      </c>
      <c r="AG847" s="511"/>
      <c r="AH847" s="511"/>
      <c r="AI847" s="511"/>
      <c r="AJ847" s="511"/>
      <c r="AK847" s="511"/>
      <c r="AL847" s="511"/>
      <c r="AM847" s="511">
        <v>1371</v>
      </c>
      <c r="AN847" s="511"/>
      <c r="AO847" s="511"/>
      <c r="AP847" s="511"/>
      <c r="AQ847" s="511"/>
      <c r="AR847" s="511"/>
      <c r="AS847" s="511"/>
      <c r="AT847" s="487">
        <f aca="true" t="shared" si="89" ref="AT847:AT851">SUM(AZ847:BK847)</f>
        <v>215</v>
      </c>
      <c r="AU847" s="487"/>
      <c r="AV847" s="487"/>
      <c r="AW847" s="487"/>
      <c r="AX847" s="487"/>
      <c r="AY847" s="487"/>
      <c r="AZ847" s="487">
        <v>72</v>
      </c>
      <c r="BA847" s="487"/>
      <c r="BB847" s="487"/>
      <c r="BC847" s="487"/>
      <c r="BD847" s="487"/>
      <c r="BE847" s="487"/>
      <c r="BF847" s="487">
        <v>143</v>
      </c>
      <c r="BG847" s="487"/>
      <c r="BH847" s="487"/>
      <c r="BI847" s="487"/>
      <c r="BJ847" s="487"/>
      <c r="BK847" s="487"/>
      <c r="BL847" s="487">
        <v>31</v>
      </c>
      <c r="BM847" s="487"/>
      <c r="BN847" s="487"/>
      <c r="BO847" s="487"/>
      <c r="BP847" s="487"/>
      <c r="BQ847" s="487"/>
      <c r="BR847"/>
      <c r="BS847"/>
      <c r="BT847"/>
      <c r="BU847"/>
      <c r="BV847"/>
      <c r="BW847"/>
      <c r="BX847"/>
      <c r="BY847"/>
      <c r="BZ847"/>
      <c r="CA847"/>
      <c r="CB847"/>
      <c r="CC847"/>
      <c r="CD847"/>
      <c r="CE847"/>
      <c r="CF847"/>
      <c r="CG847"/>
      <c r="CH847"/>
      <c r="CI847"/>
      <c r="CJ847"/>
      <c r="CK847"/>
      <c r="CL847"/>
      <c r="CM847"/>
      <c r="CN847"/>
      <c r="CO847"/>
      <c r="CP847"/>
      <c r="CQ847"/>
      <c r="CR847"/>
      <c r="CS847"/>
      <c r="CT847"/>
      <c r="CU847"/>
      <c r="CV847"/>
      <c r="CW847"/>
      <c r="CX847"/>
      <c r="CY847"/>
      <c r="CZ847"/>
      <c r="DA847"/>
      <c r="DB847"/>
      <c r="DC847"/>
      <c r="DD847"/>
      <c r="DE847"/>
      <c r="DF847"/>
      <c r="DG847"/>
      <c r="DH847"/>
      <c r="DI847"/>
      <c r="DJ847"/>
      <c r="DK847"/>
      <c r="DL847"/>
      <c r="DM847"/>
      <c r="DN847"/>
      <c r="DO847"/>
      <c r="DP847"/>
      <c r="DQ847"/>
      <c r="DR847"/>
      <c r="DS847"/>
      <c r="DT847"/>
      <c r="DU847"/>
      <c r="DV847"/>
      <c r="DW847"/>
      <c r="DX847"/>
      <c r="DY847"/>
      <c r="DZ847"/>
      <c r="EA847"/>
      <c r="EB847"/>
      <c r="EC847"/>
      <c r="ED847"/>
      <c r="EE847"/>
      <c r="EF847"/>
      <c r="EG847"/>
      <c r="EH847"/>
      <c r="EI847"/>
      <c r="EJ847"/>
      <c r="EK847"/>
      <c r="EL847"/>
      <c r="EM847"/>
      <c r="EN847"/>
      <c r="EO847"/>
      <c r="EP847"/>
      <c r="EQ847"/>
      <c r="ER847"/>
      <c r="ES847"/>
      <c r="ET847"/>
      <c r="EU847"/>
      <c r="EV847"/>
      <c r="EW847"/>
      <c r="EX847"/>
      <c r="EY847"/>
      <c r="EZ847"/>
      <c r="FA847"/>
      <c r="FB847"/>
      <c r="FC847"/>
      <c r="FD847"/>
      <c r="FE847"/>
      <c r="FF847"/>
      <c r="FG847"/>
      <c r="FH847"/>
      <c r="FI847"/>
      <c r="FJ847"/>
      <c r="FK847"/>
      <c r="FL847"/>
      <c r="FM847"/>
      <c r="FN847"/>
      <c r="FO847"/>
      <c r="FP847"/>
      <c r="FQ847"/>
      <c r="FR847"/>
      <c r="FS847"/>
      <c r="FT847"/>
      <c r="FU847"/>
      <c r="FV847"/>
      <c r="FW847"/>
      <c r="FX847"/>
      <c r="FY847"/>
      <c r="FZ847"/>
      <c r="GA847"/>
      <c r="GB847"/>
      <c r="GC847"/>
      <c r="GD847"/>
      <c r="GE847"/>
      <c r="GF847"/>
      <c r="GG847"/>
      <c r="GH847"/>
      <c r="GI847"/>
      <c r="GJ847"/>
      <c r="GK847"/>
      <c r="GL847"/>
      <c r="GM847"/>
      <c r="GN847"/>
      <c r="GO847"/>
      <c r="GP847"/>
      <c r="GQ847"/>
      <c r="GR847"/>
      <c r="GS847"/>
      <c r="GT847"/>
      <c r="GU847"/>
      <c r="GV847"/>
      <c r="GW847"/>
      <c r="GX847"/>
      <c r="GY847"/>
      <c r="GZ847"/>
      <c r="HA847"/>
      <c r="HB847"/>
      <c r="HC847"/>
      <c r="HD847"/>
      <c r="HE847"/>
      <c r="HF847"/>
      <c r="HG847"/>
      <c r="HH847"/>
      <c r="HI847"/>
      <c r="HJ847"/>
      <c r="HK847"/>
      <c r="HL847"/>
      <c r="HM847"/>
      <c r="HN847"/>
      <c r="HO847"/>
      <c r="HP847"/>
      <c r="HQ847"/>
      <c r="HR847"/>
      <c r="HS847"/>
      <c r="HT847"/>
      <c r="HU847"/>
      <c r="HV847"/>
      <c r="HW847"/>
      <c r="HX847"/>
      <c r="HY847"/>
      <c r="HZ847"/>
      <c r="IA847"/>
      <c r="IB847"/>
      <c r="IC847"/>
      <c r="ID847"/>
      <c r="IE847"/>
      <c r="IF847"/>
      <c r="IG847"/>
      <c r="IH847"/>
      <c r="II847"/>
      <c r="IJ847"/>
      <c r="IK847"/>
      <c r="IL847"/>
      <c r="IM847"/>
      <c r="IN847"/>
      <c r="IO847"/>
      <c r="IP847"/>
      <c r="IQ847"/>
      <c r="IR847"/>
      <c r="IS847"/>
      <c r="IT847"/>
      <c r="IU847"/>
      <c r="IV847"/>
    </row>
    <row r="848" spans="1:256" ht="15" customHeight="1">
      <c r="A848" s="4"/>
      <c r="B848" s="486" t="s">
        <v>933</v>
      </c>
      <c r="C848" s="486"/>
      <c r="D848" s="486"/>
      <c r="E848" s="486"/>
      <c r="F848" s="486"/>
      <c r="G848" s="486"/>
      <c r="H848" s="486"/>
      <c r="I848" s="486"/>
      <c r="J848" s="487">
        <v>14</v>
      </c>
      <c r="K848" s="487"/>
      <c r="L848" s="487"/>
      <c r="M848" s="487"/>
      <c r="N848" s="487"/>
      <c r="O848" s="487"/>
      <c r="P848" s="487"/>
      <c r="Q848" s="487">
        <v>131</v>
      </c>
      <c r="R848" s="487"/>
      <c r="S848" s="487"/>
      <c r="T848" s="487"/>
      <c r="U848" s="487"/>
      <c r="V848" s="487"/>
      <c r="W848" s="487"/>
      <c r="X848" s="511">
        <f t="shared" si="88"/>
        <v>2824</v>
      </c>
      <c r="Y848" s="511"/>
      <c r="Z848" s="511"/>
      <c r="AA848" s="511"/>
      <c r="AB848" s="511"/>
      <c r="AC848" s="511"/>
      <c r="AD848" s="511"/>
      <c r="AE848" s="511"/>
      <c r="AF848" s="511">
        <v>1451</v>
      </c>
      <c r="AG848" s="511"/>
      <c r="AH848" s="511"/>
      <c r="AI848" s="511"/>
      <c r="AJ848" s="511"/>
      <c r="AK848" s="511"/>
      <c r="AL848" s="511"/>
      <c r="AM848" s="511">
        <v>1373</v>
      </c>
      <c r="AN848" s="511"/>
      <c r="AO848" s="511"/>
      <c r="AP848" s="511"/>
      <c r="AQ848" s="511"/>
      <c r="AR848" s="511"/>
      <c r="AS848" s="511"/>
      <c r="AT848" s="487">
        <f t="shared" si="89"/>
        <v>212</v>
      </c>
      <c r="AU848" s="487"/>
      <c r="AV848" s="487"/>
      <c r="AW848" s="487"/>
      <c r="AX848" s="487"/>
      <c r="AY848" s="487"/>
      <c r="AZ848" s="487">
        <v>69</v>
      </c>
      <c r="BA848" s="487"/>
      <c r="BB848" s="487"/>
      <c r="BC848" s="487"/>
      <c r="BD848" s="487"/>
      <c r="BE848" s="487"/>
      <c r="BF848" s="487">
        <v>143</v>
      </c>
      <c r="BG848" s="487"/>
      <c r="BH848" s="487"/>
      <c r="BI848" s="487"/>
      <c r="BJ848" s="487"/>
      <c r="BK848" s="487"/>
      <c r="BL848" s="487">
        <v>29</v>
      </c>
      <c r="BM848" s="487"/>
      <c r="BN848" s="487"/>
      <c r="BO848" s="487"/>
      <c r="BP848" s="487"/>
      <c r="BQ848" s="487"/>
      <c r="BR848"/>
      <c r="BS848"/>
      <c r="BT848"/>
      <c r="BU848"/>
      <c r="BV848"/>
      <c r="BW848"/>
      <c r="BX848"/>
      <c r="BY848"/>
      <c r="BZ848"/>
      <c r="CA848"/>
      <c r="CB848"/>
      <c r="CC848"/>
      <c r="CD848"/>
      <c r="CE848"/>
      <c r="CF848"/>
      <c r="CG848"/>
      <c r="CH848"/>
      <c r="CI848"/>
      <c r="CJ848"/>
      <c r="CK848"/>
      <c r="CL848"/>
      <c r="CM848"/>
      <c r="CN848"/>
      <c r="CO848"/>
      <c r="CP848"/>
      <c r="CQ848"/>
      <c r="CR848"/>
      <c r="CS848"/>
      <c r="CT848"/>
      <c r="CU848"/>
      <c r="CV848"/>
      <c r="CW848"/>
      <c r="CX848"/>
      <c r="CY848"/>
      <c r="CZ848"/>
      <c r="DA848"/>
      <c r="DB848"/>
      <c r="DC848"/>
      <c r="DD848"/>
      <c r="DE848"/>
      <c r="DF848"/>
      <c r="DG848"/>
      <c r="DH848"/>
      <c r="DI848"/>
      <c r="DJ848"/>
      <c r="DK848"/>
      <c r="DL848"/>
      <c r="DM848"/>
      <c r="DN848"/>
      <c r="DO848"/>
      <c r="DP848"/>
      <c r="DQ848"/>
      <c r="DR848"/>
      <c r="DS848"/>
      <c r="DT848"/>
      <c r="DU848"/>
      <c r="DV848"/>
      <c r="DW848"/>
      <c r="DX848"/>
      <c r="DY848"/>
      <c r="DZ848"/>
      <c r="EA848"/>
      <c r="EB848"/>
      <c r="EC848"/>
      <c r="ED848"/>
      <c r="EE848"/>
      <c r="EF848"/>
      <c r="EG848"/>
      <c r="EH848"/>
      <c r="EI848"/>
      <c r="EJ848"/>
      <c r="EK848"/>
      <c r="EL848"/>
      <c r="EM848"/>
      <c r="EN848"/>
      <c r="EO848"/>
      <c r="EP848"/>
      <c r="EQ848"/>
      <c r="ER848"/>
      <c r="ES848"/>
      <c r="ET848"/>
      <c r="EU848"/>
      <c r="EV848"/>
      <c r="EW848"/>
      <c r="EX848"/>
      <c r="EY848"/>
      <c r="EZ848"/>
      <c r="FA848"/>
      <c r="FB848"/>
      <c r="FC848"/>
      <c r="FD848"/>
      <c r="FE848"/>
      <c r="FF848"/>
      <c r="FG848"/>
      <c r="FH848"/>
      <c r="FI848"/>
      <c r="FJ848"/>
      <c r="FK848"/>
      <c r="FL848"/>
      <c r="FM848"/>
      <c r="FN848"/>
      <c r="FO848"/>
      <c r="FP848"/>
      <c r="FQ848"/>
      <c r="FR848"/>
      <c r="FS848"/>
      <c r="FT848"/>
      <c r="FU848"/>
      <c r="FV848"/>
      <c r="FW848"/>
      <c r="FX848"/>
      <c r="FY848"/>
      <c r="FZ848"/>
      <c r="GA848"/>
      <c r="GB848"/>
      <c r="GC848"/>
      <c r="GD848"/>
      <c r="GE848"/>
      <c r="GF848"/>
      <c r="GG848"/>
      <c r="GH848"/>
      <c r="GI848"/>
      <c r="GJ848"/>
      <c r="GK848"/>
      <c r="GL848"/>
      <c r="GM848"/>
      <c r="GN848"/>
      <c r="GO848"/>
      <c r="GP848"/>
      <c r="GQ848"/>
      <c r="GR848"/>
      <c r="GS848"/>
      <c r="GT848"/>
      <c r="GU848"/>
      <c r="GV848"/>
      <c r="GW848"/>
      <c r="GX848"/>
      <c r="GY848"/>
      <c r="GZ848"/>
      <c r="HA848"/>
      <c r="HB848"/>
      <c r="HC848"/>
      <c r="HD848"/>
      <c r="HE848"/>
      <c r="HF848"/>
      <c r="HG848"/>
      <c r="HH848"/>
      <c r="HI848"/>
      <c r="HJ848"/>
      <c r="HK848"/>
      <c r="HL848"/>
      <c r="HM848"/>
      <c r="HN848"/>
      <c r="HO848"/>
      <c r="HP848"/>
      <c r="HQ848"/>
      <c r="HR848"/>
      <c r="HS848"/>
      <c r="HT848"/>
      <c r="HU848"/>
      <c r="HV848"/>
      <c r="HW848"/>
      <c r="HX848"/>
      <c r="HY848"/>
      <c r="HZ848"/>
      <c r="IA848"/>
      <c r="IB848"/>
      <c r="IC848"/>
      <c r="ID848"/>
      <c r="IE848"/>
      <c r="IF848"/>
      <c r="IG848"/>
      <c r="IH848"/>
      <c r="II848"/>
      <c r="IJ848"/>
      <c r="IK848"/>
      <c r="IL848"/>
      <c r="IM848"/>
      <c r="IN848"/>
      <c r="IO848"/>
      <c r="IP848"/>
      <c r="IQ848"/>
      <c r="IR848"/>
      <c r="IS848"/>
      <c r="IT848"/>
      <c r="IU848"/>
      <c r="IV848"/>
    </row>
    <row r="849" spans="1:256" ht="15" customHeight="1">
      <c r="A849" s="4"/>
      <c r="B849" s="486" t="s">
        <v>934</v>
      </c>
      <c r="C849" s="486"/>
      <c r="D849" s="486"/>
      <c r="E849" s="486"/>
      <c r="F849" s="486"/>
      <c r="G849" s="486"/>
      <c r="H849" s="486"/>
      <c r="I849" s="486"/>
      <c r="J849" s="487">
        <v>14</v>
      </c>
      <c r="K849" s="487"/>
      <c r="L849" s="487"/>
      <c r="M849" s="487"/>
      <c r="N849" s="487"/>
      <c r="O849" s="487"/>
      <c r="P849" s="487"/>
      <c r="Q849" s="487">
        <v>133</v>
      </c>
      <c r="R849" s="487"/>
      <c r="S849" s="487"/>
      <c r="T849" s="487"/>
      <c r="U849" s="487"/>
      <c r="V849" s="487"/>
      <c r="W849" s="487"/>
      <c r="X849" s="511">
        <f t="shared" si="88"/>
        <v>2818</v>
      </c>
      <c r="Y849" s="511"/>
      <c r="Z849" s="511"/>
      <c r="AA849" s="511"/>
      <c r="AB849" s="511"/>
      <c r="AC849" s="511"/>
      <c r="AD849" s="511"/>
      <c r="AE849" s="511"/>
      <c r="AF849" s="511">
        <v>1486</v>
      </c>
      <c r="AG849" s="511"/>
      <c r="AH849" s="511"/>
      <c r="AI849" s="511"/>
      <c r="AJ849" s="511"/>
      <c r="AK849" s="511"/>
      <c r="AL849" s="511"/>
      <c r="AM849" s="511">
        <v>1332</v>
      </c>
      <c r="AN849" s="511"/>
      <c r="AO849" s="511"/>
      <c r="AP849" s="511"/>
      <c r="AQ849" s="511"/>
      <c r="AR849" s="511"/>
      <c r="AS849" s="511"/>
      <c r="AT849" s="487">
        <f t="shared" si="89"/>
        <v>221</v>
      </c>
      <c r="AU849" s="487"/>
      <c r="AV849" s="487"/>
      <c r="AW849" s="487"/>
      <c r="AX849" s="487"/>
      <c r="AY849" s="487"/>
      <c r="AZ849" s="487">
        <v>74</v>
      </c>
      <c r="BA849" s="487"/>
      <c r="BB849" s="487"/>
      <c r="BC849" s="487"/>
      <c r="BD849" s="487"/>
      <c r="BE849" s="487"/>
      <c r="BF849" s="487">
        <v>147</v>
      </c>
      <c r="BG849" s="487"/>
      <c r="BH849" s="487"/>
      <c r="BI849" s="487"/>
      <c r="BJ849" s="487"/>
      <c r="BK849" s="487"/>
      <c r="BL849" s="487">
        <v>26</v>
      </c>
      <c r="BM849" s="487"/>
      <c r="BN849" s="487"/>
      <c r="BO849" s="487"/>
      <c r="BP849" s="487"/>
      <c r="BQ849" s="487"/>
      <c r="BR849"/>
      <c r="BS849"/>
      <c r="BT849"/>
      <c r="BU849"/>
      <c r="BV849"/>
      <c r="BW849"/>
      <c r="BX849"/>
      <c r="BY849"/>
      <c r="BZ849"/>
      <c r="CA849"/>
      <c r="CB849"/>
      <c r="CC849"/>
      <c r="CD849"/>
      <c r="CE849"/>
      <c r="CF849"/>
      <c r="CG849"/>
      <c r="CH849"/>
      <c r="CI849"/>
      <c r="CJ849"/>
      <c r="CK849"/>
      <c r="CL849"/>
      <c r="CM849"/>
      <c r="CN849"/>
      <c r="CO849"/>
      <c r="CP849"/>
      <c r="CQ849"/>
      <c r="CR849"/>
      <c r="CS849"/>
      <c r="CT849"/>
      <c r="CU849"/>
      <c r="CV849"/>
      <c r="CW849"/>
      <c r="CX849"/>
      <c r="CY849"/>
      <c r="CZ849"/>
      <c r="DA849"/>
      <c r="DB849"/>
      <c r="DC849"/>
      <c r="DD849"/>
      <c r="DE849"/>
      <c r="DF849"/>
      <c r="DG849"/>
      <c r="DH849"/>
      <c r="DI849"/>
      <c r="DJ849"/>
      <c r="DK849"/>
      <c r="DL849"/>
      <c r="DM849"/>
      <c r="DN849"/>
      <c r="DO849"/>
      <c r="DP849"/>
      <c r="DQ849"/>
      <c r="DR849"/>
      <c r="DS849"/>
      <c r="DT849"/>
      <c r="DU849"/>
      <c r="DV849"/>
      <c r="DW849"/>
      <c r="DX849"/>
      <c r="DY849"/>
      <c r="DZ849"/>
      <c r="EA849"/>
      <c r="EB849"/>
      <c r="EC849"/>
      <c r="ED849"/>
      <c r="EE849"/>
      <c r="EF849"/>
      <c r="EG849"/>
      <c r="EH849"/>
      <c r="EI849"/>
      <c r="EJ849"/>
      <c r="EK849"/>
      <c r="EL849"/>
      <c r="EM849"/>
      <c r="EN849"/>
      <c r="EO849"/>
      <c r="EP849"/>
      <c r="EQ849"/>
      <c r="ER849"/>
      <c r="ES849"/>
      <c r="ET849"/>
      <c r="EU849"/>
      <c r="EV849"/>
      <c r="EW849"/>
      <c r="EX849"/>
      <c r="EY849"/>
      <c r="EZ849"/>
      <c r="FA849"/>
      <c r="FB849"/>
      <c r="FC849"/>
      <c r="FD849"/>
      <c r="FE849"/>
      <c r="FF849"/>
      <c r="FG849"/>
      <c r="FH849"/>
      <c r="FI849"/>
      <c r="FJ849"/>
      <c r="FK849"/>
      <c r="FL849"/>
      <c r="FM849"/>
      <c r="FN849"/>
      <c r="FO849"/>
      <c r="FP849"/>
      <c r="FQ849"/>
      <c r="FR849"/>
      <c r="FS849"/>
      <c r="FT849"/>
      <c r="FU849"/>
      <c r="FV849"/>
      <c r="FW849"/>
      <c r="FX849"/>
      <c r="FY849"/>
      <c r="FZ849"/>
      <c r="GA849"/>
      <c r="GB849"/>
      <c r="GC849"/>
      <c r="GD849"/>
      <c r="GE849"/>
      <c r="GF849"/>
      <c r="GG849"/>
      <c r="GH849"/>
      <c r="GI849"/>
      <c r="GJ849"/>
      <c r="GK849"/>
      <c r="GL849"/>
      <c r="GM849"/>
      <c r="GN849"/>
      <c r="GO849"/>
      <c r="GP849"/>
      <c r="GQ849"/>
      <c r="GR849"/>
      <c r="GS849"/>
      <c r="GT849"/>
      <c r="GU849"/>
      <c r="GV849"/>
      <c r="GW849"/>
      <c r="GX849"/>
      <c r="GY849"/>
      <c r="GZ849"/>
      <c r="HA849"/>
      <c r="HB849"/>
      <c r="HC849"/>
      <c r="HD849"/>
      <c r="HE849"/>
      <c r="HF849"/>
      <c r="HG849"/>
      <c r="HH849"/>
      <c r="HI849"/>
      <c r="HJ849"/>
      <c r="HK849"/>
      <c r="HL849"/>
      <c r="HM849"/>
      <c r="HN849"/>
      <c r="HO849"/>
      <c r="HP849"/>
      <c r="HQ849"/>
      <c r="HR849"/>
      <c r="HS849"/>
      <c r="HT849"/>
      <c r="HU849"/>
      <c r="HV849"/>
      <c r="HW849"/>
      <c r="HX849"/>
      <c r="HY849"/>
      <c r="HZ849"/>
      <c r="IA849"/>
      <c r="IB849"/>
      <c r="IC849"/>
      <c r="ID849"/>
      <c r="IE849"/>
      <c r="IF849"/>
      <c r="IG849"/>
      <c r="IH849"/>
      <c r="II849"/>
      <c r="IJ849"/>
      <c r="IK849"/>
      <c r="IL849"/>
      <c r="IM849"/>
      <c r="IN849"/>
      <c r="IO849"/>
      <c r="IP849"/>
      <c r="IQ849"/>
      <c r="IR849"/>
      <c r="IS849"/>
      <c r="IT849"/>
      <c r="IU849"/>
      <c r="IV849"/>
    </row>
    <row r="850" spans="1:256" ht="15" customHeight="1">
      <c r="A850" s="4"/>
      <c r="B850" s="486" t="s">
        <v>935</v>
      </c>
      <c r="C850" s="486"/>
      <c r="D850" s="486"/>
      <c r="E850" s="486"/>
      <c r="F850" s="486"/>
      <c r="G850" s="486"/>
      <c r="H850" s="486"/>
      <c r="I850" s="486"/>
      <c r="J850" s="487">
        <v>14</v>
      </c>
      <c r="K850" s="487"/>
      <c r="L850" s="487"/>
      <c r="M850" s="487"/>
      <c r="N850" s="487"/>
      <c r="O850" s="487"/>
      <c r="P850" s="487"/>
      <c r="Q850" s="487">
        <v>139</v>
      </c>
      <c r="R850" s="487"/>
      <c r="S850" s="487"/>
      <c r="T850" s="487"/>
      <c r="U850" s="487"/>
      <c r="V850" s="487"/>
      <c r="W850" s="487"/>
      <c r="X850" s="511">
        <f t="shared" si="88"/>
        <v>2835</v>
      </c>
      <c r="Y850" s="511"/>
      <c r="Z850" s="511"/>
      <c r="AA850" s="511"/>
      <c r="AB850" s="511"/>
      <c r="AC850" s="511"/>
      <c r="AD850" s="511"/>
      <c r="AE850" s="511"/>
      <c r="AF850" s="511">
        <v>1488</v>
      </c>
      <c r="AG850" s="511"/>
      <c r="AH850" s="511"/>
      <c r="AI850" s="511"/>
      <c r="AJ850" s="511"/>
      <c r="AK850" s="511"/>
      <c r="AL850" s="511"/>
      <c r="AM850" s="511">
        <v>1347</v>
      </c>
      <c r="AN850" s="511"/>
      <c r="AO850" s="511"/>
      <c r="AP850" s="511"/>
      <c r="AQ850" s="511"/>
      <c r="AR850" s="511"/>
      <c r="AS850" s="511"/>
      <c r="AT850" s="487">
        <f t="shared" si="89"/>
        <v>234</v>
      </c>
      <c r="AU850" s="487"/>
      <c r="AV850" s="487"/>
      <c r="AW850" s="487"/>
      <c r="AX850" s="487"/>
      <c r="AY850" s="487"/>
      <c r="AZ850" s="487">
        <v>86</v>
      </c>
      <c r="BA850" s="487"/>
      <c r="BB850" s="487"/>
      <c r="BC850" s="487"/>
      <c r="BD850" s="487"/>
      <c r="BE850" s="487"/>
      <c r="BF850" s="487">
        <v>148</v>
      </c>
      <c r="BG850" s="487"/>
      <c r="BH850" s="487"/>
      <c r="BI850" s="487"/>
      <c r="BJ850" s="487"/>
      <c r="BK850" s="487"/>
      <c r="BL850" s="487">
        <v>25</v>
      </c>
      <c r="BM850" s="487"/>
      <c r="BN850" s="487"/>
      <c r="BO850" s="487"/>
      <c r="BP850" s="487"/>
      <c r="BQ850" s="487"/>
      <c r="BR850"/>
      <c r="BS850"/>
      <c r="BT850"/>
      <c r="BU850"/>
      <c r="BV850"/>
      <c r="BW850"/>
      <c r="BX850"/>
      <c r="BY850"/>
      <c r="BZ850"/>
      <c r="CA850"/>
      <c r="CB850"/>
      <c r="CC850"/>
      <c r="CD850"/>
      <c r="CE850"/>
      <c r="CF850"/>
      <c r="CG850"/>
      <c r="CH850"/>
      <c r="CI850"/>
      <c r="CJ850"/>
      <c r="CK850"/>
      <c r="CL850"/>
      <c r="CM850"/>
      <c r="CN850"/>
      <c r="CO850"/>
      <c r="CP850"/>
      <c r="CQ850"/>
      <c r="CR850"/>
      <c r="CS850"/>
      <c r="CT850"/>
      <c r="CU850"/>
      <c r="CV850"/>
      <c r="CW850"/>
      <c r="CX850"/>
      <c r="CY850"/>
      <c r="CZ850"/>
      <c r="DA850"/>
      <c r="DB850"/>
      <c r="DC850"/>
      <c r="DD850"/>
      <c r="DE850"/>
      <c r="DF850"/>
      <c r="DG850"/>
      <c r="DH850"/>
      <c r="DI850"/>
      <c r="DJ850"/>
      <c r="DK850"/>
      <c r="DL850"/>
      <c r="DM850"/>
      <c r="DN850"/>
      <c r="DO850"/>
      <c r="DP850"/>
      <c r="DQ850"/>
      <c r="DR850"/>
      <c r="DS850"/>
      <c r="DT850"/>
      <c r="DU850"/>
      <c r="DV850"/>
      <c r="DW850"/>
      <c r="DX850"/>
      <c r="DY850"/>
      <c r="DZ850"/>
      <c r="EA850"/>
      <c r="EB850"/>
      <c r="EC850"/>
      <c r="ED850"/>
      <c r="EE850"/>
      <c r="EF850"/>
      <c r="EG850"/>
      <c r="EH850"/>
      <c r="EI850"/>
      <c r="EJ850"/>
      <c r="EK850"/>
      <c r="EL850"/>
      <c r="EM850"/>
      <c r="EN850"/>
      <c r="EO850"/>
      <c r="EP850"/>
      <c r="EQ850"/>
      <c r="ER850"/>
      <c r="ES850"/>
      <c r="ET850"/>
      <c r="EU850"/>
      <c r="EV850"/>
      <c r="EW850"/>
      <c r="EX850"/>
      <c r="EY850"/>
      <c r="EZ850"/>
      <c r="FA850"/>
      <c r="FB850"/>
      <c r="FC850"/>
      <c r="FD850"/>
      <c r="FE850"/>
      <c r="FF850"/>
      <c r="FG850"/>
      <c r="FH850"/>
      <c r="FI850"/>
      <c r="FJ850"/>
      <c r="FK850"/>
      <c r="FL850"/>
      <c r="FM850"/>
      <c r="FN850"/>
      <c r="FO850"/>
      <c r="FP850"/>
      <c r="FQ850"/>
      <c r="FR850"/>
      <c r="FS850"/>
      <c r="FT850"/>
      <c r="FU850"/>
      <c r="FV850"/>
      <c r="FW850"/>
      <c r="FX850"/>
      <c r="FY850"/>
      <c r="FZ850"/>
      <c r="GA850"/>
      <c r="GB850"/>
      <c r="GC850"/>
      <c r="GD850"/>
      <c r="GE850"/>
      <c r="GF850"/>
      <c r="GG850"/>
      <c r="GH850"/>
      <c r="GI850"/>
      <c r="GJ850"/>
      <c r="GK850"/>
      <c r="GL850"/>
      <c r="GM850"/>
      <c r="GN850"/>
      <c r="GO850"/>
      <c r="GP850"/>
      <c r="GQ850"/>
      <c r="GR850"/>
      <c r="GS850"/>
      <c r="GT850"/>
      <c r="GU850"/>
      <c r="GV850"/>
      <c r="GW850"/>
      <c r="GX850"/>
      <c r="GY850"/>
      <c r="GZ850"/>
      <c r="HA850"/>
      <c r="HB850"/>
      <c r="HC850"/>
      <c r="HD850"/>
      <c r="HE850"/>
      <c r="HF850"/>
      <c r="HG850"/>
      <c r="HH850"/>
      <c r="HI850"/>
      <c r="HJ850"/>
      <c r="HK850"/>
      <c r="HL850"/>
      <c r="HM850"/>
      <c r="HN850"/>
      <c r="HO850"/>
      <c r="HP850"/>
      <c r="HQ850"/>
      <c r="HR850"/>
      <c r="HS850"/>
      <c r="HT850"/>
      <c r="HU850"/>
      <c r="HV850"/>
      <c r="HW850"/>
      <c r="HX850"/>
      <c r="HY850"/>
      <c r="HZ850"/>
      <c r="IA850"/>
      <c r="IB850"/>
      <c r="IC850"/>
      <c r="ID850"/>
      <c r="IE850"/>
      <c r="IF850"/>
      <c r="IG850"/>
      <c r="IH850"/>
      <c r="II850"/>
      <c r="IJ850"/>
      <c r="IK850"/>
      <c r="IL850"/>
      <c r="IM850"/>
      <c r="IN850"/>
      <c r="IO850"/>
      <c r="IP850"/>
      <c r="IQ850"/>
      <c r="IR850"/>
      <c r="IS850"/>
      <c r="IT850"/>
      <c r="IU850"/>
      <c r="IV850"/>
    </row>
    <row r="851" spans="1:256" ht="15" customHeight="1">
      <c r="A851" s="4"/>
      <c r="B851" s="488" t="s">
        <v>936</v>
      </c>
      <c r="C851" s="488"/>
      <c r="D851" s="488"/>
      <c r="E851" s="488"/>
      <c r="F851" s="488"/>
      <c r="G851" s="488"/>
      <c r="H851" s="488"/>
      <c r="I851" s="488"/>
      <c r="J851" s="489">
        <v>14</v>
      </c>
      <c r="K851" s="489"/>
      <c r="L851" s="489"/>
      <c r="M851" s="489"/>
      <c r="N851" s="489"/>
      <c r="O851" s="489"/>
      <c r="P851" s="489"/>
      <c r="Q851" s="489">
        <v>139</v>
      </c>
      <c r="R851" s="489"/>
      <c r="S851" s="489"/>
      <c r="T851" s="489"/>
      <c r="U851" s="489"/>
      <c r="V851" s="489"/>
      <c r="W851" s="489"/>
      <c r="X851" s="512">
        <f t="shared" si="88"/>
        <v>2789</v>
      </c>
      <c r="Y851" s="512"/>
      <c r="Z851" s="512"/>
      <c r="AA851" s="512"/>
      <c r="AB851" s="512"/>
      <c r="AC851" s="512"/>
      <c r="AD851" s="512"/>
      <c r="AE851" s="512"/>
      <c r="AF851" s="512">
        <v>1420</v>
      </c>
      <c r="AG851" s="512"/>
      <c r="AH851" s="512"/>
      <c r="AI851" s="512"/>
      <c r="AJ851" s="512"/>
      <c r="AK851" s="512"/>
      <c r="AL851" s="512"/>
      <c r="AM851" s="512">
        <v>1369</v>
      </c>
      <c r="AN851" s="512"/>
      <c r="AO851" s="512"/>
      <c r="AP851" s="512"/>
      <c r="AQ851" s="512"/>
      <c r="AR851" s="512"/>
      <c r="AS851" s="512"/>
      <c r="AT851" s="489">
        <f t="shared" si="89"/>
        <v>227</v>
      </c>
      <c r="AU851" s="489"/>
      <c r="AV851" s="489"/>
      <c r="AW851" s="489"/>
      <c r="AX851" s="489"/>
      <c r="AY851" s="489"/>
      <c r="AZ851" s="489">
        <v>79</v>
      </c>
      <c r="BA851" s="489"/>
      <c r="BB851" s="489"/>
      <c r="BC851" s="489"/>
      <c r="BD851" s="489"/>
      <c r="BE851" s="489"/>
      <c r="BF851" s="489">
        <v>148</v>
      </c>
      <c r="BG851" s="489"/>
      <c r="BH851" s="489"/>
      <c r="BI851" s="489"/>
      <c r="BJ851" s="489"/>
      <c r="BK851" s="489"/>
      <c r="BL851" s="490">
        <v>32</v>
      </c>
      <c r="BM851" s="490"/>
      <c r="BN851" s="490"/>
      <c r="BO851" s="490"/>
      <c r="BP851" s="490"/>
      <c r="BQ851" s="490"/>
      <c r="BR851"/>
      <c r="BS851"/>
      <c r="BT851"/>
      <c r="BU851"/>
      <c r="BV851"/>
      <c r="BW851"/>
      <c r="BX851"/>
      <c r="BY851"/>
      <c r="BZ851"/>
      <c r="CA851"/>
      <c r="CB851"/>
      <c r="CC851"/>
      <c r="CD851"/>
      <c r="CE851"/>
      <c r="CF851"/>
      <c r="CG851"/>
      <c r="CH851"/>
      <c r="CI851"/>
      <c r="CJ851"/>
      <c r="CK851"/>
      <c r="CL851"/>
      <c r="CM851"/>
      <c r="CN851"/>
      <c r="CO851"/>
      <c r="CP851"/>
      <c r="CQ851"/>
      <c r="CR851"/>
      <c r="CS851"/>
      <c r="CT851"/>
      <c r="CU851"/>
      <c r="CV851"/>
      <c r="CW851"/>
      <c r="CX851"/>
      <c r="CY851"/>
      <c r="CZ851"/>
      <c r="DA851"/>
      <c r="DB851"/>
      <c r="DC851"/>
      <c r="DD851"/>
      <c r="DE851"/>
      <c r="DF851"/>
      <c r="DG851"/>
      <c r="DH851"/>
      <c r="DI851"/>
      <c r="DJ851"/>
      <c r="DK851"/>
      <c r="DL851"/>
      <c r="DM851"/>
      <c r="DN851"/>
      <c r="DO851"/>
      <c r="DP851"/>
      <c r="DQ851"/>
      <c r="DR851"/>
      <c r="DS851"/>
      <c r="DT851"/>
      <c r="DU851"/>
      <c r="DV851"/>
      <c r="DW851"/>
      <c r="DX851"/>
      <c r="DY851"/>
      <c r="DZ851"/>
      <c r="EA851"/>
      <c r="EB851"/>
      <c r="EC851"/>
      <c r="ED851"/>
      <c r="EE851"/>
      <c r="EF851"/>
      <c r="EG851"/>
      <c r="EH851"/>
      <c r="EI851"/>
      <c r="EJ851"/>
      <c r="EK851"/>
      <c r="EL851"/>
      <c r="EM851"/>
      <c r="EN851"/>
      <c r="EO851"/>
      <c r="EP851"/>
      <c r="EQ851"/>
      <c r="ER851"/>
      <c r="ES851"/>
      <c r="ET851"/>
      <c r="EU851"/>
      <c r="EV851"/>
      <c r="EW851"/>
      <c r="EX851"/>
      <c r="EY851"/>
      <c r="EZ851"/>
      <c r="FA851"/>
      <c r="FB851"/>
      <c r="FC851"/>
      <c r="FD851"/>
      <c r="FE851"/>
      <c r="FF851"/>
      <c r="FG851"/>
      <c r="FH851"/>
      <c r="FI851"/>
      <c r="FJ851"/>
      <c r="FK851"/>
      <c r="FL851"/>
      <c r="FM851"/>
      <c r="FN851"/>
      <c r="FO851"/>
      <c r="FP851"/>
      <c r="FQ851"/>
      <c r="FR851"/>
      <c r="FS851"/>
      <c r="FT851"/>
      <c r="FU851"/>
      <c r="FV851"/>
      <c r="FW851"/>
      <c r="FX851"/>
      <c r="FY851"/>
      <c r="FZ851"/>
      <c r="GA851"/>
      <c r="GB851"/>
      <c r="GC851"/>
      <c r="GD851"/>
      <c r="GE851"/>
      <c r="GF851"/>
      <c r="GG851"/>
      <c r="GH851"/>
      <c r="GI851"/>
      <c r="GJ851"/>
      <c r="GK851"/>
      <c r="GL851"/>
      <c r="GM851"/>
      <c r="GN851"/>
      <c r="GO851"/>
      <c r="GP851"/>
      <c r="GQ851"/>
      <c r="GR851"/>
      <c r="GS851"/>
      <c r="GT851"/>
      <c r="GU851"/>
      <c r="GV851"/>
      <c r="GW851"/>
      <c r="GX851"/>
      <c r="GY851"/>
      <c r="GZ851"/>
      <c r="HA851"/>
      <c r="HB851"/>
      <c r="HC851"/>
      <c r="HD851"/>
      <c r="HE851"/>
      <c r="HF851"/>
      <c r="HG851"/>
      <c r="HH851"/>
      <c r="HI851"/>
      <c r="HJ851"/>
      <c r="HK851"/>
      <c r="HL851"/>
      <c r="HM851"/>
      <c r="HN851"/>
      <c r="HO851"/>
      <c r="HP851"/>
      <c r="HQ851"/>
      <c r="HR851"/>
      <c r="HS851"/>
      <c r="HT851"/>
      <c r="HU851"/>
      <c r="HV851"/>
      <c r="HW851"/>
      <c r="HX851"/>
      <c r="HY851"/>
      <c r="HZ851"/>
      <c r="IA851"/>
      <c r="IB851"/>
      <c r="IC851"/>
      <c r="ID851"/>
      <c r="IE851"/>
      <c r="IF851"/>
      <c r="IG851"/>
      <c r="IH851"/>
      <c r="II851"/>
      <c r="IJ851"/>
      <c r="IK851"/>
      <c r="IL851"/>
      <c r="IM851"/>
      <c r="IN851"/>
      <c r="IO851"/>
      <c r="IP851"/>
      <c r="IQ851"/>
      <c r="IR851"/>
      <c r="IS851"/>
      <c r="IT851"/>
      <c r="IU851"/>
      <c r="IV851"/>
    </row>
    <row r="852" spans="1:256" ht="10.5" customHeight="1">
      <c r="A852" s="4"/>
      <c r="B852" s="509"/>
      <c r="C852" s="509"/>
      <c r="D852" s="509"/>
      <c r="E852" s="509"/>
      <c r="F852" s="509"/>
      <c r="G852" s="509"/>
      <c r="H852" s="509"/>
      <c r="I852" s="509"/>
      <c r="J852" s="333"/>
      <c r="K852" s="333">
        <v>14.25</v>
      </c>
      <c r="L852" s="333"/>
      <c r="M852" s="333"/>
      <c r="N852" s="333"/>
      <c r="O852" s="333"/>
      <c r="P852" s="333"/>
      <c r="Q852" s="333"/>
      <c r="R852" s="333"/>
      <c r="S852" s="333">
        <v>8.46</v>
      </c>
      <c r="T852" s="333"/>
      <c r="U852" s="333"/>
      <c r="V852" s="333"/>
      <c r="W852" s="333"/>
      <c r="X852" s="333"/>
      <c r="Y852" s="333"/>
      <c r="Z852" s="333"/>
      <c r="AA852" s="333">
        <v>43.83</v>
      </c>
      <c r="AB852" s="333"/>
      <c r="AC852" s="333"/>
      <c r="AD852" s="333"/>
      <c r="AE852" s="333"/>
      <c r="AF852" s="333"/>
      <c r="AG852" s="333"/>
      <c r="AH852" s="333"/>
      <c r="AI852" s="333">
        <v>6.02</v>
      </c>
      <c r="AJ852" s="333"/>
      <c r="AK852" s="333"/>
      <c r="AL852" s="333"/>
      <c r="AM852" s="333"/>
      <c r="AN852" s="333"/>
      <c r="AO852" s="333"/>
      <c r="AP852" s="333"/>
      <c r="AQ852" s="333">
        <v>2.72</v>
      </c>
      <c r="AR852" s="333"/>
      <c r="AS852" s="333"/>
      <c r="AT852" s="333"/>
      <c r="AU852" s="333"/>
      <c r="AV852" s="333"/>
      <c r="AW852" s="333"/>
      <c r="AX852" s="333"/>
      <c r="AY852" s="333">
        <v>24.72</v>
      </c>
      <c r="AZ852" s="333"/>
      <c r="BA852" s="333"/>
      <c r="BB852" s="333"/>
      <c r="BC852" s="333"/>
      <c r="BD852" s="333"/>
      <c r="BE852" s="333"/>
      <c r="BF852" s="333"/>
      <c r="BG852" s="333">
        <v>100</v>
      </c>
      <c r="BH852" s="333"/>
      <c r="BI852" s="333"/>
      <c r="BJ852" s="333"/>
      <c r="BK852" s="333"/>
      <c r="BL852" s="333"/>
      <c r="BM852" s="333"/>
      <c r="BN852" s="333"/>
      <c r="BO852" s="333"/>
      <c r="BP852" s="333"/>
      <c r="BQ852" s="333"/>
      <c r="BR852"/>
      <c r="BS852"/>
      <c r="BT852"/>
      <c r="BU852"/>
      <c r="BV852"/>
      <c r="BW852"/>
      <c r="BX852"/>
      <c r="BY852"/>
      <c r="BZ852"/>
      <c r="CA852"/>
      <c r="CB852"/>
      <c r="CC852"/>
      <c r="CD852"/>
      <c r="CE852"/>
      <c r="CF852"/>
      <c r="CG852"/>
      <c r="CH852"/>
      <c r="CI852"/>
      <c r="CJ852"/>
      <c r="CK852"/>
      <c r="CL852"/>
      <c r="CM852"/>
      <c r="CN852"/>
      <c r="CO852"/>
      <c r="CP852"/>
      <c r="CQ852"/>
      <c r="CR852"/>
      <c r="CS852"/>
      <c r="CT852"/>
      <c r="CU852"/>
      <c r="CV852"/>
      <c r="CW852"/>
      <c r="CX852"/>
      <c r="CY852"/>
      <c r="CZ852"/>
      <c r="DA852"/>
      <c r="DB852"/>
      <c r="DC852"/>
      <c r="DD852"/>
      <c r="DE852"/>
      <c r="DF852"/>
      <c r="DG852"/>
      <c r="DH852"/>
      <c r="DI852"/>
      <c r="DJ852"/>
      <c r="DK852"/>
      <c r="DL852"/>
      <c r="DM852"/>
      <c r="DN852"/>
      <c r="DO852"/>
      <c r="DP852"/>
      <c r="DQ852"/>
      <c r="DR852"/>
      <c r="DS852"/>
      <c r="DT852"/>
      <c r="DU852"/>
      <c r="DV852"/>
      <c r="DW852"/>
      <c r="DX852"/>
      <c r="DY852"/>
      <c r="DZ852"/>
      <c r="EA852"/>
      <c r="EB852"/>
      <c r="EC852"/>
      <c r="ED852"/>
      <c r="EE852"/>
      <c r="EF852"/>
      <c r="EG852"/>
      <c r="EH852"/>
      <c r="EI852"/>
      <c r="EJ852"/>
      <c r="EK852"/>
      <c r="EL852"/>
      <c r="EM852"/>
      <c r="EN852"/>
      <c r="EO852"/>
      <c r="EP852"/>
      <c r="EQ852"/>
      <c r="ER852"/>
      <c r="ES852"/>
      <c r="ET852"/>
      <c r="EU852"/>
      <c r="EV852"/>
      <c r="EW852"/>
      <c r="EX852"/>
      <c r="EY852"/>
      <c r="EZ852"/>
      <c r="FA852"/>
      <c r="FB852"/>
      <c r="FC852"/>
      <c r="FD852"/>
      <c r="FE852"/>
      <c r="FF852"/>
      <c r="FG852"/>
      <c r="FH852"/>
      <c r="FI852"/>
      <c r="FJ852"/>
      <c r="FK852"/>
      <c r="FL852"/>
      <c r="FM852"/>
      <c r="FN852"/>
      <c r="FO852"/>
      <c r="FP852"/>
      <c r="FQ852"/>
      <c r="FR852"/>
      <c r="FS852"/>
      <c r="FT852"/>
      <c r="FU852"/>
      <c r="FV852"/>
      <c r="FW852"/>
      <c r="FX852"/>
      <c r="FY852"/>
      <c r="FZ852"/>
      <c r="GA852"/>
      <c r="GB852"/>
      <c r="GC852"/>
      <c r="GD852"/>
      <c r="GE852"/>
      <c r="GF852"/>
      <c r="GG852"/>
      <c r="GH852"/>
      <c r="GI852"/>
      <c r="GJ852"/>
      <c r="GK852"/>
      <c r="GL852"/>
      <c r="GM852"/>
      <c r="GN852"/>
      <c r="GO852"/>
      <c r="GP852"/>
      <c r="GQ852"/>
      <c r="GR852"/>
      <c r="GS852"/>
      <c r="GT852"/>
      <c r="GU852"/>
      <c r="GV852"/>
      <c r="GW852"/>
      <c r="GX852"/>
      <c r="GY852"/>
      <c r="GZ852"/>
      <c r="HA852"/>
      <c r="HB852"/>
      <c r="HC852"/>
      <c r="HD852"/>
      <c r="HE852"/>
      <c r="HF852"/>
      <c r="HG852"/>
      <c r="HH852"/>
      <c r="HI852"/>
      <c r="HJ852"/>
      <c r="HK852"/>
      <c r="HL852"/>
      <c r="HM852"/>
      <c r="HN852"/>
      <c r="HO852"/>
      <c r="HP852"/>
      <c r="HQ852"/>
      <c r="HR852"/>
      <c r="HS852"/>
      <c r="HT852"/>
      <c r="HU852"/>
      <c r="HV852"/>
      <c r="HW852"/>
      <c r="HX852"/>
      <c r="HY852"/>
      <c r="HZ852"/>
      <c r="IA852"/>
      <c r="IB852"/>
      <c r="IC852"/>
      <c r="ID852"/>
      <c r="IE852"/>
      <c r="IF852"/>
      <c r="IG852"/>
      <c r="IH852"/>
      <c r="II852"/>
      <c r="IJ852"/>
      <c r="IK852"/>
      <c r="IL852"/>
      <c r="IM852"/>
      <c r="IN852"/>
      <c r="IO852"/>
      <c r="IP852"/>
      <c r="IQ852"/>
      <c r="IR852"/>
      <c r="IS852"/>
      <c r="IT852"/>
      <c r="IU852"/>
      <c r="IV852"/>
    </row>
    <row r="853" spans="1:256" ht="15" customHeight="1">
      <c r="A853" s="4" t="s">
        <v>945</v>
      </c>
      <c r="B853" s="509"/>
      <c r="C853" s="509"/>
      <c r="D853" s="509"/>
      <c r="E853" s="509"/>
      <c r="F853" s="509"/>
      <c r="G853" s="509"/>
      <c r="H853" s="509"/>
      <c r="I853" s="509"/>
      <c r="J853" s="333"/>
      <c r="K853" s="333"/>
      <c r="L853" s="333"/>
      <c r="M853" s="333"/>
      <c r="N853" s="333"/>
      <c r="O853" s="333"/>
      <c r="P853" s="333"/>
      <c r="Q853" s="333"/>
      <c r="R853" s="333"/>
      <c r="S853" s="333"/>
      <c r="T853" s="333"/>
      <c r="U853" s="333"/>
      <c r="V853" s="333"/>
      <c r="W853" s="333"/>
      <c r="X853" s="333"/>
      <c r="Y853" s="333"/>
      <c r="Z853" s="333"/>
      <c r="AA853" s="333"/>
      <c r="AB853" s="333"/>
      <c r="AC853" s="333"/>
      <c r="AD853" s="333"/>
      <c r="AE853" s="333"/>
      <c r="AF853" s="333"/>
      <c r="AG853" s="333"/>
      <c r="AH853" s="333"/>
      <c r="AI853" s="333"/>
      <c r="AJ853" s="333"/>
      <c r="AK853" s="333"/>
      <c r="AL853" s="333"/>
      <c r="AM853" s="333"/>
      <c r="AN853" s="333"/>
      <c r="AO853" s="333"/>
      <c r="AP853" s="333"/>
      <c r="AQ853" s="333"/>
      <c r="AR853" s="333"/>
      <c r="AS853" s="333"/>
      <c r="AT853" s="333"/>
      <c r="AU853" s="333"/>
      <c r="AV853" s="333"/>
      <c r="AW853" s="333"/>
      <c r="AX853" s="333"/>
      <c r="AY853" s="333"/>
      <c r="AZ853" s="333"/>
      <c r="BA853" s="333"/>
      <c r="BB853" s="333"/>
      <c r="BC853" s="333"/>
      <c r="BD853" s="333"/>
      <c r="BE853" s="333"/>
      <c r="BF853" s="333"/>
      <c r="BG853" s="333"/>
      <c r="BH853" s="333"/>
      <c r="BI853" s="9" t="s">
        <v>745</v>
      </c>
      <c r="BJ853" s="9"/>
      <c r="BK853" s="9"/>
      <c r="BL853" s="9"/>
      <c r="BM853" s="9"/>
      <c r="BN853" s="9"/>
      <c r="BO853" s="9"/>
      <c r="BP853" s="9"/>
      <c r="BQ853" s="9"/>
      <c r="BR853"/>
      <c r="BS853"/>
      <c r="BT853"/>
      <c r="BU853"/>
      <c r="BV853"/>
      <c r="BW853"/>
      <c r="BX853"/>
      <c r="BY853"/>
      <c r="BZ853"/>
      <c r="CA853"/>
      <c r="CB853" s="8" t="s">
        <v>924</v>
      </c>
      <c r="CC853"/>
      <c r="CD853"/>
      <c r="CE853"/>
      <c r="CF853"/>
      <c r="CG853"/>
      <c r="CH853"/>
      <c r="CI853"/>
      <c r="CJ853"/>
      <c r="CK853"/>
      <c r="CL853"/>
      <c r="CM853"/>
      <c r="CN853"/>
      <c r="CO853"/>
      <c r="CP853"/>
      <c r="CQ853"/>
      <c r="CR853"/>
      <c r="CS853"/>
      <c r="CT853"/>
      <c r="CU853"/>
      <c r="CV853"/>
      <c r="CW853"/>
      <c r="CX853"/>
      <c r="CY853"/>
      <c r="CZ853"/>
      <c r="DA853"/>
      <c r="DB853"/>
      <c r="DC853"/>
      <c r="DD853"/>
      <c r="DE853"/>
      <c r="DF853"/>
      <c r="DG853"/>
      <c r="DH853"/>
      <c r="DI853"/>
      <c r="DJ853"/>
      <c r="DK853"/>
      <c r="DL853"/>
      <c r="DM853"/>
      <c r="DN853"/>
      <c r="DO853"/>
      <c r="DP853"/>
      <c r="DQ853"/>
      <c r="DR853"/>
      <c r="DS853"/>
      <c r="DT853"/>
      <c r="DU853"/>
      <c r="DV853"/>
      <c r="DW853"/>
      <c r="DX853"/>
      <c r="DY853"/>
      <c r="DZ853"/>
      <c r="EA853"/>
      <c r="EB853"/>
      <c r="EC853"/>
      <c r="ED853"/>
      <c r="EE853"/>
      <c r="EF853"/>
      <c r="EG853"/>
      <c r="EH853"/>
      <c r="EI853"/>
      <c r="EJ853"/>
      <c r="EK853"/>
      <c r="EL853"/>
      <c r="EM853"/>
      <c r="EN853"/>
      <c r="EO853"/>
      <c r="EP853"/>
      <c r="EQ853"/>
      <c r="ER853"/>
      <c r="ES853"/>
      <c r="ET853"/>
      <c r="EU853"/>
      <c r="EV853"/>
      <c r="EW853"/>
      <c r="EX853"/>
      <c r="EY853"/>
      <c r="EZ853"/>
      <c r="FA853"/>
      <c r="FB853"/>
      <c r="FC853"/>
      <c r="FD853"/>
      <c r="FE853"/>
      <c r="FF853"/>
      <c r="FG853"/>
      <c r="FH853"/>
      <c r="FI853"/>
      <c r="FJ853"/>
      <c r="FK853"/>
      <c r="FL853"/>
      <c r="FM853"/>
      <c r="FN853"/>
      <c r="FO853"/>
      <c r="FP853"/>
      <c r="FQ853"/>
      <c r="FR853"/>
      <c r="FS853"/>
      <c r="FT853"/>
      <c r="FU853"/>
      <c r="FV853"/>
      <c r="FW853"/>
      <c r="FX853"/>
      <c r="FY853"/>
      <c r="FZ853"/>
      <c r="GA853"/>
      <c r="GB853"/>
      <c r="GC853"/>
      <c r="GD853"/>
      <c r="GE853"/>
      <c r="GF853"/>
      <c r="GG853"/>
      <c r="GH853"/>
      <c r="GI853"/>
      <c r="GJ853"/>
      <c r="GK853"/>
      <c r="GL853"/>
      <c r="GM853"/>
      <c r="GN853"/>
      <c r="GO853"/>
      <c r="GP853"/>
      <c r="GQ853"/>
      <c r="GR853"/>
      <c r="GS853"/>
      <c r="GT853"/>
      <c r="GU853"/>
      <c r="GV853"/>
      <c r="GW853"/>
      <c r="GX853"/>
      <c r="GY853"/>
      <c r="GZ853"/>
      <c r="HA853"/>
      <c r="HB853"/>
      <c r="HC853"/>
      <c r="HD853"/>
      <c r="HE853"/>
      <c r="HF853"/>
      <c r="HG853"/>
      <c r="HH853"/>
      <c r="HI853"/>
      <c r="HJ853"/>
      <c r="HK853"/>
      <c r="HL853"/>
      <c r="HM853"/>
      <c r="HN853"/>
      <c r="HO853"/>
      <c r="HP853"/>
      <c r="HQ853"/>
      <c r="HR853"/>
      <c r="HS853"/>
      <c r="HT853"/>
      <c r="HU853"/>
      <c r="HV853"/>
      <c r="HW853"/>
      <c r="HX853"/>
      <c r="HY853"/>
      <c r="HZ853"/>
      <c r="IA853"/>
      <c r="IB853"/>
      <c r="IC853"/>
      <c r="ID853"/>
      <c r="IE853"/>
      <c r="IF853"/>
      <c r="IG853"/>
      <c r="IH853"/>
      <c r="II853"/>
      <c r="IJ853"/>
      <c r="IK853"/>
      <c r="IL853"/>
      <c r="IM853"/>
      <c r="IN853"/>
      <c r="IO853"/>
      <c r="IP853"/>
      <c r="IQ853"/>
      <c r="IR853"/>
      <c r="IS853"/>
      <c r="IT853"/>
      <c r="IU853"/>
      <c r="IV853"/>
    </row>
    <row r="854" spans="1:256" ht="3.75" customHeight="1">
      <c r="A854" s="4"/>
      <c r="B854" s="509"/>
      <c r="C854" s="509"/>
      <c r="D854" s="509"/>
      <c r="E854" s="509"/>
      <c r="F854" s="509"/>
      <c r="G854" s="509"/>
      <c r="H854" s="509"/>
      <c r="I854" s="509"/>
      <c r="J854" s="333"/>
      <c r="K854" s="333"/>
      <c r="L854" s="333"/>
      <c r="M854" s="333"/>
      <c r="N854" s="333"/>
      <c r="O854" s="333"/>
      <c r="P854" s="333"/>
      <c r="Q854" s="333"/>
      <c r="R854" s="333"/>
      <c r="S854" s="333"/>
      <c r="T854" s="333"/>
      <c r="U854" s="333"/>
      <c r="V854" s="333"/>
      <c r="W854" s="333"/>
      <c r="X854" s="333"/>
      <c r="Y854" s="333"/>
      <c r="Z854" s="333"/>
      <c r="AA854" s="333"/>
      <c r="AB854" s="333"/>
      <c r="AC854" s="333"/>
      <c r="AD854" s="333"/>
      <c r="AE854" s="333"/>
      <c r="AF854" s="333"/>
      <c r="AG854" s="333"/>
      <c r="AH854" s="333"/>
      <c r="AI854" s="333"/>
      <c r="AJ854" s="333"/>
      <c r="AK854" s="333"/>
      <c r="AL854" s="333"/>
      <c r="AM854" s="333"/>
      <c r="AN854" s="333"/>
      <c r="AO854" s="333"/>
      <c r="AP854" s="333"/>
      <c r="AQ854" s="333"/>
      <c r="AR854" s="333"/>
      <c r="AS854" s="333"/>
      <c r="AT854" s="333"/>
      <c r="AU854" s="333"/>
      <c r="AV854" s="333"/>
      <c r="AW854" s="333"/>
      <c r="AX854" s="333"/>
      <c r="AY854" s="333"/>
      <c r="AZ854" s="333"/>
      <c r="BA854" s="333"/>
      <c r="BB854" s="333"/>
      <c r="BC854" s="333"/>
      <c r="BD854" s="333"/>
      <c r="BE854" s="333"/>
      <c r="BF854" s="333"/>
      <c r="BG854" s="333"/>
      <c r="BH854" s="333"/>
      <c r="BI854" s="333"/>
      <c r="BJ854" s="333"/>
      <c r="BK854" s="333"/>
      <c r="BL854" s="333"/>
      <c r="BM854" s="333"/>
      <c r="BN854" s="333"/>
      <c r="BO854" s="333"/>
      <c r="BP854" s="333"/>
      <c r="BQ854" s="333"/>
      <c r="BR854"/>
      <c r="BS854"/>
      <c r="BT854"/>
      <c r="BU854"/>
      <c r="BV854"/>
      <c r="BW854"/>
      <c r="BX854"/>
      <c r="BY854"/>
      <c r="BZ854"/>
      <c r="CA854"/>
      <c r="CB854"/>
      <c r="CC854"/>
      <c r="CD854"/>
      <c r="CE854"/>
      <c r="CF854"/>
      <c r="CG854"/>
      <c r="CH854"/>
      <c r="CI854"/>
      <c r="CJ854"/>
      <c r="CK854"/>
      <c r="CL854"/>
      <c r="CM854"/>
      <c r="CN854"/>
      <c r="CO854"/>
      <c r="CP854"/>
      <c r="CQ854"/>
      <c r="CR854"/>
      <c r="CS854"/>
      <c r="CT854"/>
      <c r="CU854"/>
      <c r="CV854"/>
      <c r="CW854"/>
      <c r="CX854"/>
      <c r="CY854"/>
      <c r="CZ854"/>
      <c r="DA854"/>
      <c r="DB854"/>
      <c r="DC854"/>
      <c r="DD854"/>
      <c r="DE854"/>
      <c r="DF854"/>
      <c r="DG854"/>
      <c r="DH854"/>
      <c r="DI854"/>
      <c r="DJ854"/>
      <c r="DK854"/>
      <c r="DL854"/>
      <c r="DM854"/>
      <c r="DN854"/>
      <c r="DO854"/>
      <c r="DP854"/>
      <c r="DQ854"/>
      <c r="DR854"/>
      <c r="DS854"/>
      <c r="DT854"/>
      <c r="DU854"/>
      <c r="DV854"/>
      <c r="DW854"/>
      <c r="DX854"/>
      <c r="DY854"/>
      <c r="DZ854"/>
      <c r="EA854"/>
      <c r="EB854"/>
      <c r="EC854"/>
      <c r="ED854"/>
      <c r="EE854"/>
      <c r="EF854"/>
      <c r="EG854"/>
      <c r="EH854"/>
      <c r="EI854"/>
      <c r="EJ854"/>
      <c r="EK854"/>
      <c r="EL854"/>
      <c r="EM854"/>
      <c r="EN854"/>
      <c r="EO854"/>
      <c r="EP854"/>
      <c r="EQ854"/>
      <c r="ER854"/>
      <c r="ES854"/>
      <c r="ET854"/>
      <c r="EU854"/>
      <c r="EV854"/>
      <c r="EW854"/>
      <c r="EX854"/>
      <c r="EY854"/>
      <c r="EZ854"/>
      <c r="FA854"/>
      <c r="FB854"/>
      <c r="FC854"/>
      <c r="FD854"/>
      <c r="FE854"/>
      <c r="FF854"/>
      <c r="FG854"/>
      <c r="FH854"/>
      <c r="FI854"/>
      <c r="FJ854"/>
      <c r="FK854"/>
      <c r="FL854"/>
      <c r="FM854"/>
      <c r="FN854"/>
      <c r="FO854"/>
      <c r="FP854"/>
      <c r="FQ854"/>
      <c r="FR854"/>
      <c r="FS854"/>
      <c r="FT854"/>
      <c r="FU854"/>
      <c r="FV854"/>
      <c r="FW854"/>
      <c r="FX854"/>
      <c r="FY854"/>
      <c r="FZ854"/>
      <c r="GA854"/>
      <c r="GB854"/>
      <c r="GC854"/>
      <c r="GD854"/>
      <c r="GE854"/>
      <c r="GF854"/>
      <c r="GG854"/>
      <c r="GH854"/>
      <c r="GI854"/>
      <c r="GJ854"/>
      <c r="GK854"/>
      <c r="GL854"/>
      <c r="GM854"/>
      <c r="GN854"/>
      <c r="GO854"/>
      <c r="GP854"/>
      <c r="GQ854"/>
      <c r="GR854"/>
      <c r="GS854"/>
      <c r="GT854"/>
      <c r="GU854"/>
      <c r="GV854"/>
      <c r="GW854"/>
      <c r="GX854"/>
      <c r="GY854"/>
      <c r="GZ854"/>
      <c r="HA854"/>
      <c r="HB854"/>
      <c r="HC854"/>
      <c r="HD854"/>
      <c r="HE854"/>
      <c r="HF854"/>
      <c r="HG854"/>
      <c r="HH854"/>
      <c r="HI854"/>
      <c r="HJ854"/>
      <c r="HK854"/>
      <c r="HL854"/>
      <c r="HM854"/>
      <c r="HN854"/>
      <c r="HO854"/>
      <c r="HP854"/>
      <c r="HQ854"/>
      <c r="HR854"/>
      <c r="HS854"/>
      <c r="HT854"/>
      <c r="HU854"/>
      <c r="HV854"/>
      <c r="HW854"/>
      <c r="HX854"/>
      <c r="HY854"/>
      <c r="HZ854"/>
      <c r="IA854"/>
      <c r="IB854"/>
      <c r="IC854"/>
      <c r="ID854"/>
      <c r="IE854"/>
      <c r="IF854"/>
      <c r="IG854"/>
      <c r="IH854"/>
      <c r="II854"/>
      <c r="IJ854"/>
      <c r="IK854"/>
      <c r="IL854"/>
      <c r="IM854"/>
      <c r="IN854"/>
      <c r="IO854"/>
      <c r="IP854"/>
      <c r="IQ854"/>
      <c r="IR854"/>
      <c r="IS854"/>
      <c r="IT854"/>
      <c r="IU854"/>
      <c r="IV854"/>
    </row>
    <row r="855" spans="1:256" ht="12" customHeight="1">
      <c r="A855" s="4"/>
      <c r="B855" s="485" t="s">
        <v>12</v>
      </c>
      <c r="C855" s="485"/>
      <c r="D855" s="485"/>
      <c r="E855" s="485"/>
      <c r="F855" s="485"/>
      <c r="G855" s="485"/>
      <c r="H855" s="485"/>
      <c r="I855" s="485"/>
      <c r="J855" s="5" t="s">
        <v>943</v>
      </c>
      <c r="K855" s="5"/>
      <c r="L855" s="5"/>
      <c r="M855" s="5"/>
      <c r="N855" s="5"/>
      <c r="O855" s="5"/>
      <c r="P855" s="5"/>
      <c r="Q855" s="5" t="s">
        <v>926</v>
      </c>
      <c r="R855" s="5"/>
      <c r="S855" s="5"/>
      <c r="T855" s="5"/>
      <c r="U855" s="5"/>
      <c r="V855" s="5"/>
      <c r="W855" s="5"/>
      <c r="X855" s="5" t="s">
        <v>946</v>
      </c>
      <c r="Y855" s="5"/>
      <c r="Z855" s="5"/>
      <c r="AA855" s="5"/>
      <c r="AB855" s="5"/>
      <c r="AC855" s="5"/>
      <c r="AD855" s="5"/>
      <c r="AE855" s="5"/>
      <c r="AF855" s="5"/>
      <c r="AG855" s="5"/>
      <c r="AH855" s="5"/>
      <c r="AI855" s="5"/>
      <c r="AJ855" s="5"/>
      <c r="AK855" s="5"/>
      <c r="AL855" s="5"/>
      <c r="AM855" s="5"/>
      <c r="AN855" s="5"/>
      <c r="AO855" s="5"/>
      <c r="AP855" s="5"/>
      <c r="AQ855" s="5"/>
      <c r="AR855" s="5"/>
      <c r="AS855" s="5"/>
      <c r="AT855" s="5" t="s">
        <v>928</v>
      </c>
      <c r="AU855" s="5"/>
      <c r="AV855" s="5"/>
      <c r="AW855" s="5"/>
      <c r="AX855" s="5"/>
      <c r="AY855" s="5"/>
      <c r="AZ855" s="5"/>
      <c r="BA855" s="5"/>
      <c r="BB855" s="5"/>
      <c r="BC855" s="5"/>
      <c r="BD855" s="5"/>
      <c r="BE855" s="5"/>
      <c r="BF855" s="5"/>
      <c r="BG855" s="5"/>
      <c r="BH855" s="5"/>
      <c r="BI855" s="5"/>
      <c r="BJ855" s="5"/>
      <c r="BK855" s="5"/>
      <c r="BL855" s="5" t="s">
        <v>280</v>
      </c>
      <c r="BM855" s="5"/>
      <c r="BN855" s="5"/>
      <c r="BO855" s="5"/>
      <c r="BP855" s="5"/>
      <c r="BQ855" s="5"/>
      <c r="BR855"/>
      <c r="BS855"/>
      <c r="BT855"/>
      <c r="BU855"/>
      <c r="BV855"/>
      <c r="BW855"/>
      <c r="BX855"/>
      <c r="BY855"/>
      <c r="BZ855"/>
      <c r="CA855"/>
      <c r="CB855"/>
      <c r="CC855"/>
      <c r="CD855"/>
      <c r="CE855"/>
      <c r="CF855"/>
      <c r="CG855"/>
      <c r="CH855"/>
      <c r="CI855"/>
      <c r="CJ855"/>
      <c r="CK855"/>
      <c r="CL855"/>
      <c r="CM855"/>
      <c r="CN855"/>
      <c r="CO855"/>
      <c r="CP855"/>
      <c r="CQ855"/>
      <c r="CR855"/>
      <c r="CS855"/>
      <c r="CT855"/>
      <c r="CU855"/>
      <c r="CV855"/>
      <c r="CW855"/>
      <c r="CX855"/>
      <c r="CY855"/>
      <c r="CZ855"/>
      <c r="DA855"/>
      <c r="DB855"/>
      <c r="DC855"/>
      <c r="DD855"/>
      <c r="DE855"/>
      <c r="DF855"/>
      <c r="DG855"/>
      <c r="DH855"/>
      <c r="DI855"/>
      <c r="DJ855"/>
      <c r="DK855"/>
      <c r="DL855"/>
      <c r="DM855"/>
      <c r="DN855"/>
      <c r="DO855"/>
      <c r="DP855"/>
      <c r="DQ855"/>
      <c r="DR855"/>
      <c r="DS855"/>
      <c r="DT855"/>
      <c r="DU855"/>
      <c r="DV855"/>
      <c r="DW855"/>
      <c r="DX855"/>
      <c r="DY855"/>
      <c r="DZ855"/>
      <c r="EA855"/>
      <c r="EB855"/>
      <c r="EC855"/>
      <c r="ED855"/>
      <c r="EE855"/>
      <c r="EF855"/>
      <c r="EG855"/>
      <c r="EH855"/>
      <c r="EI855"/>
      <c r="EJ855"/>
      <c r="EK855"/>
      <c r="EL855"/>
      <c r="EM855"/>
      <c r="EN855"/>
      <c r="EO855"/>
      <c r="EP855"/>
      <c r="EQ855"/>
      <c r="ER855"/>
      <c r="ES855"/>
      <c r="ET855"/>
      <c r="EU855"/>
      <c r="EV855"/>
      <c r="EW855"/>
      <c r="EX855"/>
      <c r="EY855"/>
      <c r="EZ855"/>
      <c r="FA855"/>
      <c r="FB855"/>
      <c r="FC855"/>
      <c r="FD855"/>
      <c r="FE855"/>
      <c r="FF855"/>
      <c r="FG855"/>
      <c r="FH855"/>
      <c r="FI855"/>
      <c r="FJ855"/>
      <c r="FK855"/>
      <c r="FL855"/>
      <c r="FM855"/>
      <c r="FN855"/>
      <c r="FO855"/>
      <c r="FP855"/>
      <c r="FQ855"/>
      <c r="FR855"/>
      <c r="FS855"/>
      <c r="FT855"/>
      <c r="FU855"/>
      <c r="FV855"/>
      <c r="FW855"/>
      <c r="FX855"/>
      <c r="FY855"/>
      <c r="FZ855"/>
      <c r="GA855"/>
      <c r="GB855"/>
      <c r="GC855"/>
      <c r="GD855"/>
      <c r="GE855"/>
      <c r="GF855"/>
      <c r="GG855"/>
      <c r="GH855"/>
      <c r="GI855"/>
      <c r="GJ855"/>
      <c r="GK855"/>
      <c r="GL855"/>
      <c r="GM855"/>
      <c r="GN855"/>
      <c r="GO855"/>
      <c r="GP855"/>
      <c r="GQ855"/>
      <c r="GR855"/>
      <c r="GS855"/>
      <c r="GT855"/>
      <c r="GU855"/>
      <c r="GV855"/>
      <c r="GW855"/>
      <c r="GX855"/>
      <c r="GY855"/>
      <c r="GZ855"/>
      <c r="HA855"/>
      <c r="HB855"/>
      <c r="HC855"/>
      <c r="HD855"/>
      <c r="HE855"/>
      <c r="HF855"/>
      <c r="HG855"/>
      <c r="HH855"/>
      <c r="HI855"/>
      <c r="HJ855"/>
      <c r="HK855"/>
      <c r="HL855"/>
      <c r="HM855"/>
      <c r="HN855"/>
      <c r="HO855"/>
      <c r="HP855"/>
      <c r="HQ855"/>
      <c r="HR855"/>
      <c r="HS855"/>
      <c r="HT855"/>
      <c r="HU855"/>
      <c r="HV855"/>
      <c r="HW855"/>
      <c r="HX855"/>
      <c r="HY855"/>
      <c r="HZ855"/>
      <c r="IA855"/>
      <c r="IB855"/>
      <c r="IC855"/>
      <c r="ID855"/>
      <c r="IE855"/>
      <c r="IF855"/>
      <c r="IG855"/>
      <c r="IH855"/>
      <c r="II855"/>
      <c r="IJ855"/>
      <c r="IK855"/>
      <c r="IL855"/>
      <c r="IM855"/>
      <c r="IN855"/>
      <c r="IO855"/>
      <c r="IP855"/>
      <c r="IQ855"/>
      <c r="IR855"/>
      <c r="IS855"/>
      <c r="IT855"/>
      <c r="IU855"/>
      <c r="IV855"/>
    </row>
    <row r="856" spans="1:256" ht="12" customHeight="1">
      <c r="A856" s="4"/>
      <c r="B856" s="485"/>
      <c r="C856" s="485"/>
      <c r="D856" s="485"/>
      <c r="E856" s="485"/>
      <c r="F856" s="485"/>
      <c r="G856" s="485"/>
      <c r="H856" s="485"/>
      <c r="I856" s="48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 t="s">
        <v>98</v>
      </c>
      <c r="Y856" s="5"/>
      <c r="Z856" s="5"/>
      <c r="AA856" s="5"/>
      <c r="AB856" s="5"/>
      <c r="AC856" s="5"/>
      <c r="AD856" s="5"/>
      <c r="AE856" s="5"/>
      <c r="AF856" s="5" t="s">
        <v>63</v>
      </c>
      <c r="AG856" s="5"/>
      <c r="AH856" s="5"/>
      <c r="AI856" s="5"/>
      <c r="AJ856" s="5"/>
      <c r="AK856" s="5"/>
      <c r="AL856" s="5"/>
      <c r="AM856" s="5" t="s">
        <v>64</v>
      </c>
      <c r="AN856" s="5"/>
      <c r="AO856" s="5"/>
      <c r="AP856" s="5"/>
      <c r="AQ856" s="5"/>
      <c r="AR856" s="5"/>
      <c r="AS856" s="5"/>
      <c r="AT856" s="5" t="s">
        <v>62</v>
      </c>
      <c r="AU856" s="5"/>
      <c r="AV856" s="5"/>
      <c r="AW856" s="5"/>
      <c r="AX856" s="5"/>
      <c r="AY856" s="5"/>
      <c r="AZ856" s="5" t="s">
        <v>63</v>
      </c>
      <c r="BA856" s="5"/>
      <c r="BB856" s="5"/>
      <c r="BC856" s="5"/>
      <c r="BD856" s="5"/>
      <c r="BE856" s="5"/>
      <c r="BF856" s="5" t="s">
        <v>64</v>
      </c>
      <c r="BG856" s="5"/>
      <c r="BH856" s="5"/>
      <c r="BI856" s="5"/>
      <c r="BJ856" s="5"/>
      <c r="BK856" s="5"/>
      <c r="BL856" s="5"/>
      <c r="BM856" s="5"/>
      <c r="BN856" s="5"/>
      <c r="BO856" s="5"/>
      <c r="BP856" s="5"/>
      <c r="BQ856" s="5"/>
      <c r="BR856"/>
      <c r="BS856"/>
      <c r="BT856"/>
      <c r="BU856"/>
      <c r="BV856"/>
      <c r="BW856"/>
      <c r="BX856"/>
      <c r="BY856"/>
      <c r="BZ856"/>
      <c r="CA856"/>
      <c r="CB856"/>
      <c r="CC856"/>
      <c r="CD856"/>
      <c r="CE856"/>
      <c r="CF856"/>
      <c r="CG856"/>
      <c r="CH856"/>
      <c r="CI856"/>
      <c r="CJ856"/>
      <c r="CK856"/>
      <c r="CL856"/>
      <c r="CM856"/>
      <c r="CN856"/>
      <c r="CO856"/>
      <c r="CP856"/>
      <c r="CQ856"/>
      <c r="CR856"/>
      <c r="CS856"/>
      <c r="CT856"/>
      <c r="CU856"/>
      <c r="CV856"/>
      <c r="CW856"/>
      <c r="CX856"/>
      <c r="CY856"/>
      <c r="CZ856"/>
      <c r="DA856"/>
      <c r="DB856"/>
      <c r="DC856"/>
      <c r="DD856"/>
      <c r="DE856"/>
      <c r="DF856"/>
      <c r="DG856"/>
      <c r="DH856"/>
      <c r="DI856"/>
      <c r="DJ856"/>
      <c r="DK856"/>
      <c r="DL856"/>
      <c r="DM856"/>
      <c r="DN856"/>
      <c r="DO856"/>
      <c r="DP856"/>
      <c r="DQ856"/>
      <c r="DR856"/>
      <c r="DS856"/>
      <c r="DT856"/>
      <c r="DU856"/>
      <c r="DV856"/>
      <c r="DW856"/>
      <c r="DX856"/>
      <c r="DY856"/>
      <c r="DZ856"/>
      <c r="EA856"/>
      <c r="EB856"/>
      <c r="EC856"/>
      <c r="ED856"/>
      <c r="EE856"/>
      <c r="EF856"/>
      <c r="EG856"/>
      <c r="EH856"/>
      <c r="EI856"/>
      <c r="EJ856"/>
      <c r="EK856"/>
      <c r="EL856"/>
      <c r="EM856"/>
      <c r="EN856"/>
      <c r="EO856"/>
      <c r="EP856"/>
      <c r="EQ856"/>
      <c r="ER856"/>
      <c r="ES856"/>
      <c r="ET856"/>
      <c r="EU856"/>
      <c r="EV856"/>
      <c r="EW856"/>
      <c r="EX856"/>
      <c r="EY856"/>
      <c r="EZ856"/>
      <c r="FA856"/>
      <c r="FB856"/>
      <c r="FC856"/>
      <c r="FD856"/>
      <c r="FE856"/>
      <c r="FF856"/>
      <c r="FG856"/>
      <c r="FH856"/>
      <c r="FI856"/>
      <c r="FJ856"/>
      <c r="FK856"/>
      <c r="FL856"/>
      <c r="FM856"/>
      <c r="FN856"/>
      <c r="FO856"/>
      <c r="FP856"/>
      <c r="FQ856"/>
      <c r="FR856"/>
      <c r="FS856"/>
      <c r="FT856"/>
      <c r="FU856"/>
      <c r="FV856"/>
      <c r="FW856"/>
      <c r="FX856"/>
      <c r="FY856"/>
      <c r="FZ856"/>
      <c r="GA856"/>
      <c r="GB856"/>
      <c r="GC856"/>
      <c r="GD856"/>
      <c r="GE856"/>
      <c r="GF856"/>
      <c r="GG856"/>
      <c r="GH856"/>
      <c r="GI856"/>
      <c r="GJ856"/>
      <c r="GK856"/>
      <c r="GL856"/>
      <c r="GM856"/>
      <c r="GN856"/>
      <c r="GO856"/>
      <c r="GP856"/>
      <c r="GQ856"/>
      <c r="GR856"/>
      <c r="GS856"/>
      <c r="GT856"/>
      <c r="GU856"/>
      <c r="GV856"/>
      <c r="GW856"/>
      <c r="GX856"/>
      <c r="GY856"/>
      <c r="GZ856"/>
      <c r="HA856"/>
      <c r="HB856"/>
      <c r="HC856"/>
      <c r="HD856"/>
      <c r="HE856"/>
      <c r="HF856"/>
      <c r="HG856"/>
      <c r="HH856"/>
      <c r="HI856"/>
      <c r="HJ856"/>
      <c r="HK856"/>
      <c r="HL856"/>
      <c r="HM856"/>
      <c r="HN856"/>
      <c r="HO856"/>
      <c r="HP856"/>
      <c r="HQ856"/>
      <c r="HR856"/>
      <c r="HS856"/>
      <c r="HT856"/>
      <c r="HU856"/>
      <c r="HV856"/>
      <c r="HW856"/>
      <c r="HX856"/>
      <c r="HY856"/>
      <c r="HZ856"/>
      <c r="IA856"/>
      <c r="IB856"/>
      <c r="IC856"/>
      <c r="ID856"/>
      <c r="IE856"/>
      <c r="IF856"/>
      <c r="IG856"/>
      <c r="IH856"/>
      <c r="II856"/>
      <c r="IJ856"/>
      <c r="IK856"/>
      <c r="IL856"/>
      <c r="IM856"/>
      <c r="IN856"/>
      <c r="IO856"/>
      <c r="IP856"/>
      <c r="IQ856"/>
      <c r="IR856"/>
      <c r="IS856"/>
      <c r="IT856"/>
      <c r="IU856"/>
      <c r="IV856"/>
    </row>
    <row r="857" spans="1:256" ht="15" customHeight="1">
      <c r="A857" s="4"/>
      <c r="B857" s="486" t="s">
        <v>932</v>
      </c>
      <c r="C857" s="486"/>
      <c r="D857" s="486"/>
      <c r="E857" s="486"/>
      <c r="F857" s="486"/>
      <c r="G857" s="486"/>
      <c r="H857" s="486"/>
      <c r="I857" s="486"/>
      <c r="J857" s="487">
        <v>6</v>
      </c>
      <c r="K857" s="487"/>
      <c r="L857" s="487"/>
      <c r="M857" s="487"/>
      <c r="N857" s="487"/>
      <c r="O857" s="487"/>
      <c r="P857" s="487"/>
      <c r="Q857" s="487">
        <v>59</v>
      </c>
      <c r="R857" s="487"/>
      <c r="S857" s="487"/>
      <c r="T857" s="487"/>
      <c r="U857" s="487"/>
      <c r="V857" s="487"/>
      <c r="W857" s="487"/>
      <c r="X857" s="511">
        <f aca="true" t="shared" si="90" ref="X857:X861">SUM(AF857:AS857)</f>
        <v>1688</v>
      </c>
      <c r="Y857" s="511"/>
      <c r="Z857" s="511"/>
      <c r="AA857" s="511"/>
      <c r="AB857" s="511"/>
      <c r="AC857" s="511"/>
      <c r="AD857" s="511"/>
      <c r="AE857" s="511"/>
      <c r="AF857" s="511">
        <v>858</v>
      </c>
      <c r="AG857" s="511"/>
      <c r="AH857" s="511"/>
      <c r="AI857" s="511"/>
      <c r="AJ857" s="511"/>
      <c r="AK857" s="511"/>
      <c r="AL857" s="511"/>
      <c r="AM857" s="511">
        <v>830</v>
      </c>
      <c r="AN857" s="511"/>
      <c r="AO857" s="511"/>
      <c r="AP857" s="511"/>
      <c r="AQ857" s="511"/>
      <c r="AR857" s="511"/>
      <c r="AS857" s="511"/>
      <c r="AT857" s="487">
        <f aca="true" t="shared" si="91" ref="AT857:AT861">SUM(AZ857:BK857)</f>
        <v>139</v>
      </c>
      <c r="AU857" s="487"/>
      <c r="AV857" s="487"/>
      <c r="AW857" s="487"/>
      <c r="AX857" s="487"/>
      <c r="AY857" s="487"/>
      <c r="AZ857" s="487">
        <v>74</v>
      </c>
      <c r="BA857" s="487"/>
      <c r="BB857" s="487"/>
      <c r="BC857" s="487"/>
      <c r="BD857" s="487"/>
      <c r="BE857" s="487"/>
      <c r="BF857" s="487">
        <v>65</v>
      </c>
      <c r="BG857" s="487"/>
      <c r="BH857" s="487"/>
      <c r="BI857" s="487"/>
      <c r="BJ857" s="487"/>
      <c r="BK857" s="487"/>
      <c r="BL857" s="487">
        <v>19</v>
      </c>
      <c r="BM857" s="487"/>
      <c r="BN857" s="487"/>
      <c r="BO857" s="487"/>
      <c r="BP857" s="487"/>
      <c r="BQ857" s="487"/>
      <c r="BR857"/>
      <c r="BS857"/>
      <c r="BT857"/>
      <c r="BU857"/>
      <c r="BV857"/>
      <c r="BW857"/>
      <c r="BX857"/>
      <c r="BY857"/>
      <c r="BZ857"/>
      <c r="CA857"/>
      <c r="CB857"/>
      <c r="CC857"/>
      <c r="CD857"/>
      <c r="CE857"/>
      <c r="CF857"/>
      <c r="CG857"/>
      <c r="CH857"/>
      <c r="CI857"/>
      <c r="CJ857"/>
      <c r="CK857"/>
      <c r="CL857"/>
      <c r="CM857"/>
      <c r="CN857"/>
      <c r="CO857"/>
      <c r="CP857"/>
      <c r="CQ857"/>
      <c r="CR857"/>
      <c r="CS857"/>
      <c r="CT857"/>
      <c r="CU857"/>
      <c r="CV857"/>
      <c r="CW857"/>
      <c r="CX857"/>
      <c r="CY857"/>
      <c r="CZ857"/>
      <c r="DA857"/>
      <c r="DB857"/>
      <c r="DC857"/>
      <c r="DD857"/>
      <c r="DE857"/>
      <c r="DF857"/>
      <c r="DG857"/>
      <c r="DH857"/>
      <c r="DI857"/>
      <c r="DJ857"/>
      <c r="DK857"/>
      <c r="DL857"/>
      <c r="DM857"/>
      <c r="DN857"/>
      <c r="DO857"/>
      <c r="DP857"/>
      <c r="DQ857"/>
      <c r="DR857"/>
      <c r="DS857"/>
      <c r="DT857"/>
      <c r="DU857"/>
      <c r="DV857"/>
      <c r="DW857"/>
      <c r="DX857"/>
      <c r="DY857"/>
      <c r="DZ857"/>
      <c r="EA857"/>
      <c r="EB857"/>
      <c r="EC857"/>
      <c r="ED857"/>
      <c r="EE857"/>
      <c r="EF857"/>
      <c r="EG857"/>
      <c r="EH857"/>
      <c r="EI857"/>
      <c r="EJ857"/>
      <c r="EK857"/>
      <c r="EL857"/>
      <c r="EM857"/>
      <c r="EN857"/>
      <c r="EO857"/>
      <c r="EP857"/>
      <c r="EQ857"/>
      <c r="ER857"/>
      <c r="ES857"/>
      <c r="ET857"/>
      <c r="EU857"/>
      <c r="EV857"/>
      <c r="EW857"/>
      <c r="EX857"/>
      <c r="EY857"/>
      <c r="EZ857"/>
      <c r="FA857"/>
      <c r="FB857"/>
      <c r="FC857"/>
      <c r="FD857"/>
      <c r="FE857"/>
      <c r="FF857"/>
      <c r="FG857"/>
      <c r="FH857"/>
      <c r="FI857"/>
      <c r="FJ857"/>
      <c r="FK857"/>
      <c r="FL857"/>
      <c r="FM857"/>
      <c r="FN857"/>
      <c r="FO857"/>
      <c r="FP857"/>
      <c r="FQ857"/>
      <c r="FR857"/>
      <c r="FS857"/>
      <c r="FT857"/>
      <c r="FU857"/>
      <c r="FV857"/>
      <c r="FW857"/>
      <c r="FX857"/>
      <c r="FY857"/>
      <c r="FZ857"/>
      <c r="GA857"/>
      <c r="GB857"/>
      <c r="GC857"/>
      <c r="GD857"/>
      <c r="GE857"/>
      <c r="GF857"/>
      <c r="GG857"/>
      <c r="GH857"/>
      <c r="GI857"/>
      <c r="GJ857"/>
      <c r="GK857"/>
      <c r="GL857"/>
      <c r="GM857"/>
      <c r="GN857"/>
      <c r="GO857"/>
      <c r="GP857"/>
      <c r="GQ857"/>
      <c r="GR857"/>
      <c r="GS857"/>
      <c r="GT857"/>
      <c r="GU857"/>
      <c r="GV857"/>
      <c r="GW857"/>
      <c r="GX857"/>
      <c r="GY857"/>
      <c r="GZ857"/>
      <c r="HA857"/>
      <c r="HB857"/>
      <c r="HC857"/>
      <c r="HD857"/>
      <c r="HE857"/>
      <c r="HF857"/>
      <c r="HG857"/>
      <c r="HH857"/>
      <c r="HI857"/>
      <c r="HJ857"/>
      <c r="HK857"/>
      <c r="HL857"/>
      <c r="HM857"/>
      <c r="HN857"/>
      <c r="HO857"/>
      <c r="HP857"/>
      <c r="HQ857"/>
      <c r="HR857"/>
      <c r="HS857"/>
      <c r="HT857"/>
      <c r="HU857"/>
      <c r="HV857"/>
      <c r="HW857"/>
      <c r="HX857"/>
      <c r="HY857"/>
      <c r="HZ857"/>
      <c r="IA857"/>
      <c r="IB857"/>
      <c r="IC857"/>
      <c r="ID857"/>
      <c r="IE857"/>
      <c r="IF857"/>
      <c r="IG857"/>
      <c r="IH857"/>
      <c r="II857"/>
      <c r="IJ857"/>
      <c r="IK857"/>
      <c r="IL857"/>
      <c r="IM857"/>
      <c r="IN857"/>
      <c r="IO857"/>
      <c r="IP857"/>
      <c r="IQ857"/>
      <c r="IR857"/>
      <c r="IS857"/>
      <c r="IT857"/>
      <c r="IU857"/>
      <c r="IV857"/>
    </row>
    <row r="858" spans="1:256" ht="15" customHeight="1">
      <c r="A858" s="4"/>
      <c r="B858" s="486" t="s">
        <v>933</v>
      </c>
      <c r="C858" s="486"/>
      <c r="D858" s="486"/>
      <c r="E858" s="486"/>
      <c r="F858" s="486"/>
      <c r="G858" s="486"/>
      <c r="H858" s="486"/>
      <c r="I858" s="486"/>
      <c r="J858" s="487">
        <v>6</v>
      </c>
      <c r="K858" s="487"/>
      <c r="L858" s="487"/>
      <c r="M858" s="487"/>
      <c r="N858" s="487"/>
      <c r="O858" s="487"/>
      <c r="P858" s="487"/>
      <c r="Q858" s="487">
        <v>62</v>
      </c>
      <c r="R858" s="487"/>
      <c r="S858" s="487"/>
      <c r="T858" s="487"/>
      <c r="U858" s="487"/>
      <c r="V858" s="487"/>
      <c r="W858" s="487"/>
      <c r="X858" s="511">
        <f t="shared" si="90"/>
        <v>1662</v>
      </c>
      <c r="Y858" s="511"/>
      <c r="Z858" s="511"/>
      <c r="AA858" s="511"/>
      <c r="AB858" s="511"/>
      <c r="AC858" s="511"/>
      <c r="AD858" s="511"/>
      <c r="AE858" s="511"/>
      <c r="AF858" s="511">
        <v>837</v>
      </c>
      <c r="AG858" s="511"/>
      <c r="AH858" s="511"/>
      <c r="AI858" s="511"/>
      <c r="AJ858" s="511"/>
      <c r="AK858" s="511"/>
      <c r="AL858" s="511"/>
      <c r="AM858" s="511">
        <v>825</v>
      </c>
      <c r="AN858" s="511"/>
      <c r="AO858" s="511"/>
      <c r="AP858" s="511"/>
      <c r="AQ858" s="511"/>
      <c r="AR858" s="511"/>
      <c r="AS858" s="511"/>
      <c r="AT858" s="487">
        <f t="shared" si="91"/>
        <v>144</v>
      </c>
      <c r="AU858" s="487"/>
      <c r="AV858" s="487"/>
      <c r="AW858" s="487"/>
      <c r="AX858" s="487"/>
      <c r="AY858" s="487"/>
      <c r="AZ858" s="487">
        <v>71</v>
      </c>
      <c r="BA858" s="487"/>
      <c r="BB858" s="487"/>
      <c r="BC858" s="487"/>
      <c r="BD858" s="487"/>
      <c r="BE858" s="487"/>
      <c r="BF858" s="487">
        <v>73</v>
      </c>
      <c r="BG858" s="487"/>
      <c r="BH858" s="487"/>
      <c r="BI858" s="487"/>
      <c r="BJ858" s="487"/>
      <c r="BK858" s="487"/>
      <c r="BL858" s="487">
        <v>16</v>
      </c>
      <c r="BM858" s="487"/>
      <c r="BN858" s="487"/>
      <c r="BO858" s="487"/>
      <c r="BP858" s="487"/>
      <c r="BQ858" s="487"/>
      <c r="BR858"/>
      <c r="BS858"/>
      <c r="BT858"/>
      <c r="BU858"/>
      <c r="BV858"/>
      <c r="BW858"/>
      <c r="BX858"/>
      <c r="BY858"/>
      <c r="BZ858"/>
      <c r="CA858"/>
      <c r="CB858"/>
      <c r="CC858"/>
      <c r="CD858"/>
      <c r="CE858"/>
      <c r="CF858"/>
      <c r="CG858"/>
      <c r="CH858"/>
      <c r="CI858"/>
      <c r="CJ858"/>
      <c r="CK858"/>
      <c r="CL858"/>
      <c r="CM858"/>
      <c r="CN858"/>
      <c r="CO858"/>
      <c r="CP858"/>
      <c r="CQ858"/>
      <c r="CR858"/>
      <c r="CS858"/>
      <c r="CT858"/>
      <c r="CU858"/>
      <c r="CV858"/>
      <c r="CW858"/>
      <c r="CX858"/>
      <c r="CY858"/>
      <c r="CZ858"/>
      <c r="DA858"/>
      <c r="DB858"/>
      <c r="DC858"/>
      <c r="DD858"/>
      <c r="DE858"/>
      <c r="DF858"/>
      <c r="DG858"/>
      <c r="DH858"/>
      <c r="DI858"/>
      <c r="DJ858"/>
      <c r="DK858"/>
      <c r="DL858"/>
      <c r="DM858"/>
      <c r="DN858"/>
      <c r="DO858"/>
      <c r="DP858"/>
      <c r="DQ858"/>
      <c r="DR858"/>
      <c r="DS858"/>
      <c r="DT858"/>
      <c r="DU858"/>
      <c r="DV858"/>
      <c r="DW858"/>
      <c r="DX858"/>
      <c r="DY858"/>
      <c r="DZ858"/>
      <c r="EA858"/>
      <c r="EB858"/>
      <c r="EC858"/>
      <c r="ED858"/>
      <c r="EE858"/>
      <c r="EF858"/>
      <c r="EG858"/>
      <c r="EH858"/>
      <c r="EI858"/>
      <c r="EJ858"/>
      <c r="EK858"/>
      <c r="EL858"/>
      <c r="EM858"/>
      <c r="EN858"/>
      <c r="EO858"/>
      <c r="EP858"/>
      <c r="EQ858"/>
      <c r="ER858"/>
      <c r="ES858"/>
      <c r="ET858"/>
      <c r="EU858"/>
      <c r="EV858"/>
      <c r="EW858"/>
      <c r="EX858"/>
      <c r="EY858"/>
      <c r="EZ858"/>
      <c r="FA858"/>
      <c r="FB858"/>
      <c r="FC858"/>
      <c r="FD858"/>
      <c r="FE858"/>
      <c r="FF858"/>
      <c r="FG858"/>
      <c r="FH858"/>
      <c r="FI858"/>
      <c r="FJ858"/>
      <c r="FK858"/>
      <c r="FL858"/>
      <c r="FM858"/>
      <c r="FN858"/>
      <c r="FO858"/>
      <c r="FP858"/>
      <c r="FQ858"/>
      <c r="FR858"/>
      <c r="FS858"/>
      <c r="FT858"/>
      <c r="FU858"/>
      <c r="FV858"/>
      <c r="FW858"/>
      <c r="FX858"/>
      <c r="FY858"/>
      <c r="FZ858"/>
      <c r="GA858"/>
      <c r="GB858"/>
      <c r="GC858"/>
      <c r="GD858"/>
      <c r="GE858"/>
      <c r="GF858"/>
      <c r="GG858"/>
      <c r="GH858"/>
      <c r="GI858"/>
      <c r="GJ858"/>
      <c r="GK858"/>
      <c r="GL858"/>
      <c r="GM858"/>
      <c r="GN858"/>
      <c r="GO858"/>
      <c r="GP858"/>
      <c r="GQ858"/>
      <c r="GR858"/>
      <c r="GS858"/>
      <c r="GT858"/>
      <c r="GU858"/>
      <c r="GV858"/>
      <c r="GW858"/>
      <c r="GX858"/>
      <c r="GY858"/>
      <c r="GZ858"/>
      <c r="HA858"/>
      <c r="HB858"/>
      <c r="HC858"/>
      <c r="HD858"/>
      <c r="HE858"/>
      <c r="HF858"/>
      <c r="HG858"/>
      <c r="HH858"/>
      <c r="HI858"/>
      <c r="HJ858"/>
      <c r="HK858"/>
      <c r="HL858"/>
      <c r="HM858"/>
      <c r="HN858"/>
      <c r="HO858"/>
      <c r="HP858"/>
      <c r="HQ858"/>
      <c r="HR858"/>
      <c r="HS858"/>
      <c r="HT858"/>
      <c r="HU858"/>
      <c r="HV858"/>
      <c r="HW858"/>
      <c r="HX858"/>
      <c r="HY858"/>
      <c r="HZ858"/>
      <c r="IA858"/>
      <c r="IB858"/>
      <c r="IC858"/>
      <c r="ID858"/>
      <c r="IE858"/>
      <c r="IF858"/>
      <c r="IG858"/>
      <c r="IH858"/>
      <c r="II858"/>
      <c r="IJ858"/>
      <c r="IK858"/>
      <c r="IL858"/>
      <c r="IM858"/>
      <c r="IN858"/>
      <c r="IO858"/>
      <c r="IP858"/>
      <c r="IQ858"/>
      <c r="IR858"/>
      <c r="IS858"/>
      <c r="IT858"/>
      <c r="IU858"/>
      <c r="IV858"/>
    </row>
    <row r="859" spans="1:256" ht="15" customHeight="1">
      <c r="A859" s="4"/>
      <c r="B859" s="486" t="s">
        <v>934</v>
      </c>
      <c r="C859" s="486"/>
      <c r="D859" s="486"/>
      <c r="E859" s="486"/>
      <c r="F859" s="486"/>
      <c r="G859" s="486"/>
      <c r="H859" s="486"/>
      <c r="I859" s="486"/>
      <c r="J859" s="487">
        <v>6</v>
      </c>
      <c r="K859" s="487"/>
      <c r="L859" s="487"/>
      <c r="M859" s="487"/>
      <c r="N859" s="487"/>
      <c r="O859" s="487"/>
      <c r="P859" s="487"/>
      <c r="Q859" s="487">
        <v>55</v>
      </c>
      <c r="R859" s="487"/>
      <c r="S859" s="487"/>
      <c r="T859" s="487"/>
      <c r="U859" s="487"/>
      <c r="V859" s="487"/>
      <c r="W859" s="487"/>
      <c r="X859" s="511">
        <f t="shared" si="90"/>
        <v>1615</v>
      </c>
      <c r="Y859" s="511"/>
      <c r="Z859" s="511"/>
      <c r="AA859" s="511"/>
      <c r="AB859" s="511"/>
      <c r="AC859" s="511"/>
      <c r="AD859" s="511"/>
      <c r="AE859" s="511"/>
      <c r="AF859" s="511">
        <v>795</v>
      </c>
      <c r="AG859" s="511"/>
      <c r="AH859" s="511"/>
      <c r="AI859" s="511"/>
      <c r="AJ859" s="511"/>
      <c r="AK859" s="511"/>
      <c r="AL859" s="511"/>
      <c r="AM859" s="511">
        <v>820</v>
      </c>
      <c r="AN859" s="511"/>
      <c r="AO859" s="511"/>
      <c r="AP859" s="511"/>
      <c r="AQ859" s="511"/>
      <c r="AR859" s="511"/>
      <c r="AS859" s="511"/>
      <c r="AT859" s="487">
        <f t="shared" si="91"/>
        <v>133</v>
      </c>
      <c r="AU859" s="487"/>
      <c r="AV859" s="487"/>
      <c r="AW859" s="487"/>
      <c r="AX859" s="487"/>
      <c r="AY859" s="487"/>
      <c r="AZ859" s="487">
        <v>64</v>
      </c>
      <c r="BA859" s="487"/>
      <c r="BB859" s="487"/>
      <c r="BC859" s="487"/>
      <c r="BD859" s="487"/>
      <c r="BE859" s="487"/>
      <c r="BF859" s="487">
        <v>69</v>
      </c>
      <c r="BG859" s="487"/>
      <c r="BH859" s="487"/>
      <c r="BI859" s="487"/>
      <c r="BJ859" s="487"/>
      <c r="BK859" s="487"/>
      <c r="BL859" s="487">
        <v>16</v>
      </c>
      <c r="BM859" s="487"/>
      <c r="BN859" s="487"/>
      <c r="BO859" s="487"/>
      <c r="BP859" s="487"/>
      <c r="BQ859" s="487"/>
      <c r="BR859"/>
      <c r="BS859"/>
      <c r="BT859"/>
      <c r="BU859"/>
      <c r="BV859"/>
      <c r="BW859"/>
      <c r="BX859"/>
      <c r="BY859"/>
      <c r="BZ859"/>
      <c r="CA859"/>
      <c r="CB859"/>
      <c r="CC859"/>
      <c r="CD859"/>
      <c r="CE859"/>
      <c r="CF859"/>
      <c r="CG859"/>
      <c r="CH859"/>
      <c r="CI859"/>
      <c r="CJ859"/>
      <c r="CK859"/>
      <c r="CL859"/>
      <c r="CM859"/>
      <c r="CN859"/>
      <c r="CO859"/>
      <c r="CP859"/>
      <c r="CQ859"/>
      <c r="CR859"/>
      <c r="CS859"/>
      <c r="CT859"/>
      <c r="CU859"/>
      <c r="CV859"/>
      <c r="CW859"/>
      <c r="CX859"/>
      <c r="CY859"/>
      <c r="CZ859"/>
      <c r="DA859"/>
      <c r="DB859"/>
      <c r="DC859"/>
      <c r="DD859"/>
      <c r="DE859"/>
      <c r="DF859"/>
      <c r="DG859"/>
      <c r="DH859"/>
      <c r="DI859"/>
      <c r="DJ859"/>
      <c r="DK859"/>
      <c r="DL859"/>
      <c r="DM859"/>
      <c r="DN859"/>
      <c r="DO859"/>
      <c r="DP859"/>
      <c r="DQ859"/>
      <c r="DR859"/>
      <c r="DS859"/>
      <c r="DT859"/>
      <c r="DU859"/>
      <c r="DV859"/>
      <c r="DW859"/>
      <c r="DX859"/>
      <c r="DY859"/>
      <c r="DZ859"/>
      <c r="EA859"/>
      <c r="EB859"/>
      <c r="EC859"/>
      <c r="ED859"/>
      <c r="EE859"/>
      <c r="EF859"/>
      <c r="EG859"/>
      <c r="EH859"/>
      <c r="EI859"/>
      <c r="EJ859"/>
      <c r="EK859"/>
      <c r="EL859"/>
      <c r="EM859"/>
      <c r="EN859"/>
      <c r="EO859"/>
      <c r="EP859"/>
      <c r="EQ859"/>
      <c r="ER859"/>
      <c r="ES859"/>
      <c r="ET859"/>
      <c r="EU859"/>
      <c r="EV859"/>
      <c r="EW859"/>
      <c r="EX859"/>
      <c r="EY859"/>
      <c r="EZ859"/>
      <c r="FA859"/>
      <c r="FB859"/>
      <c r="FC859"/>
      <c r="FD859"/>
      <c r="FE859"/>
      <c r="FF859"/>
      <c r="FG859"/>
      <c r="FH859"/>
      <c r="FI859"/>
      <c r="FJ859"/>
      <c r="FK859"/>
      <c r="FL859"/>
      <c r="FM859"/>
      <c r="FN859"/>
      <c r="FO859"/>
      <c r="FP859"/>
      <c r="FQ859"/>
      <c r="FR859"/>
      <c r="FS859"/>
      <c r="FT859"/>
      <c r="FU859"/>
      <c r="FV859"/>
      <c r="FW859"/>
      <c r="FX859"/>
      <c r="FY859"/>
      <c r="FZ859"/>
      <c r="GA859"/>
      <c r="GB859"/>
      <c r="GC859"/>
      <c r="GD859"/>
      <c r="GE859"/>
      <c r="GF859"/>
      <c r="GG859"/>
      <c r="GH859"/>
      <c r="GI859"/>
      <c r="GJ859"/>
      <c r="GK859"/>
      <c r="GL859"/>
      <c r="GM859"/>
      <c r="GN859"/>
      <c r="GO859"/>
      <c r="GP859"/>
      <c r="GQ859"/>
      <c r="GR859"/>
      <c r="GS859"/>
      <c r="GT859"/>
      <c r="GU859"/>
      <c r="GV859"/>
      <c r="GW859"/>
      <c r="GX859"/>
      <c r="GY859"/>
      <c r="GZ859"/>
      <c r="HA859"/>
      <c r="HB859"/>
      <c r="HC859"/>
      <c r="HD859"/>
      <c r="HE859"/>
      <c r="HF859"/>
      <c r="HG859"/>
      <c r="HH859"/>
      <c r="HI859"/>
      <c r="HJ859"/>
      <c r="HK859"/>
      <c r="HL859"/>
      <c r="HM859"/>
      <c r="HN859"/>
      <c r="HO859"/>
      <c r="HP859"/>
      <c r="HQ859"/>
      <c r="HR859"/>
      <c r="HS859"/>
      <c r="HT859"/>
      <c r="HU859"/>
      <c r="HV859"/>
      <c r="HW859"/>
      <c r="HX859"/>
      <c r="HY859"/>
      <c r="HZ859"/>
      <c r="IA859"/>
      <c r="IB859"/>
      <c r="IC859"/>
      <c r="ID859"/>
      <c r="IE859"/>
      <c r="IF859"/>
      <c r="IG859"/>
      <c r="IH859"/>
      <c r="II859"/>
      <c r="IJ859"/>
      <c r="IK859"/>
      <c r="IL859"/>
      <c r="IM859"/>
      <c r="IN859"/>
      <c r="IO859"/>
      <c r="IP859"/>
      <c r="IQ859"/>
      <c r="IR859"/>
      <c r="IS859"/>
      <c r="IT859"/>
      <c r="IU859"/>
      <c r="IV859"/>
    </row>
    <row r="860" spans="1:256" ht="15" customHeight="1">
      <c r="A860" s="4"/>
      <c r="B860" s="486" t="s">
        <v>935</v>
      </c>
      <c r="C860" s="486"/>
      <c r="D860" s="486"/>
      <c r="E860" s="486"/>
      <c r="F860" s="486"/>
      <c r="G860" s="486"/>
      <c r="H860" s="486"/>
      <c r="I860" s="486"/>
      <c r="J860" s="487">
        <v>6</v>
      </c>
      <c r="K860" s="487"/>
      <c r="L860" s="487"/>
      <c r="M860" s="487"/>
      <c r="N860" s="487"/>
      <c r="O860" s="487"/>
      <c r="P860" s="487"/>
      <c r="Q860" s="487">
        <v>55</v>
      </c>
      <c r="R860" s="487"/>
      <c r="S860" s="487"/>
      <c r="T860" s="487"/>
      <c r="U860" s="487"/>
      <c r="V860" s="487"/>
      <c r="W860" s="487"/>
      <c r="X860" s="511">
        <f t="shared" si="90"/>
        <v>1587</v>
      </c>
      <c r="Y860" s="511"/>
      <c r="Z860" s="511"/>
      <c r="AA860" s="511"/>
      <c r="AB860" s="511"/>
      <c r="AC860" s="511"/>
      <c r="AD860" s="511"/>
      <c r="AE860" s="511"/>
      <c r="AF860" s="511">
        <v>791</v>
      </c>
      <c r="AG860" s="511"/>
      <c r="AH860" s="511"/>
      <c r="AI860" s="511"/>
      <c r="AJ860" s="511"/>
      <c r="AK860" s="511"/>
      <c r="AL860" s="511"/>
      <c r="AM860" s="511">
        <v>796</v>
      </c>
      <c r="AN860" s="511"/>
      <c r="AO860" s="511"/>
      <c r="AP860" s="511"/>
      <c r="AQ860" s="511"/>
      <c r="AR860" s="511"/>
      <c r="AS860" s="511"/>
      <c r="AT860" s="487">
        <f t="shared" si="91"/>
        <v>138</v>
      </c>
      <c r="AU860" s="487"/>
      <c r="AV860" s="487"/>
      <c r="AW860" s="487"/>
      <c r="AX860" s="487"/>
      <c r="AY860" s="487"/>
      <c r="AZ860" s="487">
        <v>74</v>
      </c>
      <c r="BA860" s="487"/>
      <c r="BB860" s="487"/>
      <c r="BC860" s="487"/>
      <c r="BD860" s="487"/>
      <c r="BE860" s="487"/>
      <c r="BF860" s="487">
        <v>64</v>
      </c>
      <c r="BG860" s="487"/>
      <c r="BH860" s="487"/>
      <c r="BI860" s="487"/>
      <c r="BJ860" s="487"/>
      <c r="BK860" s="487"/>
      <c r="BL860" s="487">
        <v>17</v>
      </c>
      <c r="BM860" s="487"/>
      <c r="BN860" s="487"/>
      <c r="BO860" s="487"/>
      <c r="BP860" s="487"/>
      <c r="BQ860" s="487"/>
      <c r="BR860"/>
      <c r="BS860"/>
      <c r="BT860"/>
      <c r="BU860"/>
      <c r="BV860"/>
      <c r="BW860"/>
      <c r="BX860"/>
      <c r="BY860"/>
      <c r="BZ860"/>
      <c r="CA860"/>
      <c r="CB860"/>
      <c r="CC860"/>
      <c r="CD860"/>
      <c r="CE860"/>
      <c r="CF860"/>
      <c r="CG860"/>
      <c r="CH860"/>
      <c r="CI860"/>
      <c r="CJ860"/>
      <c r="CK860"/>
      <c r="CL860"/>
      <c r="CM860"/>
      <c r="CN860"/>
      <c r="CO860"/>
      <c r="CP860"/>
      <c r="CQ860"/>
      <c r="CR860"/>
      <c r="CS860"/>
      <c r="CT860"/>
      <c r="CU860"/>
      <c r="CV860"/>
      <c r="CW860"/>
      <c r="CX860"/>
      <c r="CY860"/>
      <c r="CZ860"/>
      <c r="DA860"/>
      <c r="DB860"/>
      <c r="DC860"/>
      <c r="DD860"/>
      <c r="DE860"/>
      <c r="DF860"/>
      <c r="DG860"/>
      <c r="DH860"/>
      <c r="DI860"/>
      <c r="DJ860"/>
      <c r="DK860"/>
      <c r="DL860"/>
      <c r="DM860"/>
      <c r="DN860"/>
      <c r="DO860"/>
      <c r="DP860"/>
      <c r="DQ860"/>
      <c r="DR860"/>
      <c r="DS860"/>
      <c r="DT860"/>
      <c r="DU860"/>
      <c r="DV860"/>
      <c r="DW860"/>
      <c r="DX860"/>
      <c r="DY860"/>
      <c r="DZ860"/>
      <c r="EA860"/>
      <c r="EB860"/>
      <c r="EC860"/>
      <c r="ED860"/>
      <c r="EE860"/>
      <c r="EF860"/>
      <c r="EG860"/>
      <c r="EH860"/>
      <c r="EI860"/>
      <c r="EJ860"/>
      <c r="EK860"/>
      <c r="EL860"/>
      <c r="EM860"/>
      <c r="EN860"/>
      <c r="EO860"/>
      <c r="EP860"/>
      <c r="EQ860"/>
      <c r="ER860"/>
      <c r="ES860"/>
      <c r="ET860"/>
      <c r="EU860"/>
      <c r="EV860"/>
      <c r="EW860"/>
      <c r="EX860"/>
      <c r="EY860"/>
      <c r="EZ860"/>
      <c r="FA860"/>
      <c r="FB860"/>
      <c r="FC860"/>
      <c r="FD860"/>
      <c r="FE860"/>
      <c r="FF860"/>
      <c r="FG860"/>
      <c r="FH860"/>
      <c r="FI860"/>
      <c r="FJ860"/>
      <c r="FK860"/>
      <c r="FL860"/>
      <c r="FM860"/>
      <c r="FN860"/>
      <c r="FO860"/>
      <c r="FP860"/>
      <c r="FQ860"/>
      <c r="FR860"/>
      <c r="FS860"/>
      <c r="FT860"/>
      <c r="FU860"/>
      <c r="FV860"/>
      <c r="FW860"/>
      <c r="FX860"/>
      <c r="FY860"/>
      <c r="FZ860"/>
      <c r="GA860"/>
      <c r="GB860"/>
      <c r="GC860"/>
      <c r="GD860"/>
      <c r="GE860"/>
      <c r="GF860"/>
      <c r="GG860"/>
      <c r="GH860"/>
      <c r="GI860"/>
      <c r="GJ860"/>
      <c r="GK860"/>
      <c r="GL860"/>
      <c r="GM860"/>
      <c r="GN860"/>
      <c r="GO860"/>
      <c r="GP860"/>
      <c r="GQ860"/>
      <c r="GR860"/>
      <c r="GS860"/>
      <c r="GT860"/>
      <c r="GU860"/>
      <c r="GV860"/>
      <c r="GW860"/>
      <c r="GX860"/>
      <c r="GY860"/>
      <c r="GZ860"/>
      <c r="HA860"/>
      <c r="HB860"/>
      <c r="HC860"/>
      <c r="HD860"/>
      <c r="HE860"/>
      <c r="HF860"/>
      <c r="HG860"/>
      <c r="HH860"/>
      <c r="HI860"/>
      <c r="HJ860"/>
      <c r="HK860"/>
      <c r="HL860"/>
      <c r="HM860"/>
      <c r="HN860"/>
      <c r="HO860"/>
      <c r="HP860"/>
      <c r="HQ860"/>
      <c r="HR860"/>
      <c r="HS860"/>
      <c r="HT860"/>
      <c r="HU860"/>
      <c r="HV860"/>
      <c r="HW860"/>
      <c r="HX860"/>
      <c r="HY860"/>
      <c r="HZ860"/>
      <c r="IA860"/>
      <c r="IB860"/>
      <c r="IC860"/>
      <c r="ID860"/>
      <c r="IE860"/>
      <c r="IF860"/>
      <c r="IG860"/>
      <c r="IH860"/>
      <c r="II860"/>
      <c r="IJ860"/>
      <c r="IK860"/>
      <c r="IL860"/>
      <c r="IM860"/>
      <c r="IN860"/>
      <c r="IO860"/>
      <c r="IP860"/>
      <c r="IQ860"/>
      <c r="IR860"/>
      <c r="IS860"/>
      <c r="IT860"/>
      <c r="IU860"/>
      <c r="IV860"/>
    </row>
    <row r="861" spans="1:256" ht="15" customHeight="1">
      <c r="A861" s="4"/>
      <c r="B861" s="488" t="s">
        <v>936</v>
      </c>
      <c r="C861" s="488"/>
      <c r="D861" s="488"/>
      <c r="E861" s="488"/>
      <c r="F861" s="488"/>
      <c r="G861" s="488"/>
      <c r="H861" s="488"/>
      <c r="I861" s="488"/>
      <c r="J861" s="489">
        <v>6</v>
      </c>
      <c r="K861" s="489"/>
      <c r="L861" s="489"/>
      <c r="M861" s="489"/>
      <c r="N861" s="489"/>
      <c r="O861" s="489"/>
      <c r="P861" s="489"/>
      <c r="Q861" s="489">
        <v>60</v>
      </c>
      <c r="R861" s="489"/>
      <c r="S861" s="489"/>
      <c r="T861" s="489"/>
      <c r="U861" s="489"/>
      <c r="V861" s="489"/>
      <c r="W861" s="489"/>
      <c r="X861" s="512">
        <f t="shared" si="90"/>
        <v>1587</v>
      </c>
      <c r="Y861" s="512"/>
      <c r="Z861" s="512"/>
      <c r="AA861" s="512"/>
      <c r="AB861" s="512"/>
      <c r="AC861" s="512"/>
      <c r="AD861" s="512"/>
      <c r="AE861" s="512"/>
      <c r="AF861" s="512">
        <v>834</v>
      </c>
      <c r="AG861" s="512"/>
      <c r="AH861" s="512"/>
      <c r="AI861" s="512"/>
      <c r="AJ861" s="512"/>
      <c r="AK861" s="512"/>
      <c r="AL861" s="512"/>
      <c r="AM861" s="512">
        <v>753</v>
      </c>
      <c r="AN861" s="512"/>
      <c r="AO861" s="512"/>
      <c r="AP861" s="512"/>
      <c r="AQ861" s="512"/>
      <c r="AR861" s="512"/>
      <c r="AS861" s="512"/>
      <c r="AT861" s="489">
        <f t="shared" si="91"/>
        <v>141</v>
      </c>
      <c r="AU861" s="489"/>
      <c r="AV861" s="489"/>
      <c r="AW861" s="489"/>
      <c r="AX861" s="489"/>
      <c r="AY861" s="489"/>
      <c r="AZ861" s="489">
        <v>71</v>
      </c>
      <c r="BA861" s="489"/>
      <c r="BB861" s="489"/>
      <c r="BC861" s="489"/>
      <c r="BD861" s="489"/>
      <c r="BE861" s="489"/>
      <c r="BF861" s="489">
        <v>70</v>
      </c>
      <c r="BG861" s="489"/>
      <c r="BH861" s="489"/>
      <c r="BI861" s="489"/>
      <c r="BJ861" s="489"/>
      <c r="BK861" s="489"/>
      <c r="BL861" s="490">
        <v>19</v>
      </c>
      <c r="BM861" s="490"/>
      <c r="BN861" s="490"/>
      <c r="BO861" s="490"/>
      <c r="BP861" s="490"/>
      <c r="BQ861" s="490"/>
      <c r="BR861"/>
      <c r="BS861"/>
      <c r="BT861"/>
      <c r="BU861"/>
      <c r="BV861"/>
      <c r="BW861"/>
      <c r="BX861"/>
      <c r="BY861"/>
      <c r="BZ861"/>
      <c r="CA861"/>
      <c r="CB861"/>
      <c r="CC861"/>
      <c r="CD861"/>
      <c r="CE861"/>
      <c r="CF861"/>
      <c r="CG861"/>
      <c r="CH861"/>
      <c r="CI861"/>
      <c r="CJ861"/>
      <c r="CK861"/>
      <c r="CL861"/>
      <c r="CM861"/>
      <c r="CN861"/>
      <c r="CO861"/>
      <c r="CP861"/>
      <c r="CQ861"/>
      <c r="CR861"/>
      <c r="CS861"/>
      <c r="CT861"/>
      <c r="CU861"/>
      <c r="CV861"/>
      <c r="CW861"/>
      <c r="CX861"/>
      <c r="CY861"/>
      <c r="CZ861"/>
      <c r="DA861"/>
      <c r="DB861"/>
      <c r="DC861"/>
      <c r="DD861"/>
      <c r="DE861"/>
      <c r="DF861"/>
      <c r="DG861"/>
      <c r="DH861"/>
      <c r="DI861"/>
      <c r="DJ861"/>
      <c r="DK861"/>
      <c r="DL861"/>
      <c r="DM861"/>
      <c r="DN861"/>
      <c r="DO861"/>
      <c r="DP861"/>
      <c r="DQ861"/>
      <c r="DR861"/>
      <c r="DS861"/>
      <c r="DT861"/>
      <c r="DU861"/>
      <c r="DV861"/>
      <c r="DW861"/>
      <c r="DX861"/>
      <c r="DY861"/>
      <c r="DZ861"/>
      <c r="EA861"/>
      <c r="EB861"/>
      <c r="EC861"/>
      <c r="ED861"/>
      <c r="EE861"/>
      <c r="EF861"/>
      <c r="EG861"/>
      <c r="EH861"/>
      <c r="EI861"/>
      <c r="EJ861"/>
      <c r="EK861"/>
      <c r="EL861"/>
      <c r="EM861"/>
      <c r="EN861"/>
      <c r="EO861"/>
      <c r="EP861"/>
      <c r="EQ861"/>
      <c r="ER861"/>
      <c r="ES861"/>
      <c r="ET861"/>
      <c r="EU861"/>
      <c r="EV861"/>
      <c r="EW861"/>
      <c r="EX861"/>
      <c r="EY861"/>
      <c r="EZ861"/>
      <c r="FA861"/>
      <c r="FB861"/>
      <c r="FC861"/>
      <c r="FD861"/>
      <c r="FE861"/>
      <c r="FF861"/>
      <c r="FG861"/>
      <c r="FH861"/>
      <c r="FI861"/>
      <c r="FJ861"/>
      <c r="FK861"/>
      <c r="FL861"/>
      <c r="FM861"/>
      <c r="FN861"/>
      <c r="FO861"/>
      <c r="FP861"/>
      <c r="FQ861"/>
      <c r="FR861"/>
      <c r="FS861"/>
      <c r="FT861"/>
      <c r="FU861"/>
      <c r="FV861"/>
      <c r="FW861"/>
      <c r="FX861"/>
      <c r="FY861"/>
      <c r="FZ861"/>
      <c r="GA861"/>
      <c r="GB861"/>
      <c r="GC861"/>
      <c r="GD861"/>
      <c r="GE861"/>
      <c r="GF861"/>
      <c r="GG861"/>
      <c r="GH861"/>
      <c r="GI861"/>
      <c r="GJ861"/>
      <c r="GK861"/>
      <c r="GL861"/>
      <c r="GM861"/>
      <c r="GN861"/>
      <c r="GO861"/>
      <c r="GP861"/>
      <c r="GQ861"/>
      <c r="GR861"/>
      <c r="GS861"/>
      <c r="GT861"/>
      <c r="GU861"/>
      <c r="GV861"/>
      <c r="GW861"/>
      <c r="GX861"/>
      <c r="GY861"/>
      <c r="GZ861"/>
      <c r="HA861"/>
      <c r="HB861"/>
      <c r="HC861"/>
      <c r="HD861"/>
      <c r="HE861"/>
      <c r="HF861"/>
      <c r="HG861"/>
      <c r="HH861"/>
      <c r="HI861"/>
      <c r="HJ861"/>
      <c r="HK861"/>
      <c r="HL861"/>
      <c r="HM861"/>
      <c r="HN861"/>
      <c r="HO861"/>
      <c r="HP861"/>
      <c r="HQ861"/>
      <c r="HR861"/>
      <c r="HS861"/>
      <c r="HT861"/>
      <c r="HU861"/>
      <c r="HV861"/>
      <c r="HW861"/>
      <c r="HX861"/>
      <c r="HY861"/>
      <c r="HZ861"/>
      <c r="IA861"/>
      <c r="IB861"/>
      <c r="IC861"/>
      <c r="ID861"/>
      <c r="IE861"/>
      <c r="IF861"/>
      <c r="IG861"/>
      <c r="IH861"/>
      <c r="II861"/>
      <c r="IJ861"/>
      <c r="IK861"/>
      <c r="IL861"/>
      <c r="IM861"/>
      <c r="IN861"/>
      <c r="IO861"/>
      <c r="IP861"/>
      <c r="IQ861"/>
      <c r="IR861"/>
      <c r="IS861"/>
      <c r="IT861"/>
      <c r="IU861"/>
      <c r="IV861"/>
    </row>
    <row r="862" spans="1:256" ht="10.5" customHeight="1">
      <c r="A862" s="4"/>
      <c r="B862" s="513"/>
      <c r="C862" s="513"/>
      <c r="D862" s="513"/>
      <c r="E862" s="513"/>
      <c r="F862" s="513"/>
      <c r="G862" s="513"/>
      <c r="H862" s="513"/>
      <c r="I862" s="513"/>
      <c r="J862" s="443"/>
      <c r="K862" s="443"/>
      <c r="L862" s="443"/>
      <c r="M862" s="443"/>
      <c r="N862" s="443"/>
      <c r="O862" s="443"/>
      <c r="P862" s="443"/>
      <c r="Q862" s="443"/>
      <c r="R862" s="443"/>
      <c r="S862" s="443"/>
      <c r="T862" s="443"/>
      <c r="U862" s="443"/>
      <c r="V862" s="443"/>
      <c r="W862" s="443"/>
      <c r="X862" s="514"/>
      <c r="Y862" s="514"/>
      <c r="Z862" s="514"/>
      <c r="AA862" s="514"/>
      <c r="AB862" s="514"/>
      <c r="AC862" s="514"/>
      <c r="AD862" s="514"/>
      <c r="AE862" s="514"/>
      <c r="AF862" s="514"/>
      <c r="AG862" s="514"/>
      <c r="AH862" s="514"/>
      <c r="AI862" s="514"/>
      <c r="AJ862" s="514"/>
      <c r="AK862" s="514"/>
      <c r="AL862" s="514"/>
      <c r="AM862" s="514"/>
      <c r="AN862" s="514"/>
      <c r="AO862" s="514"/>
      <c r="AP862" s="514"/>
      <c r="AQ862" s="514"/>
      <c r="AR862" s="514"/>
      <c r="AS862" s="514"/>
      <c r="AT862" s="443"/>
      <c r="AU862" s="443"/>
      <c r="AV862" s="443"/>
      <c r="AW862" s="443"/>
      <c r="AX862" s="443"/>
      <c r="AY862" s="443"/>
      <c r="AZ862" s="443"/>
      <c r="BA862" s="443"/>
      <c r="BB862" s="443"/>
      <c r="BC862" s="443"/>
      <c r="BD862" s="443"/>
      <c r="BE862" s="443"/>
      <c r="BF862" s="443"/>
      <c r="BG862" s="443"/>
      <c r="BH862" s="443"/>
      <c r="BI862" s="443"/>
      <c r="BJ862" s="443"/>
      <c r="BK862" s="443"/>
      <c r="BL862" s="443"/>
      <c r="BM862" s="443"/>
      <c r="BN862" s="443"/>
      <c r="BO862" s="443"/>
      <c r="BP862" s="443"/>
      <c r="BQ862" s="443"/>
      <c r="BR862"/>
      <c r="BS862"/>
      <c r="BT862"/>
      <c r="BU862"/>
      <c r="BV862"/>
      <c r="BW862"/>
      <c r="BX862"/>
      <c r="BY862"/>
      <c r="BZ862"/>
      <c r="CA862"/>
      <c r="CB862"/>
      <c r="CC862"/>
      <c r="CD862"/>
      <c r="CE862"/>
      <c r="CF862"/>
      <c r="CG862"/>
      <c r="CH862"/>
      <c r="CI862"/>
      <c r="CJ862"/>
      <c r="CK862"/>
      <c r="CL862"/>
      <c r="CM862"/>
      <c r="CN862"/>
      <c r="CO862"/>
      <c r="CP862"/>
      <c r="CQ862"/>
      <c r="CR862"/>
      <c r="CS862"/>
      <c r="CT862"/>
      <c r="CU862"/>
      <c r="CV862"/>
      <c r="CW862"/>
      <c r="CX862"/>
      <c r="CY862"/>
      <c r="CZ862"/>
      <c r="DA862"/>
      <c r="DB862"/>
      <c r="DC862"/>
      <c r="DD862"/>
      <c r="DE862"/>
      <c r="DF862"/>
      <c r="DG862"/>
      <c r="DH862"/>
      <c r="DI862"/>
      <c r="DJ862"/>
      <c r="DK862"/>
      <c r="DL862"/>
      <c r="DM862"/>
      <c r="DN862"/>
      <c r="DO862"/>
      <c r="DP862"/>
      <c r="DQ862"/>
      <c r="DR862"/>
      <c r="DS862"/>
      <c r="DT862"/>
      <c r="DU862"/>
      <c r="DV862"/>
      <c r="DW862"/>
      <c r="DX862"/>
      <c r="DY862"/>
      <c r="DZ862"/>
      <c r="EA862"/>
      <c r="EB862"/>
      <c r="EC862"/>
      <c r="ED862"/>
      <c r="EE862"/>
      <c r="EF862"/>
      <c r="EG862"/>
      <c r="EH862"/>
      <c r="EI862"/>
      <c r="EJ862"/>
      <c r="EK862"/>
      <c r="EL862"/>
      <c r="EM862"/>
      <c r="EN862"/>
      <c r="EO862"/>
      <c r="EP862"/>
      <c r="EQ862"/>
      <c r="ER862"/>
      <c r="ES862"/>
      <c r="ET862"/>
      <c r="EU862"/>
      <c r="EV862"/>
      <c r="EW862"/>
      <c r="EX862"/>
      <c r="EY862"/>
      <c r="EZ862"/>
      <c r="FA862"/>
      <c r="FB862"/>
      <c r="FC862"/>
      <c r="FD862"/>
      <c r="FE862"/>
      <c r="FF862"/>
      <c r="FG862"/>
      <c r="FH862"/>
      <c r="FI862"/>
      <c r="FJ862"/>
      <c r="FK862"/>
      <c r="FL862"/>
      <c r="FM862"/>
      <c r="FN862"/>
      <c r="FO862"/>
      <c r="FP862"/>
      <c r="FQ862"/>
      <c r="FR862"/>
      <c r="FS862"/>
      <c r="FT862"/>
      <c r="FU862"/>
      <c r="FV862"/>
      <c r="FW862"/>
      <c r="FX862"/>
      <c r="FY862"/>
      <c r="FZ862"/>
      <c r="GA862"/>
      <c r="GB862"/>
      <c r="GC862"/>
      <c r="GD862"/>
      <c r="GE862"/>
      <c r="GF862"/>
      <c r="GG862"/>
      <c r="GH862"/>
      <c r="GI862"/>
      <c r="GJ862"/>
      <c r="GK862"/>
      <c r="GL862"/>
      <c r="GM862"/>
      <c r="GN862"/>
      <c r="GO862"/>
      <c r="GP862"/>
      <c r="GQ862"/>
      <c r="GR862"/>
      <c r="GS862"/>
      <c r="GT862"/>
      <c r="GU862"/>
      <c r="GV862"/>
      <c r="GW862"/>
      <c r="GX862"/>
      <c r="GY862"/>
      <c r="GZ862"/>
      <c r="HA862"/>
      <c r="HB862"/>
      <c r="HC862"/>
      <c r="HD862"/>
      <c r="HE862"/>
      <c r="HF862"/>
      <c r="HG862"/>
      <c r="HH862"/>
      <c r="HI862"/>
      <c r="HJ862"/>
      <c r="HK862"/>
      <c r="HL862"/>
      <c r="HM862"/>
      <c r="HN862"/>
      <c r="HO862"/>
      <c r="HP862"/>
      <c r="HQ862"/>
      <c r="HR862"/>
      <c r="HS862"/>
      <c r="HT862"/>
      <c r="HU862"/>
      <c r="HV862"/>
      <c r="HW862"/>
      <c r="HX862"/>
      <c r="HY862"/>
      <c r="HZ862"/>
      <c r="IA862"/>
      <c r="IB862"/>
      <c r="IC862"/>
      <c r="ID862"/>
      <c r="IE862"/>
      <c r="IF862"/>
      <c r="IG862"/>
      <c r="IH862"/>
      <c r="II862"/>
      <c r="IJ862"/>
      <c r="IK862"/>
      <c r="IL862"/>
      <c r="IM862"/>
      <c r="IN862"/>
      <c r="IO862"/>
      <c r="IP862"/>
      <c r="IQ862"/>
      <c r="IR862"/>
      <c r="IS862"/>
      <c r="IT862"/>
      <c r="IU862"/>
      <c r="IV862"/>
    </row>
    <row r="863" spans="1:256" ht="15" customHeight="1">
      <c r="A863" s="8" t="s">
        <v>947</v>
      </c>
      <c r="B863" s="333"/>
      <c r="C863" s="333"/>
      <c r="D863" s="333"/>
      <c r="E863" s="333"/>
      <c r="F863" s="333"/>
      <c r="G863" s="333"/>
      <c r="H863" s="333"/>
      <c r="I863" s="333"/>
      <c r="J863" s="333"/>
      <c r="K863" s="333"/>
      <c r="L863" s="333"/>
      <c r="M863" s="333"/>
      <c r="N863" s="333"/>
      <c r="O863" s="333"/>
      <c r="P863" s="333"/>
      <c r="Q863" s="333"/>
      <c r="R863" s="333"/>
      <c r="S863" s="333"/>
      <c r="T863" s="333"/>
      <c r="U863" s="333"/>
      <c r="V863" s="333"/>
      <c r="W863" s="333"/>
      <c r="X863" s="333"/>
      <c r="Y863" s="333"/>
      <c r="Z863" s="333"/>
      <c r="AA863" s="333"/>
      <c r="AB863" s="333"/>
      <c r="AC863" s="333"/>
      <c r="AD863" s="333"/>
      <c r="AE863" s="333"/>
      <c r="AF863" s="333"/>
      <c r="AG863" s="333"/>
      <c r="AH863" s="333"/>
      <c r="AI863" s="333"/>
      <c r="AJ863" s="333"/>
      <c r="AK863" s="333"/>
      <c r="AL863" s="333"/>
      <c r="AM863" s="333"/>
      <c r="AN863" s="333"/>
      <c r="AO863" s="333"/>
      <c r="AP863" s="333"/>
      <c r="AQ863" s="333"/>
      <c r="AR863" s="333"/>
      <c r="AS863" s="333"/>
      <c r="AT863" s="333"/>
      <c r="AU863" s="333"/>
      <c r="AV863" s="333"/>
      <c r="AW863" s="333"/>
      <c r="AX863" s="515" t="s">
        <v>948</v>
      </c>
      <c r="AY863" s="515"/>
      <c r="AZ863" s="515"/>
      <c r="BA863" s="515"/>
      <c r="BB863" s="515"/>
      <c r="BC863" s="515"/>
      <c r="BD863" s="515"/>
      <c r="BE863" s="515"/>
      <c r="BF863" s="515"/>
      <c r="BG863" s="515"/>
      <c r="BH863" s="515"/>
      <c r="BI863" s="515"/>
      <c r="BJ863" s="515"/>
      <c r="BK863" s="515"/>
      <c r="BL863" s="515"/>
      <c r="BM863" s="515"/>
      <c r="BN863" s="515"/>
      <c r="BO863" s="515"/>
      <c r="BP863" s="515"/>
      <c r="BQ863" s="515"/>
      <c r="BR863"/>
      <c r="BS863"/>
      <c r="BT863"/>
      <c r="BU863"/>
      <c r="BV863"/>
      <c r="BW863"/>
      <c r="BX863"/>
      <c r="BY863"/>
      <c r="BZ863"/>
      <c r="CA863"/>
      <c r="CB863"/>
      <c r="CC863"/>
      <c r="CD863"/>
      <c r="CE863"/>
      <c r="CF863"/>
      <c r="CG863"/>
      <c r="CH863"/>
      <c r="CI863"/>
      <c r="CJ863"/>
      <c r="CK863"/>
      <c r="CL863"/>
      <c r="CM863"/>
      <c r="CN863"/>
      <c r="CO863"/>
      <c r="CP863"/>
      <c r="CQ863"/>
      <c r="CR863"/>
      <c r="CS863"/>
      <c r="CT863"/>
      <c r="CU863"/>
      <c r="CV863"/>
      <c r="CW863"/>
      <c r="CX863"/>
      <c r="CY863"/>
      <c r="CZ863"/>
      <c r="DA863"/>
      <c r="DB863"/>
      <c r="DC863"/>
      <c r="DD863"/>
      <c r="DE863"/>
      <c r="DF863"/>
      <c r="DG863"/>
      <c r="DH863"/>
      <c r="DI863"/>
      <c r="DJ863"/>
      <c r="DK863"/>
      <c r="DL863"/>
      <c r="DM863"/>
      <c r="DN863"/>
      <c r="DO863"/>
      <c r="DP863"/>
      <c r="DQ863"/>
      <c r="DR863"/>
      <c r="DS863"/>
      <c r="DT863"/>
      <c r="DU863"/>
      <c r="DV863"/>
      <c r="DW863"/>
      <c r="DX863"/>
      <c r="DY863"/>
      <c r="DZ863"/>
      <c r="EA863"/>
      <c r="EB863"/>
      <c r="EC863"/>
      <c r="ED863"/>
      <c r="EE863"/>
      <c r="EF863"/>
      <c r="EG863"/>
      <c r="EH863"/>
      <c r="EI863"/>
      <c r="EJ863"/>
      <c r="EK863"/>
      <c r="EL863"/>
      <c r="EM863"/>
      <c r="EN863"/>
      <c r="EO863"/>
      <c r="EP863"/>
      <c r="EQ863"/>
      <c r="ER863"/>
      <c r="ES863"/>
      <c r="ET863"/>
      <c r="EU863"/>
      <c r="EV863"/>
      <c r="EW863"/>
      <c r="EX863"/>
      <c r="EY863"/>
      <c r="EZ863"/>
      <c r="FA863"/>
      <c r="FB863"/>
      <c r="FC863"/>
      <c r="FD863"/>
      <c r="FE863"/>
      <c r="FF863"/>
      <c r="FG863"/>
      <c r="FH863"/>
      <c r="FI863"/>
      <c r="FJ863"/>
      <c r="FK863"/>
      <c r="FL863"/>
      <c r="FM863"/>
      <c r="FN863"/>
      <c r="FO863"/>
      <c r="FP863"/>
      <c r="FQ863"/>
      <c r="FR863"/>
      <c r="FS863"/>
      <c r="FT863"/>
      <c r="FU863"/>
      <c r="FV863"/>
      <c r="FW863"/>
      <c r="FX863"/>
      <c r="FY863"/>
      <c r="FZ863"/>
      <c r="GA863"/>
      <c r="GB863"/>
      <c r="GC863"/>
      <c r="GD863"/>
      <c r="GE863"/>
      <c r="GF863"/>
      <c r="GG863"/>
      <c r="GH863"/>
      <c r="GI863"/>
      <c r="GJ863"/>
      <c r="GK863"/>
      <c r="GL863"/>
      <c r="GM863"/>
      <c r="GN863"/>
      <c r="GO863"/>
      <c r="GP863"/>
      <c r="GQ863"/>
      <c r="GR863"/>
      <c r="GS863"/>
      <c r="GT863"/>
      <c r="GU863"/>
      <c r="GV863"/>
      <c r="GW863"/>
      <c r="GX863"/>
      <c r="GY863"/>
      <c r="GZ863"/>
      <c r="HA863"/>
      <c r="HB863"/>
      <c r="HC863"/>
      <c r="HD863"/>
      <c r="HE863"/>
      <c r="HF863"/>
      <c r="HG863"/>
      <c r="HH863"/>
      <c r="HI863"/>
      <c r="HJ863"/>
      <c r="HK863"/>
      <c r="HL863"/>
      <c r="HM863"/>
      <c r="HN863"/>
      <c r="HO863"/>
      <c r="HP863"/>
      <c r="HQ863"/>
      <c r="HR863"/>
      <c r="HS863"/>
      <c r="HT863"/>
      <c r="HU863"/>
      <c r="HV863"/>
      <c r="HW863"/>
      <c r="HX863"/>
      <c r="HY863"/>
      <c r="HZ863"/>
      <c r="IA863"/>
      <c r="IB863"/>
      <c r="IC863"/>
      <c r="ID863"/>
      <c r="IE863"/>
      <c r="IF863"/>
      <c r="IG863"/>
      <c r="IH863"/>
      <c r="II863"/>
      <c r="IJ863"/>
      <c r="IK863"/>
      <c r="IL863"/>
      <c r="IM863"/>
      <c r="IN863"/>
      <c r="IO863"/>
      <c r="IP863"/>
      <c r="IQ863"/>
      <c r="IR863"/>
      <c r="IS863"/>
      <c r="IT863"/>
      <c r="IU863"/>
      <c r="IV863"/>
    </row>
    <row r="864" spans="1:256" ht="3.75" customHeight="1">
      <c r="A864"/>
      <c r="B864" s="333"/>
      <c r="C864" s="333"/>
      <c r="D864" s="333"/>
      <c r="E864" s="333"/>
      <c r="F864" s="333"/>
      <c r="G864" s="333"/>
      <c r="H864" s="333"/>
      <c r="I864" s="333"/>
      <c r="J864" s="333"/>
      <c r="K864" s="333"/>
      <c r="L864" s="333"/>
      <c r="M864" s="333"/>
      <c r="N864" s="333"/>
      <c r="O864" s="333"/>
      <c r="P864" s="333"/>
      <c r="Q864" s="333"/>
      <c r="R864" s="333"/>
      <c r="S864" s="333"/>
      <c r="T864" s="333"/>
      <c r="U864" s="333"/>
      <c r="V864" s="333"/>
      <c r="W864" s="333"/>
      <c r="X864" s="333"/>
      <c r="Y864" s="333"/>
      <c r="Z864" s="333"/>
      <c r="AA864" s="333"/>
      <c r="AB864" s="333"/>
      <c r="AC864" s="333"/>
      <c r="AD864" s="333"/>
      <c r="AE864" s="333"/>
      <c r="AF864" s="333"/>
      <c r="AG864" s="333"/>
      <c r="AH864" s="333"/>
      <c r="AI864" s="333"/>
      <c r="AJ864" s="333"/>
      <c r="AK864" s="333"/>
      <c r="AL864" s="333"/>
      <c r="AM864" s="333"/>
      <c r="AN864" s="333"/>
      <c r="AO864" s="333"/>
      <c r="AP864" s="333"/>
      <c r="AQ864" s="333"/>
      <c r="AR864" s="333"/>
      <c r="AS864" s="333"/>
      <c r="AT864" s="333"/>
      <c r="AU864" s="333"/>
      <c r="AV864" s="333"/>
      <c r="AW864" s="333"/>
      <c r="AX864" s="9"/>
      <c r="AY864" s="9"/>
      <c r="AZ864" s="9"/>
      <c r="BA864" s="9"/>
      <c r="BB864" s="9"/>
      <c r="BC864" s="9"/>
      <c r="BD864" s="9"/>
      <c r="BE864" s="9"/>
      <c r="BF864" s="9"/>
      <c r="BG864" s="9"/>
      <c r="BH864" s="9"/>
      <c r="BI864" s="9"/>
      <c r="BJ864" s="9"/>
      <c r="BK864" s="516"/>
      <c r="BL864" s="516"/>
      <c r="BM864" s="516"/>
      <c r="BN864" s="516"/>
      <c r="BO864" s="516"/>
      <c r="BP864" s="516"/>
      <c r="BQ864" s="516"/>
      <c r="BR864"/>
      <c r="BS864"/>
      <c r="BT864"/>
      <c r="BU864"/>
      <c r="BV864" s="332"/>
      <c r="BW864" s="332"/>
      <c r="BX864" s="517"/>
      <c r="BY864" s="517"/>
      <c r="BZ864" s="517"/>
      <c r="CA864" s="517"/>
      <c r="CB864" s="517"/>
      <c r="CC864" s="517"/>
      <c r="CD864" s="517"/>
      <c r="CE864" s="517"/>
      <c r="CF864" s="517"/>
      <c r="CG864" s="517"/>
      <c r="CH864" s="517"/>
      <c r="CI864" s="517"/>
      <c r="CJ864" s="517"/>
      <c r="CK864" s="517"/>
      <c r="CL864" s="517"/>
      <c r="CM864" s="517"/>
      <c r="CN864" s="517"/>
      <c r="CO864" s="517"/>
      <c r="CP864" s="517"/>
      <c r="CQ864" s="517"/>
      <c r="CR864" s="517"/>
      <c r="CS864" s="517"/>
      <c r="CT864" s="517"/>
      <c r="CU864" s="517"/>
      <c r="CV864" s="517"/>
      <c r="CW864" s="517"/>
      <c r="CX864" s="517"/>
      <c r="CY864" s="517"/>
      <c r="CZ864" s="517"/>
      <c r="DA864" s="517"/>
      <c r="DB864" s="517"/>
      <c r="DC864" s="517"/>
      <c r="DD864" s="517"/>
      <c r="DE864" s="517"/>
      <c r="DF864" s="517"/>
      <c r="DG864" s="517"/>
      <c r="DH864"/>
      <c r="DI864"/>
      <c r="DJ864"/>
      <c r="DK864"/>
      <c r="DL864"/>
      <c r="DM864"/>
      <c r="DN864"/>
      <c r="DO864"/>
      <c r="DP864"/>
      <c r="DQ864"/>
      <c r="DR864"/>
      <c r="DS864"/>
      <c r="DT864"/>
      <c r="DU864"/>
      <c r="DV864"/>
      <c r="DW864"/>
      <c r="DX864"/>
      <c r="DY864"/>
      <c r="DZ864"/>
      <c r="EA864"/>
      <c r="EB864"/>
      <c r="EC864"/>
      <c r="ED864"/>
      <c r="EE864"/>
      <c r="EF864"/>
      <c r="EG864"/>
      <c r="EH864"/>
      <c r="EI864"/>
      <c r="EJ864"/>
      <c r="EK864"/>
      <c r="EL864"/>
      <c r="EM864"/>
      <c r="EN864"/>
      <c r="EO864"/>
      <c r="EP864"/>
      <c r="EQ864"/>
      <c r="ER864"/>
      <c r="ES864"/>
      <c r="ET864"/>
      <c r="EU864"/>
      <c r="EV864"/>
      <c r="EW864"/>
      <c r="EX864"/>
      <c r="EY864"/>
      <c r="EZ864"/>
      <c r="FA864"/>
      <c r="FB864"/>
      <c r="FC864"/>
      <c r="FD864"/>
      <c r="FE864"/>
      <c r="FF864"/>
      <c r="FG864"/>
      <c r="FH864"/>
      <c r="FI864"/>
      <c r="FJ864"/>
      <c r="FK864"/>
      <c r="FL864"/>
      <c r="FM864"/>
      <c r="FN864"/>
      <c r="FO864"/>
      <c r="FP864"/>
      <c r="FQ864"/>
      <c r="FR864"/>
      <c r="FS864"/>
      <c r="FT864"/>
      <c r="FU864"/>
      <c r="FV864"/>
      <c r="FW864"/>
      <c r="FX864"/>
      <c r="FY864"/>
      <c r="FZ864"/>
      <c r="GA864"/>
      <c r="GB864"/>
      <c r="GC864"/>
      <c r="GD864"/>
      <c r="GE864"/>
      <c r="GF864"/>
      <c r="GG864"/>
      <c r="GH864"/>
      <c r="GI864"/>
      <c r="GJ864"/>
      <c r="GK864"/>
      <c r="GL864"/>
      <c r="GM864"/>
      <c r="GN864"/>
      <c r="GO864"/>
      <c r="GP864"/>
      <c r="GQ864"/>
      <c r="GR864"/>
      <c r="GS864"/>
      <c r="GT864"/>
      <c r="GU864"/>
      <c r="GV864"/>
      <c r="GW864"/>
      <c r="GX864"/>
      <c r="GY864"/>
      <c r="GZ864"/>
      <c r="HA864"/>
      <c r="HB864"/>
      <c r="HC864"/>
      <c r="HD864"/>
      <c r="HE864"/>
      <c r="HF864"/>
      <c r="HG864"/>
      <c r="HH864"/>
      <c r="HI864"/>
      <c r="HJ864"/>
      <c r="HK864"/>
      <c r="HL864"/>
      <c r="HM864"/>
      <c r="HN864"/>
      <c r="HO864"/>
      <c r="HP864"/>
      <c r="HQ864"/>
      <c r="HR864"/>
      <c r="HS864"/>
      <c r="HT864"/>
      <c r="HU864"/>
      <c r="HV864"/>
      <c r="HW864"/>
      <c r="HX864"/>
      <c r="HY864"/>
      <c r="HZ864"/>
      <c r="IA864"/>
      <c r="IB864"/>
      <c r="IC864"/>
      <c r="ID864"/>
      <c r="IE864"/>
      <c r="IF864"/>
      <c r="IG864"/>
      <c r="IH864"/>
      <c r="II864"/>
      <c r="IJ864"/>
      <c r="IK864"/>
      <c r="IL864"/>
      <c r="IM864"/>
      <c r="IN864"/>
      <c r="IO864"/>
      <c r="IP864"/>
      <c r="IQ864"/>
      <c r="IR864"/>
      <c r="IS864"/>
      <c r="IT864"/>
      <c r="IU864"/>
      <c r="IV864"/>
    </row>
    <row r="865" spans="1:256" ht="12" customHeight="1">
      <c r="A865"/>
      <c r="B865" s="5" t="s">
        <v>12</v>
      </c>
      <c r="C865" s="5"/>
      <c r="D865" s="5"/>
      <c r="E865" s="5"/>
      <c r="F865" s="5"/>
      <c r="G865" s="5"/>
      <c r="H865" s="5"/>
      <c r="I865" s="5"/>
      <c r="J865" s="5"/>
      <c r="K865" s="5"/>
      <c r="L865" s="10" t="s">
        <v>926</v>
      </c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 t="s">
        <v>949</v>
      </c>
      <c r="X865" s="10"/>
      <c r="Y865" s="10"/>
      <c r="Z865" s="10"/>
      <c r="AA865" s="10"/>
      <c r="AB865" s="10"/>
      <c r="AC865" s="10"/>
      <c r="AD865" s="10"/>
      <c r="AE865" s="10"/>
      <c r="AF865" s="10"/>
      <c r="AG865" s="10"/>
      <c r="AH865" s="10"/>
      <c r="AI865" s="10"/>
      <c r="AJ865" s="10"/>
      <c r="AK865" s="10"/>
      <c r="AL865" s="10"/>
      <c r="AM865" s="10"/>
      <c r="AN865" s="10" t="s">
        <v>928</v>
      </c>
      <c r="AO865" s="10"/>
      <c r="AP865" s="10"/>
      <c r="AQ865" s="10"/>
      <c r="AR865" s="10"/>
      <c r="AS865" s="10"/>
      <c r="AT865" s="10"/>
      <c r="AU865" s="10"/>
      <c r="AV865" s="10"/>
      <c r="AW865" s="10"/>
      <c r="AX865" s="518" t="s">
        <v>280</v>
      </c>
      <c r="AY865" s="518"/>
      <c r="AZ865" s="518"/>
      <c r="BA865" s="518"/>
      <c r="BB865" s="10" t="s">
        <v>950</v>
      </c>
      <c r="BC865" s="10"/>
      <c r="BD865" s="10"/>
      <c r="BE865" s="10"/>
      <c r="BF865" s="10"/>
      <c r="BG865" s="10"/>
      <c r="BH865" s="10"/>
      <c r="BI865" s="10"/>
      <c r="BJ865" s="10"/>
      <c r="BK865" s="10" t="s">
        <v>951</v>
      </c>
      <c r="BL865" s="10"/>
      <c r="BM865" s="10"/>
      <c r="BN865" s="10"/>
      <c r="BO865" s="10"/>
      <c r="BP865" s="10"/>
      <c r="BQ865" s="10"/>
      <c r="BR865"/>
      <c r="BS865"/>
      <c r="BT865"/>
      <c r="BU865" s="332"/>
      <c r="BV865" s="332"/>
      <c r="BW865" s="517"/>
      <c r="BX865" s="517"/>
      <c r="BY865" s="517"/>
      <c r="BZ865" s="517"/>
      <c r="CA865" s="517"/>
      <c r="CB865" s="517"/>
      <c r="CC865" s="517"/>
      <c r="CD865" s="517"/>
      <c r="CE865" s="517"/>
      <c r="CF865" s="517"/>
      <c r="CG865" s="517"/>
      <c r="CH865" s="517"/>
      <c r="CI865" s="517"/>
      <c r="CJ865" s="517"/>
      <c r="CK865" s="517"/>
      <c r="CL865" s="517"/>
      <c r="CM865" s="517"/>
      <c r="CN865" s="517"/>
      <c r="CO865" s="517"/>
      <c r="CP865" s="517"/>
      <c r="CQ865" s="517"/>
      <c r="CR865" s="517"/>
      <c r="CS865" s="517"/>
      <c r="CT865" s="517"/>
      <c r="CU865" s="517"/>
      <c r="CV865" s="517"/>
      <c r="CW865" s="517"/>
      <c r="CX865" s="517"/>
      <c r="CY865" s="517"/>
      <c r="CZ865" s="517"/>
      <c r="DA865" s="517"/>
      <c r="DB865" s="517"/>
      <c r="DC865" s="517"/>
      <c r="DD865" s="517"/>
      <c r="DE865" s="517"/>
      <c r="DF865" s="517"/>
      <c r="DG865"/>
      <c r="DH865"/>
      <c r="DI865"/>
      <c r="DJ865"/>
      <c r="DK865"/>
      <c r="DL865"/>
      <c r="DM865"/>
      <c r="DN865"/>
      <c r="DO865"/>
      <c r="DP865"/>
      <c r="DQ865"/>
      <c r="DR865"/>
      <c r="DS865"/>
      <c r="DT865"/>
      <c r="DU865"/>
      <c r="DV865"/>
      <c r="DW865"/>
      <c r="DX865"/>
      <c r="DY865"/>
      <c r="DZ865"/>
      <c r="EA865"/>
      <c r="EB865"/>
      <c r="EC865"/>
      <c r="ED865"/>
      <c r="EE865"/>
      <c r="EF865"/>
      <c r="EG865"/>
      <c r="EH865"/>
      <c r="EI865"/>
      <c r="EJ865"/>
      <c r="EK865"/>
      <c r="EL865"/>
      <c r="EM865"/>
      <c r="EN865"/>
      <c r="EO865"/>
      <c r="EP865"/>
      <c r="EQ865"/>
      <c r="ER865"/>
      <c r="ES865"/>
      <c r="ET865"/>
      <c r="EU865"/>
      <c r="EV865"/>
      <c r="EW865"/>
      <c r="EX865"/>
      <c r="EY865"/>
      <c r="EZ865"/>
      <c r="FA865"/>
      <c r="FB865"/>
      <c r="FC865"/>
      <c r="FD865"/>
      <c r="FE865"/>
      <c r="FF865"/>
      <c r="FG865"/>
      <c r="FH865"/>
      <c r="FI865"/>
      <c r="FJ865"/>
      <c r="FK865"/>
      <c r="FL865"/>
      <c r="FM865"/>
      <c r="FN865"/>
      <c r="FO865"/>
      <c r="FP865"/>
      <c r="FQ865"/>
      <c r="FR865"/>
      <c r="FS865"/>
      <c r="FT865"/>
      <c r="FU865"/>
      <c r="FV865"/>
      <c r="FW865"/>
      <c r="FX865"/>
      <c r="FY865"/>
      <c r="FZ865"/>
      <c r="GA865"/>
      <c r="GB865"/>
      <c r="GC865"/>
      <c r="GD865"/>
      <c r="GE865"/>
      <c r="GF865"/>
      <c r="GG865"/>
      <c r="GH865"/>
      <c r="GI865"/>
      <c r="GJ865"/>
      <c r="GK865"/>
      <c r="GL865"/>
      <c r="GM865"/>
      <c r="GN865"/>
      <c r="GO865"/>
      <c r="GP865"/>
      <c r="GQ865"/>
      <c r="GR865"/>
      <c r="GS865"/>
      <c r="GT865"/>
      <c r="GU865"/>
      <c r="GV865"/>
      <c r="GW865"/>
      <c r="GX865"/>
      <c r="GY865"/>
      <c r="GZ865"/>
      <c r="HA865"/>
      <c r="HB865"/>
      <c r="HC865"/>
      <c r="HD865"/>
      <c r="HE865"/>
      <c r="HF865"/>
      <c r="HG865"/>
      <c r="HH865"/>
      <c r="HI865"/>
      <c r="HJ865"/>
      <c r="HK865"/>
      <c r="HL865"/>
      <c r="HM865"/>
      <c r="HN865"/>
      <c r="HO865"/>
      <c r="HP865"/>
      <c r="HQ865"/>
      <c r="HR865"/>
      <c r="HS865"/>
      <c r="HT865"/>
      <c r="HU865"/>
      <c r="HV865"/>
      <c r="HW865"/>
      <c r="HX865"/>
      <c r="HY865"/>
      <c r="HZ865"/>
      <c r="IA865"/>
      <c r="IB865"/>
      <c r="IC865"/>
      <c r="ID865"/>
      <c r="IE865"/>
      <c r="IF865"/>
      <c r="IG865"/>
      <c r="IH865"/>
      <c r="II865"/>
      <c r="IJ865"/>
      <c r="IK865"/>
      <c r="IL865"/>
      <c r="IM865"/>
      <c r="IN865"/>
      <c r="IO865"/>
      <c r="IP865"/>
      <c r="IQ865"/>
      <c r="IR865"/>
      <c r="IS865"/>
      <c r="IT865"/>
      <c r="IU865"/>
      <c r="IV865"/>
    </row>
    <row r="866" spans="1:256" ht="7.5" customHeight="1">
      <c r="A866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  <c r="AB866" s="10"/>
      <c r="AC866" s="10"/>
      <c r="AD866" s="10"/>
      <c r="AE866" s="10"/>
      <c r="AF866" s="10"/>
      <c r="AG866" s="10"/>
      <c r="AH866" s="10"/>
      <c r="AI866" s="10"/>
      <c r="AJ866" s="10"/>
      <c r="AK866" s="10"/>
      <c r="AL866" s="10"/>
      <c r="AM866" s="10"/>
      <c r="AN866" s="10"/>
      <c r="AO866" s="10"/>
      <c r="AP866" s="10"/>
      <c r="AQ866" s="10"/>
      <c r="AR866" s="10"/>
      <c r="AS866" s="10"/>
      <c r="AT866" s="10"/>
      <c r="AU866" s="10"/>
      <c r="AV866" s="10"/>
      <c r="AW866" s="10"/>
      <c r="AX866" s="518"/>
      <c r="AY866" s="518"/>
      <c r="AZ866" s="518"/>
      <c r="BA866" s="518"/>
      <c r="BB866" s="10"/>
      <c r="BC866" s="10"/>
      <c r="BD866" s="10"/>
      <c r="BE866" s="10"/>
      <c r="BF866" s="10"/>
      <c r="BG866" s="10"/>
      <c r="BH866" s="10"/>
      <c r="BI866" s="10"/>
      <c r="BJ866" s="10"/>
      <c r="BK866" s="10"/>
      <c r="BL866" s="10"/>
      <c r="BM866" s="10"/>
      <c r="BN866" s="10"/>
      <c r="BO866" s="10"/>
      <c r="BP866" s="10"/>
      <c r="BQ866" s="10"/>
      <c r="BR866"/>
      <c r="BS866"/>
      <c r="BT866"/>
      <c r="BU866" s="332"/>
      <c r="BV866" s="332"/>
      <c r="BW866" s="517"/>
      <c r="BX866" s="517"/>
      <c r="BY866" s="517"/>
      <c r="BZ866" s="517"/>
      <c r="CA866" s="517"/>
      <c r="CB866" s="517"/>
      <c r="CC866" s="517"/>
      <c r="CD866" s="517"/>
      <c r="CE866" s="517"/>
      <c r="CF866" s="517"/>
      <c r="CG866" s="517"/>
      <c r="CH866" s="517"/>
      <c r="CI866" s="517"/>
      <c r="CJ866" s="517"/>
      <c r="CK866" s="517"/>
      <c r="CL866" s="517"/>
      <c r="CM866" s="517"/>
      <c r="CN866" s="517"/>
      <c r="CO866" s="517"/>
      <c r="CP866" s="517"/>
      <c r="CQ866" s="517"/>
      <c r="CR866" s="517"/>
      <c r="CS866" s="517"/>
      <c r="CT866" s="517"/>
      <c r="CU866" s="517"/>
      <c r="CV866" s="517"/>
      <c r="CW866" s="517"/>
      <c r="CX866" s="517"/>
      <c r="CY866" s="517"/>
      <c r="CZ866" s="517"/>
      <c r="DA866" s="517"/>
      <c r="DB866" s="517"/>
      <c r="DC866" s="517"/>
      <c r="DD866" s="517"/>
      <c r="DE866" s="517"/>
      <c r="DF866" s="517"/>
      <c r="DG866"/>
      <c r="DH866"/>
      <c r="DI866"/>
      <c r="DJ866"/>
      <c r="DK866"/>
      <c r="DL866"/>
      <c r="DM866"/>
      <c r="DN866"/>
      <c r="DO866"/>
      <c r="DP866"/>
      <c r="DQ866"/>
      <c r="DR866"/>
      <c r="DS866"/>
      <c r="DT866"/>
      <c r="DU866"/>
      <c r="DV866"/>
      <c r="DW866"/>
      <c r="DX866"/>
      <c r="DY866"/>
      <c r="DZ866"/>
      <c r="EA866"/>
      <c r="EB866"/>
      <c r="EC866"/>
      <c r="ED866"/>
      <c r="EE866"/>
      <c r="EF866"/>
      <c r="EG866"/>
      <c r="EH866"/>
      <c r="EI866"/>
      <c r="EJ866"/>
      <c r="EK866"/>
      <c r="EL866"/>
      <c r="EM866"/>
      <c r="EN866"/>
      <c r="EO866"/>
      <c r="EP866"/>
      <c r="EQ866"/>
      <c r="ER866"/>
      <c r="ES866"/>
      <c r="ET866"/>
      <c r="EU866"/>
      <c r="EV866"/>
      <c r="EW866"/>
      <c r="EX866"/>
      <c r="EY866"/>
      <c r="EZ866"/>
      <c r="FA866"/>
      <c r="FB866"/>
      <c r="FC866"/>
      <c r="FD866"/>
      <c r="FE866"/>
      <c r="FF866"/>
      <c r="FG866"/>
      <c r="FH866"/>
      <c r="FI866"/>
      <c r="FJ866"/>
      <c r="FK866"/>
      <c r="FL866"/>
      <c r="FM866"/>
      <c r="FN866"/>
      <c r="FO866"/>
      <c r="FP866"/>
      <c r="FQ866"/>
      <c r="FR866"/>
      <c r="FS866"/>
      <c r="FT866"/>
      <c r="FU866"/>
      <c r="FV866"/>
      <c r="FW866"/>
      <c r="FX866"/>
      <c r="FY866"/>
      <c r="FZ866"/>
      <c r="GA866"/>
      <c r="GB866"/>
      <c r="GC866"/>
      <c r="GD866"/>
      <c r="GE866"/>
      <c r="GF866"/>
      <c r="GG866"/>
      <c r="GH866"/>
      <c r="GI866"/>
      <c r="GJ866"/>
      <c r="GK866"/>
      <c r="GL866"/>
      <c r="GM866"/>
      <c r="GN866"/>
      <c r="GO866"/>
      <c r="GP866"/>
      <c r="GQ866"/>
      <c r="GR866"/>
      <c r="GS866"/>
      <c r="GT866"/>
      <c r="GU866"/>
      <c r="GV866"/>
      <c r="GW866"/>
      <c r="GX866"/>
      <c r="GY866"/>
      <c r="GZ866"/>
      <c r="HA866"/>
      <c r="HB866"/>
      <c r="HC866"/>
      <c r="HD866"/>
      <c r="HE866"/>
      <c r="HF866"/>
      <c r="HG866"/>
      <c r="HH866"/>
      <c r="HI866"/>
      <c r="HJ866"/>
      <c r="HK866"/>
      <c r="HL866"/>
      <c r="HM866"/>
      <c r="HN866"/>
      <c r="HO866"/>
      <c r="HP866"/>
      <c r="HQ866"/>
      <c r="HR866"/>
      <c r="HS866"/>
      <c r="HT866"/>
      <c r="HU866"/>
      <c r="HV866"/>
      <c r="HW866"/>
      <c r="HX866"/>
      <c r="HY866"/>
      <c r="HZ866"/>
      <c r="IA866"/>
      <c r="IB866"/>
      <c r="IC866"/>
      <c r="ID866"/>
      <c r="IE866"/>
      <c r="IF866"/>
      <c r="IG866"/>
      <c r="IH866"/>
      <c r="II866"/>
      <c r="IJ866"/>
      <c r="IK866"/>
      <c r="IL866"/>
      <c r="IM866"/>
      <c r="IN866"/>
      <c r="IO866"/>
      <c r="IP866"/>
      <c r="IQ866"/>
      <c r="IR866"/>
      <c r="IS866"/>
      <c r="IT866"/>
      <c r="IU866"/>
      <c r="IV866"/>
    </row>
    <row r="867" spans="1:256" ht="7.5" customHeight="1">
      <c r="A867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10" t="s">
        <v>62</v>
      </c>
      <c r="M867" s="10"/>
      <c r="N867" s="10"/>
      <c r="O867" s="10"/>
      <c r="P867" s="10"/>
      <c r="Q867" s="10" t="s">
        <v>952</v>
      </c>
      <c r="R867" s="10"/>
      <c r="S867" s="10"/>
      <c r="T867" s="10" t="s">
        <v>953</v>
      </c>
      <c r="U867" s="10"/>
      <c r="V867" s="10"/>
      <c r="W867" s="10" t="s">
        <v>62</v>
      </c>
      <c r="X867" s="10"/>
      <c r="Y867" s="10"/>
      <c r="Z867" s="10"/>
      <c r="AA867" s="10"/>
      <c r="AB867" s="10"/>
      <c r="AC867" s="10"/>
      <c r="AD867" s="10" t="s">
        <v>952</v>
      </c>
      <c r="AE867" s="10"/>
      <c r="AF867" s="10"/>
      <c r="AG867" s="10"/>
      <c r="AH867" s="10"/>
      <c r="AI867" s="10"/>
      <c r="AJ867" s="10" t="s">
        <v>953</v>
      </c>
      <c r="AK867" s="10"/>
      <c r="AL867" s="10"/>
      <c r="AM867" s="10"/>
      <c r="AN867" s="10" t="s">
        <v>62</v>
      </c>
      <c r="AO867" s="10"/>
      <c r="AP867" s="10"/>
      <c r="AQ867" s="10"/>
      <c r="AR867" s="10" t="s">
        <v>63</v>
      </c>
      <c r="AS867" s="10"/>
      <c r="AT867" s="10"/>
      <c r="AU867" s="10" t="s">
        <v>64</v>
      </c>
      <c r="AV867" s="10"/>
      <c r="AW867" s="10"/>
      <c r="AX867" s="518"/>
      <c r="AY867" s="518"/>
      <c r="AZ867" s="518"/>
      <c r="BA867" s="518"/>
      <c r="BB867" s="10"/>
      <c r="BC867" s="10"/>
      <c r="BD867" s="10"/>
      <c r="BE867" s="10"/>
      <c r="BF867" s="10"/>
      <c r="BG867" s="10"/>
      <c r="BH867" s="10"/>
      <c r="BI867" s="10"/>
      <c r="BJ867" s="10"/>
      <c r="BK867" s="10" t="s">
        <v>650</v>
      </c>
      <c r="BL867" s="10"/>
      <c r="BM867" s="10"/>
      <c r="BN867" s="10"/>
      <c r="BO867" s="10"/>
      <c r="BP867" s="10"/>
      <c r="BQ867" s="10"/>
      <c r="BR867"/>
      <c r="BS867"/>
      <c r="BT867"/>
      <c r="BU867" s="332"/>
      <c r="BV867" s="332"/>
      <c r="BW867" s="517"/>
      <c r="BX867" s="517"/>
      <c r="BY867" s="517"/>
      <c r="BZ867" s="517"/>
      <c r="CA867" s="517"/>
      <c r="CB867" s="517"/>
      <c r="CC867" s="517"/>
      <c r="CD867" s="517"/>
      <c r="CE867" s="517"/>
      <c r="CF867" s="517"/>
      <c r="CG867" s="517"/>
      <c r="CH867" s="517"/>
      <c r="CI867" s="517"/>
      <c r="CJ867" s="517"/>
      <c r="CK867" s="517"/>
      <c r="CL867" s="517"/>
      <c r="CM867" s="517"/>
      <c r="CN867" s="517"/>
      <c r="CO867" s="517"/>
      <c r="CP867" s="517"/>
      <c r="CQ867" s="517"/>
      <c r="CR867" s="517"/>
      <c r="CS867" s="517"/>
      <c r="CT867" s="517"/>
      <c r="CU867" s="517"/>
      <c r="CV867" s="517"/>
      <c r="CW867" s="517"/>
      <c r="CX867" s="517"/>
      <c r="CY867" s="517"/>
      <c r="CZ867" s="517"/>
      <c r="DA867" s="517"/>
      <c r="DB867" s="517"/>
      <c r="DC867" s="517"/>
      <c r="DD867" s="517"/>
      <c r="DE867" s="517"/>
      <c r="DF867" s="517"/>
      <c r="DG867"/>
      <c r="DH867"/>
      <c r="DI867"/>
      <c r="DJ867"/>
      <c r="DK867"/>
      <c r="DL867"/>
      <c r="DM867"/>
      <c r="DN867"/>
      <c r="DO867"/>
      <c r="DP867"/>
      <c r="DQ867"/>
      <c r="DR867"/>
      <c r="DS867"/>
      <c r="DT867"/>
      <c r="DU867"/>
      <c r="DV867"/>
      <c r="DW867"/>
      <c r="DX867"/>
      <c r="DY867"/>
      <c r="DZ867"/>
      <c r="EA867"/>
      <c r="EB867"/>
      <c r="EC867"/>
      <c r="ED867"/>
      <c r="EE867"/>
      <c r="EF867"/>
      <c r="EG867"/>
      <c r="EH867"/>
      <c r="EI867"/>
      <c r="EJ867"/>
      <c r="EK867"/>
      <c r="EL867"/>
      <c r="EM867"/>
      <c r="EN867"/>
      <c r="EO867"/>
      <c r="EP867"/>
      <c r="EQ867"/>
      <c r="ER867"/>
      <c r="ES867"/>
      <c r="ET867"/>
      <c r="EU867"/>
      <c r="EV867"/>
      <c r="EW867"/>
      <c r="EX867"/>
      <c r="EY867"/>
      <c r="EZ867"/>
      <c r="FA867"/>
      <c r="FB867"/>
      <c r="FC867"/>
      <c r="FD867"/>
      <c r="FE867"/>
      <c r="FF867"/>
      <c r="FG867"/>
      <c r="FH867"/>
      <c r="FI867"/>
      <c r="FJ867"/>
      <c r="FK867"/>
      <c r="FL867"/>
      <c r="FM867"/>
      <c r="FN867"/>
      <c r="FO867"/>
      <c r="FP867"/>
      <c r="FQ867"/>
      <c r="FR867"/>
      <c r="FS867"/>
      <c r="FT867"/>
      <c r="FU867"/>
      <c r="FV867"/>
      <c r="FW867"/>
      <c r="FX867"/>
      <c r="FY867"/>
      <c r="FZ867"/>
      <c r="GA867"/>
      <c r="GB867"/>
      <c r="GC867"/>
      <c r="GD867"/>
      <c r="GE867"/>
      <c r="GF867"/>
      <c r="GG867"/>
      <c r="GH867"/>
      <c r="GI867"/>
      <c r="GJ867"/>
      <c r="GK867"/>
      <c r="GL867"/>
      <c r="GM867"/>
      <c r="GN867"/>
      <c r="GO867"/>
      <c r="GP867"/>
      <c r="GQ867"/>
      <c r="GR867"/>
      <c r="GS867"/>
      <c r="GT867"/>
      <c r="GU867"/>
      <c r="GV867"/>
      <c r="GW867"/>
      <c r="GX867"/>
      <c r="GY867"/>
      <c r="GZ867"/>
      <c r="HA867"/>
      <c r="HB867"/>
      <c r="HC867"/>
      <c r="HD867"/>
      <c r="HE867"/>
      <c r="HF867"/>
      <c r="HG867"/>
      <c r="HH867"/>
      <c r="HI867"/>
      <c r="HJ867"/>
      <c r="HK867"/>
      <c r="HL867"/>
      <c r="HM867"/>
      <c r="HN867"/>
      <c r="HO867"/>
      <c r="HP867"/>
      <c r="HQ867"/>
      <c r="HR867"/>
      <c r="HS867"/>
      <c r="HT867"/>
      <c r="HU867"/>
      <c r="HV867"/>
      <c r="HW867"/>
      <c r="HX867"/>
      <c r="HY867"/>
      <c r="HZ867"/>
      <c r="IA867"/>
      <c r="IB867"/>
      <c r="IC867"/>
      <c r="ID867"/>
      <c r="IE867"/>
      <c r="IF867"/>
      <c r="IG867"/>
      <c r="IH867"/>
      <c r="II867"/>
      <c r="IJ867"/>
      <c r="IK867"/>
      <c r="IL867"/>
      <c r="IM867"/>
      <c r="IN867"/>
      <c r="IO867"/>
      <c r="IP867"/>
      <c r="IQ867"/>
      <c r="IR867"/>
      <c r="IS867"/>
      <c r="IT867"/>
      <c r="IU867"/>
      <c r="IV867"/>
    </row>
    <row r="868" spans="1:256" ht="12" customHeight="1">
      <c r="A868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0"/>
      <c r="AB868" s="10"/>
      <c r="AC868" s="10"/>
      <c r="AD868" s="10"/>
      <c r="AE868" s="10"/>
      <c r="AF868" s="10"/>
      <c r="AG868" s="10"/>
      <c r="AH868" s="10"/>
      <c r="AI868" s="10"/>
      <c r="AJ868" s="10"/>
      <c r="AK868" s="10"/>
      <c r="AL868" s="10"/>
      <c r="AM868" s="10"/>
      <c r="AN868" s="10"/>
      <c r="AO868" s="10"/>
      <c r="AP868" s="10"/>
      <c r="AQ868" s="10"/>
      <c r="AR868" s="10"/>
      <c r="AS868" s="10"/>
      <c r="AT868" s="10"/>
      <c r="AU868" s="10"/>
      <c r="AV868" s="10"/>
      <c r="AW868" s="10"/>
      <c r="AX868" s="518"/>
      <c r="AY868" s="518"/>
      <c r="AZ868" s="518"/>
      <c r="BA868" s="518"/>
      <c r="BB868" s="10"/>
      <c r="BC868" s="10"/>
      <c r="BD868" s="10"/>
      <c r="BE868" s="10"/>
      <c r="BF868" s="10"/>
      <c r="BG868" s="10"/>
      <c r="BH868" s="10"/>
      <c r="BI868" s="10"/>
      <c r="BJ868" s="10"/>
      <c r="BK868" s="10"/>
      <c r="BL868" s="10"/>
      <c r="BM868" s="10"/>
      <c r="BN868" s="10"/>
      <c r="BO868" s="10"/>
      <c r="BP868" s="10"/>
      <c r="BQ868" s="10"/>
      <c r="BR868"/>
      <c r="BS868"/>
      <c r="BT868"/>
      <c r="BU868" s="332"/>
      <c r="BV868" s="332"/>
      <c r="BW868" s="517"/>
      <c r="BX868" s="517"/>
      <c r="BY868" s="517"/>
      <c r="BZ868" s="517"/>
      <c r="CA868" s="517"/>
      <c r="CB868" s="517"/>
      <c r="CC868" s="517"/>
      <c r="CD868" s="517"/>
      <c r="CE868" s="517"/>
      <c r="CF868" s="517"/>
      <c r="CG868" s="517"/>
      <c r="CH868" s="517"/>
      <c r="CI868" s="517"/>
      <c r="CJ868" s="517"/>
      <c r="CK868" s="517"/>
      <c r="CL868" s="517"/>
      <c r="CM868" s="517"/>
      <c r="CN868" s="517"/>
      <c r="CO868" s="517"/>
      <c r="CP868" s="517"/>
      <c r="CQ868" s="517"/>
      <c r="CR868" s="517"/>
      <c r="CS868" s="517"/>
      <c r="CT868" s="517"/>
      <c r="CU868" s="517"/>
      <c r="CV868" s="517"/>
      <c r="CW868" s="517"/>
      <c r="CX868" s="517"/>
      <c r="CY868" s="517"/>
      <c r="CZ868" s="517"/>
      <c r="DA868" s="517"/>
      <c r="DB868" s="517"/>
      <c r="DC868" s="517"/>
      <c r="DD868" s="517"/>
      <c r="DE868" s="517"/>
      <c r="DF868" s="517"/>
      <c r="DG868"/>
      <c r="DH868"/>
      <c r="DI868"/>
      <c r="DJ868"/>
      <c r="DK868"/>
      <c r="DL868"/>
      <c r="DM868"/>
      <c r="DN868"/>
      <c r="DO868"/>
      <c r="DP868"/>
      <c r="DQ868"/>
      <c r="DR868"/>
      <c r="DS868"/>
      <c r="DT868"/>
      <c r="DU868"/>
      <c r="DV868"/>
      <c r="DW868"/>
      <c r="DX868"/>
      <c r="DY868"/>
      <c r="DZ868"/>
      <c r="EA868"/>
      <c r="EB868"/>
      <c r="EC868"/>
      <c r="ED868"/>
      <c r="EE868"/>
      <c r="EF868"/>
      <c r="EG868"/>
      <c r="EH868"/>
      <c r="EI868"/>
      <c r="EJ868"/>
      <c r="EK868"/>
      <c r="EL868"/>
      <c r="EM868"/>
      <c r="EN868"/>
      <c r="EO868"/>
      <c r="EP868"/>
      <c r="EQ868"/>
      <c r="ER868"/>
      <c r="ES868"/>
      <c r="ET868"/>
      <c r="EU868"/>
      <c r="EV868"/>
      <c r="EW868"/>
      <c r="EX868"/>
      <c r="EY868"/>
      <c r="EZ868"/>
      <c r="FA868"/>
      <c r="FB868"/>
      <c r="FC868"/>
      <c r="FD868"/>
      <c r="FE868"/>
      <c r="FF868"/>
      <c r="FG868"/>
      <c r="FH868"/>
      <c r="FI868"/>
      <c r="FJ868"/>
      <c r="FK868"/>
      <c r="FL868"/>
      <c r="FM868"/>
      <c r="FN868"/>
      <c r="FO868"/>
      <c r="FP868"/>
      <c r="FQ868"/>
      <c r="FR868"/>
      <c r="FS868"/>
      <c r="FT868"/>
      <c r="FU868"/>
      <c r="FV868"/>
      <c r="FW868"/>
      <c r="FX868"/>
      <c r="FY868"/>
      <c r="FZ868"/>
      <c r="GA868"/>
      <c r="GB868"/>
      <c r="GC868"/>
      <c r="GD868"/>
      <c r="GE868"/>
      <c r="GF868"/>
      <c r="GG868"/>
      <c r="GH868"/>
      <c r="GI868"/>
      <c r="GJ868"/>
      <c r="GK868"/>
      <c r="GL868"/>
      <c r="GM868"/>
      <c r="GN868"/>
      <c r="GO868"/>
      <c r="GP868"/>
      <c r="GQ868"/>
      <c r="GR868"/>
      <c r="GS868"/>
      <c r="GT868"/>
      <c r="GU868"/>
      <c r="GV868"/>
      <c r="GW868"/>
      <c r="GX868"/>
      <c r="GY868"/>
      <c r="GZ868"/>
      <c r="HA868"/>
      <c r="HB868"/>
      <c r="HC868"/>
      <c r="HD868"/>
      <c r="HE868"/>
      <c r="HF868"/>
      <c r="HG868"/>
      <c r="HH868"/>
      <c r="HI868"/>
      <c r="HJ868"/>
      <c r="HK868"/>
      <c r="HL868"/>
      <c r="HM868"/>
      <c r="HN868"/>
      <c r="HO868"/>
      <c r="HP868"/>
      <c r="HQ868"/>
      <c r="HR868"/>
      <c r="HS868"/>
      <c r="HT868"/>
      <c r="HU868"/>
      <c r="HV868"/>
      <c r="HW868"/>
      <c r="HX868"/>
      <c r="HY868"/>
      <c r="HZ868"/>
      <c r="IA868"/>
      <c r="IB868"/>
      <c r="IC868"/>
      <c r="ID868"/>
      <c r="IE868"/>
      <c r="IF868"/>
      <c r="IG868"/>
      <c r="IH868"/>
      <c r="II868"/>
      <c r="IJ868"/>
      <c r="IK868"/>
      <c r="IL868"/>
      <c r="IM868"/>
      <c r="IN868"/>
      <c r="IO868"/>
      <c r="IP868"/>
      <c r="IQ868"/>
      <c r="IR868"/>
      <c r="IS868"/>
      <c r="IT868"/>
      <c r="IU868"/>
      <c r="IV868"/>
    </row>
    <row r="869" spans="1:256" ht="15" customHeight="1">
      <c r="A869"/>
      <c r="B869" s="35" t="s">
        <v>954</v>
      </c>
      <c r="C869" s="35"/>
      <c r="D869" s="35"/>
      <c r="E869" s="35"/>
      <c r="F869" s="35"/>
      <c r="G869" s="35"/>
      <c r="H869" s="35"/>
      <c r="I869" s="35"/>
      <c r="J869" s="35"/>
      <c r="K869" s="35"/>
      <c r="L869" s="519">
        <f>SUM(L870:L883)</f>
        <v>139</v>
      </c>
      <c r="M869" s="519"/>
      <c r="N869" s="519"/>
      <c r="O869" s="519"/>
      <c r="P869" s="519"/>
      <c r="Q869" s="519">
        <f>SUM(Q870:S883)</f>
        <v>107</v>
      </c>
      <c r="R869" s="519"/>
      <c r="S869" s="519"/>
      <c r="T869" s="520">
        <f>SUM(T870:V883)</f>
        <v>32</v>
      </c>
      <c r="U869" s="520"/>
      <c r="V869" s="520"/>
      <c r="W869" s="520">
        <f>SUM(W870:AA883)</f>
        <v>2789</v>
      </c>
      <c r="X869" s="520"/>
      <c r="Y869" s="520"/>
      <c r="Z869" s="520"/>
      <c r="AA869" s="520"/>
      <c r="AB869" s="520"/>
      <c r="AC869" s="520"/>
      <c r="AD869" s="520">
        <f>SUM(AD870:AG883)</f>
        <v>2655</v>
      </c>
      <c r="AE869" s="520"/>
      <c r="AF869" s="520"/>
      <c r="AG869" s="520"/>
      <c r="AH869" s="520"/>
      <c r="AI869" s="520"/>
      <c r="AJ869" s="519">
        <f>SUM(AJ870:AM883)</f>
        <v>134</v>
      </c>
      <c r="AK869" s="519"/>
      <c r="AL869" s="519"/>
      <c r="AM869" s="519">
        <f>SUM(AM870:AU883)</f>
        <v>454</v>
      </c>
      <c r="AN869" s="519">
        <f>AR869+AU869</f>
        <v>227</v>
      </c>
      <c r="AO869" s="519"/>
      <c r="AP869" s="519"/>
      <c r="AQ869" s="519"/>
      <c r="AR869" s="519">
        <f>SUM(AR870:AT883)</f>
        <v>79</v>
      </c>
      <c r="AS869" s="519"/>
      <c r="AT869" s="519">
        <f>SUM(AT870:AX883)</f>
        <v>179</v>
      </c>
      <c r="AU869" s="519">
        <f>SUM(AU870:AW883)</f>
        <v>148</v>
      </c>
      <c r="AV869" s="519"/>
      <c r="AW869" s="519">
        <f>SUM(AW870:BA883)</f>
        <v>31</v>
      </c>
      <c r="AX869" s="519">
        <f>SUM(AX870:BA883)</f>
        <v>31</v>
      </c>
      <c r="AY869" s="519"/>
      <c r="AZ869" s="519"/>
      <c r="BA869" s="519"/>
      <c r="BB869" s="520">
        <f>SUM(BB870:BJ883)</f>
        <v>286391</v>
      </c>
      <c r="BC869" s="520"/>
      <c r="BD869" s="520"/>
      <c r="BE869" s="520"/>
      <c r="BF869" s="520"/>
      <c r="BG869" s="520"/>
      <c r="BH869" s="520"/>
      <c r="BI869" s="520"/>
      <c r="BJ869" s="520"/>
      <c r="BK869" s="520">
        <f>SUM(BK870:BP883)</f>
        <v>43386</v>
      </c>
      <c r="BL869" s="520"/>
      <c r="BM869" s="520"/>
      <c r="BN869" s="520"/>
      <c r="BO869" s="520"/>
      <c r="BP869" s="520"/>
      <c r="BQ869" s="520"/>
      <c r="BR869"/>
      <c r="BS869"/>
      <c r="BT869"/>
      <c r="BU869" s="332"/>
      <c r="BV869" s="332"/>
      <c r="BW869" s="517"/>
      <c r="BX869" s="517"/>
      <c r="BY869" s="517"/>
      <c r="BZ869" s="517"/>
      <c r="CA869" s="517"/>
      <c r="CB869" s="517"/>
      <c r="CC869" s="517"/>
      <c r="CD869" s="517"/>
      <c r="CE869" s="517"/>
      <c r="CF869" s="517"/>
      <c r="CG869" s="517"/>
      <c r="CH869" s="517"/>
      <c r="CI869" s="517"/>
      <c r="CJ869" s="517"/>
      <c r="CK869" s="517"/>
      <c r="CL869" s="517"/>
      <c r="CM869" s="517"/>
      <c r="CN869" s="517"/>
      <c r="CO869" s="517"/>
      <c r="CP869" s="517"/>
      <c r="CQ869" s="517"/>
      <c r="CR869" s="517"/>
      <c r="CS869" s="517"/>
      <c r="CT869" s="517"/>
      <c r="CU869" s="517"/>
      <c r="CV869" s="517"/>
      <c r="CW869" s="517"/>
      <c r="CX869" s="517"/>
      <c r="CY869" s="517"/>
      <c r="CZ869" s="517"/>
      <c r="DA869" s="517"/>
      <c r="DB869" s="517"/>
      <c r="DC869" s="517"/>
      <c r="DD869" s="517"/>
      <c r="DE869" s="517"/>
      <c r="DF869" s="517"/>
      <c r="DG869"/>
      <c r="DH869"/>
      <c r="DI869"/>
      <c r="DJ869"/>
      <c r="DK869"/>
      <c r="DL869"/>
      <c r="DM869"/>
      <c r="DN869"/>
      <c r="DO869"/>
      <c r="DP869"/>
      <c r="DQ869"/>
      <c r="DR869"/>
      <c r="DS869"/>
      <c r="DT869"/>
      <c r="DU869"/>
      <c r="DV869"/>
      <c r="DW869"/>
      <c r="DX869"/>
      <c r="DY869"/>
      <c r="DZ869"/>
      <c r="EA869"/>
      <c r="EB869"/>
      <c r="EC869"/>
      <c r="ED869"/>
      <c r="EE869"/>
      <c r="EF869"/>
      <c r="EG869"/>
      <c r="EH869"/>
      <c r="EI869"/>
      <c r="EJ869"/>
      <c r="EK869"/>
      <c r="EL869"/>
      <c r="EM869"/>
      <c r="EN869"/>
      <c r="EO869"/>
      <c r="EP869"/>
      <c r="EQ869"/>
      <c r="ER869"/>
      <c r="ES869"/>
      <c r="ET869"/>
      <c r="EU869"/>
      <c r="EV869"/>
      <c r="EW869"/>
      <c r="EX869"/>
      <c r="EY869"/>
      <c r="EZ869"/>
      <c r="FA869"/>
      <c r="FB869"/>
      <c r="FC869"/>
      <c r="FD869"/>
      <c r="FE869"/>
      <c r="FF869"/>
      <c r="FG869"/>
      <c r="FH869"/>
      <c r="FI869"/>
      <c r="FJ869"/>
      <c r="FK869"/>
      <c r="FL869"/>
      <c r="FM869"/>
      <c r="FN869"/>
      <c r="FO869"/>
      <c r="FP869"/>
      <c r="FQ869"/>
      <c r="FR869"/>
      <c r="FS869"/>
      <c r="FT869"/>
      <c r="FU869"/>
      <c r="FV869"/>
      <c r="FW869"/>
      <c r="FX869"/>
      <c r="FY869"/>
      <c r="FZ869"/>
      <c r="GA869"/>
      <c r="GB869"/>
      <c r="GC869"/>
      <c r="GD869"/>
      <c r="GE869"/>
      <c r="GF869"/>
      <c r="GG869"/>
      <c r="GH869"/>
      <c r="GI869"/>
      <c r="GJ869"/>
      <c r="GK869"/>
      <c r="GL869"/>
      <c r="GM869"/>
      <c r="GN869"/>
      <c r="GO869"/>
      <c r="GP869"/>
      <c r="GQ869"/>
      <c r="GR869"/>
      <c r="GS869"/>
      <c r="GT869"/>
      <c r="GU869"/>
      <c r="GV869"/>
      <c r="GW869"/>
      <c r="GX869"/>
      <c r="GY869"/>
      <c r="GZ869"/>
      <c r="HA869"/>
      <c r="HB869"/>
      <c r="HC869"/>
      <c r="HD869"/>
      <c r="HE869"/>
      <c r="HF869"/>
      <c r="HG869"/>
      <c r="HH869"/>
      <c r="HI869"/>
      <c r="HJ869"/>
      <c r="HK869"/>
      <c r="HL869"/>
      <c r="HM869"/>
      <c r="HN869"/>
      <c r="HO869"/>
      <c r="HP869"/>
      <c r="HQ869"/>
      <c r="HR869"/>
      <c r="HS869"/>
      <c r="HT869"/>
      <c r="HU869"/>
      <c r="HV869"/>
      <c r="HW869"/>
      <c r="HX869"/>
      <c r="HY869"/>
      <c r="HZ869"/>
      <c r="IA869"/>
      <c r="IB869"/>
      <c r="IC869"/>
      <c r="ID869"/>
      <c r="IE869"/>
      <c r="IF869"/>
      <c r="IG869"/>
      <c r="IH869"/>
      <c r="II869"/>
      <c r="IJ869"/>
      <c r="IK869"/>
      <c r="IL869"/>
      <c r="IM869"/>
      <c r="IN869"/>
      <c r="IO869"/>
      <c r="IP869"/>
      <c r="IQ869"/>
      <c r="IR869"/>
      <c r="IS869"/>
      <c r="IT869"/>
      <c r="IU869"/>
      <c r="IV869"/>
    </row>
    <row r="870" spans="1:256" ht="15" customHeight="1">
      <c r="A870"/>
      <c r="B870" s="521"/>
      <c r="C870" s="522" t="s">
        <v>955</v>
      </c>
      <c r="D870" s="522"/>
      <c r="E870" s="522"/>
      <c r="F870" s="522"/>
      <c r="G870" s="522"/>
      <c r="H870" s="522"/>
      <c r="I870" s="522"/>
      <c r="J870" s="522"/>
      <c r="K870" s="522"/>
      <c r="L870" s="523">
        <f aca="true" t="shared" si="92" ref="L870:L883">SUM(Q870:V870)</f>
        <v>15</v>
      </c>
      <c r="M870" s="523"/>
      <c r="N870" s="523"/>
      <c r="O870" s="523"/>
      <c r="P870" s="523"/>
      <c r="Q870" s="523">
        <v>12</v>
      </c>
      <c r="R870" s="523"/>
      <c r="S870" s="523"/>
      <c r="T870" s="523">
        <v>3</v>
      </c>
      <c r="U870" s="523"/>
      <c r="V870" s="523"/>
      <c r="W870" s="523">
        <f aca="true" t="shared" si="93" ref="W870:W889">SUM(AD870:AM870)</f>
        <v>345</v>
      </c>
      <c r="X870" s="523"/>
      <c r="Y870" s="523"/>
      <c r="Z870" s="523"/>
      <c r="AA870" s="523"/>
      <c r="AB870" s="523"/>
      <c r="AC870" s="523"/>
      <c r="AD870" s="523">
        <v>332</v>
      </c>
      <c r="AE870" s="523"/>
      <c r="AF870" s="523"/>
      <c r="AG870" s="523"/>
      <c r="AH870" s="523"/>
      <c r="AI870" s="523"/>
      <c r="AJ870" s="523">
        <v>13</v>
      </c>
      <c r="AK870" s="523"/>
      <c r="AL870" s="523"/>
      <c r="AM870" s="523"/>
      <c r="AN870" s="523">
        <f aca="true" t="shared" si="94" ref="AN870:AN883">SUM(AR870:AW870)</f>
        <v>27</v>
      </c>
      <c r="AO870" s="523"/>
      <c r="AP870" s="523"/>
      <c r="AQ870" s="523"/>
      <c r="AR870" s="523">
        <v>10</v>
      </c>
      <c r="AS870" s="523"/>
      <c r="AT870" s="523"/>
      <c r="AU870" s="523">
        <v>17</v>
      </c>
      <c r="AV870" s="523"/>
      <c r="AW870" s="523"/>
      <c r="AX870" s="523">
        <v>4</v>
      </c>
      <c r="AY870" s="523"/>
      <c r="AZ870" s="523"/>
      <c r="BA870" s="523"/>
      <c r="BB870" s="523">
        <v>24566</v>
      </c>
      <c r="BC870" s="523"/>
      <c r="BD870" s="523"/>
      <c r="BE870" s="523"/>
      <c r="BF870" s="523"/>
      <c r="BG870" s="523"/>
      <c r="BH870" s="523"/>
      <c r="BI870" s="523"/>
      <c r="BJ870" s="523"/>
      <c r="BK870" s="523">
        <v>4430</v>
      </c>
      <c r="BL870" s="523"/>
      <c r="BM870" s="523"/>
      <c r="BN870" s="523"/>
      <c r="BO870" s="523"/>
      <c r="BP870" s="523"/>
      <c r="BQ870" s="523"/>
      <c r="BR870"/>
      <c r="BS870"/>
      <c r="BT870"/>
      <c r="BU870" s="332"/>
      <c r="BV870" s="332"/>
      <c r="BW870" s="517"/>
      <c r="BX870" s="517"/>
      <c r="BY870" s="517"/>
      <c r="BZ870" s="517"/>
      <c r="CA870" s="517"/>
      <c r="CB870" s="517"/>
      <c r="CC870" s="517"/>
      <c r="CD870" s="517"/>
      <c r="CE870" s="517"/>
      <c r="CF870" s="517"/>
      <c r="CG870" s="517"/>
      <c r="CH870" s="517"/>
      <c r="CI870" s="517"/>
      <c r="CJ870" s="517"/>
      <c r="CK870" s="517"/>
      <c r="CL870" s="517"/>
      <c r="CM870" s="517"/>
      <c r="CN870" s="517"/>
      <c r="CO870" s="517"/>
      <c r="CP870" s="517"/>
      <c r="CQ870" s="517"/>
      <c r="CR870" s="517"/>
      <c r="CS870" s="517"/>
      <c r="CT870" s="517"/>
      <c r="CU870" s="517"/>
      <c r="CV870" s="517"/>
      <c r="CW870" s="517"/>
      <c r="CX870" s="517"/>
      <c r="CY870" s="517"/>
      <c r="CZ870" s="517"/>
      <c r="DA870" s="517"/>
      <c r="DB870" s="517"/>
      <c r="DC870" s="517"/>
      <c r="DD870" s="517"/>
      <c r="DE870" s="517"/>
      <c r="DF870" s="517"/>
      <c r="DG870"/>
      <c r="DH870"/>
      <c r="DI870"/>
      <c r="DJ870"/>
      <c r="DK870"/>
      <c r="DL870"/>
      <c r="DM870"/>
      <c r="DN870"/>
      <c r="DO870"/>
      <c r="DP870"/>
      <c r="DQ870"/>
      <c r="DR870"/>
      <c r="DS870"/>
      <c r="DT870"/>
      <c r="DU870"/>
      <c r="DV870"/>
      <c r="DW870"/>
      <c r="DX870"/>
      <c r="DY870"/>
      <c r="DZ870"/>
      <c r="EA870"/>
      <c r="EB870"/>
      <c r="EC870"/>
      <c r="ED870"/>
      <c r="EE870"/>
      <c r="EF870"/>
      <c r="EG870"/>
      <c r="EH870"/>
      <c r="EI870"/>
      <c r="EJ870"/>
      <c r="EK870"/>
      <c r="EL870"/>
      <c r="EM870"/>
      <c r="EN870"/>
      <c r="EO870"/>
      <c r="EP870"/>
      <c r="EQ870"/>
      <c r="ER870"/>
      <c r="ES870"/>
      <c r="ET870"/>
      <c r="EU870"/>
      <c r="EV870"/>
      <c r="EW870"/>
      <c r="EX870"/>
      <c r="EY870"/>
      <c r="EZ870"/>
      <c r="FA870"/>
      <c r="FB870"/>
      <c r="FC870"/>
      <c r="FD870"/>
      <c r="FE870"/>
      <c r="FF870"/>
      <c r="FG870"/>
      <c r="FH870"/>
      <c r="FI870"/>
      <c r="FJ870"/>
      <c r="FK870"/>
      <c r="FL870"/>
      <c r="FM870"/>
      <c r="FN870"/>
      <c r="FO870"/>
      <c r="FP870"/>
      <c r="FQ870"/>
      <c r="FR870"/>
      <c r="FS870"/>
      <c r="FT870"/>
      <c r="FU870"/>
      <c r="FV870"/>
      <c r="FW870"/>
      <c r="FX870"/>
      <c r="FY870"/>
      <c r="FZ870"/>
      <c r="GA870"/>
      <c r="GB870"/>
      <c r="GC870"/>
      <c r="GD870"/>
      <c r="GE870"/>
      <c r="GF870"/>
      <c r="GG870"/>
      <c r="GH870"/>
      <c r="GI870"/>
      <c r="GJ870"/>
      <c r="GK870"/>
      <c r="GL870"/>
      <c r="GM870"/>
      <c r="GN870"/>
      <c r="GO870"/>
      <c r="GP870"/>
      <c r="GQ870"/>
      <c r="GR870"/>
      <c r="GS870"/>
      <c r="GT870"/>
      <c r="GU870"/>
      <c r="GV870"/>
      <c r="GW870"/>
      <c r="GX870"/>
      <c r="GY870"/>
      <c r="GZ870"/>
      <c r="HA870"/>
      <c r="HB870"/>
      <c r="HC870"/>
      <c r="HD870"/>
      <c r="HE870"/>
      <c r="HF870"/>
      <c r="HG870"/>
      <c r="HH870"/>
      <c r="HI870"/>
      <c r="HJ870"/>
      <c r="HK870"/>
      <c r="HL870"/>
      <c r="HM870"/>
      <c r="HN870"/>
      <c r="HO870"/>
      <c r="HP870"/>
      <c r="HQ870"/>
      <c r="HR870"/>
      <c r="HS870"/>
      <c r="HT870"/>
      <c r="HU870"/>
      <c r="HV870"/>
      <c r="HW870"/>
      <c r="HX870"/>
      <c r="HY870"/>
      <c r="HZ870"/>
      <c r="IA870"/>
      <c r="IB870"/>
      <c r="IC870"/>
      <c r="ID870"/>
      <c r="IE870"/>
      <c r="IF870"/>
      <c r="IG870"/>
      <c r="IH870"/>
      <c r="II870"/>
      <c r="IJ870"/>
      <c r="IK870"/>
      <c r="IL870"/>
      <c r="IM870"/>
      <c r="IN870"/>
      <c r="IO870"/>
      <c r="IP870"/>
      <c r="IQ870"/>
      <c r="IR870"/>
      <c r="IS870"/>
      <c r="IT870"/>
      <c r="IU870"/>
      <c r="IV870"/>
    </row>
    <row r="871" spans="1:256" ht="15" customHeight="1">
      <c r="A871"/>
      <c r="B871" s="521"/>
      <c r="C871" s="524" t="s">
        <v>956</v>
      </c>
      <c r="D871" s="524"/>
      <c r="E871" s="524"/>
      <c r="F871" s="524"/>
      <c r="G871" s="524"/>
      <c r="H871" s="524"/>
      <c r="I871" s="524"/>
      <c r="J871" s="524"/>
      <c r="K871" s="524"/>
      <c r="L871" s="525">
        <f t="shared" si="92"/>
        <v>26</v>
      </c>
      <c r="M871" s="525"/>
      <c r="N871" s="525"/>
      <c r="O871" s="525"/>
      <c r="P871" s="525"/>
      <c r="Q871" s="525">
        <v>19</v>
      </c>
      <c r="R871" s="525"/>
      <c r="S871" s="525"/>
      <c r="T871" s="525">
        <v>7</v>
      </c>
      <c r="U871" s="525"/>
      <c r="V871" s="525"/>
      <c r="W871" s="525">
        <f t="shared" si="93"/>
        <v>619</v>
      </c>
      <c r="X871" s="525"/>
      <c r="Y871" s="525"/>
      <c r="Z871" s="525"/>
      <c r="AA871" s="525"/>
      <c r="AB871" s="525"/>
      <c r="AC871" s="525"/>
      <c r="AD871" s="525">
        <v>590</v>
      </c>
      <c r="AE871" s="525"/>
      <c r="AF871" s="525"/>
      <c r="AG871" s="525"/>
      <c r="AH871" s="525"/>
      <c r="AI871" s="525"/>
      <c r="AJ871" s="525">
        <v>29</v>
      </c>
      <c r="AK871" s="525"/>
      <c r="AL871" s="525"/>
      <c r="AM871" s="525"/>
      <c r="AN871" s="525">
        <f t="shared" si="94"/>
        <v>38</v>
      </c>
      <c r="AO871" s="525"/>
      <c r="AP871" s="525"/>
      <c r="AQ871" s="525"/>
      <c r="AR871" s="525">
        <v>12</v>
      </c>
      <c r="AS871" s="525"/>
      <c r="AT871" s="525"/>
      <c r="AU871" s="525">
        <v>26</v>
      </c>
      <c r="AV871" s="525"/>
      <c r="AW871" s="525"/>
      <c r="AX871" s="525">
        <v>5</v>
      </c>
      <c r="AY871" s="525"/>
      <c r="AZ871" s="525"/>
      <c r="BA871" s="525"/>
      <c r="BB871" s="525">
        <v>39512</v>
      </c>
      <c r="BC871" s="525"/>
      <c r="BD871" s="525"/>
      <c r="BE871" s="525"/>
      <c r="BF871" s="525"/>
      <c r="BG871" s="525"/>
      <c r="BH871" s="525"/>
      <c r="BI871" s="525"/>
      <c r="BJ871" s="525"/>
      <c r="BK871" s="525">
        <v>6347</v>
      </c>
      <c r="BL871" s="525"/>
      <c r="BM871" s="525"/>
      <c r="BN871" s="525"/>
      <c r="BO871" s="525"/>
      <c r="BP871" s="525"/>
      <c r="BQ871" s="525"/>
      <c r="BR871"/>
      <c r="BS871"/>
      <c r="BT871"/>
      <c r="BU871" s="332"/>
      <c r="BV871" s="332"/>
      <c r="BW871" s="517"/>
      <c r="BX871" s="517"/>
      <c r="BY871" s="517"/>
      <c r="BZ871" s="517"/>
      <c r="CA871" s="517"/>
      <c r="CB871" s="517"/>
      <c r="CC871" s="517"/>
      <c r="CD871" s="517"/>
      <c r="CE871" s="517"/>
      <c r="CF871" s="517"/>
      <c r="CG871" s="517"/>
      <c r="CH871" s="517"/>
      <c r="CI871" s="517"/>
      <c r="CJ871" s="517"/>
      <c r="CK871" s="517"/>
      <c r="CL871" s="517"/>
      <c r="CM871" s="517"/>
      <c r="CN871" s="517"/>
      <c r="CO871" s="517"/>
      <c r="CP871" s="517"/>
      <c r="CQ871" s="517"/>
      <c r="CR871" s="517"/>
      <c r="CS871" s="517"/>
      <c r="CT871" s="517"/>
      <c r="CU871" s="517"/>
      <c r="CV871" s="517"/>
      <c r="CW871" s="517"/>
      <c r="CX871" s="517"/>
      <c r="CY871" s="517"/>
      <c r="CZ871" s="517"/>
      <c r="DA871" s="517"/>
      <c r="DB871" s="517"/>
      <c r="DC871" s="517"/>
      <c r="DD871" s="517"/>
      <c r="DE871" s="517"/>
      <c r="DF871" s="517"/>
      <c r="DG871"/>
      <c r="DH871"/>
      <c r="DI871"/>
      <c r="DJ871"/>
      <c r="DK871"/>
      <c r="DL871"/>
      <c r="DM871"/>
      <c r="DN871"/>
      <c r="DO871"/>
      <c r="DP871"/>
      <c r="DQ871"/>
      <c r="DR871"/>
      <c r="DS871"/>
      <c r="DT871"/>
      <c r="DU871"/>
      <c r="DV871"/>
      <c r="DW871"/>
      <c r="DX871"/>
      <c r="DY871"/>
      <c r="DZ871"/>
      <c r="EA871"/>
      <c r="EB871"/>
      <c r="EC871"/>
      <c r="ED871"/>
      <c r="EE871"/>
      <c r="EF871"/>
      <c r="EG871"/>
      <c r="EH871"/>
      <c r="EI871"/>
      <c r="EJ871"/>
      <c r="EK871"/>
      <c r="EL871"/>
      <c r="EM871"/>
      <c r="EN871"/>
      <c r="EO871"/>
      <c r="EP871"/>
      <c r="EQ871"/>
      <c r="ER871"/>
      <c r="ES871"/>
      <c r="ET871"/>
      <c r="EU871"/>
      <c r="EV871"/>
      <c r="EW871"/>
      <c r="EX871"/>
      <c r="EY871"/>
      <c r="EZ871"/>
      <c r="FA871"/>
      <c r="FB871"/>
      <c r="FC871"/>
      <c r="FD871"/>
      <c r="FE871"/>
      <c r="FF871"/>
      <c r="FG871"/>
      <c r="FH871"/>
      <c r="FI871"/>
      <c r="FJ871"/>
      <c r="FK871"/>
      <c r="FL871"/>
      <c r="FM871"/>
      <c r="FN871"/>
      <c r="FO871"/>
      <c r="FP871"/>
      <c r="FQ871"/>
      <c r="FR871"/>
      <c r="FS871"/>
      <c r="FT871"/>
      <c r="FU871"/>
      <c r="FV871"/>
      <c r="FW871"/>
      <c r="FX871"/>
      <c r="FY871"/>
      <c r="FZ871"/>
      <c r="GA871"/>
      <c r="GB871"/>
      <c r="GC871"/>
      <c r="GD871"/>
      <c r="GE871"/>
      <c r="GF871"/>
      <c r="GG871"/>
      <c r="GH871"/>
      <c r="GI871"/>
      <c r="GJ871"/>
      <c r="GK871"/>
      <c r="GL871"/>
      <c r="GM871"/>
      <c r="GN871"/>
      <c r="GO871"/>
      <c r="GP871"/>
      <c r="GQ871"/>
      <c r="GR871"/>
      <c r="GS871"/>
      <c r="GT871"/>
      <c r="GU871"/>
      <c r="GV871"/>
      <c r="GW871"/>
      <c r="GX871"/>
      <c r="GY871"/>
      <c r="GZ871"/>
      <c r="HA871"/>
      <c r="HB871"/>
      <c r="HC871"/>
      <c r="HD871"/>
      <c r="HE871"/>
      <c r="HF871"/>
      <c r="HG871"/>
      <c r="HH871"/>
      <c r="HI871"/>
      <c r="HJ871"/>
      <c r="HK871"/>
      <c r="HL871"/>
      <c r="HM871"/>
      <c r="HN871"/>
      <c r="HO871"/>
      <c r="HP871"/>
      <c r="HQ871"/>
      <c r="HR871"/>
      <c r="HS871"/>
      <c r="HT871"/>
      <c r="HU871"/>
      <c r="HV871"/>
      <c r="HW871"/>
      <c r="HX871"/>
      <c r="HY871"/>
      <c r="HZ871"/>
      <c r="IA871"/>
      <c r="IB871"/>
      <c r="IC871"/>
      <c r="ID871"/>
      <c r="IE871"/>
      <c r="IF871"/>
      <c r="IG871"/>
      <c r="IH871"/>
      <c r="II871"/>
      <c r="IJ871"/>
      <c r="IK871"/>
      <c r="IL871"/>
      <c r="IM871"/>
      <c r="IN871"/>
      <c r="IO871"/>
      <c r="IP871"/>
      <c r="IQ871"/>
      <c r="IR871"/>
      <c r="IS871"/>
      <c r="IT871"/>
      <c r="IU871"/>
      <c r="IV871"/>
    </row>
    <row r="872" spans="1:256" ht="15" customHeight="1">
      <c r="A872"/>
      <c r="B872" s="521"/>
      <c r="C872" s="526" t="s">
        <v>957</v>
      </c>
      <c r="D872" s="526"/>
      <c r="E872" s="526"/>
      <c r="F872" s="526"/>
      <c r="G872" s="526"/>
      <c r="H872" s="526"/>
      <c r="I872" s="526"/>
      <c r="J872" s="526"/>
      <c r="K872" s="526"/>
      <c r="L872" s="525">
        <f t="shared" si="92"/>
        <v>8</v>
      </c>
      <c r="M872" s="525"/>
      <c r="N872" s="525"/>
      <c r="O872" s="525"/>
      <c r="P872" s="525"/>
      <c r="Q872" s="525">
        <v>6</v>
      </c>
      <c r="R872" s="525"/>
      <c r="S872" s="525"/>
      <c r="T872" s="525">
        <v>2</v>
      </c>
      <c r="U872" s="525"/>
      <c r="V872" s="525"/>
      <c r="W872" s="525">
        <f t="shared" si="93"/>
        <v>145</v>
      </c>
      <c r="X872" s="525"/>
      <c r="Y872" s="525"/>
      <c r="Z872" s="525"/>
      <c r="AA872" s="525"/>
      <c r="AB872" s="525"/>
      <c r="AC872" s="525"/>
      <c r="AD872" s="525">
        <v>138</v>
      </c>
      <c r="AE872" s="525"/>
      <c r="AF872" s="525"/>
      <c r="AG872" s="525"/>
      <c r="AH872" s="525"/>
      <c r="AI872" s="525"/>
      <c r="AJ872" s="525">
        <v>7</v>
      </c>
      <c r="AK872" s="525"/>
      <c r="AL872" s="525"/>
      <c r="AM872" s="525"/>
      <c r="AN872" s="525">
        <f t="shared" si="94"/>
        <v>13</v>
      </c>
      <c r="AO872" s="525"/>
      <c r="AP872" s="525"/>
      <c r="AQ872" s="525"/>
      <c r="AR872" s="525">
        <v>5</v>
      </c>
      <c r="AS872" s="525"/>
      <c r="AT872" s="525"/>
      <c r="AU872" s="525">
        <v>8</v>
      </c>
      <c r="AV872" s="525"/>
      <c r="AW872" s="525"/>
      <c r="AX872" s="525">
        <v>2</v>
      </c>
      <c r="AY872" s="525"/>
      <c r="AZ872" s="525"/>
      <c r="BA872" s="525"/>
      <c r="BB872" s="525">
        <v>22651</v>
      </c>
      <c r="BC872" s="525"/>
      <c r="BD872" s="525"/>
      <c r="BE872" s="525"/>
      <c r="BF872" s="525"/>
      <c r="BG872" s="525"/>
      <c r="BH872" s="525"/>
      <c r="BI872" s="525"/>
      <c r="BJ872" s="525"/>
      <c r="BK872" s="525">
        <v>2812</v>
      </c>
      <c r="BL872" s="525"/>
      <c r="BM872" s="525"/>
      <c r="BN872" s="525"/>
      <c r="BO872" s="525"/>
      <c r="BP872" s="525"/>
      <c r="BQ872" s="525"/>
      <c r="BR872"/>
      <c r="BS872"/>
      <c r="BT872"/>
      <c r="BU872" s="332"/>
      <c r="BV872" s="332"/>
      <c r="BW872" s="517"/>
      <c r="BX872" s="517"/>
      <c r="BY872" s="517"/>
      <c r="BZ872" s="517"/>
      <c r="CA872" s="517"/>
      <c r="CB872" s="517"/>
      <c r="CC872" s="517"/>
      <c r="CD872" s="517"/>
      <c r="CE872" s="517"/>
      <c r="CF872" s="517"/>
      <c r="CG872" s="517"/>
      <c r="CH872" s="517"/>
      <c r="CI872" s="517"/>
      <c r="CJ872" s="517"/>
      <c r="CK872" s="517"/>
      <c r="CL872" s="517"/>
      <c r="CM872" s="517"/>
      <c r="CN872" s="517"/>
      <c r="CO872" s="517"/>
      <c r="CP872" s="517"/>
      <c r="CQ872" s="517"/>
      <c r="CR872" s="517"/>
      <c r="CS872" s="517"/>
      <c r="CT872" s="517"/>
      <c r="CU872" s="517"/>
      <c r="CV872" s="517"/>
      <c r="CW872" s="517"/>
      <c r="CX872" s="517"/>
      <c r="CY872" s="517"/>
      <c r="CZ872" s="517"/>
      <c r="DA872" s="517"/>
      <c r="DB872" s="517"/>
      <c r="DC872" s="517"/>
      <c r="DD872" s="517"/>
      <c r="DE872" s="517"/>
      <c r="DF872" s="517"/>
      <c r="DG872"/>
      <c r="DH872"/>
      <c r="DI872"/>
      <c r="DJ872"/>
      <c r="DK872"/>
      <c r="DL872"/>
      <c r="DM872"/>
      <c r="DN872"/>
      <c r="DO872"/>
      <c r="DP872"/>
      <c r="DQ872"/>
      <c r="DR872"/>
      <c r="DS872"/>
      <c r="DT872"/>
      <c r="DU872"/>
      <c r="DV872"/>
      <c r="DW872"/>
      <c r="DX872"/>
      <c r="DY872"/>
      <c r="DZ872"/>
      <c r="EA872"/>
      <c r="EB872"/>
      <c r="EC872"/>
      <c r="ED872"/>
      <c r="EE872"/>
      <c r="EF872"/>
      <c r="EG872"/>
      <c r="EH872"/>
      <c r="EI872"/>
      <c r="EJ872"/>
      <c r="EK872"/>
      <c r="EL872"/>
      <c r="EM872"/>
      <c r="EN872"/>
      <c r="EO872"/>
      <c r="EP872"/>
      <c r="EQ872"/>
      <c r="ER872"/>
      <c r="ES872"/>
      <c r="ET872"/>
      <c r="EU872"/>
      <c r="EV872"/>
      <c r="EW872"/>
      <c r="EX872"/>
      <c r="EY872"/>
      <c r="EZ872"/>
      <c r="FA872"/>
      <c r="FB872"/>
      <c r="FC872"/>
      <c r="FD872"/>
      <c r="FE872"/>
      <c r="FF872"/>
      <c r="FG872"/>
      <c r="FH872"/>
      <c r="FI872"/>
      <c r="FJ872"/>
      <c r="FK872"/>
      <c r="FL872"/>
      <c r="FM872"/>
      <c r="FN872"/>
      <c r="FO872"/>
      <c r="FP872"/>
      <c r="FQ872"/>
      <c r="FR872"/>
      <c r="FS872"/>
      <c r="FT872"/>
      <c r="FU872"/>
      <c r="FV872"/>
      <c r="FW872"/>
      <c r="FX872"/>
      <c r="FY872"/>
      <c r="FZ872"/>
      <c r="GA872"/>
      <c r="GB872"/>
      <c r="GC872"/>
      <c r="GD872"/>
      <c r="GE872"/>
      <c r="GF872"/>
      <c r="GG872"/>
      <c r="GH872"/>
      <c r="GI872"/>
      <c r="GJ872"/>
      <c r="GK872"/>
      <c r="GL872"/>
      <c r="GM872"/>
      <c r="GN872"/>
      <c r="GO872"/>
      <c r="GP872"/>
      <c r="GQ872"/>
      <c r="GR872"/>
      <c r="GS872"/>
      <c r="GT872"/>
      <c r="GU872"/>
      <c r="GV872"/>
      <c r="GW872"/>
      <c r="GX872"/>
      <c r="GY872"/>
      <c r="GZ872"/>
      <c r="HA872"/>
      <c r="HB872"/>
      <c r="HC872"/>
      <c r="HD872"/>
      <c r="HE872"/>
      <c r="HF872"/>
      <c r="HG872"/>
      <c r="HH872"/>
      <c r="HI872"/>
      <c r="HJ872"/>
      <c r="HK872"/>
      <c r="HL872"/>
      <c r="HM872"/>
      <c r="HN872"/>
      <c r="HO872"/>
      <c r="HP872"/>
      <c r="HQ872"/>
      <c r="HR872"/>
      <c r="HS872"/>
      <c r="HT872"/>
      <c r="HU872"/>
      <c r="HV872"/>
      <c r="HW872"/>
      <c r="HX872"/>
      <c r="HY872"/>
      <c r="HZ872"/>
      <c r="IA872"/>
      <c r="IB872"/>
      <c r="IC872"/>
      <c r="ID872"/>
      <c r="IE872"/>
      <c r="IF872"/>
      <c r="IG872"/>
      <c r="IH872"/>
      <c r="II872"/>
      <c r="IJ872"/>
      <c r="IK872"/>
      <c r="IL872"/>
      <c r="IM872"/>
      <c r="IN872"/>
      <c r="IO872"/>
      <c r="IP872"/>
      <c r="IQ872"/>
      <c r="IR872"/>
      <c r="IS872"/>
      <c r="IT872"/>
      <c r="IU872"/>
      <c r="IV872"/>
    </row>
    <row r="873" spans="1:256" ht="15" customHeight="1">
      <c r="A873"/>
      <c r="B873" s="521"/>
      <c r="C873" s="526" t="s">
        <v>958</v>
      </c>
      <c r="D873" s="526"/>
      <c r="E873" s="526"/>
      <c r="F873" s="526"/>
      <c r="G873" s="526"/>
      <c r="H873" s="526"/>
      <c r="I873" s="526"/>
      <c r="J873" s="526"/>
      <c r="K873" s="526"/>
      <c r="L873" s="525">
        <f t="shared" si="92"/>
        <v>18</v>
      </c>
      <c r="M873" s="525"/>
      <c r="N873" s="525"/>
      <c r="O873" s="525"/>
      <c r="P873" s="525"/>
      <c r="Q873" s="525">
        <v>14</v>
      </c>
      <c r="R873" s="525"/>
      <c r="S873" s="525"/>
      <c r="T873" s="525">
        <v>4</v>
      </c>
      <c r="U873" s="525"/>
      <c r="V873" s="525"/>
      <c r="W873" s="525">
        <f t="shared" si="93"/>
        <v>455</v>
      </c>
      <c r="X873" s="525"/>
      <c r="Y873" s="525"/>
      <c r="Z873" s="525"/>
      <c r="AA873" s="525"/>
      <c r="AB873" s="525"/>
      <c r="AC873" s="525"/>
      <c r="AD873" s="525">
        <v>434</v>
      </c>
      <c r="AE873" s="525"/>
      <c r="AF873" s="525"/>
      <c r="AG873" s="525"/>
      <c r="AH873" s="525"/>
      <c r="AI873" s="525"/>
      <c r="AJ873" s="525">
        <v>21</v>
      </c>
      <c r="AK873" s="525"/>
      <c r="AL873" s="525"/>
      <c r="AM873" s="525"/>
      <c r="AN873" s="525">
        <f t="shared" si="94"/>
        <v>29</v>
      </c>
      <c r="AO873" s="525"/>
      <c r="AP873" s="525"/>
      <c r="AQ873" s="525"/>
      <c r="AR873" s="525">
        <v>8</v>
      </c>
      <c r="AS873" s="525"/>
      <c r="AT873" s="525"/>
      <c r="AU873" s="525">
        <v>21</v>
      </c>
      <c r="AV873" s="525"/>
      <c r="AW873" s="525"/>
      <c r="AX873" s="525">
        <v>3</v>
      </c>
      <c r="AY873" s="525"/>
      <c r="AZ873" s="525"/>
      <c r="BA873" s="525"/>
      <c r="BB873" s="525">
        <v>23257</v>
      </c>
      <c r="BC873" s="525"/>
      <c r="BD873" s="525"/>
      <c r="BE873" s="525"/>
      <c r="BF873" s="525"/>
      <c r="BG873" s="525"/>
      <c r="BH873" s="525"/>
      <c r="BI873" s="525"/>
      <c r="BJ873" s="525"/>
      <c r="BK873" s="525">
        <v>4727</v>
      </c>
      <c r="BL873" s="525"/>
      <c r="BM873" s="525"/>
      <c r="BN873" s="525"/>
      <c r="BO873" s="525"/>
      <c r="BP873" s="525"/>
      <c r="BQ873" s="525"/>
      <c r="BR873"/>
      <c r="BS873"/>
      <c r="BT873"/>
      <c r="BU873" s="332"/>
      <c r="BV873" s="332"/>
      <c r="BW873" s="517"/>
      <c r="BX873" s="517"/>
      <c r="BY873" s="517"/>
      <c r="BZ873" s="517"/>
      <c r="CA873" s="517"/>
      <c r="CB873" s="517"/>
      <c r="CC873" s="517"/>
      <c r="CD873" s="517"/>
      <c r="CE873" s="517"/>
      <c r="CF873" s="517"/>
      <c r="CG873" s="517"/>
      <c r="CH873" s="517"/>
      <c r="CI873" s="517"/>
      <c r="CJ873" s="517"/>
      <c r="CK873" s="517"/>
      <c r="CL873" s="517"/>
      <c r="CM873" s="517"/>
      <c r="CN873" s="517"/>
      <c r="CO873" s="517"/>
      <c r="CP873" s="517"/>
      <c r="CQ873" s="517"/>
      <c r="CR873" s="517"/>
      <c r="CS873" s="517"/>
      <c r="CT873" s="517"/>
      <c r="CU873" s="517"/>
      <c r="CV873" s="517"/>
      <c r="CW873" s="517"/>
      <c r="CX873" s="517"/>
      <c r="CY873" s="517"/>
      <c r="CZ873" s="517"/>
      <c r="DA873" s="517"/>
      <c r="DB873" s="517"/>
      <c r="DC873" s="517"/>
      <c r="DD873" s="517"/>
      <c r="DE873" s="517"/>
      <c r="DF873" s="517"/>
      <c r="DG873"/>
      <c r="DH873"/>
      <c r="DI873"/>
      <c r="DJ873"/>
      <c r="DK873"/>
      <c r="DL873"/>
      <c r="DM873"/>
      <c r="DN873"/>
      <c r="DO873"/>
      <c r="DP873"/>
      <c r="DQ873"/>
      <c r="DR873"/>
      <c r="DS873"/>
      <c r="DT873"/>
      <c r="DU873"/>
      <c r="DV873"/>
      <c r="DW873"/>
      <c r="DX873"/>
      <c r="DY873"/>
      <c r="DZ873"/>
      <c r="EA873"/>
      <c r="EB873"/>
      <c r="EC873"/>
      <c r="ED873"/>
      <c r="EE873"/>
      <c r="EF873"/>
      <c r="EG873"/>
      <c r="EH873"/>
      <c r="EI873"/>
      <c r="EJ873"/>
      <c r="EK873"/>
      <c r="EL873"/>
      <c r="EM873"/>
      <c r="EN873"/>
      <c r="EO873"/>
      <c r="EP873"/>
      <c r="EQ873"/>
      <c r="ER873"/>
      <c r="ES873"/>
      <c r="ET873"/>
      <c r="EU873"/>
      <c r="EV873"/>
      <c r="EW873"/>
      <c r="EX873"/>
      <c r="EY873"/>
      <c r="EZ873"/>
      <c r="FA873"/>
      <c r="FB873"/>
      <c r="FC873"/>
      <c r="FD873"/>
      <c r="FE873"/>
      <c r="FF873"/>
      <c r="FG873"/>
      <c r="FH873"/>
      <c r="FI873"/>
      <c r="FJ873"/>
      <c r="FK873"/>
      <c r="FL873"/>
      <c r="FM873"/>
      <c r="FN873"/>
      <c r="FO873"/>
      <c r="FP873"/>
      <c r="FQ873"/>
      <c r="FR873"/>
      <c r="FS873"/>
      <c r="FT873"/>
      <c r="FU873"/>
      <c r="FV873"/>
      <c r="FW873"/>
      <c r="FX873"/>
      <c r="FY873"/>
      <c r="FZ873"/>
      <c r="GA873"/>
      <c r="GB873"/>
      <c r="GC873"/>
      <c r="GD873"/>
      <c r="GE873"/>
      <c r="GF873"/>
      <c r="GG873"/>
      <c r="GH873"/>
      <c r="GI873"/>
      <c r="GJ873"/>
      <c r="GK873"/>
      <c r="GL873"/>
      <c r="GM873"/>
      <c r="GN873"/>
      <c r="GO873"/>
      <c r="GP873"/>
      <c r="GQ873"/>
      <c r="GR873"/>
      <c r="GS873"/>
      <c r="GT873"/>
      <c r="GU873"/>
      <c r="GV873"/>
      <c r="GW873"/>
      <c r="GX873"/>
      <c r="GY873"/>
      <c r="GZ873"/>
      <c r="HA873"/>
      <c r="HB873"/>
      <c r="HC873"/>
      <c r="HD873"/>
      <c r="HE873"/>
      <c r="HF873"/>
      <c r="HG873"/>
      <c r="HH873"/>
      <c r="HI873"/>
      <c r="HJ873"/>
      <c r="HK873"/>
      <c r="HL873"/>
      <c r="HM873"/>
      <c r="HN873"/>
      <c r="HO873"/>
      <c r="HP873"/>
      <c r="HQ873"/>
      <c r="HR873"/>
      <c r="HS873"/>
      <c r="HT873"/>
      <c r="HU873"/>
      <c r="HV873"/>
      <c r="HW873"/>
      <c r="HX873"/>
      <c r="HY873"/>
      <c r="HZ873"/>
      <c r="IA873"/>
      <c r="IB873"/>
      <c r="IC873"/>
      <c r="ID873"/>
      <c r="IE873"/>
      <c r="IF873"/>
      <c r="IG873"/>
      <c r="IH873"/>
      <c r="II873"/>
      <c r="IJ873"/>
      <c r="IK873"/>
      <c r="IL873"/>
      <c r="IM873"/>
      <c r="IN873"/>
      <c r="IO873"/>
      <c r="IP873"/>
      <c r="IQ873"/>
      <c r="IR873"/>
      <c r="IS873"/>
      <c r="IT873"/>
      <c r="IU873"/>
      <c r="IV873"/>
    </row>
    <row r="874" spans="1:256" ht="15" customHeight="1">
      <c r="A874"/>
      <c r="B874" s="521"/>
      <c r="C874" s="526" t="s">
        <v>959</v>
      </c>
      <c r="D874" s="526"/>
      <c r="E874" s="526"/>
      <c r="F874" s="526"/>
      <c r="G874" s="526"/>
      <c r="H874" s="526"/>
      <c r="I874" s="526"/>
      <c r="J874" s="526"/>
      <c r="K874" s="526"/>
      <c r="L874" s="525">
        <f t="shared" si="92"/>
        <v>8</v>
      </c>
      <c r="M874" s="525"/>
      <c r="N874" s="525"/>
      <c r="O874" s="525"/>
      <c r="P874" s="525"/>
      <c r="Q874" s="525">
        <v>6</v>
      </c>
      <c r="R874" s="525"/>
      <c r="S874" s="525"/>
      <c r="T874" s="525">
        <v>2</v>
      </c>
      <c r="U874" s="525"/>
      <c r="V874" s="525"/>
      <c r="W874" s="525">
        <f t="shared" si="93"/>
        <v>80</v>
      </c>
      <c r="X874" s="525"/>
      <c r="Y874" s="525"/>
      <c r="Z874" s="525"/>
      <c r="AA874" s="525"/>
      <c r="AB874" s="525"/>
      <c r="AC874" s="525"/>
      <c r="AD874" s="525">
        <v>77</v>
      </c>
      <c r="AE874" s="525"/>
      <c r="AF874" s="525"/>
      <c r="AG874" s="525"/>
      <c r="AH874" s="525"/>
      <c r="AI874" s="525"/>
      <c r="AJ874" s="525">
        <v>3</v>
      </c>
      <c r="AK874" s="525"/>
      <c r="AL874" s="525"/>
      <c r="AM874" s="525"/>
      <c r="AN874" s="525">
        <f t="shared" si="94"/>
        <v>12</v>
      </c>
      <c r="AO874" s="525"/>
      <c r="AP874" s="525"/>
      <c r="AQ874" s="525"/>
      <c r="AR874" s="525">
        <v>3</v>
      </c>
      <c r="AS874" s="525"/>
      <c r="AT874" s="525"/>
      <c r="AU874" s="525">
        <v>9</v>
      </c>
      <c r="AV874" s="525"/>
      <c r="AW874" s="525"/>
      <c r="AX874" s="525">
        <v>4</v>
      </c>
      <c r="AY874" s="525"/>
      <c r="AZ874" s="525"/>
      <c r="BA874" s="525"/>
      <c r="BB874" s="525">
        <v>20467</v>
      </c>
      <c r="BC874" s="525"/>
      <c r="BD874" s="525"/>
      <c r="BE874" s="525"/>
      <c r="BF874" s="525"/>
      <c r="BG874" s="525"/>
      <c r="BH874" s="525"/>
      <c r="BI874" s="525"/>
      <c r="BJ874" s="525"/>
      <c r="BK874" s="525">
        <v>2391</v>
      </c>
      <c r="BL874" s="525"/>
      <c r="BM874" s="525"/>
      <c r="BN874" s="525"/>
      <c r="BO874" s="525"/>
      <c r="BP874" s="525"/>
      <c r="BQ874" s="525"/>
      <c r="BR874"/>
      <c r="BS874"/>
      <c r="BT874"/>
      <c r="BU874" s="332"/>
      <c r="BV874" s="332"/>
      <c r="BW874" s="517"/>
      <c r="BX874" s="517"/>
      <c r="BY874" s="517"/>
      <c r="BZ874" s="517"/>
      <c r="CA874" s="517"/>
      <c r="CB874" s="517"/>
      <c r="CC874" s="517"/>
      <c r="CD874" s="517"/>
      <c r="CE874" s="517"/>
      <c r="CF874" s="517"/>
      <c r="CG874" s="517"/>
      <c r="CH874" s="517"/>
      <c r="CI874" s="517"/>
      <c r="CJ874" s="517"/>
      <c r="CK874" s="517"/>
      <c r="CL874" s="517"/>
      <c r="CM874" s="517"/>
      <c r="CN874" s="517"/>
      <c r="CO874" s="517"/>
      <c r="CP874" s="517"/>
      <c r="CQ874" s="517"/>
      <c r="CR874" s="517"/>
      <c r="CS874" s="517"/>
      <c r="CT874" s="517"/>
      <c r="CU874" s="517"/>
      <c r="CV874" s="517"/>
      <c r="CW874" s="517"/>
      <c r="CX874" s="517"/>
      <c r="CY874" s="517"/>
      <c r="CZ874" s="517"/>
      <c r="DA874" s="517"/>
      <c r="DB874" s="517"/>
      <c r="DC874" s="517"/>
      <c r="DD874" s="517"/>
      <c r="DE874" s="517"/>
      <c r="DF874" s="517"/>
      <c r="DG874"/>
      <c r="DH874"/>
      <c r="DI874"/>
      <c r="DJ874"/>
      <c r="DK874"/>
      <c r="DL874"/>
      <c r="DM874"/>
      <c r="DN874"/>
      <c r="DO874"/>
      <c r="DP874"/>
      <c r="DQ874"/>
      <c r="DR874"/>
      <c r="DS874"/>
      <c r="DT874"/>
      <c r="DU874"/>
      <c r="DV874"/>
      <c r="DW874"/>
      <c r="DX874"/>
      <c r="DY874"/>
      <c r="DZ874"/>
      <c r="EA874"/>
      <c r="EB874"/>
      <c r="EC874"/>
      <c r="ED874"/>
      <c r="EE874"/>
      <c r="EF874"/>
      <c r="EG874"/>
      <c r="EH874"/>
      <c r="EI874"/>
      <c r="EJ874"/>
      <c r="EK874"/>
      <c r="EL874"/>
      <c r="EM874"/>
      <c r="EN874"/>
      <c r="EO874"/>
      <c r="EP874"/>
      <c r="EQ874"/>
      <c r="ER874"/>
      <c r="ES874"/>
      <c r="ET874"/>
      <c r="EU874"/>
      <c r="EV874"/>
      <c r="EW874"/>
      <c r="EX874"/>
      <c r="EY874"/>
      <c r="EZ874"/>
      <c r="FA874"/>
      <c r="FB874"/>
      <c r="FC874"/>
      <c r="FD874"/>
      <c r="FE874"/>
      <c r="FF874"/>
      <c r="FG874"/>
      <c r="FH874"/>
      <c r="FI874"/>
      <c r="FJ874"/>
      <c r="FK874"/>
      <c r="FL874"/>
      <c r="FM874"/>
      <c r="FN874"/>
      <c r="FO874"/>
      <c r="FP874"/>
      <c r="FQ874"/>
      <c r="FR874"/>
      <c r="FS874"/>
      <c r="FT874"/>
      <c r="FU874"/>
      <c r="FV874"/>
      <c r="FW874"/>
      <c r="FX874"/>
      <c r="FY874"/>
      <c r="FZ874"/>
      <c r="GA874"/>
      <c r="GB874"/>
      <c r="GC874"/>
      <c r="GD874"/>
      <c r="GE874"/>
      <c r="GF874"/>
      <c r="GG874"/>
      <c r="GH874"/>
      <c r="GI874"/>
      <c r="GJ874"/>
      <c r="GK874"/>
      <c r="GL874"/>
      <c r="GM874"/>
      <c r="GN874"/>
      <c r="GO874"/>
      <c r="GP874"/>
      <c r="GQ874"/>
      <c r="GR874"/>
      <c r="GS874"/>
      <c r="GT874"/>
      <c r="GU874"/>
      <c r="GV874"/>
      <c r="GW874"/>
      <c r="GX874"/>
      <c r="GY874"/>
      <c r="GZ874"/>
      <c r="HA874"/>
      <c r="HB874"/>
      <c r="HC874"/>
      <c r="HD874"/>
      <c r="HE874"/>
      <c r="HF874"/>
      <c r="HG874"/>
      <c r="HH874"/>
      <c r="HI874"/>
      <c r="HJ874"/>
      <c r="HK874"/>
      <c r="HL874"/>
      <c r="HM874"/>
      <c r="HN874"/>
      <c r="HO874"/>
      <c r="HP874"/>
      <c r="HQ874"/>
      <c r="HR874"/>
      <c r="HS874"/>
      <c r="HT874"/>
      <c r="HU874"/>
      <c r="HV874"/>
      <c r="HW874"/>
      <c r="HX874"/>
      <c r="HY874"/>
      <c r="HZ874"/>
      <c r="IA874"/>
      <c r="IB874"/>
      <c r="IC874"/>
      <c r="ID874"/>
      <c r="IE874"/>
      <c r="IF874"/>
      <c r="IG874"/>
      <c r="IH874"/>
      <c r="II874"/>
      <c r="IJ874"/>
      <c r="IK874"/>
      <c r="IL874"/>
      <c r="IM874"/>
      <c r="IN874"/>
      <c r="IO874"/>
      <c r="IP874"/>
      <c r="IQ874"/>
      <c r="IR874"/>
      <c r="IS874"/>
      <c r="IT874"/>
      <c r="IU874"/>
      <c r="IV874"/>
    </row>
    <row r="875" spans="1:256" ht="15" customHeight="1">
      <c r="A875"/>
      <c r="B875" s="521"/>
      <c r="C875" s="526" t="s">
        <v>960</v>
      </c>
      <c r="D875" s="526"/>
      <c r="E875" s="526"/>
      <c r="F875" s="526"/>
      <c r="G875" s="526"/>
      <c r="H875" s="526"/>
      <c r="I875" s="526"/>
      <c r="J875" s="526"/>
      <c r="K875" s="526"/>
      <c r="L875" s="525">
        <f t="shared" si="92"/>
        <v>7</v>
      </c>
      <c r="M875" s="525"/>
      <c r="N875" s="525"/>
      <c r="O875" s="525"/>
      <c r="P875" s="525"/>
      <c r="Q875" s="525">
        <v>6</v>
      </c>
      <c r="R875" s="525"/>
      <c r="S875" s="525"/>
      <c r="T875" s="525">
        <v>1</v>
      </c>
      <c r="U875" s="525"/>
      <c r="V875" s="525"/>
      <c r="W875" s="525">
        <f t="shared" si="93"/>
        <v>130</v>
      </c>
      <c r="X875" s="525"/>
      <c r="Y875" s="525"/>
      <c r="Z875" s="525"/>
      <c r="AA875" s="525"/>
      <c r="AB875" s="525"/>
      <c r="AC875" s="525"/>
      <c r="AD875" s="525">
        <v>127</v>
      </c>
      <c r="AE875" s="525"/>
      <c r="AF875" s="525"/>
      <c r="AG875" s="525"/>
      <c r="AH875" s="525"/>
      <c r="AI875" s="525"/>
      <c r="AJ875" s="525">
        <v>3</v>
      </c>
      <c r="AK875" s="525"/>
      <c r="AL875" s="525"/>
      <c r="AM875" s="525"/>
      <c r="AN875" s="525">
        <f t="shared" si="94"/>
        <v>15</v>
      </c>
      <c r="AO875" s="525"/>
      <c r="AP875" s="525"/>
      <c r="AQ875" s="525"/>
      <c r="AR875" s="525">
        <v>5</v>
      </c>
      <c r="AS875" s="525"/>
      <c r="AT875" s="525"/>
      <c r="AU875" s="525">
        <v>10</v>
      </c>
      <c r="AV875" s="525"/>
      <c r="AW875" s="525"/>
      <c r="AX875" s="525">
        <v>2</v>
      </c>
      <c r="AY875" s="525"/>
      <c r="AZ875" s="525"/>
      <c r="BA875" s="525"/>
      <c r="BB875" s="525">
        <v>28140</v>
      </c>
      <c r="BC875" s="525"/>
      <c r="BD875" s="525"/>
      <c r="BE875" s="525"/>
      <c r="BF875" s="525"/>
      <c r="BG875" s="525"/>
      <c r="BH875" s="525"/>
      <c r="BI875" s="525"/>
      <c r="BJ875" s="525"/>
      <c r="BK875" s="525">
        <v>2769</v>
      </c>
      <c r="BL875" s="525"/>
      <c r="BM875" s="525"/>
      <c r="BN875" s="525"/>
      <c r="BO875" s="525"/>
      <c r="BP875" s="525"/>
      <c r="BQ875" s="525"/>
      <c r="BR875"/>
      <c r="BS875"/>
      <c r="BT875"/>
      <c r="BU875" s="332"/>
      <c r="BV875" s="332"/>
      <c r="BW875" s="517"/>
      <c r="BX875" s="517"/>
      <c r="BY875" s="517"/>
      <c r="BZ875" s="517"/>
      <c r="CA875" s="517"/>
      <c r="CB875" s="517"/>
      <c r="CC875" s="517"/>
      <c r="CD875" s="517"/>
      <c r="CE875" s="517"/>
      <c r="CF875" s="517"/>
      <c r="CG875" s="517"/>
      <c r="CH875" s="517"/>
      <c r="CI875" s="517"/>
      <c r="CJ875" s="517"/>
      <c r="CK875" s="517"/>
      <c r="CL875" s="517"/>
      <c r="CM875" s="517"/>
      <c r="CN875" s="517"/>
      <c r="CO875" s="517"/>
      <c r="CP875" s="517"/>
      <c r="CQ875" s="517"/>
      <c r="CR875" s="517"/>
      <c r="CS875" s="517"/>
      <c r="CT875" s="517"/>
      <c r="CU875" s="517"/>
      <c r="CV875" s="517"/>
      <c r="CW875" s="517"/>
      <c r="CX875" s="517"/>
      <c r="CY875" s="517"/>
      <c r="CZ875" s="517"/>
      <c r="DA875" s="517"/>
      <c r="DB875" s="517"/>
      <c r="DC875" s="517"/>
      <c r="DD875" s="517"/>
      <c r="DE875" s="517"/>
      <c r="DF875" s="517"/>
      <c r="DG875"/>
      <c r="DH875"/>
      <c r="DI875"/>
      <c r="DJ875"/>
      <c r="DK875"/>
      <c r="DL875"/>
      <c r="DM875"/>
      <c r="DN875"/>
      <c r="DO875"/>
      <c r="DP875"/>
      <c r="DQ875"/>
      <c r="DR875"/>
      <c r="DS875"/>
      <c r="DT875"/>
      <c r="DU875"/>
      <c r="DV875"/>
      <c r="DW875"/>
      <c r="DX875"/>
      <c r="DY875"/>
      <c r="DZ875"/>
      <c r="EA875"/>
      <c r="EB875"/>
      <c r="EC875"/>
      <c r="ED875"/>
      <c r="EE875"/>
      <c r="EF875"/>
      <c r="EG875"/>
      <c r="EH875"/>
      <c r="EI875"/>
      <c r="EJ875"/>
      <c r="EK875"/>
      <c r="EL875"/>
      <c r="EM875"/>
      <c r="EN875"/>
      <c r="EO875"/>
      <c r="EP875"/>
      <c r="EQ875"/>
      <c r="ER875"/>
      <c r="ES875"/>
      <c r="ET875"/>
      <c r="EU875"/>
      <c r="EV875"/>
      <c r="EW875"/>
      <c r="EX875"/>
      <c r="EY875"/>
      <c r="EZ875"/>
      <c r="FA875"/>
      <c r="FB875"/>
      <c r="FC875"/>
      <c r="FD875"/>
      <c r="FE875"/>
      <c r="FF875"/>
      <c r="FG875"/>
      <c r="FH875"/>
      <c r="FI875"/>
      <c r="FJ875"/>
      <c r="FK875"/>
      <c r="FL875"/>
      <c r="FM875"/>
      <c r="FN875"/>
      <c r="FO875"/>
      <c r="FP875"/>
      <c r="FQ875"/>
      <c r="FR875"/>
      <c r="FS875"/>
      <c r="FT875"/>
      <c r="FU875"/>
      <c r="FV875"/>
      <c r="FW875"/>
      <c r="FX875"/>
      <c r="FY875"/>
      <c r="FZ875"/>
      <c r="GA875"/>
      <c r="GB875"/>
      <c r="GC875"/>
      <c r="GD875"/>
      <c r="GE875"/>
      <c r="GF875"/>
      <c r="GG875"/>
      <c r="GH875"/>
      <c r="GI875"/>
      <c r="GJ875"/>
      <c r="GK875"/>
      <c r="GL875"/>
      <c r="GM875"/>
      <c r="GN875"/>
      <c r="GO875"/>
      <c r="GP875"/>
      <c r="GQ875"/>
      <c r="GR875"/>
      <c r="GS875"/>
      <c r="GT875"/>
      <c r="GU875"/>
      <c r="GV875"/>
      <c r="GW875"/>
      <c r="GX875"/>
      <c r="GY875"/>
      <c r="GZ875"/>
      <c r="HA875"/>
      <c r="HB875"/>
      <c r="HC875"/>
      <c r="HD875"/>
      <c r="HE875"/>
      <c r="HF875"/>
      <c r="HG875"/>
      <c r="HH875"/>
      <c r="HI875"/>
      <c r="HJ875"/>
      <c r="HK875"/>
      <c r="HL875"/>
      <c r="HM875"/>
      <c r="HN875"/>
      <c r="HO875"/>
      <c r="HP875"/>
      <c r="HQ875"/>
      <c r="HR875"/>
      <c r="HS875"/>
      <c r="HT875"/>
      <c r="HU875"/>
      <c r="HV875"/>
      <c r="HW875"/>
      <c r="HX875"/>
      <c r="HY875"/>
      <c r="HZ875"/>
      <c r="IA875"/>
      <c r="IB875"/>
      <c r="IC875"/>
      <c r="ID875"/>
      <c r="IE875"/>
      <c r="IF875"/>
      <c r="IG875"/>
      <c r="IH875"/>
      <c r="II875"/>
      <c r="IJ875"/>
      <c r="IK875"/>
      <c r="IL875"/>
      <c r="IM875"/>
      <c r="IN875"/>
      <c r="IO875"/>
      <c r="IP875"/>
      <c r="IQ875"/>
      <c r="IR875"/>
      <c r="IS875"/>
      <c r="IT875"/>
      <c r="IU875"/>
      <c r="IV875"/>
    </row>
    <row r="876" spans="1:256" ht="15" customHeight="1">
      <c r="A876"/>
      <c r="B876" s="521"/>
      <c r="C876" s="526" t="s">
        <v>961</v>
      </c>
      <c r="D876" s="526"/>
      <c r="E876" s="526"/>
      <c r="F876" s="526"/>
      <c r="G876" s="526"/>
      <c r="H876" s="526"/>
      <c r="I876" s="526"/>
      <c r="J876" s="526"/>
      <c r="K876" s="526"/>
      <c r="L876" s="525">
        <f t="shared" si="92"/>
        <v>8</v>
      </c>
      <c r="M876" s="525"/>
      <c r="N876" s="525"/>
      <c r="O876" s="525"/>
      <c r="P876" s="525"/>
      <c r="Q876" s="525">
        <v>6</v>
      </c>
      <c r="R876" s="525"/>
      <c r="S876" s="525"/>
      <c r="T876" s="525">
        <v>2</v>
      </c>
      <c r="U876" s="525"/>
      <c r="V876" s="525"/>
      <c r="W876" s="525">
        <f t="shared" si="93"/>
        <v>100</v>
      </c>
      <c r="X876" s="525"/>
      <c r="Y876" s="525"/>
      <c r="Z876" s="525"/>
      <c r="AA876" s="525"/>
      <c r="AB876" s="525"/>
      <c r="AC876" s="525"/>
      <c r="AD876" s="525">
        <v>95</v>
      </c>
      <c r="AE876" s="525"/>
      <c r="AF876" s="525"/>
      <c r="AG876" s="525"/>
      <c r="AH876" s="525"/>
      <c r="AI876" s="525"/>
      <c r="AJ876" s="525">
        <v>5</v>
      </c>
      <c r="AK876" s="525"/>
      <c r="AL876" s="525"/>
      <c r="AM876" s="525"/>
      <c r="AN876" s="525">
        <f t="shared" si="94"/>
        <v>14</v>
      </c>
      <c r="AO876" s="525"/>
      <c r="AP876" s="525"/>
      <c r="AQ876" s="525"/>
      <c r="AR876" s="525">
        <v>6</v>
      </c>
      <c r="AS876" s="525"/>
      <c r="AT876" s="525"/>
      <c r="AU876" s="525">
        <v>8</v>
      </c>
      <c r="AV876" s="525"/>
      <c r="AW876" s="525"/>
      <c r="AX876" s="525">
        <v>2</v>
      </c>
      <c r="AY876" s="525"/>
      <c r="AZ876" s="525"/>
      <c r="BA876" s="525"/>
      <c r="BB876" s="525">
        <v>23028</v>
      </c>
      <c r="BC876" s="525"/>
      <c r="BD876" s="525"/>
      <c r="BE876" s="525"/>
      <c r="BF876" s="525"/>
      <c r="BG876" s="525"/>
      <c r="BH876" s="525"/>
      <c r="BI876" s="525"/>
      <c r="BJ876" s="525"/>
      <c r="BK876" s="525">
        <v>2961</v>
      </c>
      <c r="BL876" s="525"/>
      <c r="BM876" s="525"/>
      <c r="BN876" s="525"/>
      <c r="BO876" s="525"/>
      <c r="BP876" s="525"/>
      <c r="BQ876" s="525"/>
      <c r="BR876"/>
      <c r="BS876"/>
      <c r="BT876"/>
      <c r="BU876" s="332"/>
      <c r="BV876" s="332"/>
      <c r="BW876" s="517"/>
      <c r="BX876" s="517"/>
      <c r="BY876" s="517"/>
      <c r="BZ876" s="517"/>
      <c r="CA876" s="517"/>
      <c r="CB876" s="517"/>
      <c r="CC876" s="517"/>
      <c r="CD876" s="517"/>
      <c r="CE876" s="517"/>
      <c r="CF876" s="517"/>
      <c r="CG876" s="517"/>
      <c r="CH876" s="517"/>
      <c r="CI876" s="517"/>
      <c r="CJ876" s="517"/>
      <c r="CK876" s="517"/>
      <c r="CL876" s="517"/>
      <c r="CM876" s="517"/>
      <c r="CN876" s="517"/>
      <c r="CO876" s="517"/>
      <c r="CP876" s="517"/>
      <c r="CQ876" s="517"/>
      <c r="CR876" s="517"/>
      <c r="CS876" s="517"/>
      <c r="CT876" s="517"/>
      <c r="CU876" s="517"/>
      <c r="CV876" s="517"/>
      <c r="CW876" s="517"/>
      <c r="CX876" s="517"/>
      <c r="CY876" s="517"/>
      <c r="CZ876" s="517"/>
      <c r="DA876" s="517"/>
      <c r="DB876" s="517"/>
      <c r="DC876" s="517"/>
      <c r="DD876" s="517"/>
      <c r="DE876" s="517"/>
      <c r="DF876" s="517"/>
      <c r="DG876"/>
      <c r="DH876"/>
      <c r="DI876"/>
      <c r="DJ876"/>
      <c r="DK876"/>
      <c r="DL876"/>
      <c r="DM876"/>
      <c r="DN876"/>
      <c r="DO876"/>
      <c r="DP876"/>
      <c r="DQ876"/>
      <c r="DR876"/>
      <c r="DS876"/>
      <c r="DT876"/>
      <c r="DU876"/>
      <c r="DV876"/>
      <c r="DW876"/>
      <c r="DX876"/>
      <c r="DY876"/>
      <c r="DZ876"/>
      <c r="EA876"/>
      <c r="EB876"/>
      <c r="EC876"/>
      <c r="ED876"/>
      <c r="EE876"/>
      <c r="EF876"/>
      <c r="EG876"/>
      <c r="EH876"/>
      <c r="EI876"/>
      <c r="EJ876"/>
      <c r="EK876"/>
      <c r="EL876"/>
      <c r="EM876"/>
      <c r="EN876"/>
      <c r="EO876"/>
      <c r="EP876"/>
      <c r="EQ876"/>
      <c r="ER876"/>
      <c r="ES876"/>
      <c r="ET876"/>
      <c r="EU876"/>
      <c r="EV876"/>
      <c r="EW876"/>
      <c r="EX876"/>
      <c r="EY876"/>
      <c r="EZ876"/>
      <c r="FA876"/>
      <c r="FB876"/>
      <c r="FC876"/>
      <c r="FD876"/>
      <c r="FE876"/>
      <c r="FF876"/>
      <c r="FG876"/>
      <c r="FH876"/>
      <c r="FI876"/>
      <c r="FJ876"/>
      <c r="FK876"/>
      <c r="FL876"/>
      <c r="FM876"/>
      <c r="FN876"/>
      <c r="FO876"/>
      <c r="FP876"/>
      <c r="FQ876"/>
      <c r="FR876"/>
      <c r="FS876"/>
      <c r="FT876"/>
      <c r="FU876"/>
      <c r="FV876"/>
      <c r="FW876"/>
      <c r="FX876"/>
      <c r="FY876"/>
      <c r="FZ876"/>
      <c r="GA876"/>
      <c r="GB876"/>
      <c r="GC876"/>
      <c r="GD876"/>
      <c r="GE876"/>
      <c r="GF876"/>
      <c r="GG876"/>
      <c r="GH876"/>
      <c r="GI876"/>
      <c r="GJ876"/>
      <c r="GK876"/>
      <c r="GL876"/>
      <c r="GM876"/>
      <c r="GN876"/>
      <c r="GO876"/>
      <c r="GP876"/>
      <c r="GQ876"/>
      <c r="GR876"/>
      <c r="GS876"/>
      <c r="GT876"/>
      <c r="GU876"/>
      <c r="GV876"/>
      <c r="GW876"/>
      <c r="GX876"/>
      <c r="GY876"/>
      <c r="GZ876"/>
      <c r="HA876"/>
      <c r="HB876"/>
      <c r="HC876"/>
      <c r="HD876"/>
      <c r="HE876"/>
      <c r="HF876"/>
      <c r="HG876"/>
      <c r="HH876"/>
      <c r="HI876"/>
      <c r="HJ876"/>
      <c r="HK876"/>
      <c r="HL876"/>
      <c r="HM876"/>
      <c r="HN876"/>
      <c r="HO876"/>
      <c r="HP876"/>
      <c r="HQ876"/>
      <c r="HR876"/>
      <c r="HS876"/>
      <c r="HT876"/>
      <c r="HU876"/>
      <c r="HV876"/>
      <c r="HW876"/>
      <c r="HX876"/>
      <c r="HY876"/>
      <c r="HZ876"/>
      <c r="IA876"/>
      <c r="IB876"/>
      <c r="IC876"/>
      <c r="ID876"/>
      <c r="IE876"/>
      <c r="IF876"/>
      <c r="IG876"/>
      <c r="IH876"/>
      <c r="II876"/>
      <c r="IJ876"/>
      <c r="IK876"/>
      <c r="IL876"/>
      <c r="IM876"/>
      <c r="IN876"/>
      <c r="IO876"/>
      <c r="IP876"/>
      <c r="IQ876"/>
      <c r="IR876"/>
      <c r="IS876"/>
      <c r="IT876"/>
      <c r="IU876"/>
      <c r="IV876"/>
    </row>
    <row r="877" spans="1:256" ht="15" customHeight="1">
      <c r="A877"/>
      <c r="B877" s="521"/>
      <c r="C877" s="526" t="s">
        <v>962</v>
      </c>
      <c r="D877" s="526"/>
      <c r="E877" s="526"/>
      <c r="F877" s="526"/>
      <c r="G877" s="526"/>
      <c r="H877" s="526"/>
      <c r="I877" s="526"/>
      <c r="J877" s="526"/>
      <c r="K877" s="526"/>
      <c r="L877" s="525">
        <f t="shared" si="92"/>
        <v>9</v>
      </c>
      <c r="M877" s="525"/>
      <c r="N877" s="525"/>
      <c r="O877" s="525"/>
      <c r="P877" s="525"/>
      <c r="Q877" s="525">
        <v>6</v>
      </c>
      <c r="R877" s="525"/>
      <c r="S877" s="525"/>
      <c r="T877" s="525">
        <v>3</v>
      </c>
      <c r="U877" s="525"/>
      <c r="V877" s="525"/>
      <c r="W877" s="525">
        <f t="shared" si="93"/>
        <v>88</v>
      </c>
      <c r="X877" s="525"/>
      <c r="Y877" s="525"/>
      <c r="Z877" s="525"/>
      <c r="AA877" s="525"/>
      <c r="AB877" s="525"/>
      <c r="AC877" s="525"/>
      <c r="AD877" s="525">
        <v>82</v>
      </c>
      <c r="AE877" s="525"/>
      <c r="AF877" s="525"/>
      <c r="AG877" s="525"/>
      <c r="AH877" s="525"/>
      <c r="AI877" s="525"/>
      <c r="AJ877" s="525">
        <v>6</v>
      </c>
      <c r="AK877" s="525"/>
      <c r="AL877" s="525"/>
      <c r="AM877" s="525"/>
      <c r="AN877" s="525">
        <f t="shared" si="94"/>
        <v>14</v>
      </c>
      <c r="AO877" s="525"/>
      <c r="AP877" s="525"/>
      <c r="AQ877" s="525"/>
      <c r="AR877" s="525">
        <v>6</v>
      </c>
      <c r="AS877" s="525"/>
      <c r="AT877" s="525"/>
      <c r="AU877" s="525">
        <v>8</v>
      </c>
      <c r="AV877" s="525"/>
      <c r="AW877" s="525"/>
      <c r="AX877" s="525">
        <v>2</v>
      </c>
      <c r="AY877" s="525"/>
      <c r="AZ877" s="525"/>
      <c r="BA877" s="525"/>
      <c r="BB877" s="525">
        <v>21933</v>
      </c>
      <c r="BC877" s="525"/>
      <c r="BD877" s="525"/>
      <c r="BE877" s="525"/>
      <c r="BF877" s="525"/>
      <c r="BG877" s="525"/>
      <c r="BH877" s="525"/>
      <c r="BI877" s="525"/>
      <c r="BJ877" s="525"/>
      <c r="BK877" s="525">
        <v>2929</v>
      </c>
      <c r="BL877" s="525"/>
      <c r="BM877" s="525"/>
      <c r="BN877" s="525"/>
      <c r="BO877" s="525"/>
      <c r="BP877" s="525"/>
      <c r="BQ877" s="525"/>
      <c r="BR877"/>
      <c r="BS877"/>
      <c r="BT877"/>
      <c r="BU877" s="332"/>
      <c r="BV877" s="332"/>
      <c r="BW877" s="517"/>
      <c r="BX877" s="517"/>
      <c r="BY877" s="517"/>
      <c r="BZ877" s="517"/>
      <c r="CA877" s="517"/>
      <c r="CB877" s="517"/>
      <c r="CC877" s="517"/>
      <c r="CD877" s="517"/>
      <c r="CE877" s="517"/>
      <c r="CF877" s="517"/>
      <c r="CG877" s="517"/>
      <c r="CH877" s="517"/>
      <c r="CI877" s="517"/>
      <c r="CJ877" s="517"/>
      <c r="CK877" s="517"/>
      <c r="CL877" s="517"/>
      <c r="CM877" s="517"/>
      <c r="CN877" s="517"/>
      <c r="CO877" s="517"/>
      <c r="CP877" s="517"/>
      <c r="CQ877" s="517"/>
      <c r="CR877" s="517"/>
      <c r="CS877" s="517"/>
      <c r="CT877" s="517"/>
      <c r="CU877" s="517"/>
      <c r="CV877" s="517"/>
      <c r="CW877" s="517"/>
      <c r="CX877" s="517"/>
      <c r="CY877" s="517"/>
      <c r="CZ877" s="517"/>
      <c r="DA877" s="517"/>
      <c r="DB877" s="517"/>
      <c r="DC877" s="517"/>
      <c r="DD877" s="517"/>
      <c r="DE877" s="517"/>
      <c r="DF877" s="517"/>
      <c r="DG877"/>
      <c r="DH877"/>
      <c r="DI877"/>
      <c r="DJ877"/>
      <c r="DK877"/>
      <c r="DL877"/>
      <c r="DM877"/>
      <c r="DN877"/>
      <c r="DO877"/>
      <c r="DP877"/>
      <c r="DQ877"/>
      <c r="DR877"/>
      <c r="DS877"/>
      <c r="DT877"/>
      <c r="DU877"/>
      <c r="DV877"/>
      <c r="DW877"/>
      <c r="DX877"/>
      <c r="DY877"/>
      <c r="DZ877"/>
      <c r="EA877"/>
      <c r="EB877"/>
      <c r="EC877"/>
      <c r="ED877"/>
      <c r="EE877"/>
      <c r="EF877"/>
      <c r="EG877"/>
      <c r="EH877"/>
      <c r="EI877"/>
      <c r="EJ877"/>
      <c r="EK877"/>
      <c r="EL877"/>
      <c r="EM877"/>
      <c r="EN877"/>
      <c r="EO877"/>
      <c r="EP877"/>
      <c r="EQ877"/>
      <c r="ER877"/>
      <c r="ES877"/>
      <c r="ET877"/>
      <c r="EU877"/>
      <c r="EV877"/>
      <c r="EW877"/>
      <c r="EX877"/>
      <c r="EY877"/>
      <c r="EZ877"/>
      <c r="FA877"/>
      <c r="FB877"/>
      <c r="FC877"/>
      <c r="FD877"/>
      <c r="FE877"/>
      <c r="FF877"/>
      <c r="FG877"/>
      <c r="FH877"/>
      <c r="FI877"/>
      <c r="FJ877"/>
      <c r="FK877"/>
      <c r="FL877"/>
      <c r="FM877"/>
      <c r="FN877"/>
      <c r="FO877"/>
      <c r="FP877"/>
      <c r="FQ877"/>
      <c r="FR877"/>
      <c r="FS877"/>
      <c r="FT877"/>
      <c r="FU877"/>
      <c r="FV877"/>
      <c r="FW877"/>
      <c r="FX877"/>
      <c r="FY877"/>
      <c r="FZ877"/>
      <c r="GA877"/>
      <c r="GB877"/>
      <c r="GC877"/>
      <c r="GD877"/>
      <c r="GE877"/>
      <c r="GF877"/>
      <c r="GG877"/>
      <c r="GH877"/>
      <c r="GI877"/>
      <c r="GJ877"/>
      <c r="GK877"/>
      <c r="GL877"/>
      <c r="GM877"/>
      <c r="GN877"/>
      <c r="GO877"/>
      <c r="GP877"/>
      <c r="GQ877"/>
      <c r="GR877"/>
      <c r="GS877"/>
      <c r="GT877"/>
      <c r="GU877"/>
      <c r="GV877"/>
      <c r="GW877"/>
      <c r="GX877"/>
      <c r="GY877"/>
      <c r="GZ877"/>
      <c r="HA877"/>
      <c r="HB877"/>
      <c r="HC877"/>
      <c r="HD877"/>
      <c r="HE877"/>
      <c r="HF877"/>
      <c r="HG877"/>
      <c r="HH877"/>
      <c r="HI877"/>
      <c r="HJ877"/>
      <c r="HK877"/>
      <c r="HL877"/>
      <c r="HM877"/>
      <c r="HN877"/>
      <c r="HO877"/>
      <c r="HP877"/>
      <c r="HQ877"/>
      <c r="HR877"/>
      <c r="HS877"/>
      <c r="HT877"/>
      <c r="HU877"/>
      <c r="HV877"/>
      <c r="HW877"/>
      <c r="HX877"/>
      <c r="HY877"/>
      <c r="HZ877"/>
      <c r="IA877"/>
      <c r="IB877"/>
      <c r="IC877"/>
      <c r="ID877"/>
      <c r="IE877"/>
      <c r="IF877"/>
      <c r="IG877"/>
      <c r="IH877"/>
      <c r="II877"/>
      <c r="IJ877"/>
      <c r="IK877"/>
      <c r="IL877"/>
      <c r="IM877"/>
      <c r="IN877"/>
      <c r="IO877"/>
      <c r="IP877"/>
      <c r="IQ877"/>
      <c r="IR877"/>
      <c r="IS877"/>
      <c r="IT877"/>
      <c r="IU877"/>
      <c r="IV877"/>
    </row>
    <row r="878" spans="1:256" ht="15" customHeight="1">
      <c r="A878"/>
      <c r="B878" s="521"/>
      <c r="C878" s="526" t="s">
        <v>963</v>
      </c>
      <c r="D878" s="526"/>
      <c r="E878" s="526"/>
      <c r="F878" s="526"/>
      <c r="G878" s="526"/>
      <c r="H878" s="526"/>
      <c r="I878" s="526"/>
      <c r="J878" s="526"/>
      <c r="K878" s="526"/>
      <c r="L878" s="525">
        <f t="shared" si="92"/>
        <v>11</v>
      </c>
      <c r="M878" s="525"/>
      <c r="N878" s="525"/>
      <c r="O878" s="525"/>
      <c r="P878" s="525"/>
      <c r="Q878" s="525">
        <v>9</v>
      </c>
      <c r="R878" s="525"/>
      <c r="S878" s="525"/>
      <c r="T878" s="525">
        <v>2</v>
      </c>
      <c r="U878" s="525"/>
      <c r="V878" s="525"/>
      <c r="W878" s="525">
        <f t="shared" si="93"/>
        <v>219</v>
      </c>
      <c r="X878" s="525"/>
      <c r="Y878" s="525"/>
      <c r="Z878" s="525"/>
      <c r="AA878" s="525"/>
      <c r="AB878" s="525"/>
      <c r="AC878" s="525"/>
      <c r="AD878" s="525">
        <v>207</v>
      </c>
      <c r="AE878" s="525"/>
      <c r="AF878" s="525"/>
      <c r="AG878" s="525"/>
      <c r="AH878" s="525"/>
      <c r="AI878" s="525"/>
      <c r="AJ878" s="525">
        <v>12</v>
      </c>
      <c r="AK878" s="525"/>
      <c r="AL878" s="525"/>
      <c r="AM878" s="525"/>
      <c r="AN878" s="525">
        <f t="shared" si="94"/>
        <v>20</v>
      </c>
      <c r="AO878" s="525"/>
      <c r="AP878" s="525"/>
      <c r="AQ878" s="525"/>
      <c r="AR878" s="525">
        <v>7</v>
      </c>
      <c r="AS878" s="525"/>
      <c r="AT878" s="525"/>
      <c r="AU878" s="525">
        <v>13</v>
      </c>
      <c r="AV878" s="525"/>
      <c r="AW878" s="525"/>
      <c r="AX878" s="525">
        <v>2</v>
      </c>
      <c r="AY878" s="525"/>
      <c r="AZ878" s="525"/>
      <c r="BA878" s="525"/>
      <c r="BB878" s="525">
        <v>16425</v>
      </c>
      <c r="BC878" s="525"/>
      <c r="BD878" s="525"/>
      <c r="BE878" s="525"/>
      <c r="BF878" s="525"/>
      <c r="BG878" s="525"/>
      <c r="BH878" s="525"/>
      <c r="BI878" s="525"/>
      <c r="BJ878" s="525"/>
      <c r="BK878" s="525">
        <v>3712</v>
      </c>
      <c r="BL878" s="525"/>
      <c r="BM878" s="525"/>
      <c r="BN878" s="525"/>
      <c r="BO878" s="525"/>
      <c r="BP878" s="525"/>
      <c r="BQ878" s="525"/>
      <c r="BR878"/>
      <c r="BS878"/>
      <c r="BT878"/>
      <c r="BU878" s="332"/>
      <c r="BV878" s="332"/>
      <c r="BW878" s="517"/>
      <c r="BX878" s="517"/>
      <c r="BY878" s="517"/>
      <c r="BZ878" s="517"/>
      <c r="CA878" s="517"/>
      <c r="CB878" s="517"/>
      <c r="CC878" s="517"/>
      <c r="CD878" s="517"/>
      <c r="CE878" s="517"/>
      <c r="CF878" s="517"/>
      <c r="CG878" s="517"/>
      <c r="CH878" s="517"/>
      <c r="CI878" s="517"/>
      <c r="CJ878" s="517"/>
      <c r="CK878" s="517"/>
      <c r="CL878" s="517"/>
      <c r="CM878" s="517"/>
      <c r="CN878" s="517"/>
      <c r="CO878" s="517"/>
      <c r="CP878" s="517"/>
      <c r="CQ878" s="517"/>
      <c r="CR878" s="517"/>
      <c r="CS878" s="517"/>
      <c r="CT878" s="517"/>
      <c r="CU878" s="517"/>
      <c r="CV878" s="517"/>
      <c r="CW878" s="517"/>
      <c r="CX878" s="517"/>
      <c r="CY878" s="517"/>
      <c r="CZ878" s="517"/>
      <c r="DA878" s="517"/>
      <c r="DB878" s="517"/>
      <c r="DC878" s="517"/>
      <c r="DD878" s="517"/>
      <c r="DE878" s="517"/>
      <c r="DF878" s="517"/>
      <c r="DG878"/>
      <c r="DH878"/>
      <c r="DI878"/>
      <c r="DJ878"/>
      <c r="DK878"/>
      <c r="DL878"/>
      <c r="DM878"/>
      <c r="DN878"/>
      <c r="DO878"/>
      <c r="DP878"/>
      <c r="DQ878"/>
      <c r="DR878"/>
      <c r="DS878"/>
      <c r="DT878"/>
      <c r="DU878"/>
      <c r="DV878"/>
      <c r="DW878"/>
      <c r="DX878"/>
      <c r="DY878"/>
      <c r="DZ878"/>
      <c r="EA878"/>
      <c r="EB878"/>
      <c r="EC878"/>
      <c r="ED878"/>
      <c r="EE878"/>
      <c r="EF878"/>
      <c r="EG878"/>
      <c r="EH878"/>
      <c r="EI878"/>
      <c r="EJ878"/>
      <c r="EK878"/>
      <c r="EL878"/>
      <c r="EM878"/>
      <c r="EN878"/>
      <c r="EO878"/>
      <c r="EP878"/>
      <c r="EQ878"/>
      <c r="ER878"/>
      <c r="ES878"/>
      <c r="ET878"/>
      <c r="EU878"/>
      <c r="EV878"/>
      <c r="EW878"/>
      <c r="EX878"/>
      <c r="EY878"/>
      <c r="EZ878"/>
      <c r="FA878"/>
      <c r="FB878"/>
      <c r="FC878"/>
      <c r="FD878"/>
      <c r="FE878"/>
      <c r="FF878"/>
      <c r="FG878"/>
      <c r="FH878"/>
      <c r="FI878"/>
      <c r="FJ878"/>
      <c r="FK878"/>
      <c r="FL878"/>
      <c r="FM878"/>
      <c r="FN878"/>
      <c r="FO878"/>
      <c r="FP878"/>
      <c r="FQ878"/>
      <c r="FR878"/>
      <c r="FS878"/>
      <c r="FT878"/>
      <c r="FU878"/>
      <c r="FV878"/>
      <c r="FW878"/>
      <c r="FX878"/>
      <c r="FY878"/>
      <c r="FZ878"/>
      <c r="GA878"/>
      <c r="GB878"/>
      <c r="GC878"/>
      <c r="GD878"/>
      <c r="GE878"/>
      <c r="GF878"/>
      <c r="GG878"/>
      <c r="GH878"/>
      <c r="GI878"/>
      <c r="GJ878"/>
      <c r="GK878"/>
      <c r="GL878"/>
      <c r="GM878"/>
      <c r="GN878"/>
      <c r="GO878"/>
      <c r="GP878"/>
      <c r="GQ878"/>
      <c r="GR878"/>
      <c r="GS878"/>
      <c r="GT878"/>
      <c r="GU878"/>
      <c r="GV878"/>
      <c r="GW878"/>
      <c r="GX878"/>
      <c r="GY878"/>
      <c r="GZ878"/>
      <c r="HA878"/>
      <c r="HB878"/>
      <c r="HC878"/>
      <c r="HD878"/>
      <c r="HE878"/>
      <c r="HF878"/>
      <c r="HG878"/>
      <c r="HH878"/>
      <c r="HI878"/>
      <c r="HJ878"/>
      <c r="HK878"/>
      <c r="HL878"/>
      <c r="HM878"/>
      <c r="HN878"/>
      <c r="HO878"/>
      <c r="HP878"/>
      <c r="HQ878"/>
      <c r="HR878"/>
      <c r="HS878"/>
      <c r="HT878"/>
      <c r="HU878"/>
      <c r="HV878"/>
      <c r="HW878"/>
      <c r="HX878"/>
      <c r="HY878"/>
      <c r="HZ878"/>
      <c r="IA878"/>
      <c r="IB878"/>
      <c r="IC878"/>
      <c r="ID878"/>
      <c r="IE878"/>
      <c r="IF878"/>
      <c r="IG878"/>
      <c r="IH878"/>
      <c r="II878"/>
      <c r="IJ878"/>
      <c r="IK878"/>
      <c r="IL878"/>
      <c r="IM878"/>
      <c r="IN878"/>
      <c r="IO878"/>
      <c r="IP878"/>
      <c r="IQ878"/>
      <c r="IR878"/>
      <c r="IS878"/>
      <c r="IT878"/>
      <c r="IU878"/>
      <c r="IV878"/>
    </row>
    <row r="879" spans="1:256" ht="15" customHeight="1">
      <c r="A879"/>
      <c r="B879" s="521"/>
      <c r="C879" s="526" t="s">
        <v>964</v>
      </c>
      <c r="D879" s="526"/>
      <c r="E879" s="526"/>
      <c r="F879" s="526"/>
      <c r="G879" s="526"/>
      <c r="H879" s="526"/>
      <c r="I879" s="526"/>
      <c r="J879" s="526"/>
      <c r="K879" s="526"/>
      <c r="L879" s="525">
        <f t="shared" si="92"/>
        <v>0</v>
      </c>
      <c r="M879" s="525"/>
      <c r="N879" s="525"/>
      <c r="O879" s="525"/>
      <c r="P879" s="525"/>
      <c r="Q879" s="525">
        <v>0</v>
      </c>
      <c r="R879" s="525"/>
      <c r="S879" s="525"/>
      <c r="T879" s="525">
        <v>0</v>
      </c>
      <c r="U879" s="525"/>
      <c r="V879" s="525"/>
      <c r="W879" s="525">
        <f t="shared" si="93"/>
        <v>0</v>
      </c>
      <c r="X879" s="525"/>
      <c r="Y879" s="525"/>
      <c r="Z879" s="525"/>
      <c r="AA879" s="525"/>
      <c r="AB879" s="525"/>
      <c r="AC879" s="525"/>
      <c r="AD879" s="525">
        <v>0</v>
      </c>
      <c r="AE879" s="525"/>
      <c r="AF879" s="525"/>
      <c r="AG879" s="525"/>
      <c r="AH879" s="525"/>
      <c r="AI879" s="525"/>
      <c r="AJ879" s="525">
        <v>0</v>
      </c>
      <c r="AK879" s="525"/>
      <c r="AL879" s="525"/>
      <c r="AM879" s="525"/>
      <c r="AN879" s="525">
        <f t="shared" si="94"/>
        <v>0</v>
      </c>
      <c r="AO879" s="525"/>
      <c r="AP879" s="525"/>
      <c r="AQ879" s="525"/>
      <c r="AR879" s="525">
        <v>0</v>
      </c>
      <c r="AS879" s="525"/>
      <c r="AT879" s="525"/>
      <c r="AU879" s="525">
        <v>0</v>
      </c>
      <c r="AV879" s="525"/>
      <c r="AW879" s="525"/>
      <c r="AX879" s="525">
        <v>0</v>
      </c>
      <c r="AY879" s="525"/>
      <c r="AZ879" s="525"/>
      <c r="BA879" s="525"/>
      <c r="BB879" s="525">
        <v>2504</v>
      </c>
      <c r="BC879" s="525"/>
      <c r="BD879" s="525"/>
      <c r="BE879" s="525"/>
      <c r="BF879" s="525"/>
      <c r="BG879" s="525"/>
      <c r="BH879" s="525"/>
      <c r="BI879" s="525"/>
      <c r="BJ879" s="525"/>
      <c r="BK879" s="525">
        <v>533</v>
      </c>
      <c r="BL879" s="525"/>
      <c r="BM879" s="525"/>
      <c r="BN879" s="525"/>
      <c r="BO879" s="525"/>
      <c r="BP879" s="525"/>
      <c r="BQ879" s="525"/>
      <c r="BR879"/>
      <c r="BS879"/>
      <c r="BT879"/>
      <c r="BU879" s="332"/>
      <c r="BV879" s="332"/>
      <c r="BW879" s="517"/>
      <c r="BX879" s="517"/>
      <c r="BY879" s="517"/>
      <c r="BZ879" s="517"/>
      <c r="CA879" s="517"/>
      <c r="CB879" s="517"/>
      <c r="CC879" s="517"/>
      <c r="CD879" s="517"/>
      <c r="CE879" s="517"/>
      <c r="CF879" s="517"/>
      <c r="CG879" s="517"/>
      <c r="CH879" s="517"/>
      <c r="CI879" s="517"/>
      <c r="CJ879" s="517"/>
      <c r="CK879" s="517"/>
      <c r="CL879" s="517"/>
      <c r="CM879" s="517"/>
      <c r="CN879" s="517"/>
      <c r="CO879" s="517"/>
      <c r="CP879" s="517"/>
      <c r="CQ879" s="517"/>
      <c r="CR879" s="517"/>
      <c r="CS879" s="517"/>
      <c r="CT879" s="517"/>
      <c r="CU879" s="517"/>
      <c r="CV879" s="517"/>
      <c r="CW879" s="517"/>
      <c r="CX879" s="517"/>
      <c r="CY879" s="517"/>
      <c r="CZ879" s="517"/>
      <c r="DA879" s="517"/>
      <c r="DB879" s="517"/>
      <c r="DC879" s="517"/>
      <c r="DD879" s="517"/>
      <c r="DE879" s="517"/>
      <c r="DF879" s="517"/>
      <c r="DG879"/>
      <c r="DH879"/>
      <c r="DI879"/>
      <c r="DJ879"/>
      <c r="DK879"/>
      <c r="DL879"/>
      <c r="DM879"/>
      <c r="DN879"/>
      <c r="DO879"/>
      <c r="DP879"/>
      <c r="DQ879"/>
      <c r="DR879"/>
      <c r="DS879"/>
      <c r="DT879"/>
      <c r="DU879"/>
      <c r="DV879"/>
      <c r="DW879"/>
      <c r="DX879"/>
      <c r="DY879"/>
      <c r="DZ879"/>
      <c r="EA879"/>
      <c r="EB879"/>
      <c r="EC879"/>
      <c r="ED879"/>
      <c r="EE879"/>
      <c r="EF879"/>
      <c r="EG879"/>
      <c r="EH879"/>
      <c r="EI879"/>
      <c r="EJ879"/>
      <c r="EK879"/>
      <c r="EL879"/>
      <c r="EM879"/>
      <c r="EN879"/>
      <c r="EO879"/>
      <c r="EP879"/>
      <c r="EQ879"/>
      <c r="ER879"/>
      <c r="ES879"/>
      <c r="ET879"/>
      <c r="EU879"/>
      <c r="EV879"/>
      <c r="EW879"/>
      <c r="EX879"/>
      <c r="EY879"/>
      <c r="EZ879"/>
      <c r="FA879"/>
      <c r="FB879"/>
      <c r="FC879"/>
      <c r="FD879"/>
      <c r="FE879"/>
      <c r="FF879"/>
      <c r="FG879"/>
      <c r="FH879"/>
      <c r="FI879"/>
      <c r="FJ879"/>
      <c r="FK879"/>
      <c r="FL879"/>
      <c r="FM879"/>
      <c r="FN879"/>
      <c r="FO879"/>
      <c r="FP879"/>
      <c r="FQ879"/>
      <c r="FR879"/>
      <c r="FS879"/>
      <c r="FT879"/>
      <c r="FU879"/>
      <c r="FV879"/>
      <c r="FW879"/>
      <c r="FX879"/>
      <c r="FY879"/>
      <c r="FZ879"/>
      <c r="GA879"/>
      <c r="GB879"/>
      <c r="GC879"/>
      <c r="GD879"/>
      <c r="GE879"/>
      <c r="GF879"/>
      <c r="GG879"/>
      <c r="GH879"/>
      <c r="GI879"/>
      <c r="GJ879"/>
      <c r="GK879"/>
      <c r="GL879"/>
      <c r="GM879"/>
      <c r="GN879"/>
      <c r="GO879"/>
      <c r="GP879"/>
      <c r="GQ879"/>
      <c r="GR879"/>
      <c r="GS879"/>
      <c r="GT879"/>
      <c r="GU879"/>
      <c r="GV879"/>
      <c r="GW879"/>
      <c r="GX879"/>
      <c r="GY879"/>
      <c r="GZ879"/>
      <c r="HA879"/>
      <c r="HB879"/>
      <c r="HC879"/>
      <c r="HD879"/>
      <c r="HE879"/>
      <c r="HF879"/>
      <c r="HG879"/>
      <c r="HH879"/>
      <c r="HI879"/>
      <c r="HJ879"/>
      <c r="HK879"/>
      <c r="HL879"/>
      <c r="HM879"/>
      <c r="HN879"/>
      <c r="HO879"/>
      <c r="HP879"/>
      <c r="HQ879"/>
      <c r="HR879"/>
      <c r="HS879"/>
      <c r="HT879"/>
      <c r="HU879"/>
      <c r="HV879"/>
      <c r="HW879"/>
      <c r="HX879"/>
      <c r="HY879"/>
      <c r="HZ879"/>
      <c r="IA879"/>
      <c r="IB879"/>
      <c r="IC879"/>
      <c r="ID879"/>
      <c r="IE879"/>
      <c r="IF879"/>
      <c r="IG879"/>
      <c r="IH879"/>
      <c r="II879"/>
      <c r="IJ879"/>
      <c r="IK879"/>
      <c r="IL879"/>
      <c r="IM879"/>
      <c r="IN879"/>
      <c r="IO879"/>
      <c r="IP879"/>
      <c r="IQ879"/>
      <c r="IR879"/>
      <c r="IS879"/>
      <c r="IT879"/>
      <c r="IU879"/>
      <c r="IV879"/>
    </row>
    <row r="880" spans="1:256" ht="15" customHeight="1">
      <c r="A880"/>
      <c r="B880" s="521"/>
      <c r="C880" s="526" t="s">
        <v>965</v>
      </c>
      <c r="D880" s="526"/>
      <c r="E880" s="526"/>
      <c r="F880" s="526"/>
      <c r="G880" s="526"/>
      <c r="H880" s="526"/>
      <c r="I880" s="526"/>
      <c r="J880" s="526"/>
      <c r="K880" s="526"/>
      <c r="L880" s="525">
        <f t="shared" si="92"/>
        <v>1</v>
      </c>
      <c r="M880" s="525"/>
      <c r="N880" s="525"/>
      <c r="O880" s="525"/>
      <c r="P880" s="525"/>
      <c r="Q880" s="525">
        <v>1</v>
      </c>
      <c r="R880" s="525"/>
      <c r="S880" s="525"/>
      <c r="T880" s="525">
        <v>0</v>
      </c>
      <c r="U880" s="525"/>
      <c r="V880" s="525"/>
      <c r="W880" s="525">
        <f t="shared" si="93"/>
        <v>8</v>
      </c>
      <c r="X880" s="525"/>
      <c r="Y880" s="525"/>
      <c r="Z880" s="525"/>
      <c r="AA880" s="525"/>
      <c r="AB880" s="525"/>
      <c r="AC880" s="525"/>
      <c r="AD880" s="525">
        <v>8</v>
      </c>
      <c r="AE880" s="525"/>
      <c r="AF880" s="525"/>
      <c r="AG880" s="525"/>
      <c r="AH880" s="525"/>
      <c r="AI880" s="525"/>
      <c r="AJ880" s="525">
        <v>0</v>
      </c>
      <c r="AK880" s="525"/>
      <c r="AL880" s="525"/>
      <c r="AM880" s="525"/>
      <c r="AN880" s="525">
        <f t="shared" si="94"/>
        <v>1</v>
      </c>
      <c r="AO880" s="525"/>
      <c r="AP880" s="525"/>
      <c r="AQ880" s="525"/>
      <c r="AR880" s="525">
        <v>0</v>
      </c>
      <c r="AS880" s="525"/>
      <c r="AT880" s="525"/>
      <c r="AU880" s="525">
        <v>1</v>
      </c>
      <c r="AV880" s="525"/>
      <c r="AW880" s="525"/>
      <c r="AX880" s="525">
        <v>0</v>
      </c>
      <c r="AY880" s="525"/>
      <c r="AZ880" s="525"/>
      <c r="BA880" s="525"/>
      <c r="BB880" s="525">
        <v>2919</v>
      </c>
      <c r="BC880" s="525"/>
      <c r="BD880" s="525"/>
      <c r="BE880" s="525"/>
      <c r="BF880" s="525"/>
      <c r="BG880" s="525"/>
      <c r="BH880" s="525"/>
      <c r="BI880" s="525"/>
      <c r="BJ880" s="525"/>
      <c r="BK880" s="525">
        <v>365</v>
      </c>
      <c r="BL880" s="525"/>
      <c r="BM880" s="525"/>
      <c r="BN880" s="525"/>
      <c r="BO880" s="525"/>
      <c r="BP880" s="525"/>
      <c r="BQ880" s="525"/>
      <c r="BR880"/>
      <c r="BS880"/>
      <c r="BT880"/>
      <c r="BU880" s="332"/>
      <c r="BV880" s="332"/>
      <c r="BW880" s="517"/>
      <c r="BX880" s="517"/>
      <c r="BY880" s="517"/>
      <c r="BZ880" s="517"/>
      <c r="CA880" s="517"/>
      <c r="CB880" s="517"/>
      <c r="CC880" s="517"/>
      <c r="CD880" s="517"/>
      <c r="CE880" s="517"/>
      <c r="CF880" s="517"/>
      <c r="CG880" s="517"/>
      <c r="CH880" s="517"/>
      <c r="CI880" s="517"/>
      <c r="CJ880" s="517"/>
      <c r="CK880" s="517"/>
      <c r="CL880" s="517"/>
      <c r="CM880" s="517"/>
      <c r="CN880" s="517"/>
      <c r="CO880" s="517"/>
      <c r="CP880" s="517"/>
      <c r="CQ880" s="517"/>
      <c r="CR880" s="517"/>
      <c r="CS880" s="517"/>
      <c r="CT880" s="517"/>
      <c r="CU880" s="517"/>
      <c r="CV880" s="517"/>
      <c r="CW880" s="517"/>
      <c r="CX880" s="517"/>
      <c r="CY880" s="517"/>
      <c r="CZ880" s="517"/>
      <c r="DA880" s="517"/>
      <c r="DB880" s="517"/>
      <c r="DC880" s="517"/>
      <c r="DD880" s="517"/>
      <c r="DE880" s="517"/>
      <c r="DF880" s="517"/>
      <c r="DG880"/>
      <c r="DH880"/>
      <c r="DI880"/>
      <c r="DJ880"/>
      <c r="DK880"/>
      <c r="DL880"/>
      <c r="DM880"/>
      <c r="DN880"/>
      <c r="DO880"/>
      <c r="DP880"/>
      <c r="DQ880"/>
      <c r="DR880"/>
      <c r="DS880"/>
      <c r="DT880"/>
      <c r="DU880"/>
      <c r="DV880"/>
      <c r="DW880"/>
      <c r="DX880"/>
      <c r="DY880"/>
      <c r="DZ880"/>
      <c r="EA880"/>
      <c r="EB880"/>
      <c r="EC880"/>
      <c r="ED880"/>
      <c r="EE880"/>
      <c r="EF880"/>
      <c r="EG880"/>
      <c r="EH880"/>
      <c r="EI880"/>
      <c r="EJ880"/>
      <c r="EK880"/>
      <c r="EL880"/>
      <c r="EM880"/>
      <c r="EN880"/>
      <c r="EO880"/>
      <c r="EP880"/>
      <c r="EQ880"/>
      <c r="ER880"/>
      <c r="ES880"/>
      <c r="ET880"/>
      <c r="EU880"/>
      <c r="EV880"/>
      <c r="EW880"/>
      <c r="EX880"/>
      <c r="EY880"/>
      <c r="EZ880"/>
      <c r="FA880"/>
      <c r="FB880"/>
      <c r="FC880"/>
      <c r="FD880"/>
      <c r="FE880"/>
      <c r="FF880"/>
      <c r="FG880"/>
      <c r="FH880"/>
      <c r="FI880"/>
      <c r="FJ880"/>
      <c r="FK880"/>
      <c r="FL880"/>
      <c r="FM880"/>
      <c r="FN880"/>
      <c r="FO880"/>
      <c r="FP880"/>
      <c r="FQ880"/>
      <c r="FR880"/>
      <c r="FS880"/>
      <c r="FT880"/>
      <c r="FU880"/>
      <c r="FV880"/>
      <c r="FW880"/>
      <c r="FX880"/>
      <c r="FY880"/>
      <c r="FZ880"/>
      <c r="GA880"/>
      <c r="GB880"/>
      <c r="GC880"/>
      <c r="GD880"/>
      <c r="GE880"/>
      <c r="GF880"/>
      <c r="GG880"/>
      <c r="GH880"/>
      <c r="GI880"/>
      <c r="GJ880"/>
      <c r="GK880"/>
      <c r="GL880"/>
      <c r="GM880"/>
      <c r="GN880"/>
      <c r="GO880"/>
      <c r="GP880"/>
      <c r="GQ880"/>
      <c r="GR880"/>
      <c r="GS880"/>
      <c r="GT880"/>
      <c r="GU880"/>
      <c r="GV880"/>
      <c r="GW880"/>
      <c r="GX880"/>
      <c r="GY880"/>
      <c r="GZ880"/>
      <c r="HA880"/>
      <c r="HB880"/>
      <c r="HC880"/>
      <c r="HD880"/>
      <c r="HE880"/>
      <c r="HF880"/>
      <c r="HG880"/>
      <c r="HH880"/>
      <c r="HI880"/>
      <c r="HJ880"/>
      <c r="HK880"/>
      <c r="HL880"/>
      <c r="HM880"/>
      <c r="HN880"/>
      <c r="HO880"/>
      <c r="HP880"/>
      <c r="HQ880"/>
      <c r="HR880"/>
      <c r="HS880"/>
      <c r="HT880"/>
      <c r="HU880"/>
      <c r="HV880"/>
      <c r="HW880"/>
      <c r="HX880"/>
      <c r="HY880"/>
      <c r="HZ880"/>
      <c r="IA880"/>
      <c r="IB880"/>
      <c r="IC880"/>
      <c r="ID880"/>
      <c r="IE880"/>
      <c r="IF880"/>
      <c r="IG880"/>
      <c r="IH880"/>
      <c r="II880"/>
      <c r="IJ880"/>
      <c r="IK880"/>
      <c r="IL880"/>
      <c r="IM880"/>
      <c r="IN880"/>
      <c r="IO880"/>
      <c r="IP880"/>
      <c r="IQ880"/>
      <c r="IR880"/>
      <c r="IS880"/>
      <c r="IT880"/>
      <c r="IU880"/>
      <c r="IV880"/>
    </row>
    <row r="881" spans="1:256" ht="15" customHeight="1">
      <c r="A881"/>
      <c r="B881" s="521"/>
      <c r="C881" s="526" t="s">
        <v>966</v>
      </c>
      <c r="D881" s="526"/>
      <c r="E881" s="526"/>
      <c r="F881" s="526"/>
      <c r="G881" s="526"/>
      <c r="H881" s="526"/>
      <c r="I881" s="526"/>
      <c r="J881" s="526"/>
      <c r="K881" s="526"/>
      <c r="L881" s="525">
        <f t="shared" si="92"/>
        <v>11</v>
      </c>
      <c r="M881" s="525"/>
      <c r="N881" s="525"/>
      <c r="O881" s="525"/>
      <c r="P881" s="525"/>
      <c r="Q881" s="525">
        <v>8</v>
      </c>
      <c r="R881" s="525"/>
      <c r="S881" s="525"/>
      <c r="T881" s="525">
        <v>3</v>
      </c>
      <c r="U881" s="525"/>
      <c r="V881" s="525"/>
      <c r="W881" s="525">
        <f t="shared" si="93"/>
        <v>232</v>
      </c>
      <c r="X881" s="525"/>
      <c r="Y881" s="525"/>
      <c r="Z881" s="525"/>
      <c r="AA881" s="525"/>
      <c r="AB881" s="525"/>
      <c r="AC881" s="525"/>
      <c r="AD881" s="525">
        <v>218</v>
      </c>
      <c r="AE881" s="525"/>
      <c r="AF881" s="525"/>
      <c r="AG881" s="525"/>
      <c r="AH881" s="525"/>
      <c r="AI881" s="525"/>
      <c r="AJ881" s="525">
        <v>14</v>
      </c>
      <c r="AK881" s="525"/>
      <c r="AL881" s="525"/>
      <c r="AM881" s="525"/>
      <c r="AN881" s="525">
        <f t="shared" si="94"/>
        <v>17</v>
      </c>
      <c r="AO881" s="525"/>
      <c r="AP881" s="525"/>
      <c r="AQ881" s="525"/>
      <c r="AR881" s="525">
        <v>7</v>
      </c>
      <c r="AS881" s="525"/>
      <c r="AT881" s="525"/>
      <c r="AU881" s="525">
        <v>10</v>
      </c>
      <c r="AV881" s="525"/>
      <c r="AW881" s="525"/>
      <c r="AX881" s="525">
        <v>2</v>
      </c>
      <c r="AY881" s="525"/>
      <c r="AZ881" s="525"/>
      <c r="BA881" s="525"/>
      <c r="BB881" s="525">
        <v>22284</v>
      </c>
      <c r="BC881" s="525"/>
      <c r="BD881" s="525"/>
      <c r="BE881" s="525"/>
      <c r="BF881" s="525"/>
      <c r="BG881" s="525"/>
      <c r="BH881" s="525"/>
      <c r="BI881" s="525"/>
      <c r="BJ881" s="525"/>
      <c r="BK881" s="525">
        <v>3880</v>
      </c>
      <c r="BL881" s="525"/>
      <c r="BM881" s="525"/>
      <c r="BN881" s="525"/>
      <c r="BO881" s="525"/>
      <c r="BP881" s="525"/>
      <c r="BQ881" s="525"/>
      <c r="BR881"/>
      <c r="BS881"/>
      <c r="BT881"/>
      <c r="BU881" s="332"/>
      <c r="BV881" s="332"/>
      <c r="BW881" s="517"/>
      <c r="BX881" s="517"/>
      <c r="BY881" s="517"/>
      <c r="BZ881" s="517"/>
      <c r="CA881" s="517"/>
      <c r="CB881" s="517"/>
      <c r="CC881" s="517"/>
      <c r="CD881" s="517"/>
      <c r="CE881" s="517"/>
      <c r="CF881" s="517"/>
      <c r="CG881" s="517"/>
      <c r="CH881" s="517"/>
      <c r="CI881" s="517"/>
      <c r="CJ881" s="517"/>
      <c r="CK881" s="517"/>
      <c r="CL881" s="517"/>
      <c r="CM881" s="517"/>
      <c r="CN881" s="517"/>
      <c r="CO881" s="517"/>
      <c r="CP881" s="517"/>
      <c r="CQ881" s="517"/>
      <c r="CR881" s="517"/>
      <c r="CS881" s="517"/>
      <c r="CT881" s="517"/>
      <c r="CU881" s="517"/>
      <c r="CV881" s="517"/>
      <c r="CW881" s="517"/>
      <c r="CX881" s="517"/>
      <c r="CY881" s="517"/>
      <c r="CZ881" s="517"/>
      <c r="DA881" s="517"/>
      <c r="DB881" s="517"/>
      <c r="DC881" s="517"/>
      <c r="DD881" s="517"/>
      <c r="DE881" s="517"/>
      <c r="DF881" s="517"/>
      <c r="DG881"/>
      <c r="DH881"/>
      <c r="DI881"/>
      <c r="DJ881"/>
      <c r="DK881"/>
      <c r="DL881"/>
      <c r="DM881"/>
      <c r="DN881"/>
      <c r="DO881"/>
      <c r="DP881"/>
      <c r="DQ881"/>
      <c r="DR881"/>
      <c r="DS881"/>
      <c r="DT881"/>
      <c r="DU881"/>
      <c r="DV881"/>
      <c r="DW881"/>
      <c r="DX881"/>
      <c r="DY881"/>
      <c r="DZ881"/>
      <c r="EA881"/>
      <c r="EB881"/>
      <c r="EC881"/>
      <c r="ED881"/>
      <c r="EE881"/>
      <c r="EF881"/>
      <c r="EG881"/>
      <c r="EH881"/>
      <c r="EI881"/>
      <c r="EJ881"/>
      <c r="EK881"/>
      <c r="EL881"/>
      <c r="EM881"/>
      <c r="EN881"/>
      <c r="EO881"/>
      <c r="EP881"/>
      <c r="EQ881"/>
      <c r="ER881"/>
      <c r="ES881"/>
      <c r="ET881"/>
      <c r="EU881"/>
      <c r="EV881"/>
      <c r="EW881"/>
      <c r="EX881"/>
      <c r="EY881"/>
      <c r="EZ881"/>
      <c r="FA881"/>
      <c r="FB881"/>
      <c r="FC881"/>
      <c r="FD881"/>
      <c r="FE881"/>
      <c r="FF881"/>
      <c r="FG881"/>
      <c r="FH881"/>
      <c r="FI881"/>
      <c r="FJ881"/>
      <c r="FK881"/>
      <c r="FL881"/>
      <c r="FM881"/>
      <c r="FN881"/>
      <c r="FO881"/>
      <c r="FP881"/>
      <c r="FQ881"/>
      <c r="FR881"/>
      <c r="FS881"/>
      <c r="FT881"/>
      <c r="FU881"/>
      <c r="FV881"/>
      <c r="FW881"/>
      <c r="FX881"/>
      <c r="FY881"/>
      <c r="FZ881"/>
      <c r="GA881"/>
      <c r="GB881"/>
      <c r="GC881"/>
      <c r="GD881"/>
      <c r="GE881"/>
      <c r="GF881"/>
      <c r="GG881"/>
      <c r="GH881"/>
      <c r="GI881"/>
      <c r="GJ881"/>
      <c r="GK881"/>
      <c r="GL881"/>
      <c r="GM881"/>
      <c r="GN881"/>
      <c r="GO881"/>
      <c r="GP881"/>
      <c r="GQ881"/>
      <c r="GR881"/>
      <c r="GS881"/>
      <c r="GT881"/>
      <c r="GU881"/>
      <c r="GV881"/>
      <c r="GW881"/>
      <c r="GX881"/>
      <c r="GY881"/>
      <c r="GZ881"/>
      <c r="HA881"/>
      <c r="HB881"/>
      <c r="HC881"/>
      <c r="HD881"/>
      <c r="HE881"/>
      <c r="HF881"/>
      <c r="HG881"/>
      <c r="HH881"/>
      <c r="HI881"/>
      <c r="HJ881"/>
      <c r="HK881"/>
      <c r="HL881"/>
      <c r="HM881"/>
      <c r="HN881"/>
      <c r="HO881"/>
      <c r="HP881"/>
      <c r="HQ881"/>
      <c r="HR881"/>
      <c r="HS881"/>
      <c r="HT881"/>
      <c r="HU881"/>
      <c r="HV881"/>
      <c r="HW881"/>
      <c r="HX881"/>
      <c r="HY881"/>
      <c r="HZ881"/>
      <c r="IA881"/>
      <c r="IB881"/>
      <c r="IC881"/>
      <c r="ID881"/>
      <c r="IE881"/>
      <c r="IF881"/>
      <c r="IG881"/>
      <c r="IH881"/>
      <c r="II881"/>
      <c r="IJ881"/>
      <c r="IK881"/>
      <c r="IL881"/>
      <c r="IM881"/>
      <c r="IN881"/>
      <c r="IO881"/>
      <c r="IP881"/>
      <c r="IQ881"/>
      <c r="IR881"/>
      <c r="IS881"/>
      <c r="IT881"/>
      <c r="IU881"/>
      <c r="IV881"/>
    </row>
    <row r="882" spans="1:256" ht="15" customHeight="1">
      <c r="A882"/>
      <c r="B882" s="521"/>
      <c r="C882" s="524" t="s">
        <v>967</v>
      </c>
      <c r="D882" s="524"/>
      <c r="E882" s="524"/>
      <c r="F882" s="524"/>
      <c r="G882" s="524"/>
      <c r="H882" s="524"/>
      <c r="I882" s="524"/>
      <c r="J882" s="524"/>
      <c r="K882" s="524"/>
      <c r="L882" s="525">
        <f t="shared" si="92"/>
        <v>2</v>
      </c>
      <c r="M882" s="525"/>
      <c r="N882" s="525"/>
      <c r="O882" s="525"/>
      <c r="P882" s="525"/>
      <c r="Q882" s="525">
        <v>2</v>
      </c>
      <c r="R882" s="525"/>
      <c r="S882" s="525"/>
      <c r="T882" s="525">
        <v>0</v>
      </c>
      <c r="U882" s="525"/>
      <c r="V882" s="525"/>
      <c r="W882" s="525">
        <f t="shared" si="93"/>
        <v>13</v>
      </c>
      <c r="X882" s="525"/>
      <c r="Y882" s="525"/>
      <c r="Z882" s="525"/>
      <c r="AA882" s="525"/>
      <c r="AB882" s="525"/>
      <c r="AC882" s="525"/>
      <c r="AD882" s="525">
        <v>13</v>
      </c>
      <c r="AE882" s="525"/>
      <c r="AF882" s="525"/>
      <c r="AG882" s="525"/>
      <c r="AH882" s="525"/>
      <c r="AI882" s="525"/>
      <c r="AJ882" s="525">
        <v>0</v>
      </c>
      <c r="AK882" s="525"/>
      <c r="AL882" s="525"/>
      <c r="AM882" s="525"/>
      <c r="AN882" s="525">
        <f t="shared" si="94"/>
        <v>2</v>
      </c>
      <c r="AO882" s="525"/>
      <c r="AP882" s="525"/>
      <c r="AQ882" s="525"/>
      <c r="AR882" s="525">
        <v>0</v>
      </c>
      <c r="AS882" s="525"/>
      <c r="AT882" s="525"/>
      <c r="AU882" s="525">
        <v>2</v>
      </c>
      <c r="AV882" s="525"/>
      <c r="AW882" s="525"/>
      <c r="AX882" s="525">
        <v>0</v>
      </c>
      <c r="AY882" s="525"/>
      <c r="AZ882" s="525"/>
      <c r="BA882" s="525"/>
      <c r="BB882" s="525">
        <v>2814</v>
      </c>
      <c r="BC882" s="525"/>
      <c r="BD882" s="525"/>
      <c r="BE882" s="525"/>
      <c r="BF882" s="525"/>
      <c r="BG882" s="525"/>
      <c r="BH882" s="525"/>
      <c r="BI882" s="525"/>
      <c r="BJ882" s="525"/>
      <c r="BK882" s="525">
        <v>376</v>
      </c>
      <c r="BL882" s="525"/>
      <c r="BM882" s="525"/>
      <c r="BN882" s="525"/>
      <c r="BO882" s="525"/>
      <c r="BP882" s="525"/>
      <c r="BQ882" s="525"/>
      <c r="BR882"/>
      <c r="BS882"/>
      <c r="BT882"/>
      <c r="BU882" s="332"/>
      <c r="BV882" s="332"/>
      <c r="BW882" s="517"/>
      <c r="BX882" s="517"/>
      <c r="BY882" s="517"/>
      <c r="BZ882" s="517"/>
      <c r="CA882" s="517"/>
      <c r="CB882" s="517"/>
      <c r="CC882" s="517"/>
      <c r="CD882" s="517"/>
      <c r="CE882" s="517"/>
      <c r="CF882" s="517"/>
      <c r="CG882" s="517"/>
      <c r="CH882" s="517"/>
      <c r="CI882" s="517"/>
      <c r="CJ882" s="517"/>
      <c r="CK882" s="517"/>
      <c r="CL882" s="517"/>
      <c r="CM882" s="517"/>
      <c r="CN882" s="517"/>
      <c r="CO882" s="517"/>
      <c r="CP882" s="517"/>
      <c r="CQ882" s="517"/>
      <c r="CR882" s="517"/>
      <c r="CS882" s="517"/>
      <c r="CT882" s="517"/>
      <c r="CU882" s="517"/>
      <c r="CV882" s="517"/>
      <c r="CW882" s="517"/>
      <c r="CX882" s="517"/>
      <c r="CY882" s="517"/>
      <c r="CZ882" s="517"/>
      <c r="DA882" s="517"/>
      <c r="DB882" s="517"/>
      <c r="DC882" s="517"/>
      <c r="DD882" s="517"/>
      <c r="DE882" s="517"/>
      <c r="DF882" s="517"/>
      <c r="DG882"/>
      <c r="DH882"/>
      <c r="DI882"/>
      <c r="DJ882"/>
      <c r="DK882"/>
      <c r="DL882"/>
      <c r="DM882"/>
      <c r="DN882"/>
      <c r="DO882"/>
      <c r="DP882"/>
      <c r="DQ882"/>
      <c r="DR882"/>
      <c r="DS882"/>
      <c r="DT882"/>
      <c r="DU882"/>
      <c r="DV882"/>
      <c r="DW882"/>
      <c r="DX882"/>
      <c r="DY882"/>
      <c r="DZ882"/>
      <c r="EA882"/>
      <c r="EB882"/>
      <c r="EC882"/>
      <c r="ED882"/>
      <c r="EE882"/>
      <c r="EF882"/>
      <c r="EG882"/>
      <c r="EH882"/>
      <c r="EI882"/>
      <c r="EJ882"/>
      <c r="EK882"/>
      <c r="EL882"/>
      <c r="EM882"/>
      <c r="EN882"/>
      <c r="EO882"/>
      <c r="EP882"/>
      <c r="EQ882"/>
      <c r="ER882"/>
      <c r="ES882"/>
      <c r="ET882"/>
      <c r="EU882"/>
      <c r="EV882"/>
      <c r="EW882"/>
      <c r="EX882"/>
      <c r="EY882"/>
      <c r="EZ882"/>
      <c r="FA882"/>
      <c r="FB882"/>
      <c r="FC882"/>
      <c r="FD882"/>
      <c r="FE882"/>
      <c r="FF882"/>
      <c r="FG882"/>
      <c r="FH882"/>
      <c r="FI882"/>
      <c r="FJ882"/>
      <c r="FK882"/>
      <c r="FL882"/>
      <c r="FM882"/>
      <c r="FN882"/>
      <c r="FO882"/>
      <c r="FP882"/>
      <c r="FQ882"/>
      <c r="FR882"/>
      <c r="FS882"/>
      <c r="FT882"/>
      <c r="FU882"/>
      <c r="FV882"/>
      <c r="FW882"/>
      <c r="FX882"/>
      <c r="FY882"/>
      <c r="FZ882"/>
      <c r="GA882"/>
      <c r="GB882"/>
      <c r="GC882"/>
      <c r="GD882"/>
      <c r="GE882"/>
      <c r="GF882"/>
      <c r="GG882"/>
      <c r="GH882"/>
      <c r="GI882"/>
      <c r="GJ882"/>
      <c r="GK882"/>
      <c r="GL882"/>
      <c r="GM882"/>
      <c r="GN882"/>
      <c r="GO882"/>
      <c r="GP882"/>
      <c r="GQ882"/>
      <c r="GR882"/>
      <c r="GS882"/>
      <c r="GT882"/>
      <c r="GU882"/>
      <c r="GV882"/>
      <c r="GW882"/>
      <c r="GX882"/>
      <c r="GY882"/>
      <c r="GZ882"/>
      <c r="HA882"/>
      <c r="HB882"/>
      <c r="HC882"/>
      <c r="HD882"/>
      <c r="HE882"/>
      <c r="HF882"/>
      <c r="HG882"/>
      <c r="HH882"/>
      <c r="HI882"/>
      <c r="HJ882"/>
      <c r="HK882"/>
      <c r="HL882"/>
      <c r="HM882"/>
      <c r="HN882"/>
      <c r="HO882"/>
      <c r="HP882"/>
      <c r="HQ882"/>
      <c r="HR882"/>
      <c r="HS882"/>
      <c r="HT882"/>
      <c r="HU882"/>
      <c r="HV882"/>
      <c r="HW882"/>
      <c r="HX882"/>
      <c r="HY882"/>
      <c r="HZ882"/>
      <c r="IA882"/>
      <c r="IB882"/>
      <c r="IC882"/>
      <c r="ID882"/>
      <c r="IE882"/>
      <c r="IF882"/>
      <c r="IG882"/>
      <c r="IH882"/>
      <c r="II882"/>
      <c r="IJ882"/>
      <c r="IK882"/>
      <c r="IL882"/>
      <c r="IM882"/>
      <c r="IN882"/>
      <c r="IO882"/>
      <c r="IP882"/>
      <c r="IQ882"/>
      <c r="IR882"/>
      <c r="IS882"/>
      <c r="IT882"/>
      <c r="IU882"/>
      <c r="IV882"/>
    </row>
    <row r="883" spans="1:256" ht="15" customHeight="1">
      <c r="A883"/>
      <c r="B883" s="521"/>
      <c r="C883" s="527" t="s">
        <v>968</v>
      </c>
      <c r="D883" s="527"/>
      <c r="E883" s="527"/>
      <c r="F883" s="527"/>
      <c r="G883" s="527"/>
      <c r="H883" s="527"/>
      <c r="I883" s="527"/>
      <c r="J883" s="527"/>
      <c r="K883" s="527"/>
      <c r="L883" s="528">
        <f t="shared" si="92"/>
        <v>15</v>
      </c>
      <c r="M883" s="528"/>
      <c r="N883" s="528"/>
      <c r="O883" s="528"/>
      <c r="P883" s="528"/>
      <c r="Q883" s="528">
        <v>12</v>
      </c>
      <c r="R883" s="528"/>
      <c r="S883" s="528"/>
      <c r="T883" s="528">
        <v>3</v>
      </c>
      <c r="U883" s="528"/>
      <c r="V883" s="528"/>
      <c r="W883" s="528">
        <f t="shared" si="93"/>
        <v>355</v>
      </c>
      <c r="X883" s="528"/>
      <c r="Y883" s="528"/>
      <c r="Z883" s="528"/>
      <c r="AA883" s="528"/>
      <c r="AB883" s="528"/>
      <c r="AC883" s="528"/>
      <c r="AD883" s="528">
        <v>334</v>
      </c>
      <c r="AE883" s="528"/>
      <c r="AF883" s="528"/>
      <c r="AG883" s="528"/>
      <c r="AH883" s="528"/>
      <c r="AI883" s="528"/>
      <c r="AJ883" s="528">
        <v>21</v>
      </c>
      <c r="AK883" s="528"/>
      <c r="AL883" s="528"/>
      <c r="AM883" s="528"/>
      <c r="AN883" s="528">
        <f t="shared" si="94"/>
        <v>25</v>
      </c>
      <c r="AO883" s="528"/>
      <c r="AP883" s="528"/>
      <c r="AQ883" s="528"/>
      <c r="AR883" s="528">
        <v>10</v>
      </c>
      <c r="AS883" s="528"/>
      <c r="AT883" s="528"/>
      <c r="AU883" s="528">
        <v>15</v>
      </c>
      <c r="AV883" s="528"/>
      <c r="AW883" s="528"/>
      <c r="AX883" s="528">
        <v>3</v>
      </c>
      <c r="AY883" s="528"/>
      <c r="AZ883" s="528"/>
      <c r="BA883" s="528"/>
      <c r="BB883" s="528">
        <v>35891</v>
      </c>
      <c r="BC883" s="528"/>
      <c r="BD883" s="528"/>
      <c r="BE883" s="528"/>
      <c r="BF883" s="528"/>
      <c r="BG883" s="528"/>
      <c r="BH883" s="528"/>
      <c r="BI883" s="528"/>
      <c r="BJ883" s="528"/>
      <c r="BK883" s="528">
        <v>5154</v>
      </c>
      <c r="BL883" s="528"/>
      <c r="BM883" s="528"/>
      <c r="BN883" s="528"/>
      <c r="BO883" s="528"/>
      <c r="BP883" s="528"/>
      <c r="BQ883" s="528"/>
      <c r="BR883"/>
      <c r="BS883"/>
      <c r="BT883"/>
      <c r="BU883" s="332"/>
      <c r="BV883" s="332"/>
      <c r="BW883" s="517"/>
      <c r="BX883" s="517"/>
      <c r="BY883" s="517"/>
      <c r="BZ883" s="517"/>
      <c r="CA883" s="517"/>
      <c r="CB883" s="517"/>
      <c r="CC883" s="517"/>
      <c r="CD883" s="517"/>
      <c r="CE883" s="517"/>
      <c r="CF883" s="517"/>
      <c r="CG883" s="517"/>
      <c r="CH883" s="517"/>
      <c r="CI883" s="517"/>
      <c r="CJ883" s="517"/>
      <c r="CK883" s="517"/>
      <c r="CL883" s="517"/>
      <c r="CM883" s="517"/>
      <c r="CN883" s="517"/>
      <c r="CO883" s="517"/>
      <c r="CP883" s="517"/>
      <c r="CQ883" s="517"/>
      <c r="CR883" s="517"/>
      <c r="CS883" s="517"/>
      <c r="CT883" s="517"/>
      <c r="CU883" s="517"/>
      <c r="CV883" s="517"/>
      <c r="CW883" s="517"/>
      <c r="CX883" s="517"/>
      <c r="CY883" s="517"/>
      <c r="CZ883" s="517"/>
      <c r="DA883" s="517"/>
      <c r="DB883" s="517"/>
      <c r="DC883" s="517"/>
      <c r="DD883" s="517"/>
      <c r="DE883" s="517"/>
      <c r="DF883" s="517"/>
      <c r="DG883"/>
      <c r="DH883"/>
      <c r="DI883"/>
      <c r="DJ883"/>
      <c r="DK883"/>
      <c r="DL883"/>
      <c r="DM883"/>
      <c r="DN883"/>
      <c r="DO883"/>
      <c r="DP883"/>
      <c r="DQ883"/>
      <c r="DR883"/>
      <c r="DS883"/>
      <c r="DT883"/>
      <c r="DU883"/>
      <c r="DV883"/>
      <c r="DW883"/>
      <c r="DX883"/>
      <c r="DY883"/>
      <c r="DZ883"/>
      <c r="EA883"/>
      <c r="EB883"/>
      <c r="EC883"/>
      <c r="ED883"/>
      <c r="EE883"/>
      <c r="EF883"/>
      <c r="EG883"/>
      <c r="EH883"/>
      <c r="EI883"/>
      <c r="EJ883"/>
      <c r="EK883"/>
      <c r="EL883"/>
      <c r="EM883"/>
      <c r="EN883"/>
      <c r="EO883"/>
      <c r="EP883"/>
      <c r="EQ883"/>
      <c r="ER883"/>
      <c r="ES883"/>
      <c r="ET883"/>
      <c r="EU883"/>
      <c r="EV883"/>
      <c r="EW883"/>
      <c r="EX883"/>
      <c r="EY883"/>
      <c r="EZ883"/>
      <c r="FA883"/>
      <c r="FB883"/>
      <c r="FC883"/>
      <c r="FD883"/>
      <c r="FE883"/>
      <c r="FF883"/>
      <c r="FG883"/>
      <c r="FH883"/>
      <c r="FI883"/>
      <c r="FJ883"/>
      <c r="FK883"/>
      <c r="FL883"/>
      <c r="FM883"/>
      <c r="FN883"/>
      <c r="FO883"/>
      <c r="FP883"/>
      <c r="FQ883"/>
      <c r="FR883"/>
      <c r="FS883"/>
      <c r="FT883"/>
      <c r="FU883"/>
      <c r="FV883"/>
      <c r="FW883"/>
      <c r="FX883"/>
      <c r="FY883"/>
      <c r="FZ883"/>
      <c r="GA883"/>
      <c r="GB883"/>
      <c r="GC883"/>
      <c r="GD883"/>
      <c r="GE883"/>
      <c r="GF883"/>
      <c r="GG883"/>
      <c r="GH883"/>
      <c r="GI883"/>
      <c r="GJ883"/>
      <c r="GK883"/>
      <c r="GL883"/>
      <c r="GM883"/>
      <c r="GN883"/>
      <c r="GO883"/>
      <c r="GP883"/>
      <c r="GQ883"/>
      <c r="GR883"/>
      <c r="GS883"/>
      <c r="GT883"/>
      <c r="GU883"/>
      <c r="GV883"/>
      <c r="GW883"/>
      <c r="GX883"/>
      <c r="GY883"/>
      <c r="GZ883"/>
      <c r="HA883"/>
      <c r="HB883"/>
      <c r="HC883"/>
      <c r="HD883"/>
      <c r="HE883"/>
      <c r="HF883"/>
      <c r="HG883"/>
      <c r="HH883"/>
      <c r="HI883"/>
      <c r="HJ883"/>
      <c r="HK883"/>
      <c r="HL883"/>
      <c r="HM883"/>
      <c r="HN883"/>
      <c r="HO883"/>
      <c r="HP883"/>
      <c r="HQ883"/>
      <c r="HR883"/>
      <c r="HS883"/>
      <c r="HT883"/>
      <c r="HU883"/>
      <c r="HV883"/>
      <c r="HW883"/>
      <c r="HX883"/>
      <c r="HY883"/>
      <c r="HZ883"/>
      <c r="IA883"/>
      <c r="IB883"/>
      <c r="IC883"/>
      <c r="ID883"/>
      <c r="IE883"/>
      <c r="IF883"/>
      <c r="IG883"/>
      <c r="IH883"/>
      <c r="II883"/>
      <c r="IJ883"/>
      <c r="IK883"/>
      <c r="IL883"/>
      <c r="IM883"/>
      <c r="IN883"/>
      <c r="IO883"/>
      <c r="IP883"/>
      <c r="IQ883"/>
      <c r="IR883"/>
      <c r="IS883"/>
      <c r="IT883"/>
      <c r="IU883"/>
      <c r="IV883"/>
    </row>
    <row r="884" spans="1:256" ht="15" customHeight="1">
      <c r="A884"/>
      <c r="B884" s="529" t="s">
        <v>969</v>
      </c>
      <c r="C884" s="529"/>
      <c r="D884" s="529"/>
      <c r="E884" s="529"/>
      <c r="F884" s="529"/>
      <c r="G884" s="529"/>
      <c r="H884" s="529"/>
      <c r="I884" s="529"/>
      <c r="J884" s="529"/>
      <c r="K884" s="529"/>
      <c r="L884" s="530">
        <f>SUM(L885:P889)</f>
        <v>51</v>
      </c>
      <c r="M884" s="530"/>
      <c r="N884" s="530"/>
      <c r="O884" s="530"/>
      <c r="P884" s="530"/>
      <c r="Q884" s="530">
        <f>SUM(Q885:S889)</f>
        <v>38</v>
      </c>
      <c r="R884" s="530"/>
      <c r="S884" s="530"/>
      <c r="T884" s="530">
        <f>SUM(T885:V889)</f>
        <v>13</v>
      </c>
      <c r="U884" s="530"/>
      <c r="V884" s="530"/>
      <c r="W884" s="530">
        <f t="shared" si="93"/>
        <v>1229</v>
      </c>
      <c r="X884" s="530"/>
      <c r="Y884" s="530"/>
      <c r="Z884" s="530"/>
      <c r="AA884" s="530"/>
      <c r="AB884" s="530"/>
      <c r="AC884" s="530"/>
      <c r="AD884" s="530">
        <f>SUM(AD885:AG889)</f>
        <v>1183</v>
      </c>
      <c r="AE884" s="530"/>
      <c r="AF884" s="530"/>
      <c r="AG884" s="530"/>
      <c r="AH884" s="530"/>
      <c r="AI884" s="530"/>
      <c r="AJ884" s="530">
        <f>SUM(AJ885:AM889)</f>
        <v>46</v>
      </c>
      <c r="AK884" s="530"/>
      <c r="AL884" s="530"/>
      <c r="AM884" s="530"/>
      <c r="AN884" s="530">
        <f>SUM(AN885:AQ889)</f>
        <v>115</v>
      </c>
      <c r="AO884" s="530"/>
      <c r="AP884" s="530"/>
      <c r="AQ884" s="530"/>
      <c r="AR884" s="530">
        <f>SUM(AR885:AT889)</f>
        <v>57</v>
      </c>
      <c r="AS884" s="530"/>
      <c r="AT884" s="530"/>
      <c r="AU884" s="530">
        <f>SUM(AU885:AW889)</f>
        <v>58</v>
      </c>
      <c r="AV884" s="530"/>
      <c r="AW884" s="530"/>
      <c r="AX884" s="530">
        <f>SUM(AX885:BA889)</f>
        <v>13</v>
      </c>
      <c r="AY884" s="530"/>
      <c r="AZ884" s="530"/>
      <c r="BA884" s="530"/>
      <c r="BB884" s="530">
        <f>SUM(BB885:BH889)</f>
        <v>174088</v>
      </c>
      <c r="BC884" s="530"/>
      <c r="BD884" s="530"/>
      <c r="BE884" s="530"/>
      <c r="BF884" s="530"/>
      <c r="BG884" s="530"/>
      <c r="BH884" s="530"/>
      <c r="BI884" s="530"/>
      <c r="BJ884" s="530"/>
      <c r="BK884" s="530">
        <f>SUM(BK885:BP889)</f>
        <v>22760</v>
      </c>
      <c r="BL884" s="530"/>
      <c r="BM884" s="530"/>
      <c r="BN884" s="530"/>
      <c r="BO884" s="530"/>
      <c r="BP884" s="530"/>
      <c r="BQ884" s="530"/>
      <c r="BR884"/>
      <c r="BS884"/>
      <c r="BT884"/>
      <c r="BU884" s="332"/>
      <c r="BV884" s="332"/>
      <c r="BW884" s="517"/>
      <c r="BX884" s="517"/>
      <c r="BY884" s="517"/>
      <c r="BZ884" s="517"/>
      <c r="CA884" s="517"/>
      <c r="CB884" s="517"/>
      <c r="CC884" s="517"/>
      <c r="CD884" s="517"/>
      <c r="CE884" s="517"/>
      <c r="CF884" s="517"/>
      <c r="CG884" s="517"/>
      <c r="CH884" s="517"/>
      <c r="CI884" s="517"/>
      <c r="CJ884" s="517"/>
      <c r="CK884" s="517"/>
      <c r="CL884" s="517"/>
      <c r="CM884" s="517"/>
      <c r="CN884" s="517"/>
      <c r="CO884" s="517"/>
      <c r="CP884" s="517"/>
      <c r="CQ884" s="517"/>
      <c r="CR884" s="517"/>
      <c r="CS884" s="517"/>
      <c r="CT884" s="517"/>
      <c r="CU884" s="517"/>
      <c r="CV884" s="517"/>
      <c r="CW884" s="517"/>
      <c r="CX884" s="517"/>
      <c r="CY884" s="517"/>
      <c r="CZ884" s="517"/>
      <c r="DA884" s="517"/>
      <c r="DB884" s="517"/>
      <c r="DC884" s="517"/>
      <c r="DD884" s="517"/>
      <c r="DE884" s="517"/>
      <c r="DF884" s="517"/>
      <c r="DG884"/>
      <c r="DH884"/>
      <c r="DI884"/>
      <c r="DJ884"/>
      <c r="DK884"/>
      <c r="DL884"/>
      <c r="DM884"/>
      <c r="DN884"/>
      <c r="DO884"/>
      <c r="DP884"/>
      <c r="DQ884"/>
      <c r="DR884"/>
      <c r="DS884"/>
      <c r="DT884"/>
      <c r="DU884"/>
      <c r="DV884"/>
      <c r="DW884"/>
      <c r="DX884"/>
      <c r="DY884"/>
      <c r="DZ884"/>
      <c r="EA884"/>
      <c r="EB884"/>
      <c r="EC884"/>
      <c r="ED884"/>
      <c r="EE884"/>
      <c r="EF884"/>
      <c r="EG884"/>
      <c r="EH884"/>
      <c r="EI884"/>
      <c r="EJ884"/>
      <c r="EK884"/>
      <c r="EL884"/>
      <c r="EM884"/>
      <c r="EN884"/>
      <c r="EO884"/>
      <c r="EP884"/>
      <c r="EQ884"/>
      <c r="ER884"/>
      <c r="ES884"/>
      <c r="ET884"/>
      <c r="EU884"/>
      <c r="EV884"/>
      <c r="EW884"/>
      <c r="EX884"/>
      <c r="EY884"/>
      <c r="EZ884"/>
      <c r="FA884"/>
      <c r="FB884"/>
      <c r="FC884"/>
      <c r="FD884"/>
      <c r="FE884"/>
      <c r="FF884"/>
      <c r="FG884"/>
      <c r="FH884"/>
      <c r="FI884"/>
      <c r="FJ884"/>
      <c r="FK884"/>
      <c r="FL884"/>
      <c r="FM884"/>
      <c r="FN884"/>
      <c r="FO884"/>
      <c r="FP884"/>
      <c r="FQ884"/>
      <c r="FR884"/>
      <c r="FS884"/>
      <c r="FT884"/>
      <c r="FU884"/>
      <c r="FV884"/>
      <c r="FW884"/>
      <c r="FX884"/>
      <c r="FY884"/>
      <c r="FZ884"/>
      <c r="GA884"/>
      <c r="GB884"/>
      <c r="GC884"/>
      <c r="GD884"/>
      <c r="GE884"/>
      <c r="GF884"/>
      <c r="GG884"/>
      <c r="GH884"/>
      <c r="GI884"/>
      <c r="GJ884"/>
      <c r="GK884"/>
      <c r="GL884"/>
      <c r="GM884"/>
      <c r="GN884"/>
      <c r="GO884"/>
      <c r="GP884"/>
      <c r="GQ884"/>
      <c r="GR884"/>
      <c r="GS884"/>
      <c r="GT884"/>
      <c r="GU884"/>
      <c r="GV884"/>
      <c r="GW884"/>
      <c r="GX884"/>
      <c r="GY884"/>
      <c r="GZ884"/>
      <c r="HA884"/>
      <c r="HB884"/>
      <c r="HC884"/>
      <c r="HD884"/>
      <c r="HE884"/>
      <c r="HF884"/>
      <c r="HG884"/>
      <c r="HH884"/>
      <c r="HI884"/>
      <c r="HJ884"/>
      <c r="HK884"/>
      <c r="HL884"/>
      <c r="HM884"/>
      <c r="HN884"/>
      <c r="HO884"/>
      <c r="HP884"/>
      <c r="HQ884"/>
      <c r="HR884"/>
      <c r="HS884"/>
      <c r="HT884"/>
      <c r="HU884"/>
      <c r="HV884"/>
      <c r="HW884"/>
      <c r="HX884"/>
      <c r="HY884"/>
      <c r="HZ884"/>
      <c r="IA884"/>
      <c r="IB884"/>
      <c r="IC884"/>
      <c r="ID884"/>
      <c r="IE884"/>
      <c r="IF884"/>
      <c r="IG884"/>
      <c r="IH884"/>
      <c r="II884"/>
      <c r="IJ884"/>
      <c r="IK884"/>
      <c r="IL884"/>
      <c r="IM884"/>
      <c r="IN884"/>
      <c r="IO884"/>
      <c r="IP884"/>
      <c r="IQ884"/>
      <c r="IR884"/>
      <c r="IS884"/>
      <c r="IT884"/>
      <c r="IU884"/>
      <c r="IV884"/>
    </row>
    <row r="885" spans="1:256" ht="15" customHeight="1">
      <c r="A885"/>
      <c r="B885" s="521"/>
      <c r="C885" s="522" t="s">
        <v>970</v>
      </c>
      <c r="D885" s="522"/>
      <c r="E885" s="522"/>
      <c r="F885" s="522"/>
      <c r="G885" s="522"/>
      <c r="H885" s="522"/>
      <c r="I885" s="522"/>
      <c r="J885" s="522"/>
      <c r="K885" s="522"/>
      <c r="L885" s="523">
        <f aca="true" t="shared" si="95" ref="L885:L889">SUM(Q885:V885)</f>
        <v>22</v>
      </c>
      <c r="M885" s="523"/>
      <c r="N885" s="523"/>
      <c r="O885" s="523"/>
      <c r="P885" s="523"/>
      <c r="Q885" s="523">
        <v>18</v>
      </c>
      <c r="R885" s="523"/>
      <c r="S885" s="523"/>
      <c r="T885" s="523">
        <v>4</v>
      </c>
      <c r="U885" s="523"/>
      <c r="V885" s="523"/>
      <c r="W885" s="523">
        <f t="shared" si="93"/>
        <v>671</v>
      </c>
      <c r="X885" s="523"/>
      <c r="Y885" s="523"/>
      <c r="Z885" s="523"/>
      <c r="AA885" s="523"/>
      <c r="AB885" s="523"/>
      <c r="AC885" s="523"/>
      <c r="AD885" s="523">
        <v>651</v>
      </c>
      <c r="AE885" s="523"/>
      <c r="AF885" s="523"/>
      <c r="AG885" s="523"/>
      <c r="AH885" s="523"/>
      <c r="AI885" s="523"/>
      <c r="AJ885" s="523">
        <v>20</v>
      </c>
      <c r="AK885" s="523"/>
      <c r="AL885" s="523"/>
      <c r="AM885" s="523"/>
      <c r="AN885" s="523">
        <f aca="true" t="shared" si="96" ref="AN885:AN889">SUM(AR885:AW885)</f>
        <v>50</v>
      </c>
      <c r="AO885" s="523"/>
      <c r="AP885" s="523"/>
      <c r="AQ885" s="523"/>
      <c r="AR885" s="523">
        <v>25</v>
      </c>
      <c r="AS885" s="523"/>
      <c r="AT885" s="523"/>
      <c r="AU885" s="523">
        <v>25</v>
      </c>
      <c r="AV885" s="523"/>
      <c r="AW885" s="523"/>
      <c r="AX885" s="523">
        <v>4</v>
      </c>
      <c r="AY885" s="523"/>
      <c r="AZ885" s="523"/>
      <c r="BA885" s="523"/>
      <c r="BB885" s="523">
        <v>39453</v>
      </c>
      <c r="BC885" s="523"/>
      <c r="BD885" s="523"/>
      <c r="BE885" s="523"/>
      <c r="BF885" s="523"/>
      <c r="BG885" s="523"/>
      <c r="BH885" s="523"/>
      <c r="BI885" s="523"/>
      <c r="BJ885" s="523"/>
      <c r="BK885" s="523">
        <v>6719</v>
      </c>
      <c r="BL885" s="523"/>
      <c r="BM885" s="523"/>
      <c r="BN885" s="523"/>
      <c r="BO885" s="523"/>
      <c r="BP885" s="523"/>
      <c r="BQ885" s="523"/>
      <c r="BR885"/>
      <c r="BS885"/>
      <c r="BT885"/>
      <c r="BU885" s="332"/>
      <c r="BV885" s="332"/>
      <c r="BW885" s="517"/>
      <c r="BX885" s="517"/>
      <c r="BY885" s="517"/>
      <c r="BZ885" s="517"/>
      <c r="CA885" s="517"/>
      <c r="CB885" s="517"/>
      <c r="CC885" s="517"/>
      <c r="CD885" s="517"/>
      <c r="CE885" s="517"/>
      <c r="CF885" s="517"/>
      <c r="CG885" s="517"/>
      <c r="CH885" s="517"/>
      <c r="CI885" s="517"/>
      <c r="CJ885" s="517"/>
      <c r="CK885" s="517"/>
      <c r="CL885" s="517"/>
      <c r="CM885" s="531"/>
      <c r="CN885" s="531"/>
      <c r="CO885" s="531"/>
      <c r="CP885" s="531"/>
      <c r="CQ885" s="531"/>
      <c r="CR885" s="531"/>
      <c r="CS885" s="531"/>
      <c r="CT885" s="531"/>
      <c r="CU885" s="531"/>
      <c r="CV885" s="531"/>
      <c r="CW885" s="531"/>
      <c r="CX885" s="531"/>
      <c r="CY885" s="531"/>
      <c r="CZ885" s="531"/>
      <c r="DA885" s="531"/>
      <c r="DB885" s="531"/>
      <c r="DC885" s="531"/>
      <c r="DD885" s="531"/>
      <c r="DE885" s="531"/>
      <c r="DF885" s="531"/>
      <c r="DG885"/>
      <c r="DH885"/>
      <c r="DI885"/>
      <c r="DJ885"/>
      <c r="DK885"/>
      <c r="DL885"/>
      <c r="DM885"/>
      <c r="DN885"/>
      <c r="DO885"/>
      <c r="DP885"/>
      <c r="DQ885"/>
      <c r="DR885"/>
      <c r="DS885"/>
      <c r="DT885"/>
      <c r="DU885"/>
      <c r="DV885"/>
      <c r="DW885"/>
      <c r="DX885"/>
      <c r="DY885"/>
      <c r="DZ885"/>
      <c r="EA885"/>
      <c r="EB885"/>
      <c r="EC885"/>
      <c r="ED885"/>
      <c r="EE885"/>
      <c r="EF885"/>
      <c r="EG885"/>
      <c r="EH885"/>
      <c r="EI885"/>
      <c r="EJ885"/>
      <c r="EK885"/>
      <c r="EL885"/>
      <c r="EM885"/>
      <c r="EN885"/>
      <c r="EO885"/>
      <c r="EP885"/>
      <c r="EQ885"/>
      <c r="ER885"/>
      <c r="ES885"/>
      <c r="ET885"/>
      <c r="EU885"/>
      <c r="EV885"/>
      <c r="EW885"/>
      <c r="EX885"/>
      <c r="EY885"/>
      <c r="EZ885"/>
      <c r="FA885"/>
      <c r="FB885"/>
      <c r="FC885"/>
      <c r="FD885"/>
      <c r="FE885"/>
      <c r="FF885"/>
      <c r="FG885"/>
      <c r="FH885"/>
      <c r="FI885"/>
      <c r="FJ885"/>
      <c r="FK885"/>
      <c r="FL885"/>
      <c r="FM885"/>
      <c r="FN885"/>
      <c r="FO885"/>
      <c r="FP885"/>
      <c r="FQ885"/>
      <c r="FR885"/>
      <c r="FS885"/>
      <c r="FT885"/>
      <c r="FU885"/>
      <c r="FV885"/>
      <c r="FW885"/>
      <c r="FX885"/>
      <c r="FY885"/>
      <c r="FZ885"/>
      <c r="GA885"/>
      <c r="GB885"/>
      <c r="GC885"/>
      <c r="GD885"/>
      <c r="GE885"/>
      <c r="GF885"/>
      <c r="GG885"/>
      <c r="GH885"/>
      <c r="GI885"/>
      <c r="GJ885"/>
      <c r="GK885"/>
      <c r="GL885"/>
      <c r="GM885"/>
      <c r="GN885"/>
      <c r="GO885"/>
      <c r="GP885"/>
      <c r="GQ885"/>
      <c r="GR885"/>
      <c r="GS885"/>
      <c r="GT885"/>
      <c r="GU885"/>
      <c r="GV885"/>
      <c r="GW885"/>
      <c r="GX885"/>
      <c r="GY885"/>
      <c r="GZ885"/>
      <c r="HA885"/>
      <c r="HB885"/>
      <c r="HC885"/>
      <c r="HD885"/>
      <c r="HE885"/>
      <c r="HF885"/>
      <c r="HG885"/>
      <c r="HH885"/>
      <c r="HI885"/>
      <c r="HJ885"/>
      <c r="HK885"/>
      <c r="HL885"/>
      <c r="HM885"/>
      <c r="HN885"/>
      <c r="HO885"/>
      <c r="HP885"/>
      <c r="HQ885"/>
      <c r="HR885"/>
      <c r="HS885"/>
      <c r="HT885"/>
      <c r="HU885"/>
      <c r="HV885"/>
      <c r="HW885"/>
      <c r="HX885"/>
      <c r="HY885"/>
      <c r="HZ885"/>
      <c r="IA885"/>
      <c r="IB885"/>
      <c r="IC885"/>
      <c r="ID885"/>
      <c r="IE885"/>
      <c r="IF885"/>
      <c r="IG885"/>
      <c r="IH885"/>
      <c r="II885"/>
      <c r="IJ885"/>
      <c r="IK885"/>
      <c r="IL885"/>
      <c r="IM885"/>
      <c r="IN885"/>
      <c r="IO885"/>
      <c r="IP885"/>
      <c r="IQ885"/>
      <c r="IR885"/>
      <c r="IS885"/>
      <c r="IT885"/>
      <c r="IU885"/>
      <c r="IV885"/>
    </row>
    <row r="886" spans="1:256" ht="15" customHeight="1">
      <c r="A886"/>
      <c r="B886" s="521"/>
      <c r="C886" s="526" t="s">
        <v>971</v>
      </c>
      <c r="D886" s="526"/>
      <c r="E886" s="526"/>
      <c r="F886" s="526"/>
      <c r="G886" s="526"/>
      <c r="H886" s="526"/>
      <c r="I886" s="526"/>
      <c r="J886" s="526"/>
      <c r="K886" s="526"/>
      <c r="L886" s="525">
        <f t="shared" si="95"/>
        <v>5</v>
      </c>
      <c r="M886" s="525"/>
      <c r="N886" s="525"/>
      <c r="O886" s="525"/>
      <c r="P886" s="525"/>
      <c r="Q886" s="525">
        <v>3</v>
      </c>
      <c r="R886" s="525"/>
      <c r="S886" s="525"/>
      <c r="T886" s="525">
        <v>2</v>
      </c>
      <c r="U886" s="525"/>
      <c r="V886" s="525"/>
      <c r="W886" s="525">
        <f t="shared" si="93"/>
        <v>90</v>
      </c>
      <c r="X886" s="525"/>
      <c r="Y886" s="525"/>
      <c r="Z886" s="525"/>
      <c r="AA886" s="525"/>
      <c r="AB886" s="525"/>
      <c r="AC886" s="525"/>
      <c r="AD886" s="525">
        <v>87</v>
      </c>
      <c r="AE886" s="525"/>
      <c r="AF886" s="525"/>
      <c r="AG886" s="525"/>
      <c r="AH886" s="525"/>
      <c r="AI886" s="525"/>
      <c r="AJ886" s="525">
        <v>3</v>
      </c>
      <c r="AK886" s="525"/>
      <c r="AL886" s="525"/>
      <c r="AM886" s="525"/>
      <c r="AN886" s="525">
        <f t="shared" si="96"/>
        <v>13</v>
      </c>
      <c r="AO886" s="525"/>
      <c r="AP886" s="525"/>
      <c r="AQ886" s="525"/>
      <c r="AR886" s="525">
        <v>6</v>
      </c>
      <c r="AS886" s="525"/>
      <c r="AT886" s="525"/>
      <c r="AU886" s="525">
        <v>7</v>
      </c>
      <c r="AV886" s="525"/>
      <c r="AW886" s="525"/>
      <c r="AX886" s="525">
        <v>1</v>
      </c>
      <c r="AY886" s="525"/>
      <c r="AZ886" s="525"/>
      <c r="BA886" s="525"/>
      <c r="BB886" s="525">
        <v>30736</v>
      </c>
      <c r="BC886" s="525"/>
      <c r="BD886" s="525"/>
      <c r="BE886" s="525"/>
      <c r="BF886" s="525"/>
      <c r="BG886" s="525"/>
      <c r="BH886" s="525"/>
      <c r="BI886" s="525"/>
      <c r="BJ886" s="525"/>
      <c r="BK886" s="525">
        <v>3333</v>
      </c>
      <c r="BL886" s="525"/>
      <c r="BM886" s="525"/>
      <c r="BN886" s="525"/>
      <c r="BO886" s="525"/>
      <c r="BP886" s="525"/>
      <c r="BQ886" s="525"/>
      <c r="BR886"/>
      <c r="BS886"/>
      <c r="BT886"/>
      <c r="BU886" s="532"/>
      <c r="BV886" s="532"/>
      <c r="BW886" s="533"/>
      <c r="BX886" s="533"/>
      <c r="BY886" s="533"/>
      <c r="BZ886" s="533"/>
      <c r="CA886" s="533"/>
      <c r="CB886" s="533"/>
      <c r="CC886" s="533"/>
      <c r="CD886" s="533"/>
      <c r="CE886" s="533"/>
      <c r="CF886" s="533"/>
      <c r="CG886" s="533"/>
      <c r="CH886" s="533"/>
      <c r="CI886" s="533"/>
      <c r="CJ886" s="533"/>
      <c r="CK886" s="533"/>
      <c r="CL886" s="533"/>
      <c r="CM886" s="533"/>
      <c r="CN886" s="533"/>
      <c r="CO886" s="533"/>
      <c r="CP886" s="533"/>
      <c r="CQ886" s="533"/>
      <c r="CR886" s="533"/>
      <c r="CS886" s="534"/>
      <c r="CT886" s="533"/>
      <c r="CU886" s="533"/>
      <c r="CV886" s="533"/>
      <c r="CW886" s="533"/>
      <c r="CX886" s="533"/>
      <c r="CY886" s="533"/>
      <c r="CZ886" s="533"/>
      <c r="DA886" s="533"/>
      <c r="DB886" s="533"/>
      <c r="DC886" s="533"/>
      <c r="DD886" s="533"/>
      <c r="DE886" s="533"/>
      <c r="DF886" s="533"/>
      <c r="DG886"/>
      <c r="DH886"/>
      <c r="DI886"/>
      <c r="DJ886"/>
      <c r="DK886"/>
      <c r="DL886"/>
      <c r="DM886"/>
      <c r="DN886"/>
      <c r="DO886"/>
      <c r="DP886"/>
      <c r="DQ886"/>
      <c r="DR886"/>
      <c r="DS886"/>
      <c r="DT886"/>
      <c r="DU886"/>
      <c r="DV886"/>
      <c r="DW886"/>
      <c r="DX886"/>
      <c r="DY886"/>
      <c r="DZ886"/>
      <c r="EA886"/>
      <c r="EB886"/>
      <c r="EC886"/>
      <c r="ED886"/>
      <c r="EE886"/>
      <c r="EF886"/>
      <c r="EG886"/>
      <c r="EH886"/>
      <c r="EI886"/>
      <c r="EJ886"/>
      <c r="EK886"/>
      <c r="EL886"/>
      <c r="EM886"/>
      <c r="EN886"/>
      <c r="EO886"/>
      <c r="EP886"/>
      <c r="EQ886"/>
      <c r="ER886"/>
      <c r="ES886"/>
      <c r="ET886"/>
      <c r="EU886"/>
      <c r="EV886"/>
      <c r="EW886"/>
      <c r="EX886"/>
      <c r="EY886"/>
      <c r="EZ886"/>
      <c r="FA886"/>
      <c r="FB886"/>
      <c r="FC886"/>
      <c r="FD886"/>
      <c r="FE886"/>
      <c r="FF886"/>
      <c r="FG886"/>
      <c r="FH886"/>
      <c r="FI886"/>
      <c r="FJ886"/>
      <c r="FK886"/>
      <c r="FL886"/>
      <c r="FM886"/>
      <c r="FN886"/>
      <c r="FO886"/>
      <c r="FP886"/>
      <c r="FQ886"/>
      <c r="FR886"/>
      <c r="FS886"/>
      <c r="FT886"/>
      <c r="FU886"/>
      <c r="FV886"/>
      <c r="FW886"/>
      <c r="FX886"/>
      <c r="FY886"/>
      <c r="FZ886"/>
      <c r="GA886"/>
      <c r="GB886"/>
      <c r="GC886"/>
      <c r="GD886"/>
      <c r="GE886"/>
      <c r="GF886"/>
      <c r="GG886"/>
      <c r="GH886"/>
      <c r="GI886"/>
      <c r="GJ886"/>
      <c r="GK886"/>
      <c r="GL886"/>
      <c r="GM886"/>
      <c r="GN886"/>
      <c r="GO886"/>
      <c r="GP886"/>
      <c r="GQ886"/>
      <c r="GR886"/>
      <c r="GS886"/>
      <c r="GT886"/>
      <c r="GU886"/>
      <c r="GV886"/>
      <c r="GW886"/>
      <c r="GX886"/>
      <c r="GY886"/>
      <c r="GZ886"/>
      <c r="HA886"/>
      <c r="HB886"/>
      <c r="HC886"/>
      <c r="HD886"/>
      <c r="HE886"/>
      <c r="HF886"/>
      <c r="HG886"/>
      <c r="HH886"/>
      <c r="HI886"/>
      <c r="HJ886"/>
      <c r="HK886"/>
      <c r="HL886"/>
      <c r="HM886"/>
      <c r="HN886"/>
      <c r="HO886"/>
      <c r="HP886"/>
      <c r="HQ886"/>
      <c r="HR886"/>
      <c r="HS886"/>
      <c r="HT886"/>
      <c r="HU886"/>
      <c r="HV886"/>
      <c r="HW886"/>
      <c r="HX886"/>
      <c r="HY886"/>
      <c r="HZ886"/>
      <c r="IA886"/>
      <c r="IB886"/>
      <c r="IC886"/>
      <c r="ID886"/>
      <c r="IE886"/>
      <c r="IF886"/>
      <c r="IG886"/>
      <c r="IH886"/>
      <c r="II886"/>
      <c r="IJ886"/>
      <c r="IK886"/>
      <c r="IL886"/>
      <c r="IM886"/>
      <c r="IN886"/>
      <c r="IO886"/>
      <c r="IP886"/>
      <c r="IQ886"/>
      <c r="IR886"/>
      <c r="IS886"/>
      <c r="IT886"/>
      <c r="IU886"/>
      <c r="IV886"/>
    </row>
    <row r="887" spans="1:256" ht="15" customHeight="1">
      <c r="A887"/>
      <c r="B887" s="521"/>
      <c r="C887" s="526" t="s">
        <v>972</v>
      </c>
      <c r="D887" s="526"/>
      <c r="E887" s="526"/>
      <c r="F887" s="526"/>
      <c r="G887" s="526"/>
      <c r="H887" s="526"/>
      <c r="I887" s="526"/>
      <c r="J887" s="526"/>
      <c r="K887" s="526"/>
      <c r="L887" s="525">
        <f t="shared" si="95"/>
        <v>6</v>
      </c>
      <c r="M887" s="525"/>
      <c r="N887" s="525"/>
      <c r="O887" s="525"/>
      <c r="P887" s="525"/>
      <c r="Q887" s="525">
        <v>4</v>
      </c>
      <c r="R887" s="525"/>
      <c r="S887" s="525"/>
      <c r="T887" s="525">
        <v>2</v>
      </c>
      <c r="U887" s="525"/>
      <c r="V887" s="525"/>
      <c r="W887" s="525">
        <f t="shared" si="93"/>
        <v>93</v>
      </c>
      <c r="X887" s="525"/>
      <c r="Y887" s="525"/>
      <c r="Z887" s="525"/>
      <c r="AA887" s="525"/>
      <c r="AB887" s="525"/>
      <c r="AC887" s="525"/>
      <c r="AD887" s="525">
        <v>87</v>
      </c>
      <c r="AE887" s="525"/>
      <c r="AF887" s="525"/>
      <c r="AG887" s="525"/>
      <c r="AH887" s="525"/>
      <c r="AI887" s="525"/>
      <c r="AJ887" s="525">
        <v>6</v>
      </c>
      <c r="AK887" s="525"/>
      <c r="AL887" s="525"/>
      <c r="AM887" s="525"/>
      <c r="AN887" s="525">
        <f t="shared" si="96"/>
        <v>14</v>
      </c>
      <c r="AO887" s="525"/>
      <c r="AP887" s="525"/>
      <c r="AQ887" s="525"/>
      <c r="AR887" s="525">
        <v>7</v>
      </c>
      <c r="AS887" s="525"/>
      <c r="AT887" s="525"/>
      <c r="AU887" s="525">
        <v>7</v>
      </c>
      <c r="AV887" s="525"/>
      <c r="AW887" s="525"/>
      <c r="AX887" s="525">
        <v>2</v>
      </c>
      <c r="AY887" s="525"/>
      <c r="AZ887" s="525"/>
      <c r="BA887" s="525"/>
      <c r="BB887" s="525">
        <v>23079</v>
      </c>
      <c r="BC887" s="525"/>
      <c r="BD887" s="525"/>
      <c r="BE887" s="525"/>
      <c r="BF887" s="525"/>
      <c r="BG887" s="525"/>
      <c r="BH887" s="525"/>
      <c r="BI887" s="525"/>
      <c r="BJ887" s="525"/>
      <c r="BK887" s="525">
        <v>3210</v>
      </c>
      <c r="BL887" s="525"/>
      <c r="BM887" s="525"/>
      <c r="BN887" s="525"/>
      <c r="BO887" s="525"/>
      <c r="BP887" s="525"/>
      <c r="BQ887" s="525"/>
      <c r="BR887"/>
      <c r="BS887"/>
      <c r="BT887"/>
      <c r="BU887"/>
      <c r="BV887"/>
      <c r="BW887"/>
      <c r="BX887"/>
      <c r="BY887"/>
      <c r="BZ887"/>
      <c r="CA887"/>
      <c r="CB887"/>
      <c r="CC887"/>
      <c r="CD887"/>
      <c r="CE887"/>
      <c r="CF887"/>
      <c r="CG887"/>
      <c r="CH887"/>
      <c r="CI887"/>
      <c r="CJ887"/>
      <c r="CK887"/>
      <c r="CL887"/>
      <c r="CM887"/>
      <c r="CN887"/>
      <c r="CO887"/>
      <c r="CP887"/>
      <c r="CQ887"/>
      <c r="CR887"/>
      <c r="CS887"/>
      <c r="CT887"/>
      <c r="CU887"/>
      <c r="CV887"/>
      <c r="CW887"/>
      <c r="CX887"/>
      <c r="CY887"/>
      <c r="CZ887"/>
      <c r="DA887"/>
      <c r="DB887"/>
      <c r="DC887"/>
      <c r="DD887"/>
      <c r="DE887"/>
      <c r="DF887"/>
      <c r="DG887"/>
      <c r="DH887"/>
      <c r="DI887"/>
      <c r="DJ887"/>
      <c r="DK887"/>
      <c r="DL887"/>
      <c r="DM887"/>
      <c r="DN887"/>
      <c r="DO887"/>
      <c r="DP887"/>
      <c r="DQ887"/>
      <c r="DR887"/>
      <c r="DS887"/>
      <c r="DT887"/>
      <c r="DU887"/>
      <c r="DV887"/>
      <c r="DW887"/>
      <c r="DX887"/>
      <c r="DY887"/>
      <c r="DZ887"/>
      <c r="EA887"/>
      <c r="EB887"/>
      <c r="EC887"/>
      <c r="ED887"/>
      <c r="EE887"/>
      <c r="EF887"/>
      <c r="EG887"/>
      <c r="EH887"/>
      <c r="EI887"/>
      <c r="EJ887"/>
      <c r="EK887"/>
      <c r="EL887"/>
      <c r="EM887"/>
      <c r="EN887"/>
      <c r="EO887"/>
      <c r="EP887"/>
      <c r="EQ887"/>
      <c r="ER887"/>
      <c r="ES887"/>
      <c r="ET887"/>
      <c r="EU887"/>
      <c r="EV887"/>
      <c r="EW887"/>
      <c r="EX887"/>
      <c r="EY887"/>
      <c r="EZ887"/>
      <c r="FA887"/>
      <c r="FB887"/>
      <c r="FC887"/>
      <c r="FD887"/>
      <c r="FE887"/>
      <c r="FF887"/>
      <c r="FG887"/>
      <c r="FH887"/>
      <c r="FI887"/>
      <c r="FJ887"/>
      <c r="FK887"/>
      <c r="FL887"/>
      <c r="FM887"/>
      <c r="FN887"/>
      <c r="FO887"/>
      <c r="FP887"/>
      <c r="FQ887"/>
      <c r="FR887"/>
      <c r="FS887"/>
      <c r="FT887"/>
      <c r="FU887"/>
      <c r="FV887"/>
      <c r="FW887"/>
      <c r="FX887"/>
      <c r="FY887"/>
      <c r="FZ887"/>
      <c r="GA887"/>
      <c r="GB887"/>
      <c r="GC887"/>
      <c r="GD887"/>
      <c r="GE887"/>
      <c r="GF887"/>
      <c r="GG887"/>
      <c r="GH887"/>
      <c r="GI887"/>
      <c r="GJ887"/>
      <c r="GK887"/>
      <c r="GL887"/>
      <c r="GM887"/>
      <c r="GN887"/>
      <c r="GO887"/>
      <c r="GP887"/>
      <c r="GQ887"/>
      <c r="GR887"/>
      <c r="GS887"/>
      <c r="GT887"/>
      <c r="GU887"/>
      <c r="GV887"/>
      <c r="GW887"/>
      <c r="GX887"/>
      <c r="GY887"/>
      <c r="GZ887"/>
      <c r="HA887"/>
      <c r="HB887"/>
      <c r="HC887"/>
      <c r="HD887"/>
      <c r="HE887"/>
      <c r="HF887"/>
      <c r="HG887"/>
      <c r="HH887"/>
      <c r="HI887"/>
      <c r="HJ887"/>
      <c r="HK887"/>
      <c r="HL887"/>
      <c r="HM887"/>
      <c r="HN887"/>
      <c r="HO887"/>
      <c r="HP887"/>
      <c r="HQ887"/>
      <c r="HR887"/>
      <c r="HS887"/>
      <c r="HT887"/>
      <c r="HU887"/>
      <c r="HV887"/>
      <c r="HW887"/>
      <c r="HX887"/>
      <c r="HY887"/>
      <c r="HZ887"/>
      <c r="IA887"/>
      <c r="IB887"/>
      <c r="IC887"/>
      <c r="ID887"/>
      <c r="IE887"/>
      <c r="IF887"/>
      <c r="IG887"/>
      <c r="IH887"/>
      <c r="II887"/>
      <c r="IJ887"/>
      <c r="IK887"/>
      <c r="IL887"/>
      <c r="IM887"/>
      <c r="IN887"/>
      <c r="IO887"/>
      <c r="IP887"/>
      <c r="IQ887"/>
      <c r="IR887"/>
      <c r="IS887"/>
      <c r="IT887"/>
      <c r="IU887"/>
      <c r="IV887"/>
    </row>
    <row r="888" spans="1:256" ht="15" customHeight="1">
      <c r="A888"/>
      <c r="B888" s="521"/>
      <c r="C888" s="526" t="s">
        <v>973</v>
      </c>
      <c r="D888" s="526"/>
      <c r="E888" s="526"/>
      <c r="F888" s="526"/>
      <c r="G888" s="526"/>
      <c r="H888" s="526"/>
      <c r="I888" s="526"/>
      <c r="J888" s="526"/>
      <c r="K888" s="526"/>
      <c r="L888" s="525">
        <f t="shared" si="95"/>
        <v>9</v>
      </c>
      <c r="M888" s="525"/>
      <c r="N888" s="525"/>
      <c r="O888" s="525"/>
      <c r="P888" s="525"/>
      <c r="Q888" s="525">
        <v>7</v>
      </c>
      <c r="R888" s="525"/>
      <c r="S888" s="525"/>
      <c r="T888" s="525">
        <v>2</v>
      </c>
      <c r="U888" s="525"/>
      <c r="V888" s="525"/>
      <c r="W888" s="525">
        <f t="shared" si="93"/>
        <v>210</v>
      </c>
      <c r="X888" s="525"/>
      <c r="Y888" s="525"/>
      <c r="Z888" s="525"/>
      <c r="AA888" s="525"/>
      <c r="AB888" s="525"/>
      <c r="AC888" s="525"/>
      <c r="AD888" s="525">
        <v>200</v>
      </c>
      <c r="AE888" s="525"/>
      <c r="AF888" s="525"/>
      <c r="AG888" s="525"/>
      <c r="AH888" s="525"/>
      <c r="AI888" s="525"/>
      <c r="AJ888" s="525">
        <v>10</v>
      </c>
      <c r="AK888" s="525"/>
      <c r="AL888" s="525"/>
      <c r="AM888" s="525"/>
      <c r="AN888" s="525">
        <f t="shared" si="96"/>
        <v>18</v>
      </c>
      <c r="AO888" s="525"/>
      <c r="AP888" s="525"/>
      <c r="AQ888" s="525"/>
      <c r="AR888" s="525">
        <v>8</v>
      </c>
      <c r="AS888" s="525"/>
      <c r="AT888" s="525"/>
      <c r="AU888" s="525">
        <v>10</v>
      </c>
      <c r="AV888" s="525"/>
      <c r="AW888" s="525"/>
      <c r="AX888" s="525">
        <v>3</v>
      </c>
      <c r="AY888" s="525"/>
      <c r="AZ888" s="525"/>
      <c r="BA888" s="525"/>
      <c r="BB888" s="525">
        <v>30736</v>
      </c>
      <c r="BC888" s="525"/>
      <c r="BD888" s="525"/>
      <c r="BE888" s="525"/>
      <c r="BF888" s="525"/>
      <c r="BG888" s="525"/>
      <c r="BH888" s="525"/>
      <c r="BI888" s="525"/>
      <c r="BJ888" s="525"/>
      <c r="BK888" s="525">
        <v>4862</v>
      </c>
      <c r="BL888" s="525"/>
      <c r="BM888" s="525"/>
      <c r="BN888" s="525"/>
      <c r="BO888" s="525"/>
      <c r="BP888" s="525"/>
      <c r="BQ888" s="525"/>
      <c r="BR888"/>
      <c r="BS888"/>
      <c r="BT888"/>
      <c r="BU888"/>
      <c r="BV888"/>
      <c r="BW888"/>
      <c r="BX888"/>
      <c r="BY888"/>
      <c r="BZ888"/>
      <c r="CA888"/>
      <c r="CB888"/>
      <c r="CC888"/>
      <c r="CD888"/>
      <c r="CE888"/>
      <c r="CF888"/>
      <c r="CG888"/>
      <c r="CH888"/>
      <c r="CI888"/>
      <c r="CJ888"/>
      <c r="CK888"/>
      <c r="CL888"/>
      <c r="CM888"/>
      <c r="CN888"/>
      <c r="CO888"/>
      <c r="CP888"/>
      <c r="CQ888"/>
      <c r="CR888"/>
      <c r="CS888"/>
      <c r="CT888"/>
      <c r="CU888"/>
      <c r="CV888"/>
      <c r="CW888"/>
      <c r="CX888"/>
      <c r="CY888"/>
      <c r="CZ888"/>
      <c r="DA888"/>
      <c r="DB888"/>
      <c r="DC888"/>
      <c r="DD888"/>
      <c r="DE888"/>
      <c r="DF888"/>
      <c r="DG888"/>
      <c r="DH888"/>
      <c r="DI888"/>
      <c r="DJ888"/>
      <c r="DK888"/>
      <c r="DL888"/>
      <c r="DM888"/>
      <c r="DN888"/>
      <c r="DO888"/>
      <c r="DP888"/>
      <c r="DQ888"/>
      <c r="DR888"/>
      <c r="DS888"/>
      <c r="DT888"/>
      <c r="DU888"/>
      <c r="DV888"/>
      <c r="DW888"/>
      <c r="DX888"/>
      <c r="DY888"/>
      <c r="DZ888"/>
      <c r="EA888"/>
      <c r="EB888"/>
      <c r="EC888"/>
      <c r="ED888"/>
      <c r="EE888"/>
      <c r="EF888"/>
      <c r="EG888"/>
      <c r="EH888"/>
      <c r="EI888"/>
      <c r="EJ888"/>
      <c r="EK888"/>
      <c r="EL888"/>
      <c r="EM888"/>
      <c r="EN888"/>
      <c r="EO888"/>
      <c r="EP888"/>
      <c r="EQ888"/>
      <c r="ER888"/>
      <c r="ES888"/>
      <c r="ET888"/>
      <c r="EU888"/>
      <c r="EV888"/>
      <c r="EW888"/>
      <c r="EX888"/>
      <c r="EY888"/>
      <c r="EZ888"/>
      <c r="FA888"/>
      <c r="FB888"/>
      <c r="FC888"/>
      <c r="FD888"/>
      <c r="FE888"/>
      <c r="FF888"/>
      <c r="FG888"/>
      <c r="FH888"/>
      <c r="FI888"/>
      <c r="FJ888"/>
      <c r="FK888"/>
      <c r="FL888"/>
      <c r="FM888"/>
      <c r="FN888"/>
      <c r="FO888"/>
      <c r="FP888"/>
      <c r="FQ888"/>
      <c r="FR888"/>
      <c r="FS888"/>
      <c r="FT888"/>
      <c r="FU888"/>
      <c r="FV888"/>
      <c r="FW888"/>
      <c r="FX888"/>
      <c r="FY888"/>
      <c r="FZ888"/>
      <c r="GA888"/>
      <c r="GB888"/>
      <c r="GC888"/>
      <c r="GD888"/>
      <c r="GE888"/>
      <c r="GF888"/>
      <c r="GG888"/>
      <c r="GH888"/>
      <c r="GI888"/>
      <c r="GJ888"/>
      <c r="GK888"/>
      <c r="GL888"/>
      <c r="GM888"/>
      <c r="GN888"/>
      <c r="GO888"/>
      <c r="GP888"/>
      <c r="GQ888"/>
      <c r="GR888"/>
      <c r="GS888"/>
      <c r="GT888"/>
      <c r="GU888"/>
      <c r="GV888"/>
      <c r="GW888"/>
      <c r="GX888"/>
      <c r="GY888"/>
      <c r="GZ888"/>
      <c r="HA888"/>
      <c r="HB888"/>
      <c r="HC888"/>
      <c r="HD888"/>
      <c r="HE888"/>
      <c r="HF888"/>
      <c r="HG888"/>
      <c r="HH888"/>
      <c r="HI888"/>
      <c r="HJ888"/>
      <c r="HK888"/>
      <c r="HL888"/>
      <c r="HM888"/>
      <c r="HN888"/>
      <c r="HO888"/>
      <c r="HP888"/>
      <c r="HQ888"/>
      <c r="HR888"/>
      <c r="HS888"/>
      <c r="HT888"/>
      <c r="HU888"/>
      <c r="HV888"/>
      <c r="HW888"/>
      <c r="HX888"/>
      <c r="HY888"/>
      <c r="HZ888"/>
      <c r="IA888"/>
      <c r="IB888"/>
      <c r="IC888"/>
      <c r="ID888"/>
      <c r="IE888"/>
      <c r="IF888"/>
      <c r="IG888"/>
      <c r="IH888"/>
      <c r="II888"/>
      <c r="IJ888"/>
      <c r="IK888"/>
      <c r="IL888"/>
      <c r="IM888"/>
      <c r="IN888"/>
      <c r="IO888"/>
      <c r="IP888"/>
      <c r="IQ888"/>
      <c r="IR888"/>
      <c r="IS888"/>
      <c r="IT888"/>
      <c r="IU888"/>
      <c r="IV888"/>
    </row>
    <row r="889" spans="1:256" ht="15" customHeight="1">
      <c r="A889"/>
      <c r="B889" s="521"/>
      <c r="C889" s="535" t="s">
        <v>974</v>
      </c>
      <c r="D889" s="535"/>
      <c r="E889" s="535"/>
      <c r="F889" s="535"/>
      <c r="G889" s="535"/>
      <c r="H889" s="535"/>
      <c r="I889" s="535"/>
      <c r="J889" s="535"/>
      <c r="K889" s="535"/>
      <c r="L889" s="536">
        <f t="shared" si="95"/>
        <v>9</v>
      </c>
      <c r="M889" s="536"/>
      <c r="N889" s="536"/>
      <c r="O889" s="536"/>
      <c r="P889" s="536"/>
      <c r="Q889" s="536">
        <v>6</v>
      </c>
      <c r="R889" s="536"/>
      <c r="S889" s="536"/>
      <c r="T889" s="536">
        <v>3</v>
      </c>
      <c r="U889" s="536"/>
      <c r="V889" s="536"/>
      <c r="W889" s="536">
        <f t="shared" si="93"/>
        <v>165</v>
      </c>
      <c r="X889" s="536"/>
      <c r="Y889" s="536"/>
      <c r="Z889" s="536"/>
      <c r="AA889" s="536"/>
      <c r="AB889" s="536"/>
      <c r="AC889" s="536"/>
      <c r="AD889" s="536">
        <v>158</v>
      </c>
      <c r="AE889" s="536"/>
      <c r="AF889" s="536"/>
      <c r="AG889" s="536"/>
      <c r="AH889" s="536"/>
      <c r="AI889" s="536"/>
      <c r="AJ889" s="536">
        <v>7</v>
      </c>
      <c r="AK889" s="536"/>
      <c r="AL889" s="536"/>
      <c r="AM889" s="536"/>
      <c r="AN889" s="536">
        <f t="shared" si="96"/>
        <v>20</v>
      </c>
      <c r="AO889" s="536"/>
      <c r="AP889" s="536"/>
      <c r="AQ889" s="536"/>
      <c r="AR889" s="536">
        <v>11</v>
      </c>
      <c r="AS889" s="536"/>
      <c r="AT889" s="536"/>
      <c r="AU889" s="536">
        <v>9</v>
      </c>
      <c r="AV889" s="536"/>
      <c r="AW889" s="536"/>
      <c r="AX889" s="536">
        <v>3</v>
      </c>
      <c r="AY889" s="536"/>
      <c r="AZ889" s="536"/>
      <c r="BA889" s="536"/>
      <c r="BB889" s="536">
        <v>50084</v>
      </c>
      <c r="BC889" s="536"/>
      <c r="BD889" s="536"/>
      <c r="BE889" s="536"/>
      <c r="BF889" s="536"/>
      <c r="BG889" s="536"/>
      <c r="BH889" s="536"/>
      <c r="BI889" s="536"/>
      <c r="BJ889" s="536"/>
      <c r="BK889" s="536">
        <v>4636</v>
      </c>
      <c r="BL889" s="536"/>
      <c r="BM889" s="536"/>
      <c r="BN889" s="536"/>
      <c r="BO889" s="536"/>
      <c r="BP889" s="536"/>
      <c r="BQ889" s="536"/>
      <c r="BR889"/>
      <c r="BS889"/>
      <c r="BT889"/>
      <c r="BU889"/>
      <c r="BV889"/>
      <c r="BW889"/>
      <c r="BX889"/>
      <c r="BY889"/>
      <c r="BZ889"/>
      <c r="CA889"/>
      <c r="CB889"/>
      <c r="CC889"/>
      <c r="CD889"/>
      <c r="CE889"/>
      <c r="CF889"/>
      <c r="CG889"/>
      <c r="CH889"/>
      <c r="CI889"/>
      <c r="CJ889"/>
      <c r="CK889"/>
      <c r="CL889"/>
      <c r="CM889"/>
      <c r="CN889"/>
      <c r="CO889"/>
      <c r="CP889"/>
      <c r="CQ889"/>
      <c r="CR889"/>
      <c r="CS889"/>
      <c r="CT889"/>
      <c r="CU889"/>
      <c r="CV889"/>
      <c r="CW889"/>
      <c r="CX889"/>
      <c r="CY889"/>
      <c r="CZ889"/>
      <c r="DA889"/>
      <c r="DB889"/>
      <c r="DC889"/>
      <c r="DD889"/>
      <c r="DE889"/>
      <c r="DF889"/>
      <c r="DG889"/>
      <c r="DH889"/>
      <c r="DI889"/>
      <c r="DJ889"/>
      <c r="DK889"/>
      <c r="DL889"/>
      <c r="DM889"/>
      <c r="DN889"/>
      <c r="DO889"/>
      <c r="DP889"/>
      <c r="DQ889"/>
      <c r="DR889"/>
      <c r="DS889"/>
      <c r="DT889"/>
      <c r="DU889"/>
      <c r="DV889"/>
      <c r="DW889"/>
      <c r="DX889"/>
      <c r="DY889"/>
      <c r="DZ889"/>
      <c r="EA889"/>
      <c r="EB889"/>
      <c r="EC889"/>
      <c r="ED889"/>
      <c r="EE889"/>
      <c r="EF889"/>
      <c r="EG889"/>
      <c r="EH889"/>
      <c r="EI889"/>
      <c r="EJ889"/>
      <c r="EK889"/>
      <c r="EL889"/>
      <c r="EM889"/>
      <c r="EN889"/>
      <c r="EO889"/>
      <c r="EP889"/>
      <c r="EQ889"/>
      <c r="ER889"/>
      <c r="ES889"/>
      <c r="ET889"/>
      <c r="EU889"/>
      <c r="EV889"/>
      <c r="EW889"/>
      <c r="EX889"/>
      <c r="EY889"/>
      <c r="EZ889"/>
      <c r="FA889"/>
      <c r="FB889"/>
      <c r="FC889"/>
      <c r="FD889"/>
      <c r="FE889"/>
      <c r="FF889"/>
      <c r="FG889"/>
      <c r="FH889"/>
      <c r="FI889"/>
      <c r="FJ889"/>
      <c r="FK889"/>
      <c r="FL889"/>
      <c r="FM889"/>
      <c r="FN889"/>
      <c r="FO889"/>
      <c r="FP889"/>
      <c r="FQ889"/>
      <c r="FR889"/>
      <c r="FS889"/>
      <c r="FT889"/>
      <c r="FU889"/>
      <c r="FV889"/>
      <c r="FW889"/>
      <c r="FX889"/>
      <c r="FY889"/>
      <c r="FZ889"/>
      <c r="GA889"/>
      <c r="GB889"/>
      <c r="GC889"/>
      <c r="GD889"/>
      <c r="GE889"/>
      <c r="GF889"/>
      <c r="GG889"/>
      <c r="GH889"/>
      <c r="GI889"/>
      <c r="GJ889"/>
      <c r="GK889"/>
      <c r="GL889"/>
      <c r="GM889"/>
      <c r="GN889"/>
      <c r="GO889"/>
      <c r="GP889"/>
      <c r="GQ889"/>
      <c r="GR889"/>
      <c r="GS889"/>
      <c r="GT889"/>
      <c r="GU889"/>
      <c r="GV889"/>
      <c r="GW889"/>
      <c r="GX889"/>
      <c r="GY889"/>
      <c r="GZ889"/>
      <c r="HA889"/>
      <c r="HB889"/>
      <c r="HC889"/>
      <c r="HD889"/>
      <c r="HE889"/>
      <c r="HF889"/>
      <c r="HG889"/>
      <c r="HH889"/>
      <c r="HI889"/>
      <c r="HJ889"/>
      <c r="HK889"/>
      <c r="HL889"/>
      <c r="HM889"/>
      <c r="HN889"/>
      <c r="HO889"/>
      <c r="HP889"/>
      <c r="HQ889"/>
      <c r="HR889"/>
      <c r="HS889"/>
      <c r="HT889"/>
      <c r="HU889"/>
      <c r="HV889"/>
      <c r="HW889"/>
      <c r="HX889"/>
      <c r="HY889"/>
      <c r="HZ889"/>
      <c r="IA889"/>
      <c r="IB889"/>
      <c r="IC889"/>
      <c r="ID889"/>
      <c r="IE889"/>
      <c r="IF889"/>
      <c r="IG889"/>
      <c r="IH889"/>
      <c r="II889"/>
      <c r="IJ889"/>
      <c r="IK889"/>
      <c r="IL889"/>
      <c r="IM889"/>
      <c r="IN889"/>
      <c r="IO889"/>
      <c r="IP889"/>
      <c r="IQ889"/>
      <c r="IR889"/>
      <c r="IS889"/>
      <c r="IT889"/>
      <c r="IU889"/>
      <c r="IV889"/>
    </row>
    <row r="890" spans="1:256" ht="15" customHeight="1">
      <c r="A890"/>
      <c r="B890" s="537"/>
      <c r="C890"/>
      <c r="D890"/>
      <c r="E890"/>
      <c r="F890"/>
      <c r="G890"/>
      <c r="H890"/>
      <c r="I890"/>
      <c r="J890"/>
      <c r="K890"/>
      <c r="L890" s="533"/>
      <c r="M890" s="533"/>
      <c r="N890" s="533"/>
      <c r="O890" s="533"/>
      <c r="P890" s="533"/>
      <c r="Q890" s="533"/>
      <c r="R890" s="533"/>
      <c r="S890" s="533"/>
      <c r="T890" s="533"/>
      <c r="U890" s="533"/>
      <c r="V890" s="533"/>
      <c r="W890" s="533"/>
      <c r="X890" s="533"/>
      <c r="Y890" s="533"/>
      <c r="Z890" s="533"/>
      <c r="AA890" s="533"/>
      <c r="AB890" s="533"/>
      <c r="AC890" s="533"/>
      <c r="AD890" s="533"/>
      <c r="AE890" s="533"/>
      <c r="AF890" s="533"/>
      <c r="AG890" s="533"/>
      <c r="AH890" s="533"/>
      <c r="AI890" s="533"/>
      <c r="AJ890" s="533"/>
      <c r="AK890" s="533"/>
      <c r="AL890" s="533"/>
      <c r="AM890" s="533"/>
      <c r="AN890" s="533"/>
      <c r="AO890" s="533"/>
      <c r="AP890" s="533"/>
      <c r="AQ890" s="538" t="s">
        <v>975</v>
      </c>
      <c r="AR890" s="538"/>
      <c r="AS890" s="538"/>
      <c r="AT890" s="538"/>
      <c r="AU890" s="538"/>
      <c r="AV890" s="538"/>
      <c r="AW890" s="538"/>
      <c r="AX890" s="538"/>
      <c r="AY890" s="538"/>
      <c r="AZ890" s="538"/>
      <c r="BA890" s="538"/>
      <c r="BB890" s="538"/>
      <c r="BC890" s="538"/>
      <c r="BD890" s="538"/>
      <c r="BE890" s="538"/>
      <c r="BF890" s="538"/>
      <c r="BG890" s="538"/>
      <c r="BH890" s="538"/>
      <c r="BI890" s="538"/>
      <c r="BJ890" s="538"/>
      <c r="BK890" s="538"/>
      <c r="BL890" s="538"/>
      <c r="BM890" s="538"/>
      <c r="BN890" s="538"/>
      <c r="BO890" s="538"/>
      <c r="BP890" s="538"/>
      <c r="BQ890" s="538"/>
      <c r="BR890"/>
      <c r="BS890"/>
      <c r="BT890"/>
      <c r="BU890"/>
      <c r="BV890"/>
      <c r="BW890"/>
      <c r="BX890"/>
      <c r="BY890"/>
      <c r="BZ890"/>
      <c r="CA890"/>
      <c r="CB890"/>
      <c r="CC890"/>
      <c r="CD890"/>
      <c r="CE890"/>
      <c r="CF890"/>
      <c r="CG890"/>
      <c r="CH890"/>
      <c r="CI890"/>
      <c r="CJ890"/>
      <c r="CK890"/>
      <c r="CL890"/>
      <c r="CM890"/>
      <c r="CN890"/>
      <c r="CO890"/>
      <c r="CP890"/>
      <c r="CQ890"/>
      <c r="CR890"/>
      <c r="CS890"/>
      <c r="CT890"/>
      <c r="CU890"/>
      <c r="CV890"/>
      <c r="CW890"/>
      <c r="CX890"/>
      <c r="CY890"/>
      <c r="CZ890"/>
      <c r="DA890"/>
      <c r="DB890"/>
      <c r="DC890"/>
      <c r="DD890"/>
      <c r="DE890"/>
      <c r="DF890"/>
      <c r="DG890"/>
      <c r="DH890"/>
      <c r="DI890"/>
      <c r="DJ890"/>
      <c r="DK890"/>
      <c r="DL890"/>
      <c r="DM890"/>
      <c r="DN890"/>
      <c r="DO890"/>
      <c r="DP890"/>
      <c r="DQ890"/>
      <c r="DR890"/>
      <c r="DS890"/>
      <c r="DT890"/>
      <c r="DU890"/>
      <c r="DV890"/>
      <c r="DW890"/>
      <c r="DX890"/>
      <c r="DY890"/>
      <c r="DZ890"/>
      <c r="EA890"/>
      <c r="EB890"/>
      <c r="EC890"/>
      <c r="ED890"/>
      <c r="EE890"/>
      <c r="EF890"/>
      <c r="EG890"/>
      <c r="EH890"/>
      <c r="EI890"/>
      <c r="EJ890"/>
      <c r="EK890"/>
      <c r="EL890"/>
      <c r="EM890"/>
      <c r="EN890"/>
      <c r="EO890"/>
      <c r="EP890"/>
      <c r="EQ890"/>
      <c r="ER890"/>
      <c r="ES890"/>
      <c r="ET890"/>
      <c r="EU890"/>
      <c r="EV890"/>
      <c r="EW890"/>
      <c r="EX890"/>
      <c r="EY890"/>
      <c r="EZ890"/>
      <c r="FA890"/>
      <c r="FB890"/>
      <c r="FC890"/>
      <c r="FD890"/>
      <c r="FE890"/>
      <c r="FF890"/>
      <c r="FG890"/>
      <c r="FH890"/>
      <c r="FI890"/>
      <c r="FJ890"/>
      <c r="FK890"/>
      <c r="FL890"/>
      <c r="FM890"/>
      <c r="FN890"/>
      <c r="FO890"/>
      <c r="FP890"/>
      <c r="FQ890"/>
      <c r="FR890"/>
      <c r="FS890"/>
      <c r="FT890"/>
      <c r="FU890"/>
      <c r="FV890"/>
      <c r="FW890"/>
      <c r="FX890"/>
      <c r="FY890"/>
      <c r="FZ890"/>
      <c r="GA890"/>
      <c r="GB890"/>
      <c r="GC890"/>
      <c r="GD890"/>
      <c r="GE890"/>
      <c r="GF890"/>
      <c r="GG890"/>
      <c r="GH890"/>
      <c r="GI890"/>
      <c r="GJ890"/>
      <c r="GK890"/>
      <c r="GL890"/>
      <c r="GM890"/>
      <c r="GN890"/>
      <c r="GO890"/>
      <c r="GP890"/>
      <c r="GQ890"/>
      <c r="GR890"/>
      <c r="GS890"/>
      <c r="GT890"/>
      <c r="GU890"/>
      <c r="GV890"/>
      <c r="GW890"/>
      <c r="GX890"/>
      <c r="GY890"/>
      <c r="GZ890"/>
      <c r="HA890"/>
      <c r="HB890"/>
      <c r="HC890"/>
      <c r="HD890"/>
      <c r="HE890"/>
      <c r="HF890"/>
      <c r="HG890"/>
      <c r="HH890"/>
      <c r="HI890"/>
      <c r="HJ890"/>
      <c r="HK890"/>
      <c r="HL890"/>
      <c r="HM890"/>
      <c r="HN890"/>
      <c r="HO890"/>
      <c r="HP890"/>
      <c r="HQ890"/>
      <c r="HR890"/>
      <c r="HS890"/>
      <c r="HT890"/>
      <c r="HU890"/>
      <c r="HV890"/>
      <c r="HW890"/>
      <c r="HX890"/>
      <c r="HY890"/>
      <c r="HZ890"/>
      <c r="IA890"/>
      <c r="IB890"/>
      <c r="IC890"/>
      <c r="ID890"/>
      <c r="IE890"/>
      <c r="IF890"/>
      <c r="IG890"/>
      <c r="IH890"/>
      <c r="II890"/>
      <c r="IJ890"/>
      <c r="IK890"/>
      <c r="IL890"/>
      <c r="IM890"/>
      <c r="IN890"/>
      <c r="IO890"/>
      <c r="IP890"/>
      <c r="IQ890"/>
      <c r="IR890"/>
      <c r="IS890"/>
      <c r="IT890"/>
      <c r="IU890"/>
      <c r="IV890"/>
    </row>
    <row r="891" spans="1:256" ht="15" customHeight="1">
      <c r="A891"/>
      <c r="B891" s="333"/>
      <c r="C891"/>
      <c r="D891"/>
      <c r="E891"/>
      <c r="F891"/>
      <c r="G891"/>
      <c r="H891"/>
      <c r="I891"/>
      <c r="J891"/>
      <c r="K891"/>
      <c r="L891" s="533"/>
      <c r="M891" s="533"/>
      <c r="N891" s="533"/>
      <c r="O891" s="533"/>
      <c r="P891" s="533"/>
      <c r="Q891" s="533"/>
      <c r="R891" s="533"/>
      <c r="S891" s="533"/>
      <c r="T891" s="533"/>
      <c r="U891" s="533"/>
      <c r="V891" s="533"/>
      <c r="W891" s="533"/>
      <c r="X891" s="533"/>
      <c r="Y891" s="533"/>
      <c r="Z891" s="533"/>
      <c r="AA891" s="533"/>
      <c r="AB891" s="533"/>
      <c r="AC891" s="533"/>
      <c r="AD891" s="533"/>
      <c r="AE891" s="533"/>
      <c r="AF891" s="533"/>
      <c r="AG891" s="533"/>
      <c r="AH891" s="533"/>
      <c r="AI891" s="533"/>
      <c r="AJ891" s="533"/>
      <c r="AK891" s="533"/>
      <c r="AL891" s="533"/>
      <c r="AM891" s="533"/>
      <c r="AN891" s="533"/>
      <c r="AO891" s="533"/>
      <c r="AP891" s="533"/>
      <c r="AQ891" s="533"/>
      <c r="AR891" s="533"/>
      <c r="AS891" s="533"/>
      <c r="AT891" s="533"/>
      <c r="AU891" s="533"/>
      <c r="AV891" s="533"/>
      <c r="AW891" s="533"/>
      <c r="AX891" s="533"/>
      <c r="AY891" s="533"/>
      <c r="AZ891" s="533"/>
      <c r="BA891" s="533"/>
      <c r="BB891" s="533"/>
      <c r="BC891" s="533"/>
      <c r="BD891" s="533"/>
      <c r="BE891" s="533"/>
      <c r="BF891" s="533"/>
      <c r="BG891" s="533"/>
      <c r="BH891" s="533"/>
      <c r="BI891" s="533"/>
      <c r="BJ891" s="533"/>
      <c r="BK891" s="533"/>
      <c r="BL891" s="533"/>
      <c r="BM891" s="533"/>
      <c r="BN891" s="533"/>
      <c r="BO891" s="533"/>
      <c r="BP891" s="533"/>
      <c r="BQ891" s="533"/>
      <c r="BR891"/>
      <c r="BS891"/>
      <c r="BT891"/>
      <c r="BU891"/>
      <c r="BV891"/>
      <c r="BW891"/>
      <c r="BX891"/>
      <c r="BY891"/>
      <c r="BZ891"/>
      <c r="CA891"/>
      <c r="CB891"/>
      <c r="CC891"/>
      <c r="CD891"/>
      <c r="CE891"/>
      <c r="CF891"/>
      <c r="CG891"/>
      <c r="CH891"/>
      <c r="CI891"/>
      <c r="CJ891"/>
      <c r="CK891"/>
      <c r="CL891"/>
      <c r="CM891"/>
      <c r="CN891"/>
      <c r="CO891"/>
      <c r="CP891"/>
      <c r="CQ891"/>
      <c r="CR891"/>
      <c r="CS891"/>
      <c r="CT891"/>
      <c r="CU891"/>
      <c r="CV891"/>
      <c r="CW891"/>
      <c r="CX891"/>
      <c r="CY891"/>
      <c r="CZ891"/>
      <c r="DA891"/>
      <c r="DB891"/>
      <c r="DC891"/>
      <c r="DD891"/>
      <c r="DE891"/>
      <c r="DF891"/>
      <c r="DG891"/>
      <c r="DH891"/>
      <c r="DI891"/>
      <c r="DJ891"/>
      <c r="DK891"/>
      <c r="DL891"/>
      <c r="DM891"/>
      <c r="DN891"/>
      <c r="DO891"/>
      <c r="DP891"/>
      <c r="DQ891"/>
      <c r="DR891"/>
      <c r="DS891"/>
      <c r="DT891"/>
      <c r="DU891"/>
      <c r="DV891"/>
      <c r="DW891"/>
      <c r="DX891"/>
      <c r="DY891"/>
      <c r="DZ891"/>
      <c r="EA891"/>
      <c r="EB891"/>
      <c r="EC891"/>
      <c r="ED891"/>
      <c r="EE891"/>
      <c r="EF891"/>
      <c r="EG891"/>
      <c r="EH891"/>
      <c r="EI891"/>
      <c r="EJ891"/>
      <c r="EK891"/>
      <c r="EL891"/>
      <c r="EM891"/>
      <c r="EN891"/>
      <c r="EO891"/>
      <c r="EP891"/>
      <c r="EQ891"/>
      <c r="ER891"/>
      <c r="ES891"/>
      <c r="ET891"/>
      <c r="EU891"/>
      <c r="EV891"/>
      <c r="EW891"/>
      <c r="EX891"/>
      <c r="EY891"/>
      <c r="EZ891"/>
      <c r="FA891"/>
      <c r="FB891"/>
      <c r="FC891"/>
      <c r="FD891"/>
      <c r="FE891"/>
      <c r="FF891"/>
      <c r="FG891"/>
      <c r="FH891"/>
      <c r="FI891"/>
      <c r="FJ891"/>
      <c r="FK891"/>
      <c r="FL891"/>
      <c r="FM891"/>
      <c r="FN891"/>
      <c r="FO891"/>
      <c r="FP891"/>
      <c r="FQ891"/>
      <c r="FR891"/>
      <c r="FS891"/>
      <c r="FT891"/>
      <c r="FU891"/>
      <c r="FV891"/>
      <c r="FW891"/>
      <c r="FX891"/>
      <c r="FY891"/>
      <c r="FZ891"/>
      <c r="GA891"/>
      <c r="GB891"/>
      <c r="GC891"/>
      <c r="GD891"/>
      <c r="GE891"/>
      <c r="GF891"/>
      <c r="GG891"/>
      <c r="GH891"/>
      <c r="GI891"/>
      <c r="GJ891"/>
      <c r="GK891"/>
      <c r="GL891"/>
      <c r="GM891"/>
      <c r="GN891"/>
      <c r="GO891"/>
      <c r="GP891"/>
      <c r="GQ891"/>
      <c r="GR891"/>
      <c r="GS891"/>
      <c r="GT891"/>
      <c r="GU891"/>
      <c r="GV891"/>
      <c r="GW891"/>
      <c r="GX891"/>
      <c r="GY891"/>
      <c r="GZ891"/>
      <c r="HA891"/>
      <c r="HB891"/>
      <c r="HC891"/>
      <c r="HD891"/>
      <c r="HE891"/>
      <c r="HF891"/>
      <c r="HG891"/>
      <c r="HH891"/>
      <c r="HI891"/>
      <c r="HJ891"/>
      <c r="HK891"/>
      <c r="HL891"/>
      <c r="HM891"/>
      <c r="HN891"/>
      <c r="HO891"/>
      <c r="HP891"/>
      <c r="HQ891"/>
      <c r="HR891"/>
      <c r="HS891"/>
      <c r="HT891"/>
      <c r="HU891"/>
      <c r="HV891"/>
      <c r="HW891"/>
      <c r="HX891"/>
      <c r="HY891"/>
      <c r="HZ891"/>
      <c r="IA891"/>
      <c r="IB891"/>
      <c r="IC891"/>
      <c r="ID891"/>
      <c r="IE891"/>
      <c r="IF891"/>
      <c r="IG891"/>
      <c r="IH891"/>
      <c r="II891"/>
      <c r="IJ891"/>
      <c r="IK891"/>
      <c r="IL891"/>
      <c r="IM891"/>
      <c r="IN891"/>
      <c r="IO891"/>
      <c r="IP891"/>
      <c r="IQ891"/>
      <c r="IR891"/>
      <c r="IS891"/>
      <c r="IT891"/>
      <c r="IU891"/>
      <c r="IV891"/>
    </row>
    <row r="892" spans="1:256" ht="15" customHeight="1">
      <c r="A892" s="150" t="s">
        <v>976</v>
      </c>
      <c r="B892" s="31"/>
      <c r="C892" s="31"/>
      <c r="D892" s="31"/>
      <c r="E892" s="31"/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1"/>
      <c r="S892" s="31"/>
      <c r="T892" s="31"/>
      <c r="U892" s="31"/>
      <c r="V892" s="31"/>
      <c r="W892" s="31"/>
      <c r="X892" s="31"/>
      <c r="Y892" s="31"/>
      <c r="Z892" s="31"/>
      <c r="AA892" s="31"/>
      <c r="AB892" s="31"/>
      <c r="AC892" s="31"/>
      <c r="AD892" s="31"/>
      <c r="AE892" s="31"/>
      <c r="AF892" s="31"/>
      <c r="AG892" s="31"/>
      <c r="AH892" s="31"/>
      <c r="AI892" s="31"/>
      <c r="AJ892" s="31"/>
      <c r="AK892" s="31"/>
      <c r="AL892" s="31"/>
      <c r="AM892" s="31"/>
      <c r="AN892" s="31"/>
      <c r="AO892" s="31"/>
      <c r="AP892" s="31"/>
      <c r="AQ892" s="31"/>
      <c r="AR892" s="31"/>
      <c r="AS892" s="31"/>
      <c r="AT892" s="31"/>
      <c r="AU892" s="31"/>
      <c r="AV892" s="31"/>
      <c r="AW892" s="31"/>
      <c r="AX892" s="31"/>
      <c r="AY892" s="31"/>
      <c r="AZ892" s="31"/>
      <c r="BA892" s="31"/>
      <c r="BB892" s="31"/>
      <c r="BC892" s="31"/>
      <c r="BD892" s="31"/>
      <c r="BE892" s="31"/>
      <c r="BF892" s="31"/>
      <c r="BG892" s="31"/>
      <c r="BH892" s="31"/>
      <c r="BI892" s="31"/>
      <c r="BJ892" s="31"/>
      <c r="BK892" s="31"/>
      <c r="BL892" s="31"/>
      <c r="BM892" s="31"/>
      <c r="BN892" s="31"/>
      <c r="BO892" s="31"/>
      <c r="BP892" s="31"/>
      <c r="BQ892" s="9" t="s">
        <v>977</v>
      </c>
      <c r="BR892"/>
      <c r="BS892"/>
      <c r="BT892"/>
      <c r="BU892"/>
      <c r="BV892"/>
      <c r="BW892"/>
      <c r="BX892"/>
      <c r="BY892"/>
      <c r="BZ892"/>
      <c r="CA892"/>
      <c r="CB892"/>
      <c r="CC892"/>
      <c r="CD892"/>
      <c r="CE892"/>
      <c r="CF892"/>
      <c r="CG892"/>
      <c r="CH892"/>
      <c r="CI892"/>
      <c r="CJ892"/>
      <c r="CK892"/>
      <c r="CL892"/>
      <c r="CM892"/>
      <c r="CN892"/>
      <c r="CO892"/>
      <c r="CP892"/>
      <c r="CQ892"/>
      <c r="CR892"/>
      <c r="CS892"/>
      <c r="CT892"/>
      <c r="CU892"/>
      <c r="CV892"/>
      <c r="CW892"/>
      <c r="CX892"/>
      <c r="CY892"/>
      <c r="CZ892"/>
      <c r="DA892"/>
      <c r="DB892"/>
      <c r="DC892"/>
      <c r="DD892"/>
      <c r="DE892"/>
      <c r="DF892"/>
      <c r="DG892"/>
      <c r="DH892"/>
      <c r="DI892"/>
      <c r="DJ892"/>
      <c r="DK892"/>
      <c r="DL892"/>
      <c r="DM892"/>
      <c r="DN892"/>
      <c r="DO892"/>
      <c r="DP892"/>
      <c r="DQ892"/>
      <c r="DR892"/>
      <c r="DS892"/>
      <c r="DT892"/>
      <c r="DU892"/>
      <c r="DV892"/>
      <c r="DW892"/>
      <c r="DX892"/>
      <c r="DY892"/>
      <c r="DZ892"/>
      <c r="EA892"/>
      <c r="EB892"/>
      <c r="EC892"/>
      <c r="ED892"/>
      <c r="EE892"/>
      <c r="EF892"/>
      <c r="EG892"/>
      <c r="EH892"/>
      <c r="EI892"/>
      <c r="EJ892"/>
      <c r="EK892"/>
      <c r="EL892"/>
      <c r="EM892"/>
      <c r="EN892"/>
      <c r="EO892"/>
      <c r="EP892"/>
      <c r="EQ892"/>
      <c r="ER892"/>
      <c r="ES892"/>
      <c r="ET892"/>
      <c r="EU892"/>
      <c r="EV892"/>
      <c r="EW892"/>
      <c r="EX892"/>
      <c r="EY892"/>
      <c r="EZ892"/>
      <c r="FA892"/>
      <c r="FB892"/>
      <c r="FC892"/>
      <c r="FD892"/>
      <c r="FE892"/>
      <c r="FF892"/>
      <c r="FG892"/>
      <c r="FH892"/>
      <c r="FI892"/>
      <c r="FJ892"/>
      <c r="FK892"/>
      <c r="FL892"/>
      <c r="FM892"/>
      <c r="FN892"/>
      <c r="FO892"/>
      <c r="FP892"/>
      <c r="FQ892"/>
      <c r="FR892"/>
      <c r="FS892"/>
      <c r="FT892"/>
      <c r="FU892"/>
      <c r="FV892"/>
      <c r="FW892"/>
      <c r="FX892"/>
      <c r="FY892"/>
      <c r="FZ892"/>
      <c r="GA892"/>
      <c r="GB892"/>
      <c r="GC892"/>
      <c r="GD892"/>
      <c r="GE892"/>
      <c r="GF892"/>
      <c r="GG892"/>
      <c r="GH892"/>
      <c r="GI892"/>
      <c r="GJ892"/>
      <c r="GK892"/>
      <c r="GL892"/>
      <c r="GM892"/>
      <c r="GN892"/>
      <c r="GO892"/>
      <c r="GP892"/>
      <c r="GQ892"/>
      <c r="GR892"/>
      <c r="GS892"/>
      <c r="GT892"/>
      <c r="GU892"/>
      <c r="GV892"/>
      <c r="GW892"/>
      <c r="GX892"/>
      <c r="GY892"/>
      <c r="GZ892"/>
      <c r="HA892"/>
      <c r="HB892"/>
      <c r="HC892"/>
      <c r="HD892"/>
      <c r="HE892"/>
      <c r="HF892"/>
      <c r="HG892"/>
      <c r="HH892"/>
      <c r="HI892"/>
      <c r="HJ892"/>
      <c r="HK892"/>
      <c r="HL892"/>
      <c r="HM892"/>
      <c r="HN892"/>
      <c r="HO892"/>
      <c r="HP892"/>
      <c r="HQ892"/>
      <c r="HR892"/>
      <c r="HS892"/>
      <c r="HT892"/>
      <c r="HU892"/>
      <c r="HV892"/>
      <c r="HW892"/>
      <c r="HX892"/>
      <c r="HY892"/>
      <c r="HZ892"/>
      <c r="IA892"/>
      <c r="IB892"/>
      <c r="IC892"/>
      <c r="ID892"/>
      <c r="IE892"/>
      <c r="IF892"/>
      <c r="IG892"/>
      <c r="IH892"/>
      <c r="II892"/>
      <c r="IJ892"/>
      <c r="IK892"/>
      <c r="IL892"/>
      <c r="IM892"/>
      <c r="IN892"/>
      <c r="IO892"/>
      <c r="IP892"/>
      <c r="IQ892"/>
      <c r="IR892"/>
      <c r="IS892"/>
      <c r="IT892"/>
      <c r="IU892"/>
      <c r="IV892"/>
    </row>
    <row r="893" spans="1:256" ht="3.75" customHeight="1">
      <c r="A893" s="31"/>
      <c r="B893" s="31"/>
      <c r="C893" s="31"/>
      <c r="D893" s="31"/>
      <c r="E893" s="31"/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P893" s="31"/>
      <c r="Q893" s="31"/>
      <c r="R893" s="31"/>
      <c r="S893" s="31"/>
      <c r="T893" s="31"/>
      <c r="U893" s="31"/>
      <c r="V893" s="31"/>
      <c r="W893" s="31"/>
      <c r="X893" s="31"/>
      <c r="Y893" s="31"/>
      <c r="Z893" s="31"/>
      <c r="AA893" s="31"/>
      <c r="AB893" s="31"/>
      <c r="AC893" s="31"/>
      <c r="AD893" s="31"/>
      <c r="AE893" s="31"/>
      <c r="AF893" s="31"/>
      <c r="AG893" s="31"/>
      <c r="AH893" s="31"/>
      <c r="AI893" s="31"/>
      <c r="AJ893" s="31"/>
      <c r="AK893" s="31"/>
      <c r="AL893" s="31"/>
      <c r="AM893" s="31"/>
      <c r="AN893" s="31"/>
      <c r="AO893" s="31"/>
      <c r="AP893" s="31"/>
      <c r="AQ893" s="31"/>
      <c r="AR893" s="31"/>
      <c r="AS893" s="31"/>
      <c r="AT893" s="31"/>
      <c r="AU893" s="31"/>
      <c r="AV893" s="31"/>
      <c r="AW893" s="31"/>
      <c r="AX893" s="31"/>
      <c r="AY893" s="31"/>
      <c r="AZ893" s="31"/>
      <c r="BA893" s="31"/>
      <c r="BB893" s="31"/>
      <c r="BC893" s="31"/>
      <c r="BD893" s="31"/>
      <c r="BE893" s="31"/>
      <c r="BF893" s="31"/>
      <c r="BG893" s="31"/>
      <c r="BH893" s="31"/>
      <c r="BI893" s="31"/>
      <c r="BJ893" s="31"/>
      <c r="BK893" s="31"/>
      <c r="BL893" s="31"/>
      <c r="BM893" s="31"/>
      <c r="BN893" s="31"/>
      <c r="BO893" s="31"/>
      <c r="BP893" s="31"/>
      <c r="BQ893" s="9"/>
      <c r="BR893"/>
      <c r="BS893"/>
      <c r="BT893"/>
      <c r="BU893"/>
      <c r="BV893"/>
      <c r="BW893"/>
      <c r="BX893"/>
      <c r="BY893"/>
      <c r="BZ893"/>
      <c r="CA893"/>
      <c r="CB893"/>
      <c r="CC893"/>
      <c r="CD893"/>
      <c r="CE893"/>
      <c r="CF893"/>
      <c r="CG893"/>
      <c r="CH893"/>
      <c r="CI893"/>
      <c r="CJ893"/>
      <c r="CK893"/>
      <c r="CL893"/>
      <c r="CM893"/>
      <c r="CN893"/>
      <c r="CO893"/>
      <c r="CP893"/>
      <c r="CQ893"/>
      <c r="CR893"/>
      <c r="CS893"/>
      <c r="CT893"/>
      <c r="CU893"/>
      <c r="CV893"/>
      <c r="CW893"/>
      <c r="CX893"/>
      <c r="CY893"/>
      <c r="CZ893"/>
      <c r="DA893"/>
      <c r="DB893"/>
      <c r="DC893"/>
      <c r="DD893"/>
      <c r="DE893"/>
      <c r="DF893"/>
      <c r="DG893"/>
      <c r="DH893"/>
      <c r="DI893"/>
      <c r="DJ893"/>
      <c r="DK893"/>
      <c r="DL893"/>
      <c r="DM893"/>
      <c r="DN893"/>
      <c r="DO893"/>
      <c r="DP893"/>
      <c r="DQ893"/>
      <c r="DR893"/>
      <c r="DS893"/>
      <c r="DT893"/>
      <c r="DU893"/>
      <c r="DV893"/>
      <c r="DW893"/>
      <c r="DX893"/>
      <c r="DY893"/>
      <c r="DZ893"/>
      <c r="EA893"/>
      <c r="EB893"/>
      <c r="EC893"/>
      <c r="ED893"/>
      <c r="EE893"/>
      <c r="EF893"/>
      <c r="EG893"/>
      <c r="EH893"/>
      <c r="EI893"/>
      <c r="EJ893"/>
      <c r="EK893"/>
      <c r="EL893"/>
      <c r="EM893"/>
      <c r="EN893"/>
      <c r="EO893"/>
      <c r="EP893"/>
      <c r="EQ893"/>
      <c r="ER893"/>
      <c r="ES893"/>
      <c r="ET893"/>
      <c r="EU893"/>
      <c r="EV893"/>
      <c r="EW893"/>
      <c r="EX893"/>
      <c r="EY893"/>
      <c r="EZ893"/>
      <c r="FA893"/>
      <c r="FB893"/>
      <c r="FC893"/>
      <c r="FD893"/>
      <c r="FE893"/>
      <c r="FF893"/>
      <c r="FG893"/>
      <c r="FH893"/>
      <c r="FI893"/>
      <c r="FJ893"/>
      <c r="FK893"/>
      <c r="FL893"/>
      <c r="FM893"/>
      <c r="FN893"/>
      <c r="FO893"/>
      <c r="FP893"/>
      <c r="FQ893"/>
      <c r="FR893"/>
      <c r="FS893"/>
      <c r="FT893"/>
      <c r="FU893"/>
      <c r="FV893"/>
      <c r="FW893"/>
      <c r="FX893"/>
      <c r="FY893"/>
      <c r="FZ893"/>
      <c r="GA893"/>
      <c r="GB893"/>
      <c r="GC893"/>
      <c r="GD893"/>
      <c r="GE893"/>
      <c r="GF893"/>
      <c r="GG893"/>
      <c r="GH893"/>
      <c r="GI893"/>
      <c r="GJ893"/>
      <c r="GK893"/>
      <c r="GL893"/>
      <c r="GM893"/>
      <c r="GN893"/>
      <c r="GO893"/>
      <c r="GP893"/>
      <c r="GQ893"/>
      <c r="GR893"/>
      <c r="GS893"/>
      <c r="GT893"/>
      <c r="GU893"/>
      <c r="GV893"/>
      <c r="GW893"/>
      <c r="GX893"/>
      <c r="GY893"/>
      <c r="GZ893"/>
      <c r="HA893"/>
      <c r="HB893"/>
      <c r="HC893"/>
      <c r="HD893"/>
      <c r="HE893"/>
      <c r="HF893"/>
      <c r="HG893"/>
      <c r="HH893"/>
      <c r="HI893"/>
      <c r="HJ893"/>
      <c r="HK893"/>
      <c r="HL893"/>
      <c r="HM893"/>
      <c r="HN893"/>
      <c r="HO893"/>
      <c r="HP893"/>
      <c r="HQ893"/>
      <c r="HR893"/>
      <c r="HS893"/>
      <c r="HT893"/>
      <c r="HU893"/>
      <c r="HV893"/>
      <c r="HW893"/>
      <c r="HX893"/>
      <c r="HY893"/>
      <c r="HZ893"/>
      <c r="IA893"/>
      <c r="IB893"/>
      <c r="IC893"/>
      <c r="ID893"/>
      <c r="IE893"/>
      <c r="IF893"/>
      <c r="IG893"/>
      <c r="IH893"/>
      <c r="II893"/>
      <c r="IJ893"/>
      <c r="IK893"/>
      <c r="IL893"/>
      <c r="IM893"/>
      <c r="IN893"/>
      <c r="IO893"/>
      <c r="IP893"/>
      <c r="IQ893"/>
      <c r="IR893"/>
      <c r="IS893"/>
      <c r="IT893"/>
      <c r="IU893"/>
      <c r="IV893"/>
    </row>
    <row r="894" spans="1:256" ht="15" customHeight="1">
      <c r="A894"/>
      <c r="B894" s="5" t="s">
        <v>12</v>
      </c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 t="s">
        <v>926</v>
      </c>
      <c r="U894" s="5"/>
      <c r="V894" s="5"/>
      <c r="W894" s="5"/>
      <c r="X894" s="5"/>
      <c r="Y894" s="5"/>
      <c r="Z894" s="5"/>
      <c r="AA894" s="5"/>
      <c r="AB894" s="5"/>
      <c r="AC894" s="5" t="s">
        <v>946</v>
      </c>
      <c r="AD894" s="5"/>
      <c r="AE894" s="5"/>
      <c r="AF894" s="5"/>
      <c r="AG894" s="5"/>
      <c r="AH894" s="5"/>
      <c r="AI894" s="5"/>
      <c r="AJ894" s="5"/>
      <c r="AK894" s="5"/>
      <c r="AL894" s="5"/>
      <c r="AM894" s="5"/>
      <c r="AN894" s="5"/>
      <c r="AO894" s="5"/>
      <c r="AP894" s="5"/>
      <c r="AQ894" s="5"/>
      <c r="AR894" s="5"/>
      <c r="AS894" s="5"/>
      <c r="AT894" s="5"/>
      <c r="AU894" s="5"/>
      <c r="AV894" s="5"/>
      <c r="AW894" s="5"/>
      <c r="AX894" s="5" t="s">
        <v>928</v>
      </c>
      <c r="AY894" s="5"/>
      <c r="AZ894" s="5"/>
      <c r="BA894" s="5"/>
      <c r="BB894" s="5"/>
      <c r="BC894" s="5"/>
      <c r="BD894" s="5"/>
      <c r="BE894" s="5"/>
      <c r="BF894" s="5"/>
      <c r="BG894" s="5"/>
      <c r="BH894" s="5" t="s">
        <v>280</v>
      </c>
      <c r="BI894" s="5"/>
      <c r="BJ894" s="5"/>
      <c r="BK894" s="5"/>
      <c r="BL894" s="5"/>
      <c r="BM894" s="5"/>
      <c r="BN894" s="5"/>
      <c r="BO894" s="5"/>
      <c r="BP894" s="5"/>
      <c r="BQ894" s="5"/>
      <c r="BR894"/>
      <c r="BS894"/>
      <c r="BT894"/>
      <c r="BU894"/>
      <c r="BV894"/>
      <c r="BW894"/>
      <c r="BX894"/>
      <c r="BY894"/>
      <c r="BZ894"/>
      <c r="CA894"/>
      <c r="CB894"/>
      <c r="CC894"/>
      <c r="CD894"/>
      <c r="CE894"/>
      <c r="CF894"/>
      <c r="CG894"/>
      <c r="CH894"/>
      <c r="CI894"/>
      <c r="CJ894"/>
      <c r="CK894"/>
      <c r="CL894"/>
      <c r="CM894"/>
      <c r="CN894"/>
      <c r="CO894"/>
      <c r="CP894"/>
      <c r="CQ894"/>
      <c r="CR894"/>
      <c r="CS894"/>
      <c r="CT894"/>
      <c r="CU894"/>
      <c r="CV894"/>
      <c r="CW894"/>
      <c r="CX894"/>
      <c r="CY894"/>
      <c r="CZ894"/>
      <c r="DA894"/>
      <c r="DB894"/>
      <c r="DC894"/>
      <c r="DD894"/>
      <c r="DE894"/>
      <c r="DF894"/>
      <c r="DG894"/>
      <c r="DH894"/>
      <c r="DI894"/>
      <c r="DJ894"/>
      <c r="DK894"/>
      <c r="DL894"/>
      <c r="DM894"/>
      <c r="DN894"/>
      <c r="DO894"/>
      <c r="DP894"/>
      <c r="DQ894"/>
      <c r="DR894"/>
      <c r="DS894"/>
      <c r="DT894"/>
      <c r="DU894"/>
      <c r="DV894"/>
      <c r="DW894"/>
      <c r="DX894"/>
      <c r="DY894"/>
      <c r="DZ894"/>
      <c r="EA894"/>
      <c r="EB894"/>
      <c r="EC894"/>
      <c r="ED894"/>
      <c r="EE894"/>
      <c r="EF894"/>
      <c r="EG894"/>
      <c r="EH894"/>
      <c r="EI894"/>
      <c r="EJ894"/>
      <c r="EK894"/>
      <c r="EL894"/>
      <c r="EM894"/>
      <c r="EN894"/>
      <c r="EO894"/>
      <c r="EP894"/>
      <c r="EQ894"/>
      <c r="ER894"/>
      <c r="ES894"/>
      <c r="ET894"/>
      <c r="EU894"/>
      <c r="EV894"/>
      <c r="EW894"/>
      <c r="EX894"/>
      <c r="EY894"/>
      <c r="EZ894"/>
      <c r="FA894"/>
      <c r="FB894"/>
      <c r="FC894"/>
      <c r="FD894"/>
      <c r="FE894"/>
      <c r="FF894"/>
      <c r="FG894"/>
      <c r="FH894"/>
      <c r="FI894"/>
      <c r="FJ894"/>
      <c r="FK894"/>
      <c r="FL894"/>
      <c r="FM894"/>
      <c r="FN894"/>
      <c r="FO894"/>
      <c r="FP894"/>
      <c r="FQ894"/>
      <c r="FR894"/>
      <c r="FS894"/>
      <c r="FT894"/>
      <c r="FU894"/>
      <c r="FV894"/>
      <c r="FW894"/>
      <c r="FX894"/>
      <c r="FY894"/>
      <c r="FZ894"/>
      <c r="GA894"/>
      <c r="GB894"/>
      <c r="GC894"/>
      <c r="GD894"/>
      <c r="GE894"/>
      <c r="GF894"/>
      <c r="GG894"/>
      <c r="GH894"/>
      <c r="GI894"/>
      <c r="GJ894"/>
      <c r="GK894"/>
      <c r="GL894"/>
      <c r="GM894"/>
      <c r="GN894"/>
      <c r="GO894"/>
      <c r="GP894"/>
      <c r="GQ894"/>
      <c r="GR894"/>
      <c r="GS894"/>
      <c r="GT894"/>
      <c r="GU894"/>
      <c r="GV894"/>
      <c r="GW894"/>
      <c r="GX894"/>
      <c r="GY894"/>
      <c r="GZ894"/>
      <c r="HA894"/>
      <c r="HB894"/>
      <c r="HC894"/>
      <c r="HD894"/>
      <c r="HE894"/>
      <c r="HF894"/>
      <c r="HG894"/>
      <c r="HH894"/>
      <c r="HI894"/>
      <c r="HJ894"/>
      <c r="HK894"/>
      <c r="HL894"/>
      <c r="HM894"/>
      <c r="HN894"/>
      <c r="HO894"/>
      <c r="HP894"/>
      <c r="HQ894"/>
      <c r="HR894"/>
      <c r="HS894"/>
      <c r="HT894"/>
      <c r="HU894"/>
      <c r="HV894"/>
      <c r="HW894"/>
      <c r="HX894"/>
      <c r="HY894"/>
      <c r="HZ894"/>
      <c r="IA894"/>
      <c r="IB894"/>
      <c r="IC894"/>
      <c r="ID894"/>
      <c r="IE894"/>
      <c r="IF894"/>
      <c r="IG894"/>
      <c r="IH894"/>
      <c r="II894"/>
      <c r="IJ894"/>
      <c r="IK894"/>
      <c r="IL894"/>
      <c r="IM894"/>
      <c r="IN894"/>
      <c r="IO894"/>
      <c r="IP894"/>
      <c r="IQ894"/>
      <c r="IR894"/>
      <c r="IS894"/>
      <c r="IT894"/>
      <c r="IU894"/>
      <c r="IV894"/>
    </row>
    <row r="895" spans="1:256" ht="15" customHeight="1">
      <c r="A89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 t="s">
        <v>62</v>
      </c>
      <c r="AD895" s="5"/>
      <c r="AE895" s="5"/>
      <c r="AF895" s="5"/>
      <c r="AG895" s="5"/>
      <c r="AH895" s="5"/>
      <c r="AI895" s="5"/>
      <c r="AJ895" s="5" t="s">
        <v>63</v>
      </c>
      <c r="AK895" s="5"/>
      <c r="AL895" s="5"/>
      <c r="AM895" s="5"/>
      <c r="AN895" s="5"/>
      <c r="AO895" s="5"/>
      <c r="AP895" s="5"/>
      <c r="AQ895" s="5" t="s">
        <v>64</v>
      </c>
      <c r="AR895" s="5"/>
      <c r="AS895" s="5"/>
      <c r="AT895" s="5"/>
      <c r="AU895" s="5"/>
      <c r="AV895" s="5"/>
      <c r="AW895" s="5"/>
      <c r="AX895" s="5"/>
      <c r="AY895" s="5"/>
      <c r="AZ895" s="5"/>
      <c r="BA895" s="5"/>
      <c r="BB895" s="5"/>
      <c r="BC895" s="5"/>
      <c r="BD895" s="5"/>
      <c r="BE895" s="5"/>
      <c r="BF895" s="5"/>
      <c r="BG895" s="5"/>
      <c r="BH895" s="5"/>
      <c r="BI895" s="5"/>
      <c r="BJ895" s="5"/>
      <c r="BK895" s="5"/>
      <c r="BL895" s="5"/>
      <c r="BM895" s="5"/>
      <c r="BN895" s="5"/>
      <c r="BO895" s="5"/>
      <c r="BP895" s="5"/>
      <c r="BQ895" s="5"/>
      <c r="BR895"/>
      <c r="BS895"/>
      <c r="BT895"/>
      <c r="BU895"/>
      <c r="BV895"/>
      <c r="BW895"/>
      <c r="BX895"/>
      <c r="BY895"/>
      <c r="BZ895"/>
      <c r="CA895"/>
      <c r="CB895"/>
      <c r="CC895"/>
      <c r="CD895"/>
      <c r="CE895"/>
      <c r="CF895"/>
      <c r="CG895"/>
      <c r="CH895"/>
      <c r="CI895"/>
      <c r="CJ895"/>
      <c r="CK895"/>
      <c r="CL895"/>
      <c r="CM895"/>
      <c r="CN895"/>
      <c r="CO895"/>
      <c r="CP895"/>
      <c r="CQ895"/>
      <c r="CR895"/>
      <c r="CS895"/>
      <c r="CT895"/>
      <c r="CU895"/>
      <c r="CV895"/>
      <c r="CW895"/>
      <c r="CX895"/>
      <c r="CY895"/>
      <c r="CZ895"/>
      <c r="DA895"/>
      <c r="DB895"/>
      <c r="DC895"/>
      <c r="DD895"/>
      <c r="DE895"/>
      <c r="DF895"/>
      <c r="DG895"/>
      <c r="DH895"/>
      <c r="DI895"/>
      <c r="DJ895"/>
      <c r="DK895"/>
      <c r="DL895"/>
      <c r="DM895"/>
      <c r="DN895"/>
      <c r="DO895"/>
      <c r="DP895"/>
      <c r="DQ895"/>
      <c r="DR895"/>
      <c r="DS895"/>
      <c r="DT895"/>
      <c r="DU895"/>
      <c r="DV895"/>
      <c r="DW895"/>
      <c r="DX895"/>
      <c r="DY895"/>
      <c r="DZ895"/>
      <c r="EA895"/>
      <c r="EB895"/>
      <c r="EC895"/>
      <c r="ED895"/>
      <c r="EE895"/>
      <c r="EF895"/>
      <c r="EG895"/>
      <c r="EH895"/>
      <c r="EI895"/>
      <c r="EJ895"/>
      <c r="EK895"/>
      <c r="EL895"/>
      <c r="EM895"/>
      <c r="EN895"/>
      <c r="EO895"/>
      <c r="EP895"/>
      <c r="EQ895"/>
      <c r="ER895"/>
      <c r="ES895"/>
      <c r="ET895"/>
      <c r="EU895"/>
      <c r="EV895"/>
      <c r="EW895"/>
      <c r="EX895"/>
      <c r="EY895"/>
      <c r="EZ895"/>
      <c r="FA895"/>
      <c r="FB895"/>
      <c r="FC895"/>
      <c r="FD895"/>
      <c r="FE895"/>
      <c r="FF895"/>
      <c r="FG895"/>
      <c r="FH895"/>
      <c r="FI895"/>
      <c r="FJ895"/>
      <c r="FK895"/>
      <c r="FL895"/>
      <c r="FM895"/>
      <c r="FN895"/>
      <c r="FO895"/>
      <c r="FP895"/>
      <c r="FQ895"/>
      <c r="FR895"/>
      <c r="FS895"/>
      <c r="FT895"/>
      <c r="FU895"/>
      <c r="FV895"/>
      <c r="FW895"/>
      <c r="FX895"/>
      <c r="FY895"/>
      <c r="FZ895"/>
      <c r="GA895"/>
      <c r="GB895"/>
      <c r="GC895"/>
      <c r="GD895"/>
      <c r="GE895"/>
      <c r="GF895"/>
      <c r="GG895"/>
      <c r="GH895"/>
      <c r="GI895"/>
      <c r="GJ895"/>
      <c r="GK895"/>
      <c r="GL895"/>
      <c r="GM895"/>
      <c r="GN895"/>
      <c r="GO895"/>
      <c r="GP895"/>
      <c r="GQ895"/>
      <c r="GR895"/>
      <c r="GS895"/>
      <c r="GT895"/>
      <c r="GU895"/>
      <c r="GV895"/>
      <c r="GW895"/>
      <c r="GX895"/>
      <c r="GY895"/>
      <c r="GZ895"/>
      <c r="HA895"/>
      <c r="HB895"/>
      <c r="HC895"/>
      <c r="HD895"/>
      <c r="HE895"/>
      <c r="HF895"/>
      <c r="HG895"/>
      <c r="HH895"/>
      <c r="HI895"/>
      <c r="HJ895"/>
      <c r="HK895"/>
      <c r="HL895"/>
      <c r="HM895"/>
      <c r="HN895"/>
      <c r="HO895"/>
      <c r="HP895"/>
      <c r="HQ895"/>
      <c r="HR895"/>
      <c r="HS895"/>
      <c r="HT895"/>
      <c r="HU895"/>
      <c r="HV895"/>
      <c r="HW895"/>
      <c r="HX895"/>
      <c r="HY895"/>
      <c r="HZ895"/>
      <c r="IA895"/>
      <c r="IB895"/>
      <c r="IC895"/>
      <c r="ID895"/>
      <c r="IE895"/>
      <c r="IF895"/>
      <c r="IG895"/>
      <c r="IH895"/>
      <c r="II895"/>
      <c r="IJ895"/>
      <c r="IK895"/>
      <c r="IL895"/>
      <c r="IM895"/>
      <c r="IN895"/>
      <c r="IO895"/>
      <c r="IP895"/>
      <c r="IQ895"/>
      <c r="IR895"/>
      <c r="IS895"/>
      <c r="IT895"/>
      <c r="IU895"/>
      <c r="IV895"/>
    </row>
    <row r="896" spans="1:256" ht="15" customHeight="1">
      <c r="A896"/>
      <c r="B896" s="97" t="s">
        <v>978</v>
      </c>
      <c r="C896" s="97"/>
      <c r="D896" s="97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5">
        <v>18</v>
      </c>
      <c r="U896" s="5"/>
      <c r="V896" s="5"/>
      <c r="W896" s="5"/>
      <c r="X896" s="5"/>
      <c r="Y896" s="5"/>
      <c r="Z896" s="5"/>
      <c r="AA896" s="5"/>
      <c r="AB896" s="5"/>
      <c r="AC896" s="5">
        <v>709</v>
      </c>
      <c r="AD896" s="5"/>
      <c r="AE896" s="5"/>
      <c r="AF896" s="5"/>
      <c r="AG896" s="5"/>
      <c r="AH896" s="5"/>
      <c r="AI896" s="5"/>
      <c r="AJ896" s="5">
        <v>342</v>
      </c>
      <c r="AK896" s="5"/>
      <c r="AL896" s="5"/>
      <c r="AM896" s="5"/>
      <c r="AN896" s="5"/>
      <c r="AO896" s="5"/>
      <c r="AP896" s="5"/>
      <c r="AQ896" s="5">
        <v>367</v>
      </c>
      <c r="AR896" s="5"/>
      <c r="AS896" s="5"/>
      <c r="AT896" s="5"/>
      <c r="AU896" s="5"/>
      <c r="AV896" s="5"/>
      <c r="AW896" s="5"/>
      <c r="AX896" s="5">
        <v>56</v>
      </c>
      <c r="AY896" s="5"/>
      <c r="AZ896" s="5"/>
      <c r="BA896" s="5"/>
      <c r="BB896" s="5"/>
      <c r="BC896" s="5"/>
      <c r="BD896" s="5"/>
      <c r="BE896" s="5"/>
      <c r="BF896" s="5"/>
      <c r="BG896" s="5"/>
      <c r="BH896" s="5">
        <v>7</v>
      </c>
      <c r="BI896" s="5"/>
      <c r="BJ896" s="5"/>
      <c r="BK896" s="5"/>
      <c r="BL896" s="5"/>
      <c r="BM896" s="5"/>
      <c r="BN896" s="5"/>
      <c r="BO896" s="5"/>
      <c r="BP896" s="5"/>
      <c r="BQ896" s="5"/>
      <c r="BR896"/>
      <c r="BS896"/>
      <c r="BT896"/>
      <c r="BU896"/>
      <c r="BV896"/>
      <c r="BW896"/>
      <c r="BX896"/>
      <c r="BY896"/>
      <c r="BZ896"/>
      <c r="CA896"/>
      <c r="CB896"/>
      <c r="CC896" s="8" t="s">
        <v>979</v>
      </c>
      <c r="CD896"/>
      <c r="CE896"/>
      <c r="CF896"/>
      <c r="CG896"/>
      <c r="CH896"/>
      <c r="CI896"/>
      <c r="CJ896"/>
      <c r="CK896"/>
      <c r="CL896"/>
      <c r="CM896"/>
      <c r="CN896"/>
      <c r="CO896"/>
      <c r="CP896"/>
      <c r="CQ896"/>
      <c r="CR896"/>
      <c r="CS896"/>
      <c r="CT896"/>
      <c r="CU896"/>
      <c r="CV896"/>
      <c r="CW896"/>
      <c r="CX896"/>
      <c r="CY896"/>
      <c r="CZ896"/>
      <c r="DA896"/>
      <c r="DB896"/>
      <c r="DC896"/>
      <c r="DD896"/>
      <c r="DE896"/>
      <c r="DF896"/>
      <c r="DG896"/>
      <c r="DH896"/>
      <c r="DI896"/>
      <c r="DJ896"/>
      <c r="DK896"/>
      <c r="DL896"/>
      <c r="DM896"/>
      <c r="DN896"/>
      <c r="DO896"/>
      <c r="DP896"/>
      <c r="DQ896"/>
      <c r="DR896"/>
      <c r="DS896"/>
      <c r="DT896"/>
      <c r="DU896"/>
      <c r="DV896"/>
      <c r="DW896"/>
      <c r="DX896"/>
      <c r="DY896"/>
      <c r="DZ896"/>
      <c r="EA896"/>
      <c r="EB896"/>
      <c r="EC896"/>
      <c r="ED896"/>
      <c r="EE896"/>
      <c r="EF896"/>
      <c r="EG896"/>
      <c r="EH896"/>
      <c r="EI896"/>
      <c r="EJ896"/>
      <c r="EK896"/>
      <c r="EL896"/>
      <c r="EM896"/>
      <c r="EN896"/>
      <c r="EO896"/>
      <c r="EP896"/>
      <c r="EQ896"/>
      <c r="ER896"/>
      <c r="ES896"/>
      <c r="ET896"/>
      <c r="EU896"/>
      <c r="EV896"/>
      <c r="EW896"/>
      <c r="EX896"/>
      <c r="EY896"/>
      <c r="EZ896"/>
      <c r="FA896"/>
      <c r="FB896"/>
      <c r="FC896"/>
      <c r="FD896"/>
      <c r="FE896"/>
      <c r="FF896"/>
      <c r="FG896"/>
      <c r="FH896"/>
      <c r="FI896"/>
      <c r="FJ896"/>
      <c r="FK896"/>
      <c r="FL896"/>
      <c r="FM896"/>
      <c r="FN896"/>
      <c r="FO896"/>
      <c r="FP896"/>
      <c r="FQ896"/>
      <c r="FR896"/>
      <c r="FS896"/>
      <c r="FT896"/>
      <c r="FU896"/>
      <c r="FV896"/>
      <c r="FW896"/>
      <c r="FX896"/>
      <c r="FY896"/>
      <c r="FZ896"/>
      <c r="GA896"/>
      <c r="GB896"/>
      <c r="GC896"/>
      <c r="GD896"/>
      <c r="GE896"/>
      <c r="GF896"/>
      <c r="GG896"/>
      <c r="GH896"/>
      <c r="GI896"/>
      <c r="GJ896"/>
      <c r="GK896"/>
      <c r="GL896"/>
      <c r="GM896"/>
      <c r="GN896"/>
      <c r="GO896"/>
      <c r="GP896"/>
      <c r="GQ896"/>
      <c r="GR896"/>
      <c r="GS896"/>
      <c r="GT896"/>
      <c r="GU896"/>
      <c r="GV896"/>
      <c r="GW896"/>
      <c r="GX896"/>
      <c r="GY896"/>
      <c r="GZ896"/>
      <c r="HA896"/>
      <c r="HB896"/>
      <c r="HC896"/>
      <c r="HD896"/>
      <c r="HE896"/>
      <c r="HF896"/>
      <c r="HG896"/>
      <c r="HH896"/>
      <c r="HI896"/>
      <c r="HJ896"/>
      <c r="HK896"/>
      <c r="HL896"/>
      <c r="HM896"/>
      <c r="HN896"/>
      <c r="HO896"/>
      <c r="HP896"/>
      <c r="HQ896"/>
      <c r="HR896"/>
      <c r="HS896"/>
      <c r="HT896"/>
      <c r="HU896"/>
      <c r="HV896"/>
      <c r="HW896"/>
      <c r="HX896"/>
      <c r="HY896"/>
      <c r="HZ896"/>
      <c r="IA896"/>
      <c r="IB896"/>
      <c r="IC896"/>
      <c r="ID896"/>
      <c r="IE896"/>
      <c r="IF896"/>
      <c r="IG896"/>
      <c r="IH896"/>
      <c r="II896"/>
      <c r="IJ896"/>
      <c r="IK896"/>
      <c r="IL896"/>
      <c r="IM896"/>
      <c r="IN896"/>
      <c r="IO896"/>
      <c r="IP896"/>
      <c r="IQ896"/>
      <c r="IR896"/>
      <c r="IS896"/>
      <c r="IT896"/>
      <c r="IU896"/>
      <c r="IV896"/>
    </row>
    <row r="897" spans="1:256" ht="15" customHeight="1">
      <c r="A897"/>
      <c r="B897" s="539"/>
      <c r="C897" s="539"/>
      <c r="D897" s="539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 s="121"/>
      <c r="AA897"/>
      <c r="AB897"/>
      <c r="AC897"/>
      <c r="AD897"/>
      <c r="AE897"/>
      <c r="AF897"/>
      <c r="AG897"/>
      <c r="AH897"/>
      <c r="AI897"/>
      <c r="AJ897"/>
      <c r="AK897"/>
      <c r="AL897"/>
      <c r="AM897"/>
      <c r="AN897"/>
      <c r="AO897"/>
      <c r="AP897"/>
      <c r="AQ897"/>
      <c r="AR897"/>
      <c r="AS897"/>
      <c r="AT897"/>
      <c r="AU897"/>
      <c r="AV897"/>
      <c r="AW897"/>
      <c r="AX897"/>
      <c r="AY897"/>
      <c r="AZ897"/>
      <c r="BA897"/>
      <c r="BB897"/>
      <c r="BC897"/>
      <c r="BD897"/>
      <c r="BE897"/>
      <c r="BF897"/>
      <c r="BG897"/>
      <c r="BH897"/>
      <c r="BI897"/>
      <c r="BJ897"/>
      <c r="BK897"/>
      <c r="BL897"/>
      <c r="BM897"/>
      <c r="BN897"/>
      <c r="BO897"/>
      <c r="BP897"/>
      <c r="BQ897" s="55" t="s">
        <v>980</v>
      </c>
      <c r="BR897"/>
      <c r="BS897"/>
      <c r="BT897"/>
      <c r="BU897"/>
      <c r="BV897"/>
      <c r="BW897"/>
      <c r="BX897"/>
      <c r="BY897"/>
      <c r="BZ897"/>
      <c r="CA897"/>
      <c r="CB897"/>
      <c r="CC897"/>
      <c r="CD897"/>
      <c r="CE897"/>
      <c r="CF897"/>
      <c r="CG897"/>
      <c r="CH897"/>
      <c r="CI897"/>
      <c r="CJ897"/>
      <c r="CK897"/>
      <c r="CL897"/>
      <c r="CM897"/>
      <c r="CN897"/>
      <c r="CO897"/>
      <c r="CP897"/>
      <c r="CQ897"/>
      <c r="CR897"/>
      <c r="CS897"/>
      <c r="CT897"/>
      <c r="CU897"/>
      <c r="CV897"/>
      <c r="CW897"/>
      <c r="CX897"/>
      <c r="CY897"/>
      <c r="CZ897"/>
      <c r="DA897"/>
      <c r="DB897"/>
      <c r="DC897"/>
      <c r="DD897"/>
      <c r="DE897"/>
      <c r="DF897"/>
      <c r="DG897"/>
      <c r="DH897"/>
      <c r="DI897"/>
      <c r="DJ897"/>
      <c r="DK897"/>
      <c r="DL897"/>
      <c r="DM897"/>
      <c r="DN897"/>
      <c r="DO897"/>
      <c r="DP897"/>
      <c r="DQ897"/>
      <c r="DR897"/>
      <c r="DS897"/>
      <c r="DT897"/>
      <c r="DU897"/>
      <c r="DV897"/>
      <c r="DW897"/>
      <c r="DX897"/>
      <c r="DY897"/>
      <c r="DZ897"/>
      <c r="EA897"/>
      <c r="EB897"/>
      <c r="EC897"/>
      <c r="ED897"/>
      <c r="EE897"/>
      <c r="EF897"/>
      <c r="EG897"/>
      <c r="EH897"/>
      <c r="EI897"/>
      <c r="EJ897"/>
      <c r="EK897"/>
      <c r="EL897"/>
      <c r="EM897"/>
      <c r="EN897"/>
      <c r="EO897"/>
      <c r="EP897"/>
      <c r="EQ897"/>
      <c r="ER897"/>
      <c r="ES897"/>
      <c r="ET897"/>
      <c r="EU897"/>
      <c r="EV897"/>
      <c r="EW897"/>
      <c r="EX897"/>
      <c r="EY897"/>
      <c r="EZ897"/>
      <c r="FA897"/>
      <c r="FB897"/>
      <c r="FC897"/>
      <c r="FD897"/>
      <c r="FE897"/>
      <c r="FF897"/>
      <c r="FG897"/>
      <c r="FH897"/>
      <c r="FI897"/>
      <c r="FJ897"/>
      <c r="FK897"/>
      <c r="FL897"/>
      <c r="FM897"/>
      <c r="FN897"/>
      <c r="FO897"/>
      <c r="FP897"/>
      <c r="FQ897"/>
      <c r="FR897"/>
      <c r="FS897"/>
      <c r="FT897"/>
      <c r="FU897"/>
      <c r="FV897"/>
      <c r="FW897"/>
      <c r="FX897"/>
      <c r="FY897"/>
      <c r="FZ897"/>
      <c r="GA897"/>
      <c r="GB897"/>
      <c r="GC897"/>
      <c r="GD897"/>
      <c r="GE897"/>
      <c r="GF897"/>
      <c r="GG897"/>
      <c r="GH897"/>
      <c r="GI897"/>
      <c r="GJ897"/>
      <c r="GK897"/>
      <c r="GL897"/>
      <c r="GM897"/>
      <c r="GN897"/>
      <c r="GO897"/>
      <c r="GP897"/>
      <c r="GQ897"/>
      <c r="GR897"/>
      <c r="GS897"/>
      <c r="GT897"/>
      <c r="GU897"/>
      <c r="GV897"/>
      <c r="GW897"/>
      <c r="GX897"/>
      <c r="GY897"/>
      <c r="GZ897"/>
      <c r="HA897"/>
      <c r="HB897"/>
      <c r="HC897"/>
      <c r="HD897"/>
      <c r="HE897"/>
      <c r="HF897"/>
      <c r="HG897"/>
      <c r="HH897"/>
      <c r="HI897"/>
      <c r="HJ897"/>
      <c r="HK897"/>
      <c r="HL897"/>
      <c r="HM897"/>
      <c r="HN897"/>
      <c r="HO897"/>
      <c r="HP897"/>
      <c r="HQ897"/>
      <c r="HR897"/>
      <c r="HS897"/>
      <c r="HT897"/>
      <c r="HU897"/>
      <c r="HV897"/>
      <c r="HW897"/>
      <c r="HX897"/>
      <c r="HY897"/>
      <c r="HZ897"/>
      <c r="IA897"/>
      <c r="IB897"/>
      <c r="IC897"/>
      <c r="ID897"/>
      <c r="IE897"/>
      <c r="IF897"/>
      <c r="IG897"/>
      <c r="IH897"/>
      <c r="II897"/>
      <c r="IJ897"/>
      <c r="IK897"/>
      <c r="IL897"/>
      <c r="IM897"/>
      <c r="IN897"/>
      <c r="IO897"/>
      <c r="IP897"/>
      <c r="IQ897"/>
      <c r="IR897"/>
      <c r="IS897"/>
      <c r="IT897"/>
      <c r="IU897"/>
      <c r="IV897"/>
    </row>
    <row r="898" spans="1:256" ht="15" customHeight="1">
      <c r="A898" s="8" t="s">
        <v>981</v>
      </c>
      <c r="B898" s="540"/>
      <c r="C898" s="539"/>
      <c r="D898" s="539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  <c r="AJ898"/>
      <c r="AK898"/>
      <c r="AL898"/>
      <c r="AM898"/>
      <c r="AN898"/>
      <c r="AO898"/>
      <c r="AP898"/>
      <c r="AQ898"/>
      <c r="AR898"/>
      <c r="AS898"/>
      <c r="AT898"/>
      <c r="AU898"/>
      <c r="AV898"/>
      <c r="AW898"/>
      <c r="AX898"/>
      <c r="AY898"/>
      <c r="AZ898"/>
      <c r="BA898"/>
      <c r="BB898"/>
      <c r="BC898"/>
      <c r="BD898"/>
      <c r="BE898"/>
      <c r="BF898"/>
      <c r="BG898"/>
      <c r="BH898"/>
      <c r="BI898" s="9" t="s">
        <v>745</v>
      </c>
      <c r="BJ898" s="9"/>
      <c r="BK898" s="9"/>
      <c r="BL898" s="9"/>
      <c r="BM898" s="9"/>
      <c r="BN898" s="9"/>
      <c r="BO898" s="9"/>
      <c r="BP898" s="9"/>
      <c r="BQ898" s="9"/>
      <c r="BR898"/>
      <c r="BS898"/>
      <c r="BT898"/>
      <c r="BU898"/>
      <c r="BV898"/>
      <c r="BW898"/>
      <c r="BX898"/>
      <c r="BY898"/>
      <c r="BZ898"/>
      <c r="CA898"/>
      <c r="CB898"/>
      <c r="CC898"/>
      <c r="CD898"/>
      <c r="CE898"/>
      <c r="CF898"/>
      <c r="CG898"/>
      <c r="CH898"/>
      <c r="CI898"/>
      <c r="CJ898"/>
      <c r="CK898"/>
      <c r="CL898"/>
      <c r="CM898"/>
      <c r="CN898"/>
      <c r="CO898"/>
      <c r="CP898"/>
      <c r="CQ898"/>
      <c r="CR898"/>
      <c r="CS898"/>
      <c r="CT898"/>
      <c r="CU898"/>
      <c r="CV898"/>
      <c r="CW898"/>
      <c r="CX898"/>
      <c r="CY898"/>
      <c r="CZ898"/>
      <c r="DA898"/>
      <c r="DB898"/>
      <c r="DC898"/>
      <c r="DD898"/>
      <c r="DE898"/>
      <c r="DF898"/>
      <c r="DG898"/>
      <c r="DH898"/>
      <c r="DI898"/>
      <c r="DJ898"/>
      <c r="DK898"/>
      <c r="DL898"/>
      <c r="DM898"/>
      <c r="DN898"/>
      <c r="DO898"/>
      <c r="DP898"/>
      <c r="DQ898"/>
      <c r="DR898"/>
      <c r="DS898"/>
      <c r="DT898"/>
      <c r="DU898"/>
      <c r="DV898"/>
      <c r="DW898"/>
      <c r="DX898"/>
      <c r="DY898"/>
      <c r="DZ898"/>
      <c r="EA898"/>
      <c r="EB898"/>
      <c r="EC898"/>
      <c r="ED898"/>
      <c r="EE898"/>
      <c r="EF898"/>
      <c r="EG898"/>
      <c r="EH898"/>
      <c r="EI898"/>
      <c r="EJ898"/>
      <c r="EK898"/>
      <c r="EL898"/>
      <c r="EM898"/>
      <c r="EN898"/>
      <c r="EO898"/>
      <c r="EP898"/>
      <c r="EQ898"/>
      <c r="ER898"/>
      <c r="ES898"/>
      <c r="ET898"/>
      <c r="EU898"/>
      <c r="EV898"/>
      <c r="EW898"/>
      <c r="EX898"/>
      <c r="EY898"/>
      <c r="EZ898"/>
      <c r="FA898"/>
      <c r="FB898"/>
      <c r="FC898"/>
      <c r="FD898"/>
      <c r="FE898"/>
      <c r="FF898"/>
      <c r="FG898"/>
      <c r="FH898"/>
      <c r="FI898"/>
      <c r="FJ898"/>
      <c r="FK898"/>
      <c r="FL898"/>
      <c r="FM898"/>
      <c r="FN898"/>
      <c r="FO898"/>
      <c r="FP898"/>
      <c r="FQ898"/>
      <c r="FR898"/>
      <c r="FS898"/>
      <c r="FT898"/>
      <c r="FU898"/>
      <c r="FV898"/>
      <c r="FW898"/>
      <c r="FX898"/>
      <c r="FY898"/>
      <c r="FZ898"/>
      <c r="GA898"/>
      <c r="GB898"/>
      <c r="GC898"/>
      <c r="GD898"/>
      <c r="GE898"/>
      <c r="GF898"/>
      <c r="GG898"/>
      <c r="GH898"/>
      <c r="GI898"/>
      <c r="GJ898"/>
      <c r="GK898"/>
      <c r="GL898"/>
      <c r="GM898"/>
      <c r="GN898"/>
      <c r="GO898"/>
      <c r="GP898"/>
      <c r="GQ898"/>
      <c r="GR898"/>
      <c r="GS898"/>
      <c r="GT898"/>
      <c r="GU898"/>
      <c r="GV898"/>
      <c r="GW898"/>
      <c r="GX898"/>
      <c r="GY898"/>
      <c r="GZ898"/>
      <c r="HA898"/>
      <c r="HB898"/>
      <c r="HC898"/>
      <c r="HD898"/>
      <c r="HE898"/>
      <c r="HF898"/>
      <c r="HG898"/>
      <c r="HH898"/>
      <c r="HI898"/>
      <c r="HJ898"/>
      <c r="HK898"/>
      <c r="HL898"/>
      <c r="HM898"/>
      <c r="HN898"/>
      <c r="HO898"/>
      <c r="HP898"/>
      <c r="HQ898"/>
      <c r="HR898"/>
      <c r="HS898"/>
      <c r="HT898"/>
      <c r="HU898"/>
      <c r="HV898"/>
      <c r="HW898"/>
      <c r="HX898"/>
      <c r="HY898"/>
      <c r="HZ898"/>
      <c r="IA898"/>
      <c r="IB898"/>
      <c r="IC898"/>
      <c r="ID898"/>
      <c r="IE898"/>
      <c r="IF898"/>
      <c r="IG898"/>
      <c r="IH898"/>
      <c r="II898"/>
      <c r="IJ898"/>
      <c r="IK898"/>
      <c r="IL898"/>
      <c r="IM898"/>
      <c r="IN898"/>
      <c r="IO898"/>
      <c r="IP898"/>
      <c r="IQ898"/>
      <c r="IR898"/>
      <c r="IS898"/>
      <c r="IT898"/>
      <c r="IU898"/>
      <c r="IV898"/>
    </row>
    <row r="899" spans="1:256" ht="3.75" customHeight="1">
      <c r="A899"/>
      <c r="B899" s="539"/>
      <c r="C899" s="539"/>
      <c r="D899" s="53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  <c r="AL899"/>
      <c r="AM899"/>
      <c r="AN899"/>
      <c r="AO899"/>
      <c r="AP899"/>
      <c r="AQ899"/>
      <c r="AR899"/>
      <c r="AS899"/>
      <c r="AT899"/>
      <c r="AU899"/>
      <c r="AV899"/>
      <c r="AW899"/>
      <c r="AX899"/>
      <c r="AY899"/>
      <c r="AZ899"/>
      <c r="BA899"/>
      <c r="BB899"/>
      <c r="BC899"/>
      <c r="BD899"/>
      <c r="BE899"/>
      <c r="BF899"/>
      <c r="BG899"/>
      <c r="BH899"/>
      <c r="BI899" s="55"/>
      <c r="BJ899" s="55"/>
      <c r="BK899" s="55"/>
      <c r="BL899" s="55"/>
      <c r="BM899" s="55"/>
      <c r="BN899" s="55"/>
      <c r="BO899" s="55"/>
      <c r="BP899" s="55"/>
      <c r="BQ899" s="55"/>
      <c r="BR899"/>
      <c r="BS899"/>
      <c r="BT899"/>
      <c r="BU899"/>
      <c r="BV899"/>
      <c r="BW899"/>
      <c r="BX899"/>
      <c r="BY899"/>
      <c r="BZ899"/>
      <c r="CA899"/>
      <c r="CB899"/>
      <c r="CC899"/>
      <c r="CD899"/>
      <c r="CE899"/>
      <c r="CF899"/>
      <c r="CG899"/>
      <c r="CH899"/>
      <c r="CI899"/>
      <c r="CJ899"/>
      <c r="CK899"/>
      <c r="CL899"/>
      <c r="CM899"/>
      <c r="CN899"/>
      <c r="CO899"/>
      <c r="CP899"/>
      <c r="CQ899"/>
      <c r="CR899"/>
      <c r="CS899"/>
      <c r="CT899"/>
      <c r="CU899"/>
      <c r="CV899"/>
      <c r="CW899"/>
      <c r="CX899"/>
      <c r="CY899"/>
      <c r="CZ899"/>
      <c r="DA899"/>
      <c r="DB899"/>
      <c r="DC899"/>
      <c r="DD899"/>
      <c r="DE899"/>
      <c r="DF899"/>
      <c r="DG899"/>
      <c r="DH899"/>
      <c r="DI899"/>
      <c r="DJ899"/>
      <c r="DK899"/>
      <c r="DL899"/>
      <c r="DM899"/>
      <c r="DN899"/>
      <c r="DO899"/>
      <c r="DP899"/>
      <c r="DQ899"/>
      <c r="DR899"/>
      <c r="DS899"/>
      <c r="DT899"/>
      <c r="DU899"/>
      <c r="DV899"/>
      <c r="DW899"/>
      <c r="DX899"/>
      <c r="DY899"/>
      <c r="DZ899"/>
      <c r="EA899"/>
      <c r="EB899"/>
      <c r="EC899"/>
      <c r="ED899"/>
      <c r="EE899"/>
      <c r="EF899"/>
      <c r="EG899"/>
      <c r="EH899"/>
      <c r="EI899"/>
      <c r="EJ899"/>
      <c r="EK899"/>
      <c r="EL899"/>
      <c r="EM899"/>
      <c r="EN899"/>
      <c r="EO899"/>
      <c r="EP899"/>
      <c r="EQ899"/>
      <c r="ER899"/>
      <c r="ES899"/>
      <c r="ET899"/>
      <c r="EU899"/>
      <c r="EV899"/>
      <c r="EW899"/>
      <c r="EX899"/>
      <c r="EY899"/>
      <c r="EZ899"/>
      <c r="FA899"/>
      <c r="FB899"/>
      <c r="FC899"/>
      <c r="FD899"/>
      <c r="FE899"/>
      <c r="FF899"/>
      <c r="FG899"/>
      <c r="FH899"/>
      <c r="FI899"/>
      <c r="FJ899"/>
      <c r="FK899"/>
      <c r="FL899"/>
      <c r="FM899"/>
      <c r="FN899"/>
      <c r="FO899"/>
      <c r="FP899"/>
      <c r="FQ899"/>
      <c r="FR899"/>
      <c r="FS899"/>
      <c r="FT899"/>
      <c r="FU899"/>
      <c r="FV899"/>
      <c r="FW899"/>
      <c r="FX899"/>
      <c r="FY899"/>
      <c r="FZ899"/>
      <c r="GA899"/>
      <c r="GB899"/>
      <c r="GC899"/>
      <c r="GD899"/>
      <c r="GE899"/>
      <c r="GF899"/>
      <c r="GG899"/>
      <c r="GH899"/>
      <c r="GI899"/>
      <c r="GJ899"/>
      <c r="GK899"/>
      <c r="GL899"/>
      <c r="GM899"/>
      <c r="GN899"/>
      <c r="GO899"/>
      <c r="GP899"/>
      <c r="GQ899"/>
      <c r="GR899"/>
      <c r="GS899"/>
      <c r="GT899"/>
      <c r="GU899"/>
      <c r="GV899"/>
      <c r="GW899"/>
      <c r="GX899"/>
      <c r="GY899"/>
      <c r="GZ899"/>
      <c r="HA899"/>
      <c r="HB899"/>
      <c r="HC899"/>
      <c r="HD899"/>
      <c r="HE899"/>
      <c r="HF899"/>
      <c r="HG899"/>
      <c r="HH899"/>
      <c r="HI899"/>
      <c r="HJ899"/>
      <c r="HK899"/>
      <c r="HL899"/>
      <c r="HM899"/>
      <c r="HN899"/>
      <c r="HO899"/>
      <c r="HP899"/>
      <c r="HQ899"/>
      <c r="HR899"/>
      <c r="HS899"/>
      <c r="HT899"/>
      <c r="HU899"/>
      <c r="HV899"/>
      <c r="HW899"/>
      <c r="HX899"/>
      <c r="HY899"/>
      <c r="HZ899"/>
      <c r="IA899"/>
      <c r="IB899"/>
      <c r="IC899"/>
      <c r="ID899"/>
      <c r="IE899"/>
      <c r="IF899"/>
      <c r="IG899"/>
      <c r="IH899"/>
      <c r="II899"/>
      <c r="IJ899"/>
      <c r="IK899"/>
      <c r="IL899"/>
      <c r="IM899"/>
      <c r="IN899"/>
      <c r="IO899"/>
      <c r="IP899"/>
      <c r="IQ899"/>
      <c r="IR899"/>
      <c r="IS899"/>
      <c r="IT899"/>
      <c r="IU899"/>
      <c r="IV899"/>
    </row>
    <row r="900" spans="1:256" ht="15" customHeight="1">
      <c r="A900"/>
      <c r="B900" s="5" t="s">
        <v>12</v>
      </c>
      <c r="C900" s="5"/>
      <c r="D900" s="5"/>
      <c r="E900" s="5"/>
      <c r="F900" s="5"/>
      <c r="G900" s="5"/>
      <c r="H900" s="5"/>
      <c r="I900" s="5"/>
      <c r="J900" s="5"/>
      <c r="K900" s="5"/>
      <c r="L900" s="5" t="s">
        <v>62</v>
      </c>
      <c r="M900" s="5"/>
      <c r="N900" s="5"/>
      <c r="O900" s="5"/>
      <c r="P900" s="5"/>
      <c r="Q900" s="5"/>
      <c r="R900" s="5"/>
      <c r="S900" s="5" t="s">
        <v>982</v>
      </c>
      <c r="T900" s="5"/>
      <c r="U900" s="5"/>
      <c r="V900" s="5"/>
      <c r="W900" s="5"/>
      <c r="X900" s="5"/>
      <c r="Y900" s="5"/>
      <c r="Z900" s="5" t="s">
        <v>983</v>
      </c>
      <c r="AA900" s="5"/>
      <c r="AB900" s="5"/>
      <c r="AC900" s="5"/>
      <c r="AD900" s="5"/>
      <c r="AE900" s="5"/>
      <c r="AF900" s="5"/>
      <c r="AG900" s="5"/>
      <c r="AH900" s="5"/>
      <c r="AI900" s="5"/>
      <c r="AJ900" s="5"/>
      <c r="AK900" s="5"/>
      <c r="AL900" s="5"/>
      <c r="AM900" s="5"/>
      <c r="AN900" s="5"/>
      <c r="AO900" s="5"/>
      <c r="AP900" s="5"/>
      <c r="AQ900" s="5"/>
      <c r="AR900" s="5" t="s">
        <v>984</v>
      </c>
      <c r="AS900" s="5"/>
      <c r="AT900" s="5"/>
      <c r="AU900" s="5"/>
      <c r="AV900" s="5"/>
      <c r="AW900" s="5"/>
      <c r="AX900" s="5"/>
      <c r="AY900" s="5"/>
      <c r="AZ900" s="269" t="s">
        <v>985</v>
      </c>
      <c r="BA900" s="269"/>
      <c r="BB900" s="269"/>
      <c r="BC900" s="269"/>
      <c r="BD900" s="269"/>
      <c r="BE900" s="269"/>
      <c r="BF900" s="269"/>
      <c r="BG900" s="269"/>
      <c r="BH900" s="269"/>
      <c r="BI900" s="5" t="s">
        <v>31</v>
      </c>
      <c r="BJ900" s="5"/>
      <c r="BK900" s="5"/>
      <c r="BL900" s="5"/>
      <c r="BM900" s="5"/>
      <c r="BN900" s="5"/>
      <c r="BO900" s="5"/>
      <c r="BP900" s="5"/>
      <c r="BQ900" s="5"/>
      <c r="BR900"/>
      <c r="BS900"/>
      <c r="BT900"/>
      <c r="BU900"/>
      <c r="BV900"/>
      <c r="BW900"/>
      <c r="BX900"/>
      <c r="BY900"/>
      <c r="BZ900"/>
      <c r="CA900"/>
      <c r="CB900"/>
      <c r="CC900"/>
      <c r="CD900"/>
      <c r="CE900"/>
      <c r="CF900"/>
      <c r="CG900"/>
      <c r="CH900"/>
      <c r="CI900"/>
      <c r="CJ900"/>
      <c r="CK900"/>
      <c r="CL900"/>
      <c r="CM900"/>
      <c r="CN900"/>
      <c r="CO900"/>
      <c r="CP900"/>
      <c r="CQ900"/>
      <c r="CR900"/>
      <c r="CS900"/>
      <c r="CT900"/>
      <c r="CU900"/>
      <c r="CV900"/>
      <c r="CW900"/>
      <c r="CX900"/>
      <c r="CY900"/>
      <c r="CZ900"/>
      <c r="DA900"/>
      <c r="DB900"/>
      <c r="DC900"/>
      <c r="DD900"/>
      <c r="DE900"/>
      <c r="DF900"/>
      <c r="DG900"/>
      <c r="DH900"/>
      <c r="DI900"/>
      <c r="DJ900"/>
      <c r="DK900"/>
      <c r="DL900"/>
      <c r="DM900"/>
      <c r="DN900"/>
      <c r="DO900"/>
      <c r="DP900"/>
      <c r="DQ900"/>
      <c r="DR900"/>
      <c r="DS900"/>
      <c r="DT900"/>
      <c r="DU900"/>
      <c r="DV900"/>
      <c r="DW900"/>
      <c r="DX900"/>
      <c r="DY900"/>
      <c r="DZ900"/>
      <c r="EA900"/>
      <c r="EB900"/>
      <c r="EC900"/>
      <c r="ED900"/>
      <c r="EE900"/>
      <c r="EF900"/>
      <c r="EG900"/>
      <c r="EH900"/>
      <c r="EI900"/>
      <c r="EJ900"/>
      <c r="EK900"/>
      <c r="EL900"/>
      <c r="EM900"/>
      <c r="EN900"/>
      <c r="EO900"/>
      <c r="EP900"/>
      <c r="EQ900"/>
      <c r="ER900"/>
      <c r="ES900"/>
      <c r="ET900"/>
      <c r="EU900"/>
      <c r="EV900"/>
      <c r="EW900"/>
      <c r="EX900"/>
      <c r="EY900"/>
      <c r="EZ900"/>
      <c r="FA900"/>
      <c r="FB900"/>
      <c r="FC900"/>
      <c r="FD900"/>
      <c r="FE900"/>
      <c r="FF900"/>
      <c r="FG900"/>
      <c r="FH900"/>
      <c r="FI900"/>
      <c r="FJ900"/>
      <c r="FK900"/>
      <c r="FL900"/>
      <c r="FM900"/>
      <c r="FN900"/>
      <c r="FO900"/>
      <c r="FP900"/>
      <c r="FQ900"/>
      <c r="FR900"/>
      <c r="FS900"/>
      <c r="FT900"/>
      <c r="FU900"/>
      <c r="FV900"/>
      <c r="FW900"/>
      <c r="FX900"/>
      <c r="FY900"/>
      <c r="FZ900"/>
      <c r="GA900"/>
      <c r="GB900"/>
      <c r="GC900"/>
      <c r="GD900"/>
      <c r="GE900"/>
      <c r="GF900"/>
      <c r="GG900"/>
      <c r="GH900"/>
      <c r="GI900"/>
      <c r="GJ900"/>
      <c r="GK900"/>
      <c r="GL900"/>
      <c r="GM900"/>
      <c r="GN900"/>
      <c r="GO900"/>
      <c r="GP900"/>
      <c r="GQ900"/>
      <c r="GR900"/>
      <c r="GS900"/>
      <c r="GT900"/>
      <c r="GU900"/>
      <c r="GV900"/>
      <c r="GW900"/>
      <c r="GX900"/>
      <c r="GY900"/>
      <c r="GZ900"/>
      <c r="HA900"/>
      <c r="HB900"/>
      <c r="HC900"/>
      <c r="HD900"/>
      <c r="HE900"/>
      <c r="HF900"/>
      <c r="HG900"/>
      <c r="HH900"/>
      <c r="HI900"/>
      <c r="HJ900"/>
      <c r="HK900"/>
      <c r="HL900"/>
      <c r="HM900"/>
      <c r="HN900"/>
      <c r="HO900"/>
      <c r="HP900"/>
      <c r="HQ900"/>
      <c r="HR900"/>
      <c r="HS900"/>
      <c r="HT900"/>
      <c r="HU900"/>
      <c r="HV900"/>
      <c r="HW900"/>
      <c r="HX900"/>
      <c r="HY900"/>
      <c r="HZ900"/>
      <c r="IA900"/>
      <c r="IB900"/>
      <c r="IC900"/>
      <c r="ID900"/>
      <c r="IE900"/>
      <c r="IF900"/>
      <c r="IG900"/>
      <c r="IH900"/>
      <c r="II900"/>
      <c r="IJ900"/>
      <c r="IK900"/>
      <c r="IL900"/>
      <c r="IM900"/>
      <c r="IN900"/>
      <c r="IO900"/>
      <c r="IP900"/>
      <c r="IQ900"/>
      <c r="IR900"/>
      <c r="IS900"/>
      <c r="IT900"/>
      <c r="IU900"/>
      <c r="IV900"/>
    </row>
    <row r="901" spans="1:256" ht="15" customHeight="1">
      <c r="A901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 t="s">
        <v>131</v>
      </c>
      <c r="AA901" s="5"/>
      <c r="AB901" s="5"/>
      <c r="AC901" s="5"/>
      <c r="AD901" s="5"/>
      <c r="AE901" s="5"/>
      <c r="AF901" s="5" t="s">
        <v>63</v>
      </c>
      <c r="AG901" s="5"/>
      <c r="AH901" s="5"/>
      <c r="AI901" s="5"/>
      <c r="AJ901" s="5"/>
      <c r="AK901" s="5"/>
      <c r="AL901" s="5" t="s">
        <v>64</v>
      </c>
      <c r="AM901" s="5"/>
      <c r="AN901" s="5"/>
      <c r="AO901" s="5"/>
      <c r="AP901" s="5"/>
      <c r="AQ901" s="5"/>
      <c r="AR901" s="5"/>
      <c r="AS901" s="5"/>
      <c r="AT901" s="5"/>
      <c r="AU901" s="5"/>
      <c r="AV901" s="5"/>
      <c r="AW901" s="5"/>
      <c r="AX901" s="5"/>
      <c r="AY901" s="5"/>
      <c r="AZ901" s="269"/>
      <c r="BA901" s="269"/>
      <c r="BB901" s="269"/>
      <c r="BC901" s="269"/>
      <c r="BD901" s="269"/>
      <c r="BE901" s="269"/>
      <c r="BF901" s="269"/>
      <c r="BG901" s="269"/>
      <c r="BH901" s="269"/>
      <c r="BI901" s="5"/>
      <c r="BJ901" s="5"/>
      <c r="BK901" s="5"/>
      <c r="BL901" s="5"/>
      <c r="BM901" s="5"/>
      <c r="BN901" s="5"/>
      <c r="BO901" s="5"/>
      <c r="BP901" s="5"/>
      <c r="BQ901" s="5"/>
      <c r="BR901"/>
      <c r="BS901"/>
      <c r="BT901"/>
      <c r="BU901"/>
      <c r="BV901"/>
      <c r="BW901"/>
      <c r="BX901"/>
      <c r="BY901"/>
      <c r="BZ901"/>
      <c r="CA901"/>
      <c r="CB901"/>
      <c r="CC901"/>
      <c r="CD901"/>
      <c r="CE901"/>
      <c r="CF901"/>
      <c r="CG901"/>
      <c r="CH901"/>
      <c r="CI901"/>
      <c r="CJ901"/>
      <c r="CK901"/>
      <c r="CL901"/>
      <c r="CM901"/>
      <c r="CN901"/>
      <c r="CO901"/>
      <c r="CP901"/>
      <c r="CQ901"/>
      <c r="CR901"/>
      <c r="CS901"/>
      <c r="CT901"/>
      <c r="CU901"/>
      <c r="CV901"/>
      <c r="CW901"/>
      <c r="CX901"/>
      <c r="CY901"/>
      <c r="CZ901"/>
      <c r="DA901"/>
      <c r="DB901"/>
      <c r="DC901"/>
      <c r="DD901"/>
      <c r="DE901"/>
      <c r="DF901"/>
      <c r="DG901"/>
      <c r="DH901"/>
      <c r="DI901"/>
      <c r="DJ901"/>
      <c r="DK901"/>
      <c r="DL901"/>
      <c r="DM901"/>
      <c r="DN901"/>
      <c r="DO901"/>
      <c r="DP901"/>
      <c r="DQ901"/>
      <c r="DR901"/>
      <c r="DS901"/>
      <c r="DT901"/>
      <c r="DU901"/>
      <c r="DV901"/>
      <c r="DW901"/>
      <c r="DX901"/>
      <c r="DY901"/>
      <c r="DZ901"/>
      <c r="EA901"/>
      <c r="EB901"/>
      <c r="EC901"/>
      <c r="ED901"/>
      <c r="EE901"/>
      <c r="EF901"/>
      <c r="EG901"/>
      <c r="EH901"/>
      <c r="EI901"/>
      <c r="EJ901"/>
      <c r="EK901"/>
      <c r="EL901"/>
      <c r="EM901"/>
      <c r="EN901"/>
      <c r="EO901"/>
      <c r="EP901"/>
      <c r="EQ901"/>
      <c r="ER901"/>
      <c r="ES901"/>
      <c r="ET901"/>
      <c r="EU901"/>
      <c r="EV901"/>
      <c r="EW901"/>
      <c r="EX901"/>
      <c r="EY901"/>
      <c r="EZ901"/>
      <c r="FA901"/>
      <c r="FB901"/>
      <c r="FC901"/>
      <c r="FD901"/>
      <c r="FE901"/>
      <c r="FF901"/>
      <c r="FG901"/>
      <c r="FH901"/>
      <c r="FI901"/>
      <c r="FJ901"/>
      <c r="FK901"/>
      <c r="FL901"/>
      <c r="FM901"/>
      <c r="FN901"/>
      <c r="FO901"/>
      <c r="FP901"/>
      <c r="FQ901"/>
      <c r="FR901"/>
      <c r="FS901"/>
      <c r="FT901"/>
      <c r="FU901"/>
      <c r="FV901"/>
      <c r="FW901"/>
      <c r="FX901"/>
      <c r="FY901"/>
      <c r="FZ901"/>
      <c r="GA901"/>
      <c r="GB901"/>
      <c r="GC901"/>
      <c r="GD901"/>
      <c r="GE901"/>
      <c r="GF901"/>
      <c r="GG901"/>
      <c r="GH901"/>
      <c r="GI901"/>
      <c r="GJ901"/>
      <c r="GK901"/>
      <c r="GL901"/>
      <c r="GM901"/>
      <c r="GN901"/>
      <c r="GO901"/>
      <c r="GP901"/>
      <c r="GQ901"/>
      <c r="GR901"/>
      <c r="GS901"/>
      <c r="GT901"/>
      <c r="GU901"/>
      <c r="GV901"/>
      <c r="GW901"/>
      <c r="GX901"/>
      <c r="GY901"/>
      <c r="GZ901"/>
      <c r="HA901"/>
      <c r="HB901"/>
      <c r="HC901"/>
      <c r="HD901"/>
      <c r="HE901"/>
      <c r="HF901"/>
      <c r="HG901"/>
      <c r="HH901"/>
      <c r="HI901"/>
      <c r="HJ901"/>
      <c r="HK901"/>
      <c r="HL901"/>
      <c r="HM901"/>
      <c r="HN901"/>
      <c r="HO901"/>
      <c r="HP901"/>
      <c r="HQ901"/>
      <c r="HR901"/>
      <c r="HS901"/>
      <c r="HT901"/>
      <c r="HU901"/>
      <c r="HV901"/>
      <c r="HW901"/>
      <c r="HX901"/>
      <c r="HY901"/>
      <c r="HZ901"/>
      <c r="IA901"/>
      <c r="IB901"/>
      <c r="IC901"/>
      <c r="ID901"/>
      <c r="IE901"/>
      <c r="IF901"/>
      <c r="IG901"/>
      <c r="IH901"/>
      <c r="II901"/>
      <c r="IJ901"/>
      <c r="IK901"/>
      <c r="IL901"/>
      <c r="IM901"/>
      <c r="IN901"/>
      <c r="IO901"/>
      <c r="IP901"/>
      <c r="IQ901"/>
      <c r="IR901"/>
      <c r="IS901"/>
      <c r="IT901"/>
      <c r="IU901"/>
      <c r="IV901"/>
    </row>
    <row r="902" spans="1:256" ht="15" customHeight="1">
      <c r="A902"/>
      <c r="B902" s="5" t="s">
        <v>986</v>
      </c>
      <c r="C902" s="5"/>
      <c r="D902" s="5"/>
      <c r="E902" s="5"/>
      <c r="F902" s="5"/>
      <c r="G902" s="5"/>
      <c r="H902" s="5"/>
      <c r="I902" s="5"/>
      <c r="J902" s="5"/>
      <c r="K902" s="5"/>
      <c r="L902" s="5">
        <f>SUM(S902,Z902,AR902:BQ902)</f>
        <v>424</v>
      </c>
      <c r="M902" s="5"/>
      <c r="N902" s="5"/>
      <c r="O902" s="5"/>
      <c r="P902" s="5"/>
      <c r="Q902" s="5"/>
      <c r="R902" s="5"/>
      <c r="S902" s="5">
        <v>414</v>
      </c>
      <c r="T902" s="5"/>
      <c r="U902" s="5"/>
      <c r="V902" s="5"/>
      <c r="W902" s="5"/>
      <c r="X902" s="5"/>
      <c r="Y902" s="5"/>
      <c r="Z902" s="5">
        <v>3</v>
      </c>
      <c r="AA902" s="5"/>
      <c r="AB902" s="5"/>
      <c r="AC902" s="5"/>
      <c r="AD902" s="5"/>
      <c r="AE902" s="5"/>
      <c r="AF902" s="5">
        <v>1</v>
      </c>
      <c r="AG902" s="5"/>
      <c r="AH902" s="5"/>
      <c r="AI902" s="5"/>
      <c r="AJ902" s="5"/>
      <c r="AK902" s="5"/>
      <c r="AL902" s="5">
        <v>2</v>
      </c>
      <c r="AM902" s="5"/>
      <c r="AN902" s="5"/>
      <c r="AO902" s="5"/>
      <c r="AP902" s="5"/>
      <c r="AQ902" s="5"/>
      <c r="AR902" s="5">
        <v>0</v>
      </c>
      <c r="AS902" s="5"/>
      <c r="AT902" s="5"/>
      <c r="AU902" s="5"/>
      <c r="AV902" s="5"/>
      <c r="AW902" s="5"/>
      <c r="AX902" s="5"/>
      <c r="AY902" s="5"/>
      <c r="AZ902" s="5">
        <v>0</v>
      </c>
      <c r="BA902" s="5"/>
      <c r="BB902" s="5"/>
      <c r="BC902" s="5"/>
      <c r="BD902" s="5"/>
      <c r="BE902" s="5"/>
      <c r="BF902" s="5"/>
      <c r="BG902" s="5"/>
      <c r="BH902" s="5"/>
      <c r="BI902" s="5">
        <v>7</v>
      </c>
      <c r="BJ902" s="5"/>
      <c r="BK902" s="5"/>
      <c r="BL902" s="5"/>
      <c r="BM902" s="5"/>
      <c r="BN902" s="5"/>
      <c r="BO902" s="5"/>
      <c r="BP902" s="5"/>
      <c r="BQ902" s="5"/>
      <c r="BR902"/>
      <c r="BS902"/>
      <c r="BT902"/>
      <c r="BU902"/>
      <c r="BV902"/>
      <c r="BW902"/>
      <c r="BX902"/>
      <c r="BY902"/>
      <c r="BZ902"/>
      <c r="CA902"/>
      <c r="CB902"/>
      <c r="CC902" s="8" t="s">
        <v>987</v>
      </c>
      <c r="CD902"/>
      <c r="CE902"/>
      <c r="CF902"/>
      <c r="CG902"/>
      <c r="CH902"/>
      <c r="CI902"/>
      <c r="CJ902"/>
      <c r="CK902"/>
      <c r="CL902"/>
      <c r="CM902"/>
      <c r="CN902"/>
      <c r="CO902"/>
      <c r="CP902"/>
      <c r="CQ902"/>
      <c r="CR902"/>
      <c r="CS902"/>
      <c r="CT902"/>
      <c r="CU902"/>
      <c r="CV902"/>
      <c r="CW902"/>
      <c r="CX902"/>
      <c r="CY902"/>
      <c r="CZ902"/>
      <c r="DA902"/>
      <c r="DB902"/>
      <c r="DC902"/>
      <c r="DD902"/>
      <c r="DE902"/>
      <c r="DF902"/>
      <c r="DG902"/>
      <c r="DH902"/>
      <c r="DI902"/>
      <c r="DJ902"/>
      <c r="DK902"/>
      <c r="DL902"/>
      <c r="DM902"/>
      <c r="DN902"/>
      <c r="DO902"/>
      <c r="DP902"/>
      <c r="DQ902"/>
      <c r="DR902"/>
      <c r="DS902"/>
      <c r="DT902"/>
      <c r="DU902"/>
      <c r="DV902"/>
      <c r="DW902"/>
      <c r="DX902"/>
      <c r="DY902"/>
      <c r="DZ902"/>
      <c r="EA902"/>
      <c r="EB902"/>
      <c r="EC902"/>
      <c r="ED902"/>
      <c r="EE902"/>
      <c r="EF902"/>
      <c r="EG902"/>
      <c r="EH902"/>
      <c r="EI902"/>
      <c r="EJ902"/>
      <c r="EK902"/>
      <c r="EL902"/>
      <c r="EM902"/>
      <c r="EN902"/>
      <c r="EO902"/>
      <c r="EP902"/>
      <c r="EQ902"/>
      <c r="ER902"/>
      <c r="ES902"/>
      <c r="ET902"/>
      <c r="EU902"/>
      <c r="EV902"/>
      <c r="EW902"/>
      <c r="EX902"/>
      <c r="EY902"/>
      <c r="EZ902"/>
      <c r="FA902"/>
      <c r="FB902"/>
      <c r="FC902"/>
      <c r="FD902"/>
      <c r="FE902"/>
      <c r="FF902"/>
      <c r="FG902"/>
      <c r="FH902"/>
      <c r="FI902"/>
      <c r="FJ902"/>
      <c r="FK902"/>
      <c r="FL902"/>
      <c r="FM902"/>
      <c r="FN902"/>
      <c r="FO902"/>
      <c r="FP902"/>
      <c r="FQ902"/>
      <c r="FR902"/>
      <c r="FS902"/>
      <c r="FT902"/>
      <c r="FU902"/>
      <c r="FV902"/>
      <c r="FW902"/>
      <c r="FX902"/>
      <c r="FY902"/>
      <c r="FZ902"/>
      <c r="GA902"/>
      <c r="GB902"/>
      <c r="GC902"/>
      <c r="GD902"/>
      <c r="GE902"/>
      <c r="GF902"/>
      <c r="GG902"/>
      <c r="GH902"/>
      <c r="GI902"/>
      <c r="GJ902"/>
      <c r="GK902"/>
      <c r="GL902"/>
      <c r="GM902"/>
      <c r="GN902"/>
      <c r="GO902"/>
      <c r="GP902"/>
      <c r="GQ902"/>
      <c r="GR902"/>
      <c r="GS902"/>
      <c r="GT902"/>
      <c r="GU902"/>
      <c r="GV902"/>
      <c r="GW902"/>
      <c r="GX902"/>
      <c r="GY902"/>
      <c r="GZ902"/>
      <c r="HA902"/>
      <c r="HB902"/>
      <c r="HC902"/>
      <c r="HD902"/>
      <c r="HE902"/>
      <c r="HF902"/>
      <c r="HG902"/>
      <c r="HH902"/>
      <c r="HI902"/>
      <c r="HJ902"/>
      <c r="HK902"/>
      <c r="HL902"/>
      <c r="HM902"/>
      <c r="HN902"/>
      <c r="HO902"/>
      <c r="HP902"/>
      <c r="HQ902"/>
      <c r="HR902"/>
      <c r="HS902"/>
      <c r="HT902"/>
      <c r="HU902"/>
      <c r="HV902"/>
      <c r="HW902"/>
      <c r="HX902"/>
      <c r="HY902"/>
      <c r="HZ902"/>
      <c r="IA902"/>
      <c r="IB902"/>
      <c r="IC902"/>
      <c r="ID902"/>
      <c r="IE902"/>
      <c r="IF902"/>
      <c r="IG902"/>
      <c r="IH902"/>
      <c r="II902"/>
      <c r="IJ902"/>
      <c r="IK902"/>
      <c r="IL902"/>
      <c r="IM902"/>
      <c r="IN902"/>
      <c r="IO902"/>
      <c r="IP902"/>
      <c r="IQ902"/>
      <c r="IR902"/>
      <c r="IS902"/>
      <c r="IT902"/>
      <c r="IU902"/>
      <c r="IV902"/>
    </row>
    <row r="903" spans="1:256" ht="15" customHeight="1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  <c r="AJ903"/>
      <c r="AK903"/>
      <c r="AL903"/>
      <c r="AM903"/>
      <c r="AN903"/>
      <c r="AO903"/>
      <c r="AP903"/>
      <c r="AQ903"/>
      <c r="AR903"/>
      <c r="AS903"/>
      <c r="AT903"/>
      <c r="AU903"/>
      <c r="AV903"/>
      <c r="AW903"/>
      <c r="AX903"/>
      <c r="AY903"/>
      <c r="AZ903"/>
      <c r="BA903"/>
      <c r="BB903"/>
      <c r="BC903"/>
      <c r="BD903"/>
      <c r="BE903"/>
      <c r="BF903"/>
      <c r="BG903"/>
      <c r="BH903"/>
      <c r="BI903"/>
      <c r="BJ903"/>
      <c r="BK903"/>
      <c r="BL903"/>
      <c r="BM903"/>
      <c r="BN903"/>
      <c r="BO903"/>
      <c r="BP903"/>
      <c r="BQ903" s="55" t="s">
        <v>988</v>
      </c>
      <c r="BR903"/>
      <c r="BS903"/>
      <c r="BT903"/>
      <c r="BU903"/>
      <c r="BV903"/>
      <c r="BW903"/>
      <c r="BX903"/>
      <c r="BY903"/>
      <c r="BZ903"/>
      <c r="CA903"/>
      <c r="CB903"/>
      <c r="CC903"/>
      <c r="CD903"/>
      <c r="CE903"/>
      <c r="CF903"/>
      <c r="CG903"/>
      <c r="CH903"/>
      <c r="CI903"/>
      <c r="CJ903"/>
      <c r="CK903"/>
      <c r="CL903"/>
      <c r="CM903"/>
      <c r="CN903"/>
      <c r="CO903"/>
      <c r="CP903"/>
      <c r="CQ903"/>
      <c r="CR903"/>
      <c r="CS903"/>
      <c r="CT903"/>
      <c r="CU903"/>
      <c r="CV903"/>
      <c r="CW903"/>
      <c r="CX903"/>
      <c r="CY903"/>
      <c r="CZ903"/>
      <c r="DA903"/>
      <c r="DB903"/>
      <c r="DC903"/>
      <c r="DD903"/>
      <c r="DE903"/>
      <c r="DF903"/>
      <c r="DG903"/>
      <c r="DH903"/>
      <c r="DI903"/>
      <c r="DJ903"/>
      <c r="DK903"/>
      <c r="DL903"/>
      <c r="DM903"/>
      <c r="DN903"/>
      <c r="DO903"/>
      <c r="DP903"/>
      <c r="DQ903"/>
      <c r="DR903"/>
      <c r="DS903"/>
      <c r="DT903"/>
      <c r="DU903"/>
      <c r="DV903"/>
      <c r="DW903"/>
      <c r="DX903"/>
      <c r="DY903"/>
      <c r="DZ903"/>
      <c r="EA903"/>
      <c r="EB903"/>
      <c r="EC903"/>
      <c r="ED903"/>
      <c r="EE903"/>
      <c r="EF903"/>
      <c r="EG903"/>
      <c r="EH903"/>
      <c r="EI903"/>
      <c r="EJ903"/>
      <c r="EK903"/>
      <c r="EL903"/>
      <c r="EM903"/>
      <c r="EN903"/>
      <c r="EO903"/>
      <c r="EP903"/>
      <c r="EQ903"/>
      <c r="ER903"/>
      <c r="ES903"/>
      <c r="ET903"/>
      <c r="EU903"/>
      <c r="EV903"/>
      <c r="EW903"/>
      <c r="EX903"/>
      <c r="EY903"/>
      <c r="EZ903"/>
      <c r="FA903"/>
      <c r="FB903"/>
      <c r="FC903"/>
      <c r="FD903"/>
      <c r="FE903"/>
      <c r="FF903"/>
      <c r="FG903"/>
      <c r="FH903"/>
      <c r="FI903"/>
      <c r="FJ903"/>
      <c r="FK903"/>
      <c r="FL903"/>
      <c r="FM903"/>
      <c r="FN903"/>
      <c r="FO903"/>
      <c r="FP903"/>
      <c r="FQ903"/>
      <c r="FR903"/>
      <c r="FS903"/>
      <c r="FT903"/>
      <c r="FU903"/>
      <c r="FV903"/>
      <c r="FW903"/>
      <c r="FX903"/>
      <c r="FY903"/>
      <c r="FZ903"/>
      <c r="GA903"/>
      <c r="GB903"/>
      <c r="GC903"/>
      <c r="GD903"/>
      <c r="GE903"/>
      <c r="GF903"/>
      <c r="GG903"/>
      <c r="GH903"/>
      <c r="GI903"/>
      <c r="GJ903"/>
      <c r="GK903"/>
      <c r="GL903"/>
      <c r="GM903"/>
      <c r="GN903"/>
      <c r="GO903"/>
      <c r="GP903"/>
      <c r="GQ903"/>
      <c r="GR903"/>
      <c r="GS903"/>
      <c r="GT903"/>
      <c r="GU903"/>
      <c r="GV903"/>
      <c r="GW903"/>
      <c r="GX903"/>
      <c r="GY903"/>
      <c r="GZ903"/>
      <c r="HA903"/>
      <c r="HB903"/>
      <c r="HC903"/>
      <c r="HD903"/>
      <c r="HE903"/>
      <c r="HF903"/>
      <c r="HG903"/>
      <c r="HH903"/>
      <c r="HI903"/>
      <c r="HJ903"/>
      <c r="HK903"/>
      <c r="HL903"/>
      <c r="HM903"/>
      <c r="HN903"/>
      <c r="HO903"/>
      <c r="HP903"/>
      <c r="HQ903"/>
      <c r="HR903"/>
      <c r="HS903"/>
      <c r="HT903"/>
      <c r="HU903"/>
      <c r="HV903"/>
      <c r="HW903"/>
      <c r="HX903"/>
      <c r="HY903"/>
      <c r="HZ903"/>
      <c r="IA903"/>
      <c r="IB903"/>
      <c r="IC903"/>
      <c r="ID903"/>
      <c r="IE903"/>
      <c r="IF903"/>
      <c r="IG903"/>
      <c r="IH903"/>
      <c r="II903"/>
      <c r="IJ903"/>
      <c r="IK903"/>
      <c r="IL903"/>
      <c r="IM903"/>
      <c r="IN903"/>
      <c r="IO903"/>
      <c r="IP903"/>
      <c r="IQ903"/>
      <c r="IR903"/>
      <c r="IS903"/>
      <c r="IT903"/>
      <c r="IU903"/>
      <c r="IV903"/>
    </row>
    <row r="904" spans="1:256" ht="15" customHeight="1">
      <c r="A904" s="8" t="s">
        <v>989</v>
      </c>
      <c r="B904" s="31"/>
      <c r="C904" s="31"/>
      <c r="D904" s="31"/>
      <c r="E904" s="31"/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P904" s="31"/>
      <c r="Q904" s="31"/>
      <c r="R904" s="31"/>
      <c r="S904" s="31"/>
      <c r="T904" s="31"/>
      <c r="U904" s="31"/>
      <c r="V904" s="31"/>
      <c r="W904" s="31"/>
      <c r="X904" s="31"/>
      <c r="Y904" s="31"/>
      <c r="Z904" s="31"/>
      <c r="AA904" s="31"/>
      <c r="AB904" s="31"/>
      <c r="AC904" s="31"/>
      <c r="AD904" s="31"/>
      <c r="AE904" s="31"/>
      <c r="AF904" s="31"/>
      <c r="AG904" s="31"/>
      <c r="AH904" s="31"/>
      <c r="AI904" s="31"/>
      <c r="AJ904" s="31"/>
      <c r="AK904" s="31"/>
      <c r="AL904" s="31"/>
      <c r="AM904" s="31"/>
      <c r="AN904" s="31"/>
      <c r="AO904" s="31"/>
      <c r="AP904" s="31"/>
      <c r="AQ904" s="31"/>
      <c r="AR904" s="31"/>
      <c r="AS904" s="31"/>
      <c r="AT904" s="31"/>
      <c r="AU904" s="31"/>
      <c r="AV904" s="31"/>
      <c r="AW904" s="31"/>
      <c r="AX904" s="31"/>
      <c r="AY904" s="31"/>
      <c r="AZ904" s="31"/>
      <c r="BA904" s="31"/>
      <c r="BB904" s="31"/>
      <c r="BC904" s="31"/>
      <c r="BD904" s="31"/>
      <c r="BE904" s="31"/>
      <c r="BF904" s="31"/>
      <c r="BG904" s="31"/>
      <c r="BH904"/>
      <c r="BI904"/>
      <c r="BJ904" s="31"/>
      <c r="BK904" s="31"/>
      <c r="BL904" s="31"/>
      <c r="BM904" s="31"/>
      <c r="BN904" s="31"/>
      <c r="BO904" s="31"/>
      <c r="BP904" s="31"/>
      <c r="BQ904" s="55" t="s">
        <v>745</v>
      </c>
      <c r="BR904"/>
      <c r="BS904"/>
      <c r="BT904"/>
      <c r="BU904"/>
      <c r="BV904"/>
      <c r="BW904"/>
      <c r="BX904"/>
      <c r="BY904"/>
      <c r="BZ904"/>
      <c r="CA904"/>
      <c r="CB904"/>
      <c r="CC904"/>
      <c r="CD904"/>
      <c r="CE904"/>
      <c r="CF904"/>
      <c r="CG904"/>
      <c r="CH904"/>
      <c r="CI904"/>
      <c r="CJ904"/>
      <c r="CK904"/>
      <c r="CL904"/>
      <c r="CM904"/>
      <c r="CN904"/>
      <c r="CO904"/>
      <c r="CP904"/>
      <c r="CQ904"/>
      <c r="CR904"/>
      <c r="CS904"/>
      <c r="CT904"/>
      <c r="CU904"/>
      <c r="CV904"/>
      <c r="CW904"/>
      <c r="CX904"/>
      <c r="CY904"/>
      <c r="CZ904"/>
      <c r="DA904"/>
      <c r="DB904"/>
      <c r="DC904"/>
      <c r="DD904"/>
      <c r="DE904"/>
      <c r="DF904"/>
      <c r="DG904"/>
      <c r="DH904"/>
      <c r="DI904"/>
      <c r="DJ904"/>
      <c r="DK904"/>
      <c r="DL904"/>
      <c r="DM904"/>
      <c r="DN904"/>
      <c r="DO904"/>
      <c r="DP904"/>
      <c r="DQ904"/>
      <c r="DR904"/>
      <c r="DS904"/>
      <c r="DT904"/>
      <c r="DU904"/>
      <c r="DV904"/>
      <c r="DW904"/>
      <c r="DX904"/>
      <c r="DY904"/>
      <c r="DZ904"/>
      <c r="EA904"/>
      <c r="EB904"/>
      <c r="EC904"/>
      <c r="ED904"/>
      <c r="EE904"/>
      <c r="EF904"/>
      <c r="EG904"/>
      <c r="EH904"/>
      <c r="EI904"/>
      <c r="EJ904"/>
      <c r="EK904"/>
      <c r="EL904"/>
      <c r="EM904"/>
      <c r="EN904"/>
      <c r="EO904"/>
      <c r="EP904"/>
      <c r="EQ904"/>
      <c r="ER904"/>
      <c r="ES904"/>
      <c r="ET904"/>
      <c r="EU904"/>
      <c r="EV904"/>
      <c r="EW904"/>
      <c r="EX904"/>
      <c r="EY904"/>
      <c r="EZ904"/>
      <c r="FA904"/>
      <c r="FB904"/>
      <c r="FC904"/>
      <c r="FD904"/>
      <c r="FE904"/>
      <c r="FF904"/>
      <c r="FG904"/>
      <c r="FH904"/>
      <c r="FI904"/>
      <c r="FJ904"/>
      <c r="FK904"/>
      <c r="FL904"/>
      <c r="FM904"/>
      <c r="FN904"/>
      <c r="FO904"/>
      <c r="FP904"/>
      <c r="FQ904"/>
      <c r="FR904"/>
      <c r="FS904"/>
      <c r="FT904"/>
      <c r="FU904"/>
      <c r="FV904"/>
      <c r="FW904"/>
      <c r="FX904"/>
      <c r="FY904"/>
      <c r="FZ904"/>
      <c r="GA904"/>
      <c r="GB904"/>
      <c r="GC904"/>
      <c r="GD904"/>
      <c r="GE904"/>
      <c r="GF904"/>
      <c r="GG904"/>
      <c r="GH904"/>
      <c r="GI904"/>
      <c r="GJ904"/>
      <c r="GK904"/>
      <c r="GL904"/>
      <c r="GM904"/>
      <c r="GN904"/>
      <c r="GO904"/>
      <c r="GP904"/>
      <c r="GQ904"/>
      <c r="GR904"/>
      <c r="GS904"/>
      <c r="GT904"/>
      <c r="GU904"/>
      <c r="GV904"/>
      <c r="GW904"/>
      <c r="GX904"/>
      <c r="GY904"/>
      <c r="GZ904"/>
      <c r="HA904"/>
      <c r="HB904"/>
      <c r="HC904"/>
      <c r="HD904"/>
      <c r="HE904"/>
      <c r="HF904"/>
      <c r="HG904"/>
      <c r="HH904"/>
      <c r="HI904"/>
      <c r="HJ904"/>
      <c r="HK904"/>
      <c r="HL904"/>
      <c r="HM904"/>
      <c r="HN904"/>
      <c r="HO904"/>
      <c r="HP904"/>
      <c r="HQ904"/>
      <c r="HR904"/>
      <c r="HS904"/>
      <c r="HT904"/>
      <c r="HU904"/>
      <c r="HV904"/>
      <c r="HW904"/>
      <c r="HX904"/>
      <c r="HY904"/>
      <c r="HZ904"/>
      <c r="IA904"/>
      <c r="IB904"/>
      <c r="IC904"/>
      <c r="ID904"/>
      <c r="IE904"/>
      <c r="IF904"/>
      <c r="IG904"/>
      <c r="IH904"/>
      <c r="II904"/>
      <c r="IJ904"/>
      <c r="IK904"/>
      <c r="IL904"/>
      <c r="IM904"/>
      <c r="IN904"/>
      <c r="IO904"/>
      <c r="IP904"/>
      <c r="IQ904"/>
      <c r="IR904"/>
      <c r="IS904"/>
      <c r="IT904"/>
      <c r="IU904"/>
      <c r="IV904"/>
    </row>
    <row r="905" spans="1:256" ht="3.75" customHeight="1">
      <c r="A905"/>
      <c r="B905" s="31"/>
      <c r="C905" s="31"/>
      <c r="D905" s="31"/>
      <c r="E905" s="31"/>
      <c r="F905" s="31"/>
      <c r="G905" s="31"/>
      <c r="H905" s="31"/>
      <c r="I905" s="31"/>
      <c r="J905" s="31"/>
      <c r="K905" s="31"/>
      <c r="L905" s="31"/>
      <c r="M905" s="31"/>
      <c r="N905" s="31"/>
      <c r="O905" s="31"/>
      <c r="P905" s="31"/>
      <c r="Q905" s="31"/>
      <c r="R905" s="31"/>
      <c r="S905" s="31"/>
      <c r="T905" s="31"/>
      <c r="U905" s="31"/>
      <c r="V905" s="31"/>
      <c r="W905" s="31"/>
      <c r="X905" s="31"/>
      <c r="Y905" s="31"/>
      <c r="Z905" s="31"/>
      <c r="AA905" s="31"/>
      <c r="AB905" s="31"/>
      <c r="AC905" s="31"/>
      <c r="AD905" s="31"/>
      <c r="AE905" s="31"/>
      <c r="AF905" s="31"/>
      <c r="AG905" s="31"/>
      <c r="AH905" s="31"/>
      <c r="AI905" s="31"/>
      <c r="AJ905" s="31"/>
      <c r="AK905" s="31"/>
      <c r="AL905" s="31"/>
      <c r="AM905" s="31"/>
      <c r="AN905" s="31"/>
      <c r="AO905" s="31"/>
      <c r="AP905" s="31"/>
      <c r="AQ905" s="31"/>
      <c r="AR905" s="31"/>
      <c r="AS905" s="31"/>
      <c r="AT905" s="31"/>
      <c r="AU905" s="31"/>
      <c r="AV905" s="31"/>
      <c r="AW905" s="31"/>
      <c r="AX905" s="31"/>
      <c r="AY905" s="31"/>
      <c r="AZ905" s="31"/>
      <c r="BA905" s="31"/>
      <c r="BB905" s="31"/>
      <c r="BC905" s="31"/>
      <c r="BD905" s="31"/>
      <c r="BE905" s="31"/>
      <c r="BF905" s="31"/>
      <c r="BG905" s="31"/>
      <c r="BH905"/>
      <c r="BI905" s="31"/>
      <c r="BJ905" s="31"/>
      <c r="BK905" s="31"/>
      <c r="BL905" s="31"/>
      <c r="BM905" s="31"/>
      <c r="BN905" s="31"/>
      <c r="BO905" s="31"/>
      <c r="BP905" s="31"/>
      <c r="BQ905" s="31"/>
      <c r="BR905"/>
      <c r="BS905"/>
      <c r="BT905"/>
      <c r="BU905"/>
      <c r="BV905"/>
      <c r="BW905"/>
      <c r="BX905"/>
      <c r="BY905"/>
      <c r="BZ905"/>
      <c r="CA905"/>
      <c r="CB905"/>
      <c r="CC905"/>
      <c r="CD905"/>
      <c r="CE905"/>
      <c r="CF905"/>
      <c r="CG905"/>
      <c r="CH905"/>
      <c r="CI905"/>
      <c r="CJ905"/>
      <c r="CK905"/>
      <c r="CL905"/>
      <c r="CM905"/>
      <c r="CN905"/>
      <c r="CO905"/>
      <c r="CP905"/>
      <c r="CQ905"/>
      <c r="CR905"/>
      <c r="CS905"/>
      <c r="CT905"/>
      <c r="CU905"/>
      <c r="CV905"/>
      <c r="CW905"/>
      <c r="CX905"/>
      <c r="CY905"/>
      <c r="CZ905"/>
      <c r="DA905"/>
      <c r="DB905"/>
      <c r="DC905"/>
      <c r="DD905"/>
      <c r="DE905"/>
      <c r="DF905"/>
      <c r="DG905"/>
      <c r="DH905"/>
      <c r="DI905"/>
      <c r="DJ905"/>
      <c r="DK905"/>
      <c r="DL905"/>
      <c r="DM905"/>
      <c r="DN905"/>
      <c r="DO905"/>
      <c r="DP905"/>
      <c r="DQ905"/>
      <c r="DR905"/>
      <c r="DS905"/>
      <c r="DT905"/>
      <c r="DU905"/>
      <c r="DV905"/>
      <c r="DW905"/>
      <c r="DX905"/>
      <c r="DY905"/>
      <c r="DZ905"/>
      <c r="EA905"/>
      <c r="EB905"/>
      <c r="EC905"/>
      <c r="ED905"/>
      <c r="EE905"/>
      <c r="EF905"/>
      <c r="EG905"/>
      <c r="EH905"/>
      <c r="EI905"/>
      <c r="EJ905"/>
      <c r="EK905"/>
      <c r="EL905"/>
      <c r="EM905"/>
      <c r="EN905"/>
      <c r="EO905"/>
      <c r="EP905"/>
      <c r="EQ905"/>
      <c r="ER905"/>
      <c r="ES905"/>
      <c r="ET905"/>
      <c r="EU905"/>
      <c r="EV905"/>
      <c r="EW905"/>
      <c r="EX905"/>
      <c r="EY905"/>
      <c r="EZ905"/>
      <c r="FA905"/>
      <c r="FB905"/>
      <c r="FC905"/>
      <c r="FD905"/>
      <c r="FE905"/>
      <c r="FF905"/>
      <c r="FG905"/>
      <c r="FH905"/>
      <c r="FI905"/>
      <c r="FJ905"/>
      <c r="FK905"/>
      <c r="FL905"/>
      <c r="FM905"/>
      <c r="FN905"/>
      <c r="FO905"/>
      <c r="FP905"/>
      <c r="FQ905"/>
      <c r="FR905"/>
      <c r="FS905"/>
      <c r="FT905"/>
      <c r="FU905"/>
      <c r="FV905"/>
      <c r="FW905"/>
      <c r="FX905"/>
      <c r="FY905"/>
      <c r="FZ905"/>
      <c r="GA905"/>
      <c r="GB905"/>
      <c r="GC905"/>
      <c r="GD905"/>
      <c r="GE905"/>
      <c r="GF905"/>
      <c r="GG905"/>
      <c r="GH905"/>
      <c r="GI905"/>
      <c r="GJ905"/>
      <c r="GK905"/>
      <c r="GL905"/>
      <c r="GM905"/>
      <c r="GN905"/>
      <c r="GO905"/>
      <c r="GP905"/>
      <c r="GQ905"/>
      <c r="GR905"/>
      <c r="GS905"/>
      <c r="GT905"/>
      <c r="GU905"/>
      <c r="GV905"/>
      <c r="GW905"/>
      <c r="GX905"/>
      <c r="GY905"/>
      <c r="GZ905"/>
      <c r="HA905"/>
      <c r="HB905"/>
      <c r="HC905"/>
      <c r="HD905"/>
      <c r="HE905"/>
      <c r="HF905"/>
      <c r="HG905"/>
      <c r="HH905"/>
      <c r="HI905"/>
      <c r="HJ905"/>
      <c r="HK905"/>
      <c r="HL905"/>
      <c r="HM905"/>
      <c r="HN905"/>
      <c r="HO905"/>
      <c r="HP905"/>
      <c r="HQ905"/>
      <c r="HR905"/>
      <c r="HS905"/>
      <c r="HT905"/>
      <c r="HU905"/>
      <c r="HV905"/>
      <c r="HW905"/>
      <c r="HX905"/>
      <c r="HY905"/>
      <c r="HZ905"/>
      <c r="IA905"/>
      <c r="IB905"/>
      <c r="IC905"/>
      <c r="ID905"/>
      <c r="IE905"/>
      <c r="IF905"/>
      <c r="IG905"/>
      <c r="IH905"/>
      <c r="II905"/>
      <c r="IJ905"/>
      <c r="IK905"/>
      <c r="IL905"/>
      <c r="IM905"/>
      <c r="IN905"/>
      <c r="IO905"/>
      <c r="IP905"/>
      <c r="IQ905"/>
      <c r="IR905"/>
      <c r="IS905"/>
      <c r="IT905"/>
      <c r="IU905"/>
      <c r="IV905"/>
    </row>
    <row r="906" spans="1:256" ht="15" customHeight="1">
      <c r="A906"/>
      <c r="B906" s="5" t="s">
        <v>12</v>
      </c>
      <c r="C906" s="5"/>
      <c r="D906" s="5"/>
      <c r="E906" s="5"/>
      <c r="F906" s="5"/>
      <c r="G906" s="5"/>
      <c r="H906" s="5"/>
      <c r="I906" s="5"/>
      <c r="J906" s="5"/>
      <c r="K906" s="5"/>
      <c r="L906" s="5" t="s">
        <v>62</v>
      </c>
      <c r="M906" s="5"/>
      <c r="N906" s="5"/>
      <c r="O906" s="5"/>
      <c r="P906" s="5"/>
      <c r="Q906" s="5"/>
      <c r="R906" s="5"/>
      <c r="S906" s="5" t="s">
        <v>982</v>
      </c>
      <c r="T906" s="5"/>
      <c r="U906" s="5"/>
      <c r="V906" s="5"/>
      <c r="W906" s="5"/>
      <c r="X906" s="5"/>
      <c r="Y906" s="5"/>
      <c r="Z906" s="5" t="s">
        <v>983</v>
      </c>
      <c r="AA906" s="5"/>
      <c r="AB906" s="5"/>
      <c r="AC906" s="5"/>
      <c r="AD906" s="5"/>
      <c r="AE906" s="5"/>
      <c r="AF906" s="5"/>
      <c r="AG906" s="5"/>
      <c r="AH906" s="5"/>
      <c r="AI906" s="5"/>
      <c r="AJ906" s="5"/>
      <c r="AK906" s="5"/>
      <c r="AL906" s="5"/>
      <c r="AM906" s="5"/>
      <c r="AN906" s="5"/>
      <c r="AO906" s="5"/>
      <c r="AP906" s="5"/>
      <c r="AQ906" s="5"/>
      <c r="AR906" s="5" t="s">
        <v>984</v>
      </c>
      <c r="AS906" s="5"/>
      <c r="AT906" s="5"/>
      <c r="AU906" s="5"/>
      <c r="AV906" s="5"/>
      <c r="AW906" s="5"/>
      <c r="AX906" s="5"/>
      <c r="AY906" s="5"/>
      <c r="AZ906" s="269" t="s">
        <v>985</v>
      </c>
      <c r="BA906" s="269"/>
      <c r="BB906" s="269"/>
      <c r="BC906" s="269"/>
      <c r="BD906" s="269"/>
      <c r="BE906" s="269"/>
      <c r="BF906" s="269"/>
      <c r="BG906" s="269"/>
      <c r="BH906" s="269"/>
      <c r="BI906" s="5" t="s">
        <v>31</v>
      </c>
      <c r="BJ906" s="5"/>
      <c r="BK906" s="5"/>
      <c r="BL906" s="5"/>
      <c r="BM906" s="5"/>
      <c r="BN906" s="5"/>
      <c r="BO906" s="5"/>
      <c r="BP906" s="5"/>
      <c r="BQ906" s="5"/>
      <c r="BR906"/>
      <c r="BS906"/>
      <c r="BT906"/>
      <c r="BU906"/>
      <c r="BV906"/>
      <c r="BW906"/>
      <c r="BX906"/>
      <c r="BY906"/>
      <c r="BZ906"/>
      <c r="CA906"/>
      <c r="CB906"/>
      <c r="CC906" s="8" t="s">
        <v>979</v>
      </c>
      <c r="CD906"/>
      <c r="CE906"/>
      <c r="CF906"/>
      <c r="CG906"/>
      <c r="CH906"/>
      <c r="CI906"/>
      <c r="CJ906"/>
      <c r="CK906"/>
      <c r="CL906"/>
      <c r="CM906"/>
      <c r="CN906"/>
      <c r="CO906"/>
      <c r="CP906"/>
      <c r="CQ906"/>
      <c r="CR906"/>
      <c r="CS906"/>
      <c r="CT906"/>
      <c r="CU906"/>
      <c r="CV906"/>
      <c r="CW906"/>
      <c r="CX906"/>
      <c r="CY906"/>
      <c r="CZ906"/>
      <c r="DA906"/>
      <c r="DB906"/>
      <c r="DC906"/>
      <c r="DD906"/>
      <c r="DE906"/>
      <c r="DF906"/>
      <c r="DG906"/>
      <c r="DH906"/>
      <c r="DI906"/>
      <c r="DJ906"/>
      <c r="DK906"/>
      <c r="DL906"/>
      <c r="DM906"/>
      <c r="DN906"/>
      <c r="DO906"/>
      <c r="DP906"/>
      <c r="DQ906"/>
      <c r="DR906"/>
      <c r="DS906"/>
      <c r="DT906"/>
      <c r="DU906"/>
      <c r="DV906"/>
      <c r="DW906"/>
      <c r="DX906"/>
      <c r="DY906"/>
      <c r="DZ906"/>
      <c r="EA906"/>
      <c r="EB906"/>
      <c r="EC906"/>
      <c r="ED906"/>
      <c r="EE906"/>
      <c r="EF906"/>
      <c r="EG906"/>
      <c r="EH906"/>
      <c r="EI906"/>
      <c r="EJ906"/>
      <c r="EK906"/>
      <c r="EL906"/>
      <c r="EM906"/>
      <c r="EN906"/>
      <c r="EO906"/>
      <c r="EP906"/>
      <c r="EQ906"/>
      <c r="ER906"/>
      <c r="ES906"/>
      <c r="ET906"/>
      <c r="EU906"/>
      <c r="EV906"/>
      <c r="EW906"/>
      <c r="EX906"/>
      <c r="EY906"/>
      <c r="EZ906"/>
      <c r="FA906"/>
      <c r="FB906"/>
      <c r="FC906"/>
      <c r="FD906"/>
      <c r="FE906"/>
      <c r="FF906"/>
      <c r="FG906"/>
      <c r="FH906"/>
      <c r="FI906"/>
      <c r="FJ906"/>
      <c r="FK906"/>
      <c r="FL906"/>
      <c r="FM906"/>
      <c r="FN906"/>
      <c r="FO906"/>
      <c r="FP906"/>
      <c r="FQ906"/>
      <c r="FR906"/>
      <c r="FS906"/>
      <c r="FT906"/>
      <c r="FU906"/>
      <c r="FV906"/>
      <c r="FW906"/>
      <c r="FX906"/>
      <c r="FY906"/>
      <c r="FZ906"/>
      <c r="GA906"/>
      <c r="GB906"/>
      <c r="GC906"/>
      <c r="GD906"/>
      <c r="GE906"/>
      <c r="GF906"/>
      <c r="GG906"/>
      <c r="GH906"/>
      <c r="GI906"/>
      <c r="GJ906"/>
      <c r="GK906"/>
      <c r="GL906"/>
      <c r="GM906"/>
      <c r="GN906"/>
      <c r="GO906"/>
      <c r="GP906"/>
      <c r="GQ906"/>
      <c r="GR906"/>
      <c r="GS906"/>
      <c r="GT906"/>
      <c r="GU906"/>
      <c r="GV906"/>
      <c r="GW906"/>
      <c r="GX906"/>
      <c r="GY906"/>
      <c r="GZ906"/>
      <c r="HA906"/>
      <c r="HB906"/>
      <c r="HC906"/>
      <c r="HD906"/>
      <c r="HE906"/>
      <c r="HF906"/>
      <c r="HG906"/>
      <c r="HH906"/>
      <c r="HI906"/>
      <c r="HJ906"/>
      <c r="HK906"/>
      <c r="HL906"/>
      <c r="HM906"/>
      <c r="HN906"/>
      <c r="HO906"/>
      <c r="HP906"/>
      <c r="HQ906"/>
      <c r="HR906"/>
      <c r="HS906"/>
      <c r="HT906"/>
      <c r="HU906"/>
      <c r="HV906"/>
      <c r="HW906"/>
      <c r="HX906"/>
      <c r="HY906"/>
      <c r="HZ906"/>
      <c r="IA906"/>
      <c r="IB906"/>
      <c r="IC906"/>
      <c r="ID906"/>
      <c r="IE906"/>
      <c r="IF906"/>
      <c r="IG906"/>
      <c r="IH906"/>
      <c r="II906"/>
      <c r="IJ906"/>
      <c r="IK906"/>
      <c r="IL906"/>
      <c r="IM906"/>
      <c r="IN906"/>
      <c r="IO906"/>
      <c r="IP906"/>
      <c r="IQ906"/>
      <c r="IR906"/>
      <c r="IS906"/>
      <c r="IT906"/>
      <c r="IU906"/>
      <c r="IV906"/>
    </row>
    <row r="907" spans="1:256" ht="15" customHeight="1">
      <c r="A907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 t="s">
        <v>131</v>
      </c>
      <c r="AA907" s="5"/>
      <c r="AB907" s="5"/>
      <c r="AC907" s="5"/>
      <c r="AD907" s="5"/>
      <c r="AE907" s="5"/>
      <c r="AF907" s="5" t="s">
        <v>63</v>
      </c>
      <c r="AG907" s="5"/>
      <c r="AH907" s="5"/>
      <c r="AI907" s="5"/>
      <c r="AJ907" s="5"/>
      <c r="AK907" s="5"/>
      <c r="AL907" s="5" t="s">
        <v>64</v>
      </c>
      <c r="AM907" s="5"/>
      <c r="AN907" s="5"/>
      <c r="AO907" s="5"/>
      <c r="AP907" s="5"/>
      <c r="AQ907" s="5"/>
      <c r="AR907" s="5"/>
      <c r="AS907" s="5"/>
      <c r="AT907" s="5"/>
      <c r="AU907" s="5"/>
      <c r="AV907" s="5"/>
      <c r="AW907" s="5"/>
      <c r="AX907" s="5"/>
      <c r="AY907" s="5"/>
      <c r="AZ907" s="269"/>
      <c r="BA907" s="269"/>
      <c r="BB907" s="269"/>
      <c r="BC907" s="269"/>
      <c r="BD907" s="269"/>
      <c r="BE907" s="269"/>
      <c r="BF907" s="269"/>
      <c r="BG907" s="269"/>
      <c r="BH907" s="269"/>
      <c r="BI907" s="5"/>
      <c r="BJ907" s="5"/>
      <c r="BK907" s="5"/>
      <c r="BL907" s="5"/>
      <c r="BM907" s="5"/>
      <c r="BN907" s="5"/>
      <c r="BO907" s="5"/>
      <c r="BP907" s="5"/>
      <c r="BQ907" s="5"/>
      <c r="BR907"/>
      <c r="BS907"/>
      <c r="BT907"/>
      <c r="BU907"/>
      <c r="BV907"/>
      <c r="BW907"/>
      <c r="BX907"/>
      <c r="BY907"/>
      <c r="BZ907"/>
      <c r="CA907"/>
      <c r="CB907"/>
      <c r="CC907"/>
      <c r="CD907"/>
      <c r="CE907"/>
      <c r="CF907"/>
      <c r="CG907"/>
      <c r="CH907"/>
      <c r="CI907"/>
      <c r="CJ907"/>
      <c r="CK907"/>
      <c r="CL907"/>
      <c r="CM907"/>
      <c r="CN907"/>
      <c r="CO907"/>
      <c r="CP907"/>
      <c r="CQ907"/>
      <c r="CR907"/>
      <c r="CS907"/>
      <c r="CT907"/>
      <c r="CU907"/>
      <c r="CV907"/>
      <c r="CW907"/>
      <c r="CX907"/>
      <c r="CY907"/>
      <c r="CZ907"/>
      <c r="DA907"/>
      <c r="DB907"/>
      <c r="DC907"/>
      <c r="DD907"/>
      <c r="DE907"/>
      <c r="DF907"/>
      <c r="DG907"/>
      <c r="DH907"/>
      <c r="DI907"/>
      <c r="DJ907"/>
      <c r="DK907"/>
      <c r="DL907"/>
      <c r="DM907"/>
      <c r="DN907"/>
      <c r="DO907"/>
      <c r="DP907"/>
      <c r="DQ907"/>
      <c r="DR907"/>
      <c r="DS907"/>
      <c r="DT907"/>
      <c r="DU907"/>
      <c r="DV907"/>
      <c r="DW907"/>
      <c r="DX907"/>
      <c r="DY907"/>
      <c r="DZ907"/>
      <c r="EA907"/>
      <c r="EB907"/>
      <c r="EC907"/>
      <c r="ED907"/>
      <c r="EE907"/>
      <c r="EF907"/>
      <c r="EG907"/>
      <c r="EH907"/>
      <c r="EI907"/>
      <c r="EJ907"/>
      <c r="EK907"/>
      <c r="EL907"/>
      <c r="EM907"/>
      <c r="EN907"/>
      <c r="EO907"/>
      <c r="EP907"/>
      <c r="EQ907"/>
      <c r="ER907"/>
      <c r="ES907"/>
      <c r="ET907"/>
      <c r="EU907"/>
      <c r="EV907"/>
      <c r="EW907"/>
      <c r="EX907"/>
      <c r="EY907"/>
      <c r="EZ907"/>
      <c r="FA907"/>
      <c r="FB907"/>
      <c r="FC907"/>
      <c r="FD907"/>
      <c r="FE907"/>
      <c r="FF907"/>
      <c r="FG907"/>
      <c r="FH907"/>
      <c r="FI907"/>
      <c r="FJ907"/>
      <c r="FK907"/>
      <c r="FL907"/>
      <c r="FM907"/>
      <c r="FN907"/>
      <c r="FO907"/>
      <c r="FP907"/>
      <c r="FQ907"/>
      <c r="FR907"/>
      <c r="FS907"/>
      <c r="FT907"/>
      <c r="FU907"/>
      <c r="FV907"/>
      <c r="FW907"/>
      <c r="FX907"/>
      <c r="FY907"/>
      <c r="FZ907"/>
      <c r="GA907"/>
      <c r="GB907"/>
      <c r="GC907"/>
      <c r="GD907"/>
      <c r="GE907"/>
      <c r="GF907"/>
      <c r="GG907"/>
      <c r="GH907"/>
      <c r="GI907"/>
      <c r="GJ907"/>
      <c r="GK907"/>
      <c r="GL907"/>
      <c r="GM907"/>
      <c r="GN907"/>
      <c r="GO907"/>
      <c r="GP907"/>
      <c r="GQ907"/>
      <c r="GR907"/>
      <c r="GS907"/>
      <c r="GT907"/>
      <c r="GU907"/>
      <c r="GV907"/>
      <c r="GW907"/>
      <c r="GX907"/>
      <c r="GY907"/>
      <c r="GZ907"/>
      <c r="HA907"/>
      <c r="HB907"/>
      <c r="HC907"/>
      <c r="HD907"/>
      <c r="HE907"/>
      <c r="HF907"/>
      <c r="HG907"/>
      <c r="HH907"/>
      <c r="HI907"/>
      <c r="HJ907"/>
      <c r="HK907"/>
      <c r="HL907"/>
      <c r="HM907"/>
      <c r="HN907"/>
      <c r="HO907"/>
      <c r="HP907"/>
      <c r="HQ907"/>
      <c r="HR907"/>
      <c r="HS907"/>
      <c r="HT907"/>
      <c r="HU907"/>
      <c r="HV907"/>
      <c r="HW907"/>
      <c r="HX907"/>
      <c r="HY907"/>
      <c r="HZ907"/>
      <c r="IA907"/>
      <c r="IB907"/>
      <c r="IC907"/>
      <c r="ID907"/>
      <c r="IE907"/>
      <c r="IF907"/>
      <c r="IG907"/>
      <c r="IH907"/>
      <c r="II907"/>
      <c r="IJ907"/>
      <c r="IK907"/>
      <c r="IL907"/>
      <c r="IM907"/>
      <c r="IN907"/>
      <c r="IO907"/>
      <c r="IP907"/>
      <c r="IQ907"/>
      <c r="IR907"/>
      <c r="IS907"/>
      <c r="IT907"/>
      <c r="IU907"/>
      <c r="IV907"/>
    </row>
    <row r="908" spans="1:256" ht="15" customHeight="1">
      <c r="A908"/>
      <c r="B908" s="5" t="s">
        <v>986</v>
      </c>
      <c r="C908" s="5"/>
      <c r="D908" s="5"/>
      <c r="E908" s="5"/>
      <c r="F908" s="5"/>
      <c r="G908" s="5"/>
      <c r="H908" s="5"/>
      <c r="I908" s="5"/>
      <c r="J908" s="5"/>
      <c r="K908" s="5"/>
      <c r="L908" s="5">
        <v>229</v>
      </c>
      <c r="M908" s="5"/>
      <c r="N908" s="5"/>
      <c r="O908" s="5"/>
      <c r="P908" s="5"/>
      <c r="Q908" s="5"/>
      <c r="R908" s="5"/>
      <c r="S908" s="5">
        <v>200</v>
      </c>
      <c r="T908" s="5"/>
      <c r="U908" s="5"/>
      <c r="V908" s="5"/>
      <c r="W908" s="5"/>
      <c r="X908" s="5"/>
      <c r="Y908" s="5"/>
      <c r="Z908" s="5">
        <v>4</v>
      </c>
      <c r="AA908" s="5"/>
      <c r="AB908" s="5"/>
      <c r="AC908" s="5"/>
      <c r="AD908" s="5"/>
      <c r="AE908" s="5"/>
      <c r="AF908" s="5">
        <v>3</v>
      </c>
      <c r="AG908" s="5"/>
      <c r="AH908" s="5"/>
      <c r="AI908" s="5"/>
      <c r="AJ908" s="5"/>
      <c r="AK908" s="5"/>
      <c r="AL908" s="5">
        <v>1</v>
      </c>
      <c r="AM908" s="5"/>
      <c r="AN908" s="5"/>
      <c r="AO908" s="5"/>
      <c r="AP908" s="5"/>
      <c r="AQ908" s="5"/>
      <c r="AR908" s="5">
        <v>0</v>
      </c>
      <c r="AS908" s="5"/>
      <c r="AT908" s="5"/>
      <c r="AU908" s="5"/>
      <c r="AV908" s="5"/>
      <c r="AW908" s="5"/>
      <c r="AX908" s="5"/>
      <c r="AY908" s="5"/>
      <c r="AZ908" s="5">
        <v>0</v>
      </c>
      <c r="BA908" s="5"/>
      <c r="BB908" s="5"/>
      <c r="BC908" s="5"/>
      <c r="BD908" s="5"/>
      <c r="BE908" s="5"/>
      <c r="BF908" s="5"/>
      <c r="BG908" s="5"/>
      <c r="BH908" s="5"/>
      <c r="BI908" s="5">
        <v>25</v>
      </c>
      <c r="BJ908" s="5"/>
      <c r="BK908" s="5"/>
      <c r="BL908" s="5"/>
      <c r="BM908" s="5"/>
      <c r="BN908" s="5"/>
      <c r="BO908" s="5"/>
      <c r="BP908" s="5"/>
      <c r="BQ908" s="5"/>
      <c r="BR908"/>
      <c r="BS908"/>
      <c r="BT908"/>
      <c r="BU908"/>
      <c r="BV908"/>
      <c r="BW908"/>
      <c r="BX908"/>
      <c r="BY908"/>
      <c r="BZ908"/>
      <c r="CA908"/>
      <c r="CB908"/>
      <c r="CC908"/>
      <c r="CD908"/>
      <c r="CE908"/>
      <c r="CF908"/>
      <c r="CG908"/>
      <c r="CH908"/>
      <c r="CI908"/>
      <c r="CJ908"/>
      <c r="CK908"/>
      <c r="CL908"/>
      <c r="CM908"/>
      <c r="CN908"/>
      <c r="CO908"/>
      <c r="CP908"/>
      <c r="CQ908"/>
      <c r="CR908"/>
      <c r="CS908"/>
      <c r="CT908"/>
      <c r="CU908"/>
      <c r="CV908"/>
      <c r="CW908"/>
      <c r="CX908"/>
      <c r="CY908"/>
      <c r="CZ908"/>
      <c r="DA908"/>
      <c r="DB908"/>
      <c r="DC908"/>
      <c r="DD908"/>
      <c r="DE908"/>
      <c r="DF908"/>
      <c r="DG908"/>
      <c r="DH908"/>
      <c r="DI908"/>
      <c r="DJ908"/>
      <c r="DK908"/>
      <c r="DL908"/>
      <c r="DM908"/>
      <c r="DN908"/>
      <c r="DO908"/>
      <c r="DP908"/>
      <c r="DQ908"/>
      <c r="DR908"/>
      <c r="DS908"/>
      <c r="DT908"/>
      <c r="DU908"/>
      <c r="DV908"/>
      <c r="DW908"/>
      <c r="DX908"/>
      <c r="DY908"/>
      <c r="DZ908"/>
      <c r="EA908"/>
      <c r="EB908"/>
      <c r="EC908"/>
      <c r="ED908"/>
      <c r="EE908"/>
      <c r="EF908"/>
      <c r="EG908"/>
      <c r="EH908"/>
      <c r="EI908"/>
      <c r="EJ908"/>
      <c r="EK908"/>
      <c r="EL908"/>
      <c r="EM908"/>
      <c r="EN908"/>
      <c r="EO908"/>
      <c r="EP908"/>
      <c r="EQ908"/>
      <c r="ER908"/>
      <c r="ES908"/>
      <c r="ET908"/>
      <c r="EU908"/>
      <c r="EV908"/>
      <c r="EW908"/>
      <c r="EX908"/>
      <c r="EY908"/>
      <c r="EZ908"/>
      <c r="FA908"/>
      <c r="FB908"/>
      <c r="FC908"/>
      <c r="FD908"/>
      <c r="FE908"/>
      <c r="FF908"/>
      <c r="FG908"/>
      <c r="FH908"/>
      <c r="FI908"/>
      <c r="FJ908"/>
      <c r="FK908"/>
      <c r="FL908"/>
      <c r="FM908"/>
      <c r="FN908"/>
      <c r="FO908"/>
      <c r="FP908"/>
      <c r="FQ908"/>
      <c r="FR908"/>
      <c r="FS908"/>
      <c r="FT908"/>
      <c r="FU908"/>
      <c r="FV908"/>
      <c r="FW908"/>
      <c r="FX908"/>
      <c r="FY908"/>
      <c r="FZ908"/>
      <c r="GA908"/>
      <c r="GB908"/>
      <c r="GC908"/>
      <c r="GD908"/>
      <c r="GE908"/>
      <c r="GF908"/>
      <c r="GG908"/>
      <c r="GH908"/>
      <c r="GI908"/>
      <c r="GJ908"/>
      <c r="GK908"/>
      <c r="GL908"/>
      <c r="GM908"/>
      <c r="GN908"/>
      <c r="GO908"/>
      <c r="GP908"/>
      <c r="GQ908"/>
      <c r="GR908"/>
      <c r="GS908"/>
      <c r="GT908"/>
      <c r="GU908"/>
      <c r="GV908"/>
      <c r="GW908"/>
      <c r="GX908"/>
      <c r="GY908"/>
      <c r="GZ908"/>
      <c r="HA908"/>
      <c r="HB908"/>
      <c r="HC908"/>
      <c r="HD908"/>
      <c r="HE908"/>
      <c r="HF908"/>
      <c r="HG908"/>
      <c r="HH908"/>
      <c r="HI908"/>
      <c r="HJ908"/>
      <c r="HK908"/>
      <c r="HL908"/>
      <c r="HM908"/>
      <c r="HN908"/>
      <c r="HO908"/>
      <c r="HP908"/>
      <c r="HQ908"/>
      <c r="HR908"/>
      <c r="HS908"/>
      <c r="HT908"/>
      <c r="HU908"/>
      <c r="HV908"/>
      <c r="HW908"/>
      <c r="HX908"/>
      <c r="HY908"/>
      <c r="HZ908"/>
      <c r="IA908"/>
      <c r="IB908"/>
      <c r="IC908"/>
      <c r="ID908"/>
      <c r="IE908"/>
      <c r="IF908"/>
      <c r="IG908"/>
      <c r="IH908"/>
      <c r="II908"/>
      <c r="IJ908"/>
      <c r="IK908"/>
      <c r="IL908"/>
      <c r="IM908"/>
      <c r="IN908"/>
      <c r="IO908"/>
      <c r="IP908"/>
      <c r="IQ908"/>
      <c r="IR908"/>
      <c r="IS908"/>
      <c r="IT908"/>
      <c r="IU908"/>
      <c r="IV908"/>
    </row>
    <row r="909" spans="1:256" ht="15" customHeight="1">
      <c r="A909"/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  <c r="AA909" s="31"/>
      <c r="AB909" s="31"/>
      <c r="AC909" s="31"/>
      <c r="AD909" s="31"/>
      <c r="AE909" s="31"/>
      <c r="AF909" s="31"/>
      <c r="AG909" s="31"/>
      <c r="AH909" s="31"/>
      <c r="AI909" s="31"/>
      <c r="AJ909" s="31"/>
      <c r="AK909" s="31"/>
      <c r="AL909" s="31"/>
      <c r="AM909" s="31"/>
      <c r="AN909" s="31"/>
      <c r="AO909" s="31"/>
      <c r="AP909" s="31"/>
      <c r="AQ909" s="31"/>
      <c r="AR909" s="31"/>
      <c r="AS909" s="31"/>
      <c r="AT909" s="31"/>
      <c r="AU909" s="31"/>
      <c r="AV909" s="31"/>
      <c r="AW909" s="31"/>
      <c r="AX909" s="31"/>
      <c r="AY909" s="31"/>
      <c r="AZ909" s="31"/>
      <c r="BA909" s="31"/>
      <c r="BB909"/>
      <c r="BC909" s="31"/>
      <c r="BD909" s="31"/>
      <c r="BE909" s="31"/>
      <c r="BF909" s="31"/>
      <c r="BG909" s="31"/>
      <c r="BH909" s="31"/>
      <c r="BI909" s="31"/>
      <c r="BJ909" s="31"/>
      <c r="BK909" s="31"/>
      <c r="BL909" s="31"/>
      <c r="BM909" s="31"/>
      <c r="BN909" s="31"/>
      <c r="BO909" s="31"/>
      <c r="BP909" s="31"/>
      <c r="BQ909" s="31"/>
      <c r="BR909"/>
      <c r="BS909"/>
      <c r="BT909"/>
      <c r="BU909"/>
      <c r="BV909"/>
      <c r="BW909"/>
      <c r="BX909"/>
      <c r="BY909"/>
      <c r="BZ909"/>
      <c r="CA909"/>
      <c r="CB909"/>
      <c r="CC909"/>
      <c r="CD909"/>
      <c r="CE909"/>
      <c r="CF909"/>
      <c r="CG909"/>
      <c r="CH909"/>
      <c r="CI909"/>
      <c r="CJ909"/>
      <c r="CK909"/>
      <c r="CL909"/>
      <c r="CM909"/>
      <c r="CN909"/>
      <c r="CO909"/>
      <c r="CP909"/>
      <c r="CQ909"/>
      <c r="CR909"/>
      <c r="CS909"/>
      <c r="CT909"/>
      <c r="CU909"/>
      <c r="CV909"/>
      <c r="CW909"/>
      <c r="CX909"/>
      <c r="CY909"/>
      <c r="CZ909"/>
      <c r="DA909"/>
      <c r="DB909"/>
      <c r="DC909"/>
      <c r="DD909"/>
      <c r="DE909"/>
      <c r="DF909"/>
      <c r="DG909"/>
      <c r="DH909"/>
      <c r="DI909"/>
      <c r="DJ909"/>
      <c r="DK909"/>
      <c r="DL909"/>
      <c r="DM909"/>
      <c r="DN909"/>
      <c r="DO909"/>
      <c r="DP909"/>
      <c r="DQ909"/>
      <c r="DR909"/>
      <c r="DS909"/>
      <c r="DT909"/>
      <c r="DU909"/>
      <c r="DV909"/>
      <c r="DW909"/>
      <c r="DX909"/>
      <c r="DY909"/>
      <c r="DZ909"/>
      <c r="EA909"/>
      <c r="EB909"/>
      <c r="EC909"/>
      <c r="ED909"/>
      <c r="EE909"/>
      <c r="EF909"/>
      <c r="EG909"/>
      <c r="EH909"/>
      <c r="EI909"/>
      <c r="EJ909"/>
      <c r="EK909"/>
      <c r="EL909"/>
      <c r="EM909"/>
      <c r="EN909"/>
      <c r="EO909"/>
      <c r="EP909"/>
      <c r="EQ909"/>
      <c r="ER909"/>
      <c r="ES909"/>
      <c r="ET909"/>
      <c r="EU909"/>
      <c r="EV909"/>
      <c r="EW909"/>
      <c r="EX909"/>
      <c r="EY909"/>
      <c r="EZ909"/>
      <c r="FA909"/>
      <c r="FB909"/>
      <c r="FC909"/>
      <c r="FD909"/>
      <c r="FE909"/>
      <c r="FF909"/>
      <c r="FG909"/>
      <c r="FH909"/>
      <c r="FI909"/>
      <c r="FJ909"/>
      <c r="FK909"/>
      <c r="FL909"/>
      <c r="FM909"/>
      <c r="FN909"/>
      <c r="FO909"/>
      <c r="FP909"/>
      <c r="FQ909"/>
      <c r="FR909"/>
      <c r="FS909"/>
      <c r="FT909"/>
      <c r="FU909"/>
      <c r="FV909"/>
      <c r="FW909"/>
      <c r="FX909"/>
      <c r="FY909"/>
      <c r="FZ909"/>
      <c r="GA909"/>
      <c r="GB909"/>
      <c r="GC909"/>
      <c r="GD909"/>
      <c r="GE909"/>
      <c r="GF909"/>
      <c r="GG909"/>
      <c r="GH909"/>
      <c r="GI909"/>
      <c r="GJ909"/>
      <c r="GK909"/>
      <c r="GL909"/>
      <c r="GM909"/>
      <c r="GN909"/>
      <c r="GO909"/>
      <c r="GP909"/>
      <c r="GQ909"/>
      <c r="GR909"/>
      <c r="GS909"/>
      <c r="GT909"/>
      <c r="GU909"/>
      <c r="GV909"/>
      <c r="GW909"/>
      <c r="GX909"/>
      <c r="GY909"/>
      <c r="GZ909"/>
      <c r="HA909"/>
      <c r="HB909"/>
      <c r="HC909"/>
      <c r="HD909"/>
      <c r="HE909"/>
      <c r="HF909"/>
      <c r="HG909"/>
      <c r="HH909"/>
      <c r="HI909"/>
      <c r="HJ909"/>
      <c r="HK909"/>
      <c r="HL909"/>
      <c r="HM909"/>
      <c r="HN909"/>
      <c r="HO909"/>
      <c r="HP909"/>
      <c r="HQ909"/>
      <c r="HR909"/>
      <c r="HS909"/>
      <c r="HT909"/>
      <c r="HU909"/>
      <c r="HV909"/>
      <c r="HW909"/>
      <c r="HX909"/>
      <c r="HY909"/>
      <c r="HZ909"/>
      <c r="IA909"/>
      <c r="IB909"/>
      <c r="IC909"/>
      <c r="ID909"/>
      <c r="IE909"/>
      <c r="IF909"/>
      <c r="IG909"/>
      <c r="IH909"/>
      <c r="II909"/>
      <c r="IJ909"/>
      <c r="IK909"/>
      <c r="IL909"/>
      <c r="IM909"/>
      <c r="IN909"/>
      <c r="IO909"/>
      <c r="IP909"/>
      <c r="IQ909"/>
      <c r="IR909"/>
      <c r="IS909"/>
      <c r="IT909"/>
      <c r="IU909"/>
      <c r="IV909"/>
    </row>
    <row r="910" spans="1:256" ht="15" customHeight="1">
      <c r="A910" s="8" t="s">
        <v>990</v>
      </c>
      <c r="B910" s="31"/>
      <c r="C910" s="31"/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P910" s="31"/>
      <c r="Q910" s="31"/>
      <c r="R910" s="31"/>
      <c r="S910" s="31"/>
      <c r="T910" s="31"/>
      <c r="U910" s="31"/>
      <c r="V910" s="31"/>
      <c r="W910" s="31"/>
      <c r="X910" s="31"/>
      <c r="Y910" s="31"/>
      <c r="Z910" s="31"/>
      <c r="AA910" s="31"/>
      <c r="AB910" s="31"/>
      <c r="AC910" s="31"/>
      <c r="AD910" s="31"/>
      <c r="AE910" s="31"/>
      <c r="AF910" s="31"/>
      <c r="AG910" s="31"/>
      <c r="AH910" s="31"/>
      <c r="AI910" s="31"/>
      <c r="AJ910" s="31"/>
      <c r="AK910" s="31"/>
      <c r="AL910" s="31"/>
      <c r="AM910" s="31"/>
      <c r="AN910" s="31"/>
      <c r="AO910" s="31"/>
      <c r="AP910" s="31"/>
      <c r="AQ910" s="31"/>
      <c r="AR910" s="31"/>
      <c r="AS910" s="31"/>
      <c r="AT910" s="31"/>
      <c r="AU910" s="31"/>
      <c r="AV910" s="31"/>
      <c r="AW910" s="31"/>
      <c r="AX910" s="31"/>
      <c r="AY910" s="31"/>
      <c r="AZ910" s="31"/>
      <c r="BA910" s="31"/>
      <c r="BB910" s="31"/>
      <c r="BC910" s="31"/>
      <c r="BD910" s="31"/>
      <c r="BE910" s="31"/>
      <c r="BF910" s="31"/>
      <c r="BG910" s="31"/>
      <c r="BH910"/>
      <c r="BI910"/>
      <c r="BJ910" s="31"/>
      <c r="BK910" s="31"/>
      <c r="BL910" s="31"/>
      <c r="BM910" s="31"/>
      <c r="BN910" s="31"/>
      <c r="BO910" s="31"/>
      <c r="BP910" s="31"/>
      <c r="BQ910" s="55" t="s">
        <v>745</v>
      </c>
      <c r="BR910"/>
      <c r="BS910"/>
      <c r="BT910"/>
      <c r="BU910"/>
      <c r="BV910"/>
      <c r="BW910"/>
      <c r="BX910"/>
      <c r="BY910"/>
      <c r="BZ910"/>
      <c r="CA910"/>
      <c r="CB910"/>
      <c r="CC910"/>
      <c r="CD910"/>
      <c r="CE910"/>
      <c r="CF910"/>
      <c r="CG910"/>
      <c r="CH910"/>
      <c r="CI910"/>
      <c r="CJ910"/>
      <c r="CK910"/>
      <c r="CL910"/>
      <c r="CM910"/>
      <c r="CN910"/>
      <c r="CO910"/>
      <c r="CP910"/>
      <c r="CQ910"/>
      <c r="CR910"/>
      <c r="CS910"/>
      <c r="CT910"/>
      <c r="CU910"/>
      <c r="CV910"/>
      <c r="CW910"/>
      <c r="CX910"/>
      <c r="CY910"/>
      <c r="CZ910"/>
      <c r="DA910"/>
      <c r="DB910"/>
      <c r="DC910"/>
      <c r="DD910"/>
      <c r="DE910"/>
      <c r="DF910"/>
      <c r="DG910"/>
      <c r="DH910"/>
      <c r="DI910"/>
      <c r="DJ910"/>
      <c r="DK910"/>
      <c r="DL910"/>
      <c r="DM910"/>
      <c r="DN910"/>
      <c r="DO910"/>
      <c r="DP910"/>
      <c r="DQ910"/>
      <c r="DR910"/>
      <c r="DS910"/>
      <c r="DT910"/>
      <c r="DU910"/>
      <c r="DV910"/>
      <c r="DW910"/>
      <c r="DX910"/>
      <c r="DY910"/>
      <c r="DZ910"/>
      <c r="EA910"/>
      <c r="EB910"/>
      <c r="EC910"/>
      <c r="ED910"/>
      <c r="EE910"/>
      <c r="EF910"/>
      <c r="EG910"/>
      <c r="EH910"/>
      <c r="EI910"/>
      <c r="EJ910"/>
      <c r="EK910"/>
      <c r="EL910"/>
      <c r="EM910"/>
      <c r="EN910"/>
      <c r="EO910"/>
      <c r="EP910"/>
      <c r="EQ910"/>
      <c r="ER910"/>
      <c r="ES910"/>
      <c r="ET910"/>
      <c r="EU910"/>
      <c r="EV910"/>
      <c r="EW910"/>
      <c r="EX910"/>
      <c r="EY910"/>
      <c r="EZ910"/>
      <c r="FA910"/>
      <c r="FB910"/>
      <c r="FC910"/>
      <c r="FD910"/>
      <c r="FE910"/>
      <c r="FF910"/>
      <c r="FG910"/>
      <c r="FH910"/>
      <c r="FI910"/>
      <c r="FJ910"/>
      <c r="FK910"/>
      <c r="FL910"/>
      <c r="FM910"/>
      <c r="FN910"/>
      <c r="FO910"/>
      <c r="FP910"/>
      <c r="FQ910"/>
      <c r="FR910"/>
      <c r="FS910"/>
      <c r="FT910"/>
      <c r="FU910"/>
      <c r="FV910"/>
      <c r="FW910"/>
      <c r="FX910"/>
      <c r="FY910"/>
      <c r="FZ910"/>
      <c r="GA910"/>
      <c r="GB910"/>
      <c r="GC910"/>
      <c r="GD910"/>
      <c r="GE910"/>
      <c r="GF910"/>
      <c r="GG910"/>
      <c r="GH910"/>
      <c r="GI910"/>
      <c r="GJ910"/>
      <c r="GK910"/>
      <c r="GL910"/>
      <c r="GM910"/>
      <c r="GN910"/>
      <c r="GO910"/>
      <c r="GP910"/>
      <c r="GQ910"/>
      <c r="GR910"/>
      <c r="GS910"/>
      <c r="GT910"/>
      <c r="GU910"/>
      <c r="GV910"/>
      <c r="GW910"/>
      <c r="GX910"/>
      <c r="GY910"/>
      <c r="GZ910"/>
      <c r="HA910"/>
      <c r="HB910"/>
      <c r="HC910"/>
      <c r="HD910"/>
      <c r="HE910"/>
      <c r="HF910"/>
      <c r="HG910"/>
      <c r="HH910"/>
      <c r="HI910"/>
      <c r="HJ910"/>
      <c r="HK910"/>
      <c r="HL910"/>
      <c r="HM910"/>
      <c r="HN910"/>
      <c r="HO910"/>
      <c r="HP910"/>
      <c r="HQ910"/>
      <c r="HR910"/>
      <c r="HS910"/>
      <c r="HT910"/>
      <c r="HU910"/>
      <c r="HV910"/>
      <c r="HW910"/>
      <c r="HX910"/>
      <c r="HY910"/>
      <c r="HZ910"/>
      <c r="IA910"/>
      <c r="IB910"/>
      <c r="IC910"/>
      <c r="ID910"/>
      <c r="IE910"/>
      <c r="IF910"/>
      <c r="IG910"/>
      <c r="IH910"/>
      <c r="II910"/>
      <c r="IJ910"/>
      <c r="IK910"/>
      <c r="IL910"/>
      <c r="IM910"/>
      <c r="IN910"/>
      <c r="IO910"/>
      <c r="IP910"/>
      <c r="IQ910"/>
      <c r="IR910"/>
      <c r="IS910"/>
      <c r="IT910"/>
      <c r="IU910"/>
      <c r="IV910"/>
    </row>
    <row r="911" spans="1:256" ht="3.75" customHeight="1">
      <c r="A911"/>
      <c r="B911" s="58"/>
      <c r="C911" s="58"/>
      <c r="D911" s="58"/>
      <c r="E911" s="58"/>
      <c r="F911" s="58"/>
      <c r="G911" s="58"/>
      <c r="H911" s="58"/>
      <c r="I911" s="541"/>
      <c r="J911" s="541"/>
      <c r="K911" s="541">
        <v>27.84</v>
      </c>
      <c r="L911" s="541"/>
      <c r="M911" s="541"/>
      <c r="N911" s="541"/>
      <c r="O911" s="541"/>
      <c r="P911" s="542"/>
      <c r="Q911" s="542"/>
      <c r="R911" s="542"/>
      <c r="S911" s="542">
        <v>16.53</v>
      </c>
      <c r="T911" s="542"/>
      <c r="U911" s="542"/>
      <c r="V911" s="542"/>
      <c r="W911" s="542"/>
      <c r="X911" s="542"/>
      <c r="Y911" s="542"/>
      <c r="Z911" s="542"/>
      <c r="AA911" s="542">
        <v>85.64</v>
      </c>
      <c r="AB911" s="542"/>
      <c r="AC911" s="542"/>
      <c r="AD911" s="542"/>
      <c r="AE911" s="542"/>
      <c r="AF911" s="542"/>
      <c r="AG911" s="542"/>
      <c r="AH911" s="542"/>
      <c r="AI911" s="542">
        <v>11.76</v>
      </c>
      <c r="AJ911" s="542"/>
      <c r="AK911" s="542"/>
      <c r="AL911" s="542"/>
      <c r="AM911" s="542"/>
      <c r="AN911" s="542"/>
      <c r="AO911" s="542"/>
      <c r="AP911" s="542"/>
      <c r="AQ911" s="542">
        <v>5.32</v>
      </c>
      <c r="AR911" s="542"/>
      <c r="AS911" s="542"/>
      <c r="AT911" s="542"/>
      <c r="AU911" s="542"/>
      <c r="AV911" s="542"/>
      <c r="AW911" s="542"/>
      <c r="AX911" s="542"/>
      <c r="AY911" s="542">
        <v>48.31</v>
      </c>
      <c r="AZ911" s="542"/>
      <c r="BA911" s="542"/>
      <c r="BB911" s="542"/>
      <c r="BC911" s="542"/>
      <c r="BD911" s="542"/>
      <c r="BE911" s="542"/>
      <c r="BF911" s="542"/>
      <c r="BG911" s="542">
        <v>195.4</v>
      </c>
      <c r="BH911" s="542"/>
      <c r="BI911" s="542"/>
      <c r="BJ911" s="542"/>
      <c r="BK911" s="542"/>
      <c r="BL911" s="542"/>
      <c r="BM911" s="542"/>
      <c r="BN911" s="542"/>
      <c r="BO911" s="542"/>
      <c r="BP911" s="542"/>
      <c r="BQ911" s="542"/>
      <c r="BR911"/>
      <c r="BS911"/>
      <c r="BT911"/>
      <c r="BU911"/>
      <c r="BV911"/>
      <c r="BW911"/>
      <c r="BX911"/>
      <c r="BY911"/>
      <c r="BZ911"/>
      <c r="CA911"/>
      <c r="CB911"/>
      <c r="CC911"/>
      <c r="CD911"/>
      <c r="CE911"/>
      <c r="CF911"/>
      <c r="CG911"/>
      <c r="CH911"/>
      <c r="CI911"/>
      <c r="CJ911"/>
      <c r="CK911"/>
      <c r="CL911"/>
      <c r="CM911"/>
      <c r="CN911"/>
      <c r="CO911"/>
      <c r="CP911"/>
      <c r="CQ911"/>
      <c r="CR911"/>
      <c r="CS911"/>
      <c r="CT911"/>
      <c r="CU911"/>
      <c r="CV911"/>
      <c r="CW911"/>
      <c r="CX911"/>
      <c r="CY911"/>
      <c r="CZ911"/>
      <c r="DA911"/>
      <c r="DB911"/>
      <c r="DC911"/>
      <c r="DD911"/>
      <c r="DE911"/>
      <c r="DF911"/>
      <c r="DG911"/>
      <c r="DH911"/>
      <c r="DI911"/>
      <c r="DJ911"/>
      <c r="DK911"/>
      <c r="DL911"/>
      <c r="DM911"/>
      <c r="DN911"/>
      <c r="DO911"/>
      <c r="DP911"/>
      <c r="DQ911"/>
      <c r="DR911"/>
      <c r="DS911"/>
      <c r="DT911"/>
      <c r="DU911"/>
      <c r="DV911"/>
      <c r="DW911"/>
      <c r="DX911"/>
      <c r="DY911"/>
      <c r="DZ911"/>
      <c r="EA911"/>
      <c r="EB911"/>
      <c r="EC911"/>
      <c r="ED911"/>
      <c r="EE911"/>
      <c r="EF911"/>
      <c r="EG911"/>
      <c r="EH911"/>
      <c r="EI911"/>
      <c r="EJ911"/>
      <c r="EK911"/>
      <c r="EL911"/>
      <c r="EM911"/>
      <c r="EN911"/>
      <c r="EO911"/>
      <c r="EP911"/>
      <c r="EQ911"/>
      <c r="ER911"/>
      <c r="ES911"/>
      <c r="ET911"/>
      <c r="EU911"/>
      <c r="EV911"/>
      <c r="EW911"/>
      <c r="EX911"/>
      <c r="EY911"/>
      <c r="EZ911"/>
      <c r="FA911"/>
      <c r="FB911"/>
      <c r="FC911"/>
      <c r="FD911"/>
      <c r="FE911"/>
      <c r="FF911"/>
      <c r="FG911"/>
      <c r="FH911"/>
      <c r="FI911"/>
      <c r="FJ911"/>
      <c r="FK911"/>
      <c r="FL911"/>
      <c r="FM911"/>
      <c r="FN911"/>
      <c r="FO911"/>
      <c r="FP911"/>
      <c r="FQ911"/>
      <c r="FR911"/>
      <c r="FS911"/>
      <c r="FT911"/>
      <c r="FU911"/>
      <c r="FV911"/>
      <c r="FW911"/>
      <c r="FX911"/>
      <c r="FY911"/>
      <c r="FZ911"/>
      <c r="GA911"/>
      <c r="GB911"/>
      <c r="GC911"/>
      <c r="GD911"/>
      <c r="GE911"/>
      <c r="GF911"/>
      <c r="GG911"/>
      <c r="GH911"/>
      <c r="GI911"/>
      <c r="GJ911"/>
      <c r="GK911"/>
      <c r="GL911"/>
      <c r="GM911"/>
      <c r="GN911"/>
      <c r="GO911"/>
      <c r="GP911"/>
      <c r="GQ911"/>
      <c r="GR911"/>
      <c r="GS911"/>
      <c r="GT911"/>
      <c r="GU911"/>
      <c r="GV911"/>
      <c r="GW911"/>
      <c r="GX911"/>
      <c r="GY911"/>
      <c r="GZ911"/>
      <c r="HA911"/>
      <c r="HB911"/>
      <c r="HC911"/>
      <c r="HD911"/>
      <c r="HE911"/>
      <c r="HF911"/>
      <c r="HG911"/>
      <c r="HH911"/>
      <c r="HI911"/>
      <c r="HJ911"/>
      <c r="HK911"/>
      <c r="HL911"/>
      <c r="HM911"/>
      <c r="HN911"/>
      <c r="HO911"/>
      <c r="HP911"/>
      <c r="HQ911"/>
      <c r="HR911"/>
      <c r="HS911"/>
      <c r="HT911"/>
      <c r="HU911"/>
      <c r="HV911"/>
      <c r="HW911"/>
      <c r="HX911"/>
      <c r="HY911"/>
      <c r="HZ911"/>
      <c r="IA911"/>
      <c r="IB911"/>
      <c r="IC911"/>
      <c r="ID911"/>
      <c r="IE911"/>
      <c r="IF911"/>
      <c r="IG911"/>
      <c r="IH911"/>
      <c r="II911"/>
      <c r="IJ911"/>
      <c r="IK911"/>
      <c r="IL911"/>
      <c r="IM911"/>
      <c r="IN911"/>
      <c r="IO911"/>
      <c r="IP911"/>
      <c r="IQ911"/>
      <c r="IR911"/>
      <c r="IS911"/>
      <c r="IT911"/>
      <c r="IU911"/>
      <c r="IV911"/>
    </row>
    <row r="912" spans="1:256" ht="15" customHeight="1">
      <c r="A912"/>
      <c r="B912" s="5" t="s">
        <v>12</v>
      </c>
      <c r="C912" s="5"/>
      <c r="D912" s="5"/>
      <c r="E912" s="5"/>
      <c r="F912" s="5"/>
      <c r="G912" s="5"/>
      <c r="H912" s="5"/>
      <c r="I912" s="543" t="s">
        <v>62</v>
      </c>
      <c r="J912" s="543"/>
      <c r="K912" s="543"/>
      <c r="L912" s="543"/>
      <c r="M912" s="543"/>
      <c r="N912" s="543" t="s">
        <v>991</v>
      </c>
      <c r="O912" s="543"/>
      <c r="P912" s="543"/>
      <c r="Q912" s="543"/>
      <c r="R912" s="543" t="s">
        <v>992</v>
      </c>
      <c r="S912" s="543"/>
      <c r="T912" s="543"/>
      <c r="U912" s="543"/>
      <c r="V912" s="543" t="s">
        <v>993</v>
      </c>
      <c r="W912" s="543"/>
      <c r="X912" s="543"/>
      <c r="Y912" s="543"/>
      <c r="Z912" s="543" t="s">
        <v>994</v>
      </c>
      <c r="AA912" s="543"/>
      <c r="AB912" s="543"/>
      <c r="AC912" s="543"/>
      <c r="AD912" s="379" t="s">
        <v>995</v>
      </c>
      <c r="AE912" s="379"/>
      <c r="AF912" s="379"/>
      <c r="AG912" s="379"/>
      <c r="AH912" s="379"/>
      <c r="AI912" s="379" t="s">
        <v>996</v>
      </c>
      <c r="AJ912" s="379"/>
      <c r="AK912" s="379"/>
      <c r="AL912" s="379"/>
      <c r="AM912" s="379"/>
      <c r="AN912" s="379" t="s">
        <v>997</v>
      </c>
      <c r="AO912" s="379"/>
      <c r="AP912" s="379"/>
      <c r="AQ912" s="379"/>
      <c r="AR912" s="379"/>
      <c r="AS912" s="379" t="s">
        <v>998</v>
      </c>
      <c r="AT912" s="379"/>
      <c r="AU912" s="379"/>
      <c r="AV912" s="379"/>
      <c r="AW912" s="379"/>
      <c r="AX912" s="379" t="s">
        <v>999</v>
      </c>
      <c r="AY912" s="379"/>
      <c r="AZ912" s="379"/>
      <c r="BA912" s="379"/>
      <c r="BB912" s="379"/>
      <c r="BC912" s="379" t="s">
        <v>1000</v>
      </c>
      <c r="BD912" s="379"/>
      <c r="BE912" s="379"/>
      <c r="BF912" s="379"/>
      <c r="BG912" s="379"/>
      <c r="BH912" s="379" t="s">
        <v>1001</v>
      </c>
      <c r="BI912" s="379"/>
      <c r="BJ912" s="379"/>
      <c r="BK912" s="379"/>
      <c r="BL912" s="379"/>
      <c r="BM912" s="379" t="s">
        <v>31</v>
      </c>
      <c r="BN912" s="379"/>
      <c r="BO912" s="379"/>
      <c r="BP912" s="379"/>
      <c r="BQ912" s="379"/>
      <c r="BR912"/>
      <c r="BS912"/>
      <c r="BT912"/>
      <c r="BU912"/>
      <c r="BV912"/>
      <c r="BW912"/>
      <c r="BX912"/>
      <c r="BY912"/>
      <c r="BZ912"/>
      <c r="CA912"/>
      <c r="CB912"/>
      <c r="CC912" s="8" t="s">
        <v>979</v>
      </c>
      <c r="CD912"/>
      <c r="CE912"/>
      <c r="CF912"/>
      <c r="CG912"/>
      <c r="CH912"/>
      <c r="CI912"/>
      <c r="CJ912"/>
      <c r="CK912"/>
      <c r="CL912"/>
      <c r="CM912"/>
      <c r="CN912"/>
      <c r="CO912"/>
      <c r="CP912"/>
      <c r="CQ912"/>
      <c r="CR912"/>
      <c r="CS912"/>
      <c r="CT912"/>
      <c r="CU912"/>
      <c r="CV912"/>
      <c r="CW912"/>
      <c r="CX912"/>
      <c r="CY912"/>
      <c r="CZ912"/>
      <c r="DA912"/>
      <c r="DB912"/>
      <c r="DC912"/>
      <c r="DD912"/>
      <c r="DE912"/>
      <c r="DF912"/>
      <c r="DG912"/>
      <c r="DH912"/>
      <c r="DI912"/>
      <c r="DJ912"/>
      <c r="DK912"/>
      <c r="DL912"/>
      <c r="DM912"/>
      <c r="DN912"/>
      <c r="DO912"/>
      <c r="DP912"/>
      <c r="DQ912"/>
      <c r="DR912"/>
      <c r="DS912"/>
      <c r="DT912"/>
      <c r="DU912"/>
      <c r="DV912"/>
      <c r="DW912"/>
      <c r="DX912"/>
      <c r="DY912"/>
      <c r="DZ912"/>
      <c r="EA912"/>
      <c r="EB912"/>
      <c r="EC912"/>
      <c r="ED912"/>
      <c r="EE912"/>
      <c r="EF912"/>
      <c r="EG912"/>
      <c r="EH912"/>
      <c r="EI912"/>
      <c r="EJ912"/>
      <c r="EK912"/>
      <c r="EL912"/>
      <c r="EM912"/>
      <c r="EN912"/>
      <c r="EO912"/>
      <c r="EP912"/>
      <c r="EQ912"/>
      <c r="ER912"/>
      <c r="ES912"/>
      <c r="ET912"/>
      <c r="EU912"/>
      <c r="EV912"/>
      <c r="EW912"/>
      <c r="EX912"/>
      <c r="EY912"/>
      <c r="EZ912"/>
      <c r="FA912"/>
      <c r="FB912"/>
      <c r="FC912"/>
      <c r="FD912"/>
      <c r="FE912"/>
      <c r="FF912"/>
      <c r="FG912"/>
      <c r="FH912"/>
      <c r="FI912"/>
      <c r="FJ912"/>
      <c r="FK912"/>
      <c r="FL912"/>
      <c r="FM912"/>
      <c r="FN912"/>
      <c r="FO912"/>
      <c r="FP912"/>
      <c r="FQ912"/>
      <c r="FR912"/>
      <c r="FS912"/>
      <c r="FT912"/>
      <c r="FU912"/>
      <c r="FV912"/>
      <c r="FW912"/>
      <c r="FX912"/>
      <c r="FY912"/>
      <c r="FZ912"/>
      <c r="GA912"/>
      <c r="GB912"/>
      <c r="GC912"/>
      <c r="GD912"/>
      <c r="GE912"/>
      <c r="GF912"/>
      <c r="GG912"/>
      <c r="GH912"/>
      <c r="GI912"/>
      <c r="GJ912"/>
      <c r="GK912"/>
      <c r="GL912"/>
      <c r="GM912"/>
      <c r="GN912"/>
      <c r="GO912"/>
      <c r="GP912"/>
      <c r="GQ912"/>
      <c r="GR912"/>
      <c r="GS912"/>
      <c r="GT912"/>
      <c r="GU912"/>
      <c r="GV912"/>
      <c r="GW912"/>
      <c r="GX912"/>
      <c r="GY912"/>
      <c r="GZ912"/>
      <c r="HA912"/>
      <c r="HB912"/>
      <c r="HC912"/>
      <c r="HD912"/>
      <c r="HE912"/>
      <c r="HF912"/>
      <c r="HG912"/>
      <c r="HH912"/>
      <c r="HI912"/>
      <c r="HJ912"/>
      <c r="HK912"/>
      <c r="HL912"/>
      <c r="HM912"/>
      <c r="HN912"/>
      <c r="HO912"/>
      <c r="HP912"/>
      <c r="HQ912"/>
      <c r="HR912"/>
      <c r="HS912"/>
      <c r="HT912"/>
      <c r="HU912"/>
      <c r="HV912"/>
      <c r="HW912"/>
      <c r="HX912"/>
      <c r="HY912"/>
      <c r="HZ912"/>
      <c r="IA912"/>
      <c r="IB912"/>
      <c r="IC912"/>
      <c r="ID912"/>
      <c r="IE912"/>
      <c r="IF912"/>
      <c r="IG912"/>
      <c r="IH912"/>
      <c r="II912"/>
      <c r="IJ912"/>
      <c r="IK912"/>
      <c r="IL912"/>
      <c r="IM912"/>
      <c r="IN912"/>
      <c r="IO912"/>
      <c r="IP912"/>
      <c r="IQ912"/>
      <c r="IR912"/>
      <c r="IS912"/>
      <c r="IT912"/>
      <c r="IU912"/>
      <c r="IV912"/>
    </row>
    <row r="913" spans="1:256" ht="15" customHeight="1">
      <c r="A913"/>
      <c r="B913" s="5"/>
      <c r="C913" s="5"/>
      <c r="D913" s="5"/>
      <c r="E913" s="5"/>
      <c r="F913" s="5"/>
      <c r="G913" s="5"/>
      <c r="H913" s="5"/>
      <c r="I913" s="543"/>
      <c r="J913" s="543"/>
      <c r="K913" s="543"/>
      <c r="L913" s="543"/>
      <c r="M913" s="543"/>
      <c r="N913" s="543"/>
      <c r="O913" s="543"/>
      <c r="P913" s="543"/>
      <c r="Q913" s="543"/>
      <c r="R913" s="543"/>
      <c r="S913" s="543"/>
      <c r="T913" s="543"/>
      <c r="U913" s="543"/>
      <c r="V913" s="543"/>
      <c r="W913" s="543"/>
      <c r="X913" s="543"/>
      <c r="Y913" s="543"/>
      <c r="Z913" s="543"/>
      <c r="AA913" s="543"/>
      <c r="AB913" s="543"/>
      <c r="AC913" s="543"/>
      <c r="AD913" s="379"/>
      <c r="AE913" s="379"/>
      <c r="AF913" s="379"/>
      <c r="AG913" s="379"/>
      <c r="AH913" s="379"/>
      <c r="AI913" s="379"/>
      <c r="AJ913" s="379"/>
      <c r="AK913" s="379"/>
      <c r="AL913" s="379"/>
      <c r="AM913" s="379"/>
      <c r="AN913" s="379"/>
      <c r="AO913" s="379"/>
      <c r="AP913" s="379"/>
      <c r="AQ913" s="379"/>
      <c r="AR913" s="379"/>
      <c r="AS913" s="379"/>
      <c r="AT913" s="379"/>
      <c r="AU913" s="379"/>
      <c r="AV913" s="379"/>
      <c r="AW913" s="379"/>
      <c r="AX913" s="379"/>
      <c r="AY913" s="379"/>
      <c r="AZ913" s="379"/>
      <c r="BA913" s="379"/>
      <c r="BB913" s="379"/>
      <c r="BC913" s="379"/>
      <c r="BD913" s="379"/>
      <c r="BE913" s="379"/>
      <c r="BF913" s="379"/>
      <c r="BG913" s="379"/>
      <c r="BH913" s="379"/>
      <c r="BI913" s="379"/>
      <c r="BJ913" s="379"/>
      <c r="BK913" s="379"/>
      <c r="BL913" s="379"/>
      <c r="BM913" s="379"/>
      <c r="BN913" s="379"/>
      <c r="BO913" s="379"/>
      <c r="BP913" s="379"/>
      <c r="BQ913" s="379"/>
      <c r="BR913"/>
      <c r="BS913"/>
      <c r="BT913"/>
      <c r="BU913"/>
      <c r="BV913"/>
      <c r="BW913"/>
      <c r="BX913"/>
      <c r="BY913"/>
      <c r="BZ913"/>
      <c r="CA913"/>
      <c r="CB913"/>
      <c r="CC913"/>
      <c r="CD913"/>
      <c r="CE913"/>
      <c r="CF913"/>
      <c r="CG913"/>
      <c r="CH913"/>
      <c r="CI913"/>
      <c r="CJ913"/>
      <c r="CK913"/>
      <c r="CL913"/>
      <c r="CM913"/>
      <c r="CN913"/>
      <c r="CO913"/>
      <c r="CP913"/>
      <c r="CQ913"/>
      <c r="CR913"/>
      <c r="CS913"/>
      <c r="CT913"/>
      <c r="CU913"/>
      <c r="CV913"/>
      <c r="CW913"/>
      <c r="CX913"/>
      <c r="CY913"/>
      <c r="CZ913"/>
      <c r="DA913"/>
      <c r="DB913"/>
      <c r="DC913"/>
      <c r="DD913"/>
      <c r="DE913"/>
      <c r="DF913"/>
      <c r="DG913"/>
      <c r="DH913"/>
      <c r="DI913"/>
      <c r="DJ913"/>
      <c r="DK913"/>
      <c r="DL913"/>
      <c r="DM913"/>
      <c r="DN913"/>
      <c r="DO913"/>
      <c r="DP913"/>
      <c r="DQ913"/>
      <c r="DR913"/>
      <c r="DS913"/>
      <c r="DT913"/>
      <c r="DU913"/>
      <c r="DV913"/>
      <c r="DW913"/>
      <c r="DX913"/>
      <c r="DY913"/>
      <c r="DZ913"/>
      <c r="EA913"/>
      <c r="EB913"/>
      <c r="EC913"/>
      <c r="ED913"/>
      <c r="EE913"/>
      <c r="EF913"/>
      <c r="EG913"/>
      <c r="EH913"/>
      <c r="EI913"/>
      <c r="EJ913"/>
      <c r="EK913"/>
      <c r="EL913"/>
      <c r="EM913"/>
      <c r="EN913"/>
      <c r="EO913"/>
      <c r="EP913"/>
      <c r="EQ913"/>
      <c r="ER913"/>
      <c r="ES913"/>
      <c r="ET913"/>
      <c r="EU913"/>
      <c r="EV913"/>
      <c r="EW913"/>
      <c r="EX913"/>
      <c r="EY913"/>
      <c r="EZ913"/>
      <c r="FA913"/>
      <c r="FB913"/>
      <c r="FC913"/>
      <c r="FD913"/>
      <c r="FE913"/>
      <c r="FF913"/>
      <c r="FG913"/>
      <c r="FH913"/>
      <c r="FI913"/>
      <c r="FJ913"/>
      <c r="FK913"/>
      <c r="FL913"/>
      <c r="FM913"/>
      <c r="FN913"/>
      <c r="FO913"/>
      <c r="FP913"/>
      <c r="FQ913"/>
      <c r="FR913"/>
      <c r="FS913"/>
      <c r="FT913"/>
      <c r="FU913"/>
      <c r="FV913"/>
      <c r="FW913"/>
      <c r="FX913"/>
      <c r="FY913"/>
      <c r="FZ913"/>
      <c r="GA913"/>
      <c r="GB913"/>
      <c r="GC913"/>
      <c r="GD913"/>
      <c r="GE913"/>
      <c r="GF913"/>
      <c r="GG913"/>
      <c r="GH913"/>
      <c r="GI913"/>
      <c r="GJ913"/>
      <c r="GK913"/>
      <c r="GL913"/>
      <c r="GM913"/>
      <c r="GN913"/>
      <c r="GO913"/>
      <c r="GP913"/>
      <c r="GQ913"/>
      <c r="GR913"/>
      <c r="GS913"/>
      <c r="GT913"/>
      <c r="GU913"/>
      <c r="GV913"/>
      <c r="GW913"/>
      <c r="GX913"/>
      <c r="GY913"/>
      <c r="GZ913"/>
      <c r="HA913"/>
      <c r="HB913"/>
      <c r="HC913"/>
      <c r="HD913"/>
      <c r="HE913"/>
      <c r="HF913"/>
      <c r="HG913"/>
      <c r="HH913"/>
      <c r="HI913"/>
      <c r="HJ913"/>
      <c r="HK913"/>
      <c r="HL913"/>
      <c r="HM913"/>
      <c r="HN913"/>
      <c r="HO913"/>
      <c r="HP913"/>
      <c r="HQ913"/>
      <c r="HR913"/>
      <c r="HS913"/>
      <c r="HT913"/>
      <c r="HU913"/>
      <c r="HV913"/>
      <c r="HW913"/>
      <c r="HX913"/>
      <c r="HY913"/>
      <c r="HZ913"/>
      <c r="IA913"/>
      <c r="IB913"/>
      <c r="IC913"/>
      <c r="ID913"/>
      <c r="IE913"/>
      <c r="IF913"/>
      <c r="IG913"/>
      <c r="IH913"/>
      <c r="II913"/>
      <c r="IJ913"/>
      <c r="IK913"/>
      <c r="IL913"/>
      <c r="IM913"/>
      <c r="IN913"/>
      <c r="IO913"/>
      <c r="IP913"/>
      <c r="IQ913"/>
      <c r="IR913"/>
      <c r="IS913"/>
      <c r="IT913"/>
      <c r="IU913"/>
      <c r="IV913"/>
    </row>
    <row r="914" spans="1:256" ht="15" customHeight="1">
      <c r="A914"/>
      <c r="B914" s="5"/>
      <c r="C914" s="5"/>
      <c r="D914" s="5"/>
      <c r="E914" s="5"/>
      <c r="F914" s="5"/>
      <c r="G914" s="5"/>
      <c r="H914" s="5"/>
      <c r="I914" s="543"/>
      <c r="J914" s="543"/>
      <c r="K914" s="543"/>
      <c r="L914" s="543"/>
      <c r="M914" s="543"/>
      <c r="N914" s="543"/>
      <c r="O914" s="543"/>
      <c r="P914" s="543"/>
      <c r="Q914" s="543"/>
      <c r="R914" s="543"/>
      <c r="S914" s="543"/>
      <c r="T914" s="543"/>
      <c r="U914" s="543"/>
      <c r="V914" s="543"/>
      <c r="W914" s="543"/>
      <c r="X914" s="543"/>
      <c r="Y914" s="543"/>
      <c r="Z914" s="543"/>
      <c r="AA914" s="543"/>
      <c r="AB914" s="543"/>
      <c r="AC914" s="543"/>
      <c r="AD914" s="379"/>
      <c r="AE914" s="379"/>
      <c r="AF914" s="379"/>
      <c r="AG914" s="379"/>
      <c r="AH914" s="379"/>
      <c r="AI914" s="379"/>
      <c r="AJ914" s="379"/>
      <c r="AK914" s="379"/>
      <c r="AL914" s="379"/>
      <c r="AM914" s="379"/>
      <c r="AN914" s="379"/>
      <c r="AO914" s="379"/>
      <c r="AP914" s="379"/>
      <c r="AQ914" s="379"/>
      <c r="AR914" s="379"/>
      <c r="AS914" s="379"/>
      <c r="AT914" s="379"/>
      <c r="AU914" s="379"/>
      <c r="AV914" s="379"/>
      <c r="AW914" s="379"/>
      <c r="AX914" s="379"/>
      <c r="AY914" s="379"/>
      <c r="AZ914" s="379"/>
      <c r="BA914" s="379"/>
      <c r="BB914" s="379"/>
      <c r="BC914" s="379"/>
      <c r="BD914" s="379"/>
      <c r="BE914" s="379"/>
      <c r="BF914" s="379"/>
      <c r="BG914" s="379"/>
      <c r="BH914" s="379"/>
      <c r="BI914" s="379"/>
      <c r="BJ914" s="379"/>
      <c r="BK914" s="379"/>
      <c r="BL914" s="379"/>
      <c r="BM914" s="379"/>
      <c r="BN914" s="379"/>
      <c r="BO914" s="379"/>
      <c r="BP914" s="379"/>
      <c r="BQ914" s="379"/>
      <c r="BR914"/>
      <c r="BS914"/>
      <c r="BT914"/>
      <c r="BU914"/>
      <c r="BV914"/>
      <c r="BW914"/>
      <c r="BX914"/>
      <c r="BY914"/>
      <c r="BZ914"/>
      <c r="CA914"/>
      <c r="CB914"/>
      <c r="CC914"/>
      <c r="CD914"/>
      <c r="CE914"/>
      <c r="CF914"/>
      <c r="CG914"/>
      <c r="CH914"/>
      <c r="CI914"/>
      <c r="CJ914"/>
      <c r="CK914"/>
      <c r="CL914"/>
      <c r="CM914"/>
      <c r="CN914"/>
      <c r="CO914"/>
      <c r="CP914"/>
      <c r="CQ914"/>
      <c r="CR914"/>
      <c r="CS914"/>
      <c r="CT914"/>
      <c r="CU914"/>
      <c r="CV914"/>
      <c r="CW914"/>
      <c r="CX914"/>
      <c r="CY914"/>
      <c r="CZ914"/>
      <c r="DA914"/>
      <c r="DB914"/>
      <c r="DC914"/>
      <c r="DD914"/>
      <c r="DE914"/>
      <c r="DF914"/>
      <c r="DG914"/>
      <c r="DH914"/>
      <c r="DI914"/>
      <c r="DJ914"/>
      <c r="DK914"/>
      <c r="DL914"/>
      <c r="DM914"/>
      <c r="DN914"/>
      <c r="DO914"/>
      <c r="DP914"/>
      <c r="DQ914"/>
      <c r="DR914"/>
      <c r="DS914"/>
      <c r="DT914"/>
      <c r="DU914"/>
      <c r="DV914"/>
      <c r="DW914"/>
      <c r="DX914"/>
      <c r="DY914"/>
      <c r="DZ914"/>
      <c r="EA914"/>
      <c r="EB914"/>
      <c r="EC914"/>
      <c r="ED914"/>
      <c r="EE914"/>
      <c r="EF914"/>
      <c r="EG914"/>
      <c r="EH914"/>
      <c r="EI914"/>
      <c r="EJ914"/>
      <c r="EK914"/>
      <c r="EL914"/>
      <c r="EM914"/>
      <c r="EN914"/>
      <c r="EO914"/>
      <c r="EP914"/>
      <c r="EQ914"/>
      <c r="ER914"/>
      <c r="ES914"/>
      <c r="ET914"/>
      <c r="EU914"/>
      <c r="EV914"/>
      <c r="EW914"/>
      <c r="EX914"/>
      <c r="EY914"/>
      <c r="EZ914"/>
      <c r="FA914"/>
      <c r="FB914"/>
      <c r="FC914"/>
      <c r="FD914"/>
      <c r="FE914"/>
      <c r="FF914"/>
      <c r="FG914"/>
      <c r="FH914"/>
      <c r="FI914"/>
      <c r="FJ914"/>
      <c r="FK914"/>
      <c r="FL914"/>
      <c r="FM914"/>
      <c r="FN914"/>
      <c r="FO914"/>
      <c r="FP914"/>
      <c r="FQ914"/>
      <c r="FR914"/>
      <c r="FS914"/>
      <c r="FT914"/>
      <c r="FU914"/>
      <c r="FV914"/>
      <c r="FW914"/>
      <c r="FX914"/>
      <c r="FY914"/>
      <c r="FZ914"/>
      <c r="GA914"/>
      <c r="GB914"/>
      <c r="GC914"/>
      <c r="GD914"/>
      <c r="GE914"/>
      <c r="GF914"/>
      <c r="GG914"/>
      <c r="GH914"/>
      <c r="GI914"/>
      <c r="GJ914"/>
      <c r="GK914"/>
      <c r="GL914"/>
      <c r="GM914"/>
      <c r="GN914"/>
      <c r="GO914"/>
      <c r="GP914"/>
      <c r="GQ914"/>
      <c r="GR914"/>
      <c r="GS914"/>
      <c r="GT914"/>
      <c r="GU914"/>
      <c r="GV914"/>
      <c r="GW914"/>
      <c r="GX914"/>
      <c r="GY914"/>
      <c r="GZ914"/>
      <c r="HA914"/>
      <c r="HB914"/>
      <c r="HC914"/>
      <c r="HD914"/>
      <c r="HE914"/>
      <c r="HF914"/>
      <c r="HG914"/>
      <c r="HH914"/>
      <c r="HI914"/>
      <c r="HJ914"/>
      <c r="HK914"/>
      <c r="HL914"/>
      <c r="HM914"/>
      <c r="HN914"/>
      <c r="HO914"/>
      <c r="HP914"/>
      <c r="HQ914"/>
      <c r="HR914"/>
      <c r="HS914"/>
      <c r="HT914"/>
      <c r="HU914"/>
      <c r="HV914"/>
      <c r="HW914"/>
      <c r="HX914"/>
      <c r="HY914"/>
      <c r="HZ914"/>
      <c r="IA914"/>
      <c r="IB914"/>
      <c r="IC914"/>
      <c r="ID914"/>
      <c r="IE914"/>
      <c r="IF914"/>
      <c r="IG914"/>
      <c r="IH914"/>
      <c r="II914"/>
      <c r="IJ914"/>
      <c r="IK914"/>
      <c r="IL914"/>
      <c r="IM914"/>
      <c r="IN914"/>
      <c r="IO914"/>
      <c r="IP914"/>
      <c r="IQ914"/>
      <c r="IR914"/>
      <c r="IS914"/>
      <c r="IT914"/>
      <c r="IU914"/>
      <c r="IV914"/>
    </row>
    <row r="915" spans="1:256" ht="15" customHeight="1">
      <c r="A915"/>
      <c r="B915" s="518" t="s">
        <v>1002</v>
      </c>
      <c r="C915" s="518"/>
      <c r="D915" s="518"/>
      <c r="E915" s="518"/>
      <c r="F915" s="518"/>
      <c r="G915" s="518"/>
      <c r="H915" s="518"/>
      <c r="I915" s="5">
        <v>4</v>
      </c>
      <c r="J915" s="5"/>
      <c r="K915" s="5"/>
      <c r="L915" s="5"/>
      <c r="M915" s="5"/>
      <c r="N915" s="6">
        <v>0</v>
      </c>
      <c r="O915" s="6"/>
      <c r="P915" s="6"/>
      <c r="Q915" s="6"/>
      <c r="R915" s="6">
        <v>0</v>
      </c>
      <c r="S915" s="6"/>
      <c r="T915" s="6"/>
      <c r="U915" s="6"/>
      <c r="V915" s="6">
        <v>0</v>
      </c>
      <c r="W915" s="6"/>
      <c r="X915" s="6"/>
      <c r="Y915" s="6"/>
      <c r="Z915" s="6">
        <v>0</v>
      </c>
      <c r="AA915" s="6"/>
      <c r="AB915" s="6"/>
      <c r="AC915" s="6"/>
      <c r="AD915" s="5">
        <v>0</v>
      </c>
      <c r="AE915" s="5"/>
      <c r="AF915" s="5"/>
      <c r="AG915" s="5"/>
      <c r="AH915" s="5"/>
      <c r="AI915" s="5">
        <v>0</v>
      </c>
      <c r="AJ915" s="5"/>
      <c r="AK915" s="5"/>
      <c r="AL915" s="5"/>
      <c r="AM915" s="5"/>
      <c r="AN915" s="5">
        <v>0</v>
      </c>
      <c r="AO915" s="5"/>
      <c r="AP915" s="5"/>
      <c r="AQ915" s="5"/>
      <c r="AR915" s="5"/>
      <c r="AS915" s="5">
        <v>0</v>
      </c>
      <c r="AT915" s="5"/>
      <c r="AU915" s="5"/>
      <c r="AV915" s="5"/>
      <c r="AW915" s="5"/>
      <c r="AX915" s="5">
        <v>1</v>
      </c>
      <c r="AY915" s="5"/>
      <c r="AZ915" s="5"/>
      <c r="BA915" s="5"/>
      <c r="BB915" s="5"/>
      <c r="BC915" s="5">
        <v>0</v>
      </c>
      <c r="BD915" s="5"/>
      <c r="BE915" s="5"/>
      <c r="BF915" s="5"/>
      <c r="BG915" s="5"/>
      <c r="BH915" s="5">
        <v>3</v>
      </c>
      <c r="BI915" s="5"/>
      <c r="BJ915" s="5"/>
      <c r="BK915" s="5"/>
      <c r="BL915" s="5"/>
      <c r="BM915" s="5">
        <v>0</v>
      </c>
      <c r="BN915" s="5"/>
      <c r="BO915" s="5"/>
      <c r="BP915" s="5"/>
      <c r="BQ915" s="5"/>
      <c r="BR915"/>
      <c r="BS915"/>
      <c r="BT915"/>
      <c r="BU915"/>
      <c r="BV915"/>
      <c r="BW915"/>
      <c r="BX915"/>
      <c r="BY915"/>
      <c r="BZ915"/>
      <c r="CA915"/>
      <c r="CB915"/>
      <c r="CC915"/>
      <c r="CD915"/>
      <c r="CE915"/>
      <c r="CF915"/>
      <c r="CG915"/>
      <c r="CH915"/>
      <c r="CI915"/>
      <c r="CJ915"/>
      <c r="CK915"/>
      <c r="CL915"/>
      <c r="CM915"/>
      <c r="CN915"/>
      <c r="CO915"/>
      <c r="CP915"/>
      <c r="CQ915"/>
      <c r="CR915"/>
      <c r="CS915"/>
      <c r="CT915"/>
      <c r="CU915"/>
      <c r="CV915"/>
      <c r="CW915"/>
      <c r="CX915"/>
      <c r="CY915"/>
      <c r="CZ915"/>
      <c r="DA915"/>
      <c r="DB915"/>
      <c r="DC915"/>
      <c r="DD915"/>
      <c r="DE915"/>
      <c r="DF915"/>
      <c r="DG915"/>
      <c r="DH915"/>
      <c r="DI915"/>
      <c r="DJ915"/>
      <c r="DK915"/>
      <c r="DL915"/>
      <c r="DM915"/>
      <c r="DN915"/>
      <c r="DO915"/>
      <c r="DP915"/>
      <c r="DQ915"/>
      <c r="DR915"/>
      <c r="DS915"/>
      <c r="DT915"/>
      <c r="DU915"/>
      <c r="DV915"/>
      <c r="DW915"/>
      <c r="DX915"/>
      <c r="DY915"/>
      <c r="DZ915"/>
      <c r="EA915"/>
      <c r="EB915"/>
      <c r="EC915"/>
      <c r="ED915"/>
      <c r="EE915"/>
      <c r="EF915"/>
      <c r="EG915"/>
      <c r="EH915"/>
      <c r="EI915"/>
      <c r="EJ915"/>
      <c r="EK915"/>
      <c r="EL915"/>
      <c r="EM915"/>
      <c r="EN915"/>
      <c r="EO915"/>
      <c r="EP915"/>
      <c r="EQ915"/>
      <c r="ER915"/>
      <c r="ES915"/>
      <c r="ET915"/>
      <c r="EU915"/>
      <c r="EV915"/>
      <c r="EW915"/>
      <c r="EX915"/>
      <c r="EY915"/>
      <c r="EZ915"/>
      <c r="FA915"/>
      <c r="FB915"/>
      <c r="FC915"/>
      <c r="FD915"/>
      <c r="FE915"/>
      <c r="FF915"/>
      <c r="FG915"/>
      <c r="FH915"/>
      <c r="FI915"/>
      <c r="FJ915"/>
      <c r="FK915"/>
      <c r="FL915"/>
      <c r="FM915"/>
      <c r="FN915"/>
      <c r="FO915"/>
      <c r="FP915"/>
      <c r="FQ915"/>
      <c r="FR915"/>
      <c r="FS915"/>
      <c r="FT915"/>
      <c r="FU915"/>
      <c r="FV915"/>
      <c r="FW915"/>
      <c r="FX915"/>
      <c r="FY915"/>
      <c r="FZ915"/>
      <c r="GA915"/>
      <c r="GB915"/>
      <c r="GC915"/>
      <c r="GD915"/>
      <c r="GE915"/>
      <c r="GF915"/>
      <c r="GG915"/>
      <c r="GH915"/>
      <c r="GI915"/>
      <c r="GJ915"/>
      <c r="GK915"/>
      <c r="GL915"/>
      <c r="GM915"/>
      <c r="GN915"/>
      <c r="GO915"/>
      <c r="GP915"/>
      <c r="GQ915"/>
      <c r="GR915"/>
      <c r="GS915"/>
      <c r="GT915"/>
      <c r="GU915"/>
      <c r="GV915"/>
      <c r="GW915"/>
      <c r="GX915"/>
      <c r="GY915"/>
      <c r="GZ915"/>
      <c r="HA915"/>
      <c r="HB915"/>
      <c r="HC915"/>
      <c r="HD915"/>
      <c r="HE915"/>
      <c r="HF915"/>
      <c r="HG915"/>
      <c r="HH915"/>
      <c r="HI915"/>
      <c r="HJ915"/>
      <c r="HK915"/>
      <c r="HL915"/>
      <c r="HM915"/>
      <c r="HN915"/>
      <c r="HO915"/>
      <c r="HP915"/>
      <c r="HQ915"/>
      <c r="HR915"/>
      <c r="HS915"/>
      <c r="HT915"/>
      <c r="HU915"/>
      <c r="HV915"/>
      <c r="HW915"/>
      <c r="HX915"/>
      <c r="HY915"/>
      <c r="HZ915"/>
      <c r="IA915"/>
      <c r="IB915"/>
      <c r="IC915"/>
      <c r="ID915"/>
      <c r="IE915"/>
      <c r="IF915"/>
      <c r="IG915"/>
      <c r="IH915"/>
      <c r="II915"/>
      <c r="IJ915"/>
      <c r="IK915"/>
      <c r="IL915"/>
      <c r="IM915"/>
      <c r="IN915"/>
      <c r="IO915"/>
      <c r="IP915"/>
      <c r="IQ915"/>
      <c r="IR915"/>
      <c r="IS915"/>
      <c r="IT915"/>
      <c r="IU915"/>
      <c r="IV915"/>
    </row>
    <row r="916" spans="1:256" ht="15" customHeight="1">
      <c r="A916"/>
      <c r="B916" s="31"/>
      <c r="C916" s="31"/>
      <c r="D916" s="31"/>
      <c r="E916" s="31"/>
      <c r="F916" s="31"/>
      <c r="G916" s="31"/>
      <c r="H916" s="31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  <c r="AJ916"/>
      <c r="AK916"/>
      <c r="AL916"/>
      <c r="AM916"/>
      <c r="AN916"/>
      <c r="AO916"/>
      <c r="AP916"/>
      <c r="AQ916"/>
      <c r="AR916"/>
      <c r="AS916"/>
      <c r="AT916"/>
      <c r="AU916"/>
      <c r="AV916"/>
      <c r="AW916"/>
      <c r="AX916"/>
      <c r="AY916"/>
      <c r="AZ916"/>
      <c r="BA916"/>
      <c r="BB916"/>
      <c r="BC916"/>
      <c r="BD916"/>
      <c r="BE916"/>
      <c r="BF916"/>
      <c r="BG916"/>
      <c r="BH916"/>
      <c r="BI916"/>
      <c r="BJ916"/>
      <c r="BK916"/>
      <c r="BL916"/>
      <c r="BM916"/>
      <c r="BN916"/>
      <c r="BO916"/>
      <c r="BP916"/>
      <c r="BQ916" s="9" t="s">
        <v>980</v>
      </c>
      <c r="BR916"/>
      <c r="BS916"/>
      <c r="BT916"/>
      <c r="BU916"/>
      <c r="BV916"/>
      <c r="BW916"/>
      <c r="BX916"/>
      <c r="BY916"/>
      <c r="BZ916"/>
      <c r="CA916"/>
      <c r="CB916"/>
      <c r="CC916"/>
      <c r="CD916"/>
      <c r="CE916"/>
      <c r="CF916"/>
      <c r="CG916"/>
      <c r="CH916"/>
      <c r="CI916"/>
      <c r="CJ916"/>
      <c r="CK916"/>
      <c r="CL916"/>
      <c r="CM916"/>
      <c r="CN916"/>
      <c r="CO916"/>
      <c r="CP916"/>
      <c r="CQ916"/>
      <c r="CR916"/>
      <c r="CS916"/>
      <c r="CT916"/>
      <c r="CU916"/>
      <c r="CV916"/>
      <c r="CW916"/>
      <c r="CX916"/>
      <c r="CY916"/>
      <c r="CZ916"/>
      <c r="DA916"/>
      <c r="DB916"/>
      <c r="DC916"/>
      <c r="DD916"/>
      <c r="DE916"/>
      <c r="DF916"/>
      <c r="DG916"/>
      <c r="DH916"/>
      <c r="DI916"/>
      <c r="DJ916"/>
      <c r="DK916"/>
      <c r="DL916"/>
      <c r="DM916"/>
      <c r="DN916"/>
      <c r="DO916"/>
      <c r="DP916"/>
      <c r="DQ916"/>
      <c r="DR916"/>
      <c r="DS916"/>
      <c r="DT916"/>
      <c r="DU916"/>
      <c r="DV916"/>
      <c r="DW916"/>
      <c r="DX916"/>
      <c r="DY916"/>
      <c r="DZ916"/>
      <c r="EA916"/>
      <c r="EB916"/>
      <c r="EC916"/>
      <c r="ED916"/>
      <c r="EE916"/>
      <c r="EF916"/>
      <c r="EG916"/>
      <c r="EH916"/>
      <c r="EI916"/>
      <c r="EJ916"/>
      <c r="EK916"/>
      <c r="EL916"/>
      <c r="EM916"/>
      <c r="EN916"/>
      <c r="EO916"/>
      <c r="EP916"/>
      <c r="EQ916"/>
      <c r="ER916"/>
      <c r="ES916"/>
      <c r="ET916"/>
      <c r="EU916"/>
      <c r="EV916"/>
      <c r="EW916"/>
      <c r="EX916"/>
      <c r="EY916"/>
      <c r="EZ916"/>
      <c r="FA916"/>
      <c r="FB916"/>
      <c r="FC916"/>
      <c r="FD916"/>
      <c r="FE916"/>
      <c r="FF916"/>
      <c r="FG916"/>
      <c r="FH916"/>
      <c r="FI916"/>
      <c r="FJ916"/>
      <c r="FK916"/>
      <c r="FL916"/>
      <c r="FM916"/>
      <c r="FN916"/>
      <c r="FO916"/>
      <c r="FP916"/>
      <c r="FQ916"/>
      <c r="FR916"/>
      <c r="FS916"/>
      <c r="FT916"/>
      <c r="FU916"/>
      <c r="FV916"/>
      <c r="FW916"/>
      <c r="FX916"/>
      <c r="FY916"/>
      <c r="FZ916"/>
      <c r="GA916"/>
      <c r="GB916"/>
      <c r="GC916"/>
      <c r="GD916"/>
      <c r="GE916"/>
      <c r="GF916"/>
      <c r="GG916"/>
      <c r="GH916"/>
      <c r="GI916"/>
      <c r="GJ916"/>
      <c r="GK916"/>
      <c r="GL916"/>
      <c r="GM916"/>
      <c r="GN916"/>
      <c r="GO916"/>
      <c r="GP916"/>
      <c r="GQ916"/>
      <c r="GR916"/>
      <c r="GS916"/>
      <c r="GT916"/>
      <c r="GU916"/>
      <c r="GV916"/>
      <c r="GW916"/>
      <c r="GX916"/>
      <c r="GY916"/>
      <c r="GZ916"/>
      <c r="HA916"/>
      <c r="HB916"/>
      <c r="HC916"/>
      <c r="HD916"/>
      <c r="HE916"/>
      <c r="HF916"/>
      <c r="HG916"/>
      <c r="HH916"/>
      <c r="HI916"/>
      <c r="HJ916"/>
      <c r="HK916"/>
      <c r="HL916"/>
      <c r="HM916"/>
      <c r="HN916"/>
      <c r="HO916"/>
      <c r="HP916"/>
      <c r="HQ916"/>
      <c r="HR916"/>
      <c r="HS916"/>
      <c r="HT916"/>
      <c r="HU916"/>
      <c r="HV916"/>
      <c r="HW916"/>
      <c r="HX916"/>
      <c r="HY916"/>
      <c r="HZ916"/>
      <c r="IA916"/>
      <c r="IB916"/>
      <c r="IC916"/>
      <c r="ID916"/>
      <c r="IE916"/>
      <c r="IF916"/>
      <c r="IG916"/>
      <c r="IH916"/>
      <c r="II916"/>
      <c r="IJ916"/>
      <c r="IK916"/>
      <c r="IL916"/>
      <c r="IM916"/>
      <c r="IN916"/>
      <c r="IO916"/>
      <c r="IP916"/>
      <c r="IQ916"/>
      <c r="IR916"/>
      <c r="IS916"/>
      <c r="IT916"/>
      <c r="IU916"/>
      <c r="IV916"/>
    </row>
    <row r="917" s="8" customFormat="1" ht="11.25" customHeight="1"/>
    <row r="918" spans="1:137" ht="15" customHeight="1">
      <c r="A918" s="8" t="s">
        <v>1003</v>
      </c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  <c r="AA918" s="31"/>
      <c r="AB918" s="31"/>
      <c r="AC918" s="31"/>
      <c r="AD918" s="31"/>
      <c r="AE918" s="31"/>
      <c r="AF918" s="31"/>
      <c r="AG918" s="31"/>
      <c r="AH918" s="31"/>
      <c r="AI918" s="31"/>
      <c r="AJ918" s="31"/>
      <c r="AK918" s="31"/>
      <c r="AL918" s="31"/>
      <c r="AM918" s="31"/>
      <c r="AN918" s="31"/>
      <c r="AO918" s="31"/>
      <c r="AP918" s="31"/>
      <c r="AQ918" s="31"/>
      <c r="AR918" s="31"/>
      <c r="AS918" s="31"/>
      <c r="AT918" s="31"/>
      <c r="AU918" s="31"/>
      <c r="AV918" s="31"/>
      <c r="AW918" s="31"/>
      <c r="AX918" s="31"/>
      <c r="AY918" s="31"/>
      <c r="AZ918" s="31"/>
      <c r="BA918" s="31"/>
      <c r="BB918" s="31"/>
      <c r="BC918" s="31"/>
      <c r="BD918"/>
      <c r="BE918" s="31"/>
      <c r="BF918" s="31"/>
      <c r="BG918"/>
      <c r="BH918"/>
      <c r="BI918" s="31"/>
      <c r="BJ918" s="31"/>
      <c r="BK918" s="31"/>
      <c r="BL918" s="31"/>
      <c r="BM918" s="31"/>
      <c r="BN918" s="31"/>
      <c r="BO918" s="31"/>
      <c r="BP918" s="31"/>
      <c r="BQ918" s="9" t="s">
        <v>1004</v>
      </c>
      <c r="BV918"/>
      <c r="BW918"/>
      <c r="BX918"/>
      <c r="BY918"/>
      <c r="BZ918"/>
      <c r="CA918"/>
      <c r="CB918"/>
      <c r="CC918"/>
      <c r="CD918"/>
      <c r="CE918"/>
      <c r="CF918"/>
      <c r="CG918"/>
      <c r="CH918"/>
      <c r="CI918"/>
      <c r="CJ918"/>
      <c r="CK918"/>
      <c r="CL918"/>
      <c r="CM918"/>
      <c r="CN918"/>
      <c r="CO918"/>
      <c r="CP918"/>
      <c r="CQ918"/>
      <c r="CR918"/>
      <c r="CS918"/>
      <c r="CT918"/>
      <c r="CU918"/>
      <c r="CV918"/>
      <c r="CW918"/>
      <c r="CX918"/>
      <c r="CY918"/>
      <c r="CZ918"/>
      <c r="DA918"/>
      <c r="DB918"/>
      <c r="DC918"/>
      <c r="DD918"/>
      <c r="DE918"/>
      <c r="DF918"/>
      <c r="DG918"/>
      <c r="DH918"/>
      <c r="DI918"/>
      <c r="DJ918"/>
      <c r="DK918"/>
      <c r="DL918"/>
      <c r="DM918"/>
      <c r="DN918"/>
      <c r="DO918"/>
      <c r="DP918"/>
      <c r="DQ918"/>
      <c r="DR918"/>
      <c r="DS918"/>
      <c r="DT918"/>
      <c r="DU918"/>
      <c r="DV918"/>
      <c r="DW918"/>
      <c r="DX918"/>
      <c r="DY918"/>
      <c r="DZ918"/>
      <c r="EA918"/>
      <c r="EB918"/>
      <c r="EC918"/>
      <c r="ED918"/>
      <c r="EE918"/>
      <c r="EF918"/>
      <c r="EG918"/>
    </row>
    <row r="919" spans="1:256" s="31" customFormat="1" ht="3.75" customHeight="1">
      <c r="A919"/>
      <c r="M919" s="31">
        <v>14.7</v>
      </c>
      <c r="V919" s="31">
        <v>-3.8</v>
      </c>
      <c r="AE919" s="31">
        <v>5.4</v>
      </c>
      <c r="AN919" s="31">
        <v>92.5</v>
      </c>
      <c r="BR919" s="1"/>
      <c r="BS919" s="1"/>
      <c r="BT919" s="1"/>
      <c r="BU919" s="1"/>
      <c r="BV919" s="544"/>
      <c r="EH919" s="1"/>
      <c r="EI919" s="1"/>
      <c r="EJ919" s="1"/>
      <c r="EK919" s="1"/>
      <c r="EL919" s="1"/>
      <c r="EM919" s="1"/>
      <c r="EN919" s="1"/>
      <c r="EO919" s="1"/>
      <c r="EP919" s="1"/>
      <c r="EQ919" s="1"/>
      <c r="ER919" s="1"/>
      <c r="ES919" s="1"/>
      <c r="ET919" s="1"/>
      <c r="EU919" s="1"/>
      <c r="EV919" s="1"/>
      <c r="EW919" s="1"/>
      <c r="EX919" s="1"/>
      <c r="EY919" s="1"/>
      <c r="EZ919" s="1"/>
      <c r="FA919" s="1"/>
      <c r="FB919" s="1"/>
      <c r="FC919" s="1"/>
      <c r="FD919" s="1"/>
      <c r="FE919" s="1"/>
      <c r="FF919" s="1"/>
      <c r="FG919" s="1"/>
      <c r="FH919" s="1"/>
      <c r="FI919" s="1"/>
      <c r="FJ919" s="1"/>
      <c r="FK919" s="1"/>
      <c r="FL919" s="1"/>
      <c r="FM919" s="1"/>
      <c r="FN919" s="1"/>
      <c r="FO919" s="1"/>
      <c r="FP919" s="1"/>
      <c r="FQ919" s="1"/>
      <c r="FR919" s="1"/>
      <c r="FS919" s="1"/>
      <c r="FT919" s="1"/>
      <c r="FU919" s="1"/>
      <c r="FV919" s="1"/>
      <c r="FW919" s="1"/>
      <c r="FX919" s="1"/>
      <c r="FY919" s="1"/>
      <c r="FZ919" s="1"/>
      <c r="GA919" s="1"/>
      <c r="GB919" s="1"/>
      <c r="GC919" s="1"/>
      <c r="GD919" s="1"/>
      <c r="GE919" s="1"/>
      <c r="GF919" s="1"/>
      <c r="GG919" s="1"/>
      <c r="GH919" s="1"/>
      <c r="GI919" s="1"/>
      <c r="GJ919" s="1"/>
      <c r="GK919" s="1"/>
      <c r="GL919" s="1"/>
      <c r="GM919" s="1"/>
      <c r="GN919" s="1"/>
      <c r="GO919" s="1"/>
      <c r="GP919" s="1"/>
      <c r="GQ919" s="1"/>
      <c r="GR919" s="1"/>
      <c r="GS919" s="1"/>
      <c r="GT919" s="1"/>
      <c r="GU919" s="1"/>
      <c r="GV919" s="1"/>
      <c r="GW919" s="1"/>
      <c r="GX919" s="1"/>
      <c r="GY919" s="1"/>
      <c r="GZ919" s="1"/>
      <c r="HA919" s="1"/>
      <c r="HB919" s="1"/>
      <c r="HC919" s="1"/>
      <c r="HD919" s="1"/>
      <c r="HE919" s="1"/>
      <c r="HF919" s="1"/>
      <c r="HG919" s="1"/>
      <c r="HH919" s="1"/>
      <c r="HI919" s="1"/>
      <c r="HJ919" s="1"/>
      <c r="HK919" s="1"/>
      <c r="HL919" s="1"/>
      <c r="HM919" s="1"/>
      <c r="HN919" s="1"/>
      <c r="HO919" s="1"/>
      <c r="HP919" s="1"/>
      <c r="HQ919" s="1"/>
      <c r="HR919" s="1"/>
      <c r="HS919" s="1"/>
      <c r="HT919" s="1"/>
      <c r="HU919" s="1"/>
      <c r="HV919" s="1"/>
      <c r="HW919" s="1"/>
      <c r="HX919" s="1"/>
      <c r="HY919" s="1"/>
      <c r="HZ919" s="1"/>
      <c r="IA919" s="1"/>
      <c r="IB919" s="1"/>
      <c r="IC919" s="1"/>
      <c r="ID919" s="1"/>
      <c r="IE919" s="1"/>
      <c r="IF919" s="1"/>
      <c r="IG919" s="1"/>
      <c r="IH919" s="1"/>
      <c r="II919" s="1"/>
      <c r="IJ919" s="1"/>
      <c r="IK919" s="1"/>
      <c r="IL919" s="1"/>
      <c r="IM919" s="1"/>
      <c r="IN919" s="1"/>
      <c r="IO919" s="1"/>
      <c r="IP919" s="1"/>
      <c r="IQ919" s="1"/>
      <c r="IR919" s="1"/>
      <c r="IS919" s="1"/>
      <c r="IT919" s="1"/>
      <c r="IU919" s="1"/>
      <c r="IV919" s="1"/>
    </row>
    <row r="920" spans="1:137" ht="15" customHeight="1">
      <c r="A920"/>
      <c r="B920" s="346" t="s">
        <v>12</v>
      </c>
      <c r="C920" s="346"/>
      <c r="D920" s="346"/>
      <c r="E920" s="346"/>
      <c r="F920" s="346"/>
      <c r="G920" s="346"/>
      <c r="H920" s="346"/>
      <c r="I920" s="346"/>
      <c r="J920" s="346"/>
      <c r="K920" s="346"/>
      <c r="L920" s="346"/>
      <c r="M920" s="346"/>
      <c r="N920" s="346"/>
      <c r="O920" s="269" t="s">
        <v>1005</v>
      </c>
      <c r="P920" s="269"/>
      <c r="Q920" s="269"/>
      <c r="R920" s="269"/>
      <c r="S920" s="269"/>
      <c r="T920" s="269"/>
      <c r="U920" s="269"/>
      <c r="V920" s="269"/>
      <c r="W920" s="269"/>
      <c r="X920" s="5" t="s">
        <v>1006</v>
      </c>
      <c r="Y920" s="5"/>
      <c r="Z920" s="5"/>
      <c r="AA920" s="5"/>
      <c r="AB920" s="5"/>
      <c r="AC920" s="5"/>
      <c r="AD920" s="5"/>
      <c r="AE920" s="5"/>
      <c r="AF920" s="5"/>
      <c r="AG920" s="5"/>
      <c r="AH920" s="5"/>
      <c r="AI920" s="5"/>
      <c r="AJ920" s="5"/>
      <c r="AK920" s="5"/>
      <c r="AL920" s="5"/>
      <c r="AM920" s="5"/>
      <c r="AN920" s="5"/>
      <c r="AO920" s="5"/>
      <c r="AP920" s="5"/>
      <c r="AQ920" s="5"/>
      <c r="AR920" s="5"/>
      <c r="AS920" s="5"/>
      <c r="AT920" s="5"/>
      <c r="AU920" s="5"/>
      <c r="AV920" s="5"/>
      <c r="AW920" s="6" t="s">
        <v>1007</v>
      </c>
      <c r="AX920" s="6"/>
      <c r="AY920" s="6"/>
      <c r="AZ920" s="6"/>
      <c r="BA920" s="6"/>
      <c r="BB920" s="6"/>
      <c r="BC920" s="6"/>
      <c r="BD920" s="5" t="s">
        <v>1008</v>
      </c>
      <c r="BE920" s="5"/>
      <c r="BF920" s="5"/>
      <c r="BG920" s="5"/>
      <c r="BH920" s="5"/>
      <c r="BI920" s="5"/>
      <c r="BJ920" s="5"/>
      <c r="BK920" s="5"/>
      <c r="BL920" s="5"/>
      <c r="BM920" s="5"/>
      <c r="BN920" s="5"/>
      <c r="BO920" s="5"/>
      <c r="BP920" s="5"/>
      <c r="BQ920" s="5"/>
      <c r="BV920" s="82"/>
      <c r="BW920" s="82"/>
      <c r="BX920" s="82"/>
      <c r="BY920" s="82"/>
      <c r="BZ920" s="82"/>
      <c r="CA920" s="82"/>
      <c r="CB920" s="82"/>
      <c r="CC920" s="82"/>
      <c r="CD920" s="82"/>
      <c r="CE920" s="82"/>
      <c r="CF920" s="82"/>
      <c r="CG920" s="82"/>
      <c r="CH920" s="82"/>
      <c r="CI920" s="82"/>
      <c r="CJ920" s="82"/>
      <c r="CK920" s="82"/>
      <c r="CL920" s="82"/>
      <c r="CM920" s="82"/>
      <c r="CN920" s="82"/>
      <c r="CO920" s="82"/>
      <c r="CP920" s="82"/>
      <c r="CQ920" s="82"/>
      <c r="CR920" s="82"/>
      <c r="CS920" s="82"/>
      <c r="CT920" s="82"/>
      <c r="CU920" s="82"/>
      <c r="CV920" s="82"/>
      <c r="CW920" s="82"/>
      <c r="CX920" s="82"/>
      <c r="CY920" s="82"/>
      <c r="CZ920" s="82"/>
      <c r="DA920" s="82"/>
      <c r="DB920" s="82"/>
      <c r="DC920" s="82"/>
      <c r="DD920" s="82"/>
      <c r="DE920" s="82"/>
      <c r="DF920" s="82"/>
      <c r="DG920" s="82"/>
      <c r="DH920" s="82"/>
      <c r="DI920" s="82"/>
      <c r="DJ920" s="82"/>
      <c r="DK920" s="82"/>
      <c r="DL920" s="82"/>
      <c r="DM920" s="82"/>
      <c r="DN920" s="82"/>
      <c r="DO920" s="82"/>
      <c r="DP920" s="82"/>
      <c r="DQ920" s="82"/>
      <c r="DR920" s="82"/>
      <c r="DS920" s="82"/>
      <c r="DT920" s="82"/>
      <c r="DU920" s="82"/>
      <c r="DV920" s="82"/>
      <c r="DW920" s="82"/>
      <c r="DX920" s="82"/>
      <c r="DY920" s="82"/>
      <c r="DZ920" s="82"/>
      <c r="EA920" s="82"/>
      <c r="EB920" s="82"/>
      <c r="EC920" s="82"/>
      <c r="ED920" s="82"/>
      <c r="EE920" s="82"/>
      <c r="EF920" s="82"/>
      <c r="EG920" s="82"/>
    </row>
    <row r="921" spans="1:137" ht="15" customHeight="1">
      <c r="A921"/>
      <c r="B921" s="346"/>
      <c r="C921" s="346"/>
      <c r="D921" s="346"/>
      <c r="E921" s="346"/>
      <c r="F921" s="346"/>
      <c r="G921" s="346"/>
      <c r="H921" s="346"/>
      <c r="I921" s="346"/>
      <c r="J921" s="346"/>
      <c r="K921" s="346"/>
      <c r="L921" s="346"/>
      <c r="M921" s="346"/>
      <c r="N921" s="346"/>
      <c r="O921" s="269"/>
      <c r="P921" s="269"/>
      <c r="Q921" s="269"/>
      <c r="R921" s="269"/>
      <c r="S921" s="269"/>
      <c r="T921" s="269"/>
      <c r="U921" s="269"/>
      <c r="V921" s="269"/>
      <c r="W921" s="269"/>
      <c r="X921" s="545" t="s">
        <v>1009</v>
      </c>
      <c r="Y921" s="545"/>
      <c r="Z921" s="545"/>
      <c r="AA921" s="545"/>
      <c r="AB921" s="545"/>
      <c r="AC921" s="545"/>
      <c r="AD921" s="5" t="s">
        <v>1010</v>
      </c>
      <c r="AE921" s="5"/>
      <c r="AF921" s="5"/>
      <c r="AG921" s="5"/>
      <c r="AH921" s="5"/>
      <c r="AI921" s="5"/>
      <c r="AJ921" s="5" t="s">
        <v>1011</v>
      </c>
      <c r="AK921" s="5"/>
      <c r="AL921" s="5"/>
      <c r="AM921" s="5"/>
      <c r="AN921" s="5"/>
      <c r="AO921" s="5"/>
      <c r="AP921" s="5" t="s">
        <v>1012</v>
      </c>
      <c r="AQ921" s="5"/>
      <c r="AR921" s="5"/>
      <c r="AS921" s="5"/>
      <c r="AT921" s="5"/>
      <c r="AU921" s="5"/>
      <c r="AV921" s="5"/>
      <c r="AW921" s="6"/>
      <c r="AX921" s="6"/>
      <c r="AY921" s="6"/>
      <c r="AZ921" s="6"/>
      <c r="BA921" s="6"/>
      <c r="BB921" s="6"/>
      <c r="BC921" s="6"/>
      <c r="BD921" s="5" t="s">
        <v>63</v>
      </c>
      <c r="BE921" s="5"/>
      <c r="BF921" s="5"/>
      <c r="BG921" s="5"/>
      <c r="BH921" s="5"/>
      <c r="BI921" s="5"/>
      <c r="BJ921" s="5"/>
      <c r="BK921" s="5" t="s">
        <v>64</v>
      </c>
      <c r="BL921" s="5"/>
      <c r="BM921" s="5"/>
      <c r="BN921" s="5"/>
      <c r="BO921" s="5"/>
      <c r="BP921" s="5"/>
      <c r="BQ921" s="5"/>
      <c r="BV921" s="82"/>
      <c r="BW921" s="82"/>
      <c r="BX921" s="82"/>
      <c r="BY921" s="82"/>
      <c r="BZ921" s="82"/>
      <c r="CA921" s="82"/>
      <c r="CB921" s="82"/>
      <c r="CC921" s="82"/>
      <c r="CD921" s="82"/>
      <c r="CE921" s="82"/>
      <c r="CF921" s="82"/>
      <c r="CG921" s="82"/>
      <c r="CH921" s="82"/>
      <c r="CI921" s="82"/>
      <c r="CJ921" s="82"/>
      <c r="CK921" s="82"/>
      <c r="CL921" s="82"/>
      <c r="CM921" s="82"/>
      <c r="CN921" s="82"/>
      <c r="CO921" s="82"/>
      <c r="CP921" s="82"/>
      <c r="CQ921" s="82"/>
      <c r="CR921" s="82"/>
      <c r="CS921" s="82"/>
      <c r="CT921" s="82"/>
      <c r="CU921" s="82"/>
      <c r="CV921" s="82"/>
      <c r="CW921" s="82"/>
      <c r="CX921" s="82"/>
      <c r="CY921" s="82"/>
      <c r="CZ921" s="82"/>
      <c r="DA921" s="82"/>
      <c r="DB921" s="82"/>
      <c r="DC921" s="82"/>
      <c r="DD921" s="82"/>
      <c r="DE921" s="82"/>
      <c r="DF921" s="82"/>
      <c r="DG921" s="82"/>
      <c r="DH921" s="82"/>
      <c r="DI921" s="82"/>
      <c r="DJ921" s="82"/>
      <c r="DK921" s="82"/>
      <c r="DL921" s="82"/>
      <c r="DM921" s="82"/>
      <c r="DN921" s="82"/>
      <c r="DO921" s="82"/>
      <c r="DP921" s="82"/>
      <c r="DQ921" s="82"/>
      <c r="DR921" s="82"/>
      <c r="DS921" s="82"/>
      <c r="DT921" s="82"/>
      <c r="DU921" s="82"/>
      <c r="DV921" s="82"/>
      <c r="DW921" s="82"/>
      <c r="DX921" s="82"/>
      <c r="DY921" s="82"/>
      <c r="DZ921" s="82"/>
      <c r="EA921" s="82"/>
      <c r="EB921" s="82"/>
      <c r="EC921" s="82"/>
      <c r="ED921" s="82"/>
      <c r="EE921" s="82"/>
      <c r="EF921" s="82"/>
      <c r="EG921" s="82"/>
    </row>
    <row r="922" spans="1:137" ht="15" customHeight="1">
      <c r="A922"/>
      <c r="B922" s="546" t="s">
        <v>1013</v>
      </c>
      <c r="C922" s="546"/>
      <c r="D922" s="546"/>
      <c r="E922" s="546"/>
      <c r="F922" s="546"/>
      <c r="G922" s="546"/>
      <c r="H922" s="546"/>
      <c r="I922" s="546"/>
      <c r="J922" s="546"/>
      <c r="K922" s="546"/>
      <c r="L922" s="546"/>
      <c r="M922" s="546"/>
      <c r="N922" s="546"/>
      <c r="O922" s="547">
        <v>151876</v>
      </c>
      <c r="P922" s="547"/>
      <c r="Q922" s="547"/>
      <c r="R922" s="547"/>
      <c r="S922" s="547"/>
      <c r="T922" s="547"/>
      <c r="U922" s="547"/>
      <c r="V922" s="547"/>
      <c r="W922" s="547"/>
      <c r="X922" s="548">
        <v>16975</v>
      </c>
      <c r="Y922" s="548"/>
      <c r="Z922" s="548"/>
      <c r="AA922" s="548"/>
      <c r="AB922" s="548"/>
      <c r="AC922" s="548"/>
      <c r="AD922" s="548">
        <v>3589</v>
      </c>
      <c r="AE922" s="548"/>
      <c r="AF922" s="548"/>
      <c r="AG922" s="548"/>
      <c r="AH922" s="548"/>
      <c r="AI922" s="548"/>
      <c r="AJ922" s="548">
        <v>2973</v>
      </c>
      <c r="AK922" s="548"/>
      <c r="AL922" s="548"/>
      <c r="AM922" s="548"/>
      <c r="AN922" s="548"/>
      <c r="AO922" s="548"/>
      <c r="AP922" s="547">
        <v>128339</v>
      </c>
      <c r="AQ922" s="547"/>
      <c r="AR922" s="547"/>
      <c r="AS922" s="547"/>
      <c r="AT922" s="547"/>
      <c r="AU922" s="547"/>
      <c r="AV922" s="547"/>
      <c r="AW922" s="549">
        <v>416.1</v>
      </c>
      <c r="AX922" s="549"/>
      <c r="AY922" s="549"/>
      <c r="AZ922" s="549"/>
      <c r="BA922" s="549"/>
      <c r="BB922" s="549"/>
      <c r="BC922" s="549"/>
      <c r="BD922" s="549">
        <v>33.8</v>
      </c>
      <c r="BE922" s="549"/>
      <c r="BF922" s="549"/>
      <c r="BG922" s="549"/>
      <c r="BH922" s="549"/>
      <c r="BI922" s="549"/>
      <c r="BJ922" s="549"/>
      <c r="BK922" s="549">
        <v>66.2</v>
      </c>
      <c r="BL922" s="549"/>
      <c r="BM922" s="549"/>
      <c r="BN922" s="549"/>
      <c r="BO922" s="549"/>
      <c r="BP922" s="549"/>
      <c r="BQ922" s="549"/>
      <c r="BV922" s="82"/>
      <c r="BW922" s="82"/>
      <c r="BX922" s="82"/>
      <c r="BY922" s="82"/>
      <c r="BZ922" s="82"/>
      <c r="CA922" s="82"/>
      <c r="CB922" s="82"/>
      <c r="CC922" s="82"/>
      <c r="CD922" s="82"/>
      <c r="CE922" s="82"/>
      <c r="CF922" s="82"/>
      <c r="CG922" s="82"/>
      <c r="CH922" s="82"/>
      <c r="CI922" s="550"/>
      <c r="CJ922" s="550"/>
      <c r="CK922" s="550"/>
      <c r="CL922" s="550"/>
      <c r="CM922" s="550"/>
      <c r="CN922" s="550"/>
      <c r="CO922" s="550"/>
      <c r="CP922" s="550"/>
      <c r="CQ922" s="550"/>
      <c r="CR922" s="550"/>
      <c r="CS922" s="550"/>
      <c r="CT922" s="550"/>
      <c r="CU922" s="550"/>
      <c r="CV922" s="550"/>
      <c r="CW922" s="550"/>
      <c r="CX922" s="550"/>
      <c r="CY922" s="550"/>
      <c r="CZ922" s="550"/>
      <c r="DA922" s="550"/>
      <c r="DB922" s="550"/>
      <c r="DC922" s="550"/>
      <c r="DD922" s="550"/>
      <c r="DE922" s="550"/>
      <c r="DF922" s="550"/>
      <c r="DG922" s="550"/>
      <c r="DH922" s="550"/>
      <c r="DI922" s="550"/>
      <c r="DJ922" s="550"/>
      <c r="DK922" s="550"/>
      <c r="DL922" s="550"/>
      <c r="DM922" s="550"/>
      <c r="DN922" s="550"/>
      <c r="DO922" s="551"/>
      <c r="DP922" s="551"/>
      <c r="DQ922" s="551"/>
      <c r="DR922" s="551"/>
      <c r="DS922" s="551"/>
      <c r="DT922" s="551"/>
      <c r="DU922" s="551"/>
      <c r="DV922" s="551"/>
      <c r="DW922" s="551"/>
      <c r="DX922" s="551"/>
      <c r="DY922" s="551"/>
      <c r="DZ922" s="551"/>
      <c r="EA922" s="551"/>
      <c r="EB922" s="551"/>
      <c r="EC922" s="551"/>
      <c r="ED922" s="551"/>
      <c r="EE922" s="551"/>
      <c r="EF922" s="551"/>
      <c r="EG922" s="551"/>
    </row>
    <row r="923" spans="1:137" ht="15" customHeight="1">
      <c r="A923"/>
      <c r="B923" s="546"/>
      <c r="C923" s="546"/>
      <c r="D923" s="546"/>
      <c r="E923" s="546"/>
      <c r="F923" s="546"/>
      <c r="G923" s="546"/>
      <c r="H923" s="546"/>
      <c r="I923" s="546"/>
      <c r="J923" s="546"/>
      <c r="K923" s="546"/>
      <c r="L923" s="546"/>
      <c r="M923" s="546"/>
      <c r="N923" s="546"/>
      <c r="O923" s="547"/>
      <c r="P923" s="547"/>
      <c r="Q923" s="547"/>
      <c r="R923" s="547"/>
      <c r="S923" s="547"/>
      <c r="T923" s="547"/>
      <c r="U923" s="547"/>
      <c r="V923" s="547"/>
      <c r="W923" s="547"/>
      <c r="X923" s="548"/>
      <c r="Y923" s="548"/>
      <c r="Z923" s="548"/>
      <c r="AA923" s="548"/>
      <c r="AB923" s="548"/>
      <c r="AC923" s="548"/>
      <c r="AD923" s="548"/>
      <c r="AE923" s="548"/>
      <c r="AF923" s="548"/>
      <c r="AG923" s="548"/>
      <c r="AH923" s="548"/>
      <c r="AI923" s="548"/>
      <c r="AJ923" s="548"/>
      <c r="AK923" s="548"/>
      <c r="AL923" s="548"/>
      <c r="AM923" s="548"/>
      <c r="AN923" s="548"/>
      <c r="AO923" s="548"/>
      <c r="AP923" s="547"/>
      <c r="AQ923" s="547"/>
      <c r="AR923" s="547"/>
      <c r="AS923" s="547"/>
      <c r="AT923" s="547"/>
      <c r="AU923" s="547"/>
      <c r="AV923" s="547"/>
      <c r="AW923" s="549"/>
      <c r="AX923" s="549"/>
      <c r="AY923" s="549"/>
      <c r="AZ923" s="549"/>
      <c r="BA923" s="549"/>
      <c r="BB923" s="549"/>
      <c r="BC923" s="549"/>
      <c r="BD923" s="549"/>
      <c r="BE923" s="549"/>
      <c r="BF923" s="549"/>
      <c r="BG923" s="549"/>
      <c r="BH923" s="549"/>
      <c r="BI923" s="549"/>
      <c r="BJ923" s="549"/>
      <c r="BK923" s="549"/>
      <c r="BL923" s="549"/>
      <c r="BM923" s="549"/>
      <c r="BN923" s="549"/>
      <c r="BO923" s="549"/>
      <c r="BP923" s="549"/>
      <c r="BQ923" s="549"/>
      <c r="BV923" s="82"/>
      <c r="BW923" s="82"/>
      <c r="BX923" s="82"/>
      <c r="BY923" s="82"/>
      <c r="BZ923" s="82"/>
      <c r="CA923" s="82"/>
      <c r="CB923" s="82"/>
      <c r="CC923" s="82"/>
      <c r="CD923" s="82"/>
      <c r="CE923" s="82"/>
      <c r="CF923" s="82"/>
      <c r="CG923" s="82"/>
      <c r="CH923" s="82"/>
      <c r="CI923" s="550"/>
      <c r="CJ923" s="550"/>
      <c r="CK923" s="550"/>
      <c r="CL923" s="550"/>
      <c r="CM923" s="550"/>
      <c r="CN923" s="550"/>
      <c r="CO923" s="550"/>
      <c r="CP923" s="550"/>
      <c r="CQ923" s="550"/>
      <c r="CR923" s="550"/>
      <c r="CS923" s="550"/>
      <c r="CT923" s="550"/>
      <c r="CU923" s="550"/>
      <c r="CV923" s="550"/>
      <c r="CW923" s="550"/>
      <c r="CX923" s="550"/>
      <c r="CY923" s="550"/>
      <c r="CZ923" s="550"/>
      <c r="DA923" s="550"/>
      <c r="DB923" s="550"/>
      <c r="DC923" s="550"/>
      <c r="DD923" s="550"/>
      <c r="DE923" s="550"/>
      <c r="DF923" s="550"/>
      <c r="DG923" s="550"/>
      <c r="DH923" s="550"/>
      <c r="DI923" s="550"/>
      <c r="DJ923" s="550"/>
      <c r="DK923" s="550"/>
      <c r="DL923" s="550"/>
      <c r="DM923" s="550"/>
      <c r="DN923" s="550"/>
      <c r="DO923" s="551"/>
      <c r="DP923" s="551"/>
      <c r="DQ923" s="551"/>
      <c r="DR923" s="551"/>
      <c r="DS923" s="551"/>
      <c r="DT923" s="551"/>
      <c r="DU923" s="551"/>
      <c r="DV923" s="551"/>
      <c r="DW923" s="551"/>
      <c r="DX923" s="551"/>
      <c r="DY923" s="551"/>
      <c r="DZ923" s="551"/>
      <c r="EA923" s="551"/>
      <c r="EB923" s="551"/>
      <c r="EC923" s="551"/>
      <c r="ED923" s="551"/>
      <c r="EE923" s="551"/>
      <c r="EF923" s="551"/>
      <c r="EG923" s="551"/>
    </row>
    <row r="924" spans="1:137" ht="15" customHeight="1">
      <c r="A924"/>
      <c r="B924" s="552" t="s">
        <v>1014</v>
      </c>
      <c r="C924" s="552"/>
      <c r="D924" s="552"/>
      <c r="E924" s="552"/>
      <c r="F924" s="552"/>
      <c r="G924" s="552"/>
      <c r="H924" s="552"/>
      <c r="I924" s="552"/>
      <c r="J924" s="552"/>
      <c r="K924" s="552"/>
      <c r="L924" s="552"/>
      <c r="M924" s="552"/>
      <c r="N924" s="552"/>
      <c r="O924" s="553">
        <v>148656</v>
      </c>
      <c r="P924" s="553"/>
      <c r="Q924" s="553"/>
      <c r="R924" s="553"/>
      <c r="S924" s="553"/>
      <c r="T924" s="553"/>
      <c r="U924" s="553"/>
      <c r="V924" s="553"/>
      <c r="W924" s="553"/>
      <c r="X924" s="302">
        <v>17511</v>
      </c>
      <c r="Y924" s="302"/>
      <c r="Z924" s="302"/>
      <c r="AA924" s="302"/>
      <c r="AB924" s="302"/>
      <c r="AC924" s="302"/>
      <c r="AD924" s="302">
        <v>3333</v>
      </c>
      <c r="AE924" s="302"/>
      <c r="AF924" s="302"/>
      <c r="AG924" s="302"/>
      <c r="AH924" s="302"/>
      <c r="AI924" s="302"/>
      <c r="AJ924" s="302">
        <v>2561</v>
      </c>
      <c r="AK924" s="302"/>
      <c r="AL924" s="302"/>
      <c r="AM924" s="302"/>
      <c r="AN924" s="302"/>
      <c r="AO924" s="302"/>
      <c r="AP924" s="553">
        <v>125251</v>
      </c>
      <c r="AQ924" s="553"/>
      <c r="AR924" s="553"/>
      <c r="AS924" s="553"/>
      <c r="AT924" s="553"/>
      <c r="AU924" s="553"/>
      <c r="AV924" s="553"/>
      <c r="AW924" s="554">
        <v>406.2</v>
      </c>
      <c r="AX924" s="554"/>
      <c r="AY924" s="554"/>
      <c r="AZ924" s="554"/>
      <c r="BA924" s="554"/>
      <c r="BB924" s="554"/>
      <c r="BC924" s="554"/>
      <c r="BD924" s="554">
        <v>34.2</v>
      </c>
      <c r="BE924" s="554"/>
      <c r="BF924" s="554"/>
      <c r="BG924" s="554"/>
      <c r="BH924" s="554"/>
      <c r="BI924" s="554"/>
      <c r="BJ924" s="554"/>
      <c r="BK924" s="554">
        <v>65.8</v>
      </c>
      <c r="BL924" s="554"/>
      <c r="BM924" s="554"/>
      <c r="BN924" s="554"/>
      <c r="BO924" s="554"/>
      <c r="BP924" s="554"/>
      <c r="BQ924" s="554"/>
      <c r="BV924" s="82"/>
      <c r="BW924" s="82"/>
      <c r="BX924" s="82"/>
      <c r="BY924" s="82"/>
      <c r="BZ924" s="82"/>
      <c r="CA924" s="82"/>
      <c r="CB924" s="82"/>
      <c r="CC924" s="82"/>
      <c r="CD924" s="82"/>
      <c r="CE924" s="82"/>
      <c r="CF924" s="82"/>
      <c r="CG924" s="82"/>
      <c r="CH924" s="82"/>
      <c r="CI924" s="550"/>
      <c r="CJ924" s="550"/>
      <c r="CK924" s="550"/>
      <c r="CL924" s="550"/>
      <c r="CM924" s="550"/>
      <c r="CN924" s="550"/>
      <c r="CO924" s="550"/>
      <c r="CP924" s="550"/>
      <c r="CQ924" s="550"/>
      <c r="CR924" s="550"/>
      <c r="CS924" s="550"/>
      <c r="CT924" s="550"/>
      <c r="CU924" s="550"/>
      <c r="CV924" s="550"/>
      <c r="CW924" s="550"/>
      <c r="CX924" s="550"/>
      <c r="CY924" s="550"/>
      <c r="CZ924" s="550"/>
      <c r="DA924" s="550"/>
      <c r="DB924" s="550"/>
      <c r="DC924" s="550"/>
      <c r="DD924" s="550"/>
      <c r="DE924" s="550"/>
      <c r="DF924" s="550"/>
      <c r="DG924" s="550"/>
      <c r="DH924" s="550"/>
      <c r="DI924" s="550"/>
      <c r="DJ924" s="550"/>
      <c r="DK924" s="550"/>
      <c r="DL924" s="550"/>
      <c r="DM924" s="550"/>
      <c r="DN924" s="550"/>
      <c r="DO924" s="551"/>
      <c r="DP924" s="551"/>
      <c r="DQ924" s="551"/>
      <c r="DR924" s="551"/>
      <c r="DS924" s="551"/>
      <c r="DT924" s="551"/>
      <c r="DU924" s="551"/>
      <c r="DV924" s="551"/>
      <c r="DW924" s="551"/>
      <c r="DX924" s="551"/>
      <c r="DY924" s="551"/>
      <c r="DZ924" s="551"/>
      <c r="EA924" s="551"/>
      <c r="EB924" s="551"/>
      <c r="EC924" s="551"/>
      <c r="ED924" s="551"/>
      <c r="EE924" s="551"/>
      <c r="EF924" s="551"/>
      <c r="EG924" s="551"/>
    </row>
    <row r="925" spans="1:137" ht="15" customHeight="1">
      <c r="A925"/>
      <c r="B925" s="552"/>
      <c r="C925" s="552"/>
      <c r="D925" s="552"/>
      <c r="E925" s="552"/>
      <c r="F925" s="552"/>
      <c r="G925" s="552"/>
      <c r="H925" s="552"/>
      <c r="I925" s="552"/>
      <c r="J925" s="552"/>
      <c r="K925" s="552"/>
      <c r="L925" s="552"/>
      <c r="M925" s="552"/>
      <c r="N925" s="552"/>
      <c r="O925" s="553"/>
      <c r="P925" s="553"/>
      <c r="Q925" s="553"/>
      <c r="R925" s="553"/>
      <c r="S925" s="553"/>
      <c r="T925" s="553"/>
      <c r="U925" s="553"/>
      <c r="V925" s="553"/>
      <c r="W925" s="553"/>
      <c r="X925" s="302"/>
      <c r="Y925" s="302"/>
      <c r="Z925" s="302"/>
      <c r="AA925" s="302"/>
      <c r="AB925" s="302"/>
      <c r="AC925" s="302"/>
      <c r="AD925" s="302"/>
      <c r="AE925" s="302"/>
      <c r="AF925" s="302"/>
      <c r="AG925" s="302"/>
      <c r="AH925" s="302"/>
      <c r="AI925" s="302"/>
      <c r="AJ925" s="302"/>
      <c r="AK925" s="302"/>
      <c r="AL925" s="302"/>
      <c r="AM925" s="302"/>
      <c r="AN925" s="302"/>
      <c r="AO925" s="302"/>
      <c r="AP925" s="553"/>
      <c r="AQ925" s="553"/>
      <c r="AR925" s="553"/>
      <c r="AS925" s="553"/>
      <c r="AT925" s="553"/>
      <c r="AU925" s="553"/>
      <c r="AV925" s="553"/>
      <c r="AW925" s="554"/>
      <c r="AX925" s="554"/>
      <c r="AY925" s="554"/>
      <c r="AZ925" s="554"/>
      <c r="BA925" s="554"/>
      <c r="BB925" s="554"/>
      <c r="BC925" s="554"/>
      <c r="BD925" s="554"/>
      <c r="BE925" s="554"/>
      <c r="BF925" s="554"/>
      <c r="BG925" s="554"/>
      <c r="BH925" s="554"/>
      <c r="BI925" s="554"/>
      <c r="BJ925" s="554"/>
      <c r="BK925" s="554"/>
      <c r="BL925" s="554"/>
      <c r="BM925" s="554"/>
      <c r="BN925" s="554"/>
      <c r="BO925" s="554"/>
      <c r="BP925" s="554"/>
      <c r="BQ925" s="554"/>
      <c r="BV925" s="82"/>
      <c r="BW925" s="82"/>
      <c r="BX925" s="82"/>
      <c r="BY925" s="82"/>
      <c r="BZ925" s="82"/>
      <c r="CA925" s="82"/>
      <c r="CB925" s="82"/>
      <c r="CC925" s="82"/>
      <c r="CD925" s="82"/>
      <c r="CE925" s="82"/>
      <c r="CF925" s="82"/>
      <c r="CG925" s="82"/>
      <c r="CH925" s="82"/>
      <c r="CI925" s="550"/>
      <c r="CJ925" s="550"/>
      <c r="CK925" s="550"/>
      <c r="CL925" s="550"/>
      <c r="CM925" s="550"/>
      <c r="CN925" s="550"/>
      <c r="CO925" s="550"/>
      <c r="CP925" s="550"/>
      <c r="CQ925" s="550"/>
      <c r="CR925" s="550"/>
      <c r="CS925" s="550"/>
      <c r="CT925" s="550"/>
      <c r="CU925" s="550"/>
      <c r="CV925" s="550"/>
      <c r="CW925" s="550"/>
      <c r="CX925" s="550"/>
      <c r="CY925" s="550"/>
      <c r="CZ925" s="550"/>
      <c r="DA925" s="550"/>
      <c r="DB925" s="550"/>
      <c r="DC925" s="550"/>
      <c r="DD925" s="550"/>
      <c r="DE925" s="550"/>
      <c r="DF925" s="550"/>
      <c r="DG925" s="550"/>
      <c r="DH925" s="550"/>
      <c r="DI925" s="550"/>
      <c r="DJ925" s="550"/>
      <c r="DK925" s="550"/>
      <c r="DL925" s="550"/>
      <c r="DM925" s="550"/>
      <c r="DN925" s="550"/>
      <c r="DO925" s="551"/>
      <c r="DP925" s="551"/>
      <c r="DQ925" s="551"/>
      <c r="DR925" s="551"/>
      <c r="DS925" s="551"/>
      <c r="DT925" s="551"/>
      <c r="DU925" s="551"/>
      <c r="DV925" s="551"/>
      <c r="DW925" s="551"/>
      <c r="DX925" s="551"/>
      <c r="DY925" s="551"/>
      <c r="DZ925" s="551"/>
      <c r="EA925" s="551"/>
      <c r="EB925" s="551"/>
      <c r="EC925" s="551"/>
      <c r="ED925" s="551"/>
      <c r="EE925" s="551"/>
      <c r="EF925" s="551"/>
      <c r="EG925" s="551"/>
    </row>
    <row r="926" spans="1:137" ht="15" customHeight="1">
      <c r="A926"/>
      <c r="B926" s="552" t="s">
        <v>1015</v>
      </c>
      <c r="C926" s="552"/>
      <c r="D926" s="552"/>
      <c r="E926" s="552"/>
      <c r="F926" s="552"/>
      <c r="G926" s="552"/>
      <c r="H926" s="552"/>
      <c r="I926" s="552"/>
      <c r="J926" s="552"/>
      <c r="K926" s="552"/>
      <c r="L926" s="552"/>
      <c r="M926" s="552"/>
      <c r="N926" s="552"/>
      <c r="O926" s="553">
        <v>137958</v>
      </c>
      <c r="P926" s="553"/>
      <c r="Q926" s="553"/>
      <c r="R926" s="553"/>
      <c r="S926" s="553"/>
      <c r="T926" s="553"/>
      <c r="U926" s="553"/>
      <c r="V926" s="553"/>
      <c r="W926" s="553"/>
      <c r="X926" s="302">
        <v>15062</v>
      </c>
      <c r="Y926" s="302"/>
      <c r="Z926" s="302"/>
      <c r="AA926" s="302"/>
      <c r="AB926" s="302"/>
      <c r="AC926" s="302"/>
      <c r="AD926" s="302">
        <v>3015</v>
      </c>
      <c r="AE926" s="302"/>
      <c r="AF926" s="302"/>
      <c r="AG926" s="302"/>
      <c r="AH926" s="302"/>
      <c r="AI926" s="302"/>
      <c r="AJ926" s="302">
        <v>2150</v>
      </c>
      <c r="AK926" s="302"/>
      <c r="AL926" s="302"/>
      <c r="AM926" s="302"/>
      <c r="AN926" s="302"/>
      <c r="AO926" s="302"/>
      <c r="AP926" s="553">
        <v>117731</v>
      </c>
      <c r="AQ926" s="553"/>
      <c r="AR926" s="553"/>
      <c r="AS926" s="553"/>
      <c r="AT926" s="553"/>
      <c r="AU926" s="553"/>
      <c r="AV926" s="553"/>
      <c r="AW926" s="554">
        <v>378</v>
      </c>
      <c r="AX926" s="554"/>
      <c r="AY926" s="554"/>
      <c r="AZ926" s="554"/>
      <c r="BA926" s="554"/>
      <c r="BB926" s="554"/>
      <c r="BC926" s="554"/>
      <c r="BD926" s="554">
        <v>33.9</v>
      </c>
      <c r="BE926" s="554"/>
      <c r="BF926" s="554"/>
      <c r="BG926" s="554"/>
      <c r="BH926" s="554"/>
      <c r="BI926" s="554"/>
      <c r="BJ926" s="554"/>
      <c r="BK926" s="554">
        <v>66.1</v>
      </c>
      <c r="BL926" s="554"/>
      <c r="BM926" s="554"/>
      <c r="BN926" s="554"/>
      <c r="BO926" s="554"/>
      <c r="BP926" s="554"/>
      <c r="BQ926" s="554"/>
      <c r="BV926" s="82"/>
      <c r="BW926" s="82"/>
      <c r="BX926" s="82"/>
      <c r="BY926" s="82"/>
      <c r="BZ926" s="82"/>
      <c r="CA926" s="82"/>
      <c r="CB926" s="82"/>
      <c r="CC926" s="82"/>
      <c r="CD926" s="82"/>
      <c r="CE926" s="82"/>
      <c r="CF926" s="82"/>
      <c r="CG926" s="82"/>
      <c r="CH926" s="82"/>
      <c r="CI926" s="550"/>
      <c r="CJ926" s="550"/>
      <c r="CK926" s="550"/>
      <c r="CL926" s="550"/>
      <c r="CM926" s="550"/>
      <c r="CN926" s="550"/>
      <c r="CO926" s="550"/>
      <c r="CP926" s="550"/>
      <c r="CQ926" s="550"/>
      <c r="CR926" s="550"/>
      <c r="CS926" s="550"/>
      <c r="CT926" s="550"/>
      <c r="CU926" s="550"/>
      <c r="CV926" s="550"/>
      <c r="CW926" s="550"/>
      <c r="CX926" s="550"/>
      <c r="CY926" s="550"/>
      <c r="CZ926" s="550"/>
      <c r="DA926" s="550"/>
      <c r="DB926" s="550"/>
      <c r="DC926" s="550"/>
      <c r="DD926" s="550"/>
      <c r="DE926" s="550"/>
      <c r="DF926" s="550"/>
      <c r="DG926" s="550"/>
      <c r="DH926" s="550"/>
      <c r="DI926" s="550"/>
      <c r="DJ926" s="550"/>
      <c r="DK926" s="550"/>
      <c r="DL926" s="550"/>
      <c r="DM926" s="550"/>
      <c r="DN926" s="550"/>
      <c r="DO926" s="551"/>
      <c r="DP926" s="551"/>
      <c r="DQ926" s="551"/>
      <c r="DR926" s="551"/>
      <c r="DS926" s="551"/>
      <c r="DT926" s="551"/>
      <c r="DU926" s="551"/>
      <c r="DV926" s="551"/>
      <c r="DW926" s="551"/>
      <c r="DX926" s="551"/>
      <c r="DY926" s="551"/>
      <c r="DZ926" s="551"/>
      <c r="EA926" s="551"/>
      <c r="EB926" s="551"/>
      <c r="EC926" s="551"/>
      <c r="ED926" s="551"/>
      <c r="EE926" s="551"/>
      <c r="EF926" s="551"/>
      <c r="EG926" s="551"/>
    </row>
    <row r="927" spans="1:137" ht="15" customHeight="1">
      <c r="A927"/>
      <c r="B927" s="552"/>
      <c r="C927" s="552"/>
      <c r="D927" s="552"/>
      <c r="E927" s="552"/>
      <c r="F927" s="552"/>
      <c r="G927" s="552"/>
      <c r="H927" s="552"/>
      <c r="I927" s="552"/>
      <c r="J927" s="552"/>
      <c r="K927" s="552"/>
      <c r="L927" s="552"/>
      <c r="M927" s="552"/>
      <c r="N927" s="552"/>
      <c r="O927" s="553"/>
      <c r="P927" s="553"/>
      <c r="Q927" s="553"/>
      <c r="R927" s="553"/>
      <c r="S927" s="553"/>
      <c r="T927" s="553"/>
      <c r="U927" s="553"/>
      <c r="V927" s="553"/>
      <c r="W927" s="553"/>
      <c r="X927" s="302"/>
      <c r="Y927" s="302"/>
      <c r="Z927" s="302"/>
      <c r="AA927" s="302"/>
      <c r="AB927" s="302"/>
      <c r="AC927" s="302"/>
      <c r="AD927" s="302"/>
      <c r="AE927" s="302"/>
      <c r="AF927" s="302"/>
      <c r="AG927" s="302"/>
      <c r="AH927" s="302"/>
      <c r="AI927" s="302"/>
      <c r="AJ927" s="302"/>
      <c r="AK927" s="302"/>
      <c r="AL927" s="302"/>
      <c r="AM927" s="302"/>
      <c r="AN927" s="302"/>
      <c r="AO927" s="302"/>
      <c r="AP927" s="553"/>
      <c r="AQ927" s="553"/>
      <c r="AR927" s="553"/>
      <c r="AS927" s="553"/>
      <c r="AT927" s="553"/>
      <c r="AU927" s="553"/>
      <c r="AV927" s="553"/>
      <c r="AW927" s="554"/>
      <c r="AX927" s="554"/>
      <c r="AY927" s="554"/>
      <c r="AZ927" s="554"/>
      <c r="BA927" s="554"/>
      <c r="BB927" s="554"/>
      <c r="BC927" s="554"/>
      <c r="BD927" s="554"/>
      <c r="BE927" s="554"/>
      <c r="BF927" s="554"/>
      <c r="BG927" s="554"/>
      <c r="BH927" s="554"/>
      <c r="BI927" s="554"/>
      <c r="BJ927" s="554"/>
      <c r="BK927" s="554"/>
      <c r="BL927" s="554"/>
      <c r="BM927" s="554"/>
      <c r="BN927" s="554"/>
      <c r="BO927" s="554"/>
      <c r="BP927" s="554"/>
      <c r="BQ927" s="554"/>
      <c r="BV927" s="82"/>
      <c r="BW927" s="82"/>
      <c r="BX927" s="82"/>
      <c r="BY927" s="82"/>
      <c r="BZ927" s="82"/>
      <c r="CA927" s="82"/>
      <c r="CB927" s="82"/>
      <c r="CC927" s="82"/>
      <c r="CD927" s="82"/>
      <c r="CE927" s="82"/>
      <c r="CF927" s="82"/>
      <c r="CG927" s="82"/>
      <c r="CH927" s="82"/>
      <c r="CI927" s="550"/>
      <c r="CJ927" s="550"/>
      <c r="CK927" s="550"/>
      <c r="CL927" s="550"/>
      <c r="CM927" s="550"/>
      <c r="CN927" s="550"/>
      <c r="CO927" s="550"/>
      <c r="CP927" s="550"/>
      <c r="CQ927" s="550"/>
      <c r="CR927" s="550"/>
      <c r="CS927" s="550"/>
      <c r="CT927" s="550"/>
      <c r="CU927" s="550"/>
      <c r="CV927" s="550"/>
      <c r="CW927" s="550"/>
      <c r="CX927" s="550"/>
      <c r="CY927" s="550"/>
      <c r="CZ927" s="550"/>
      <c r="DA927" s="550"/>
      <c r="DB927" s="550"/>
      <c r="DC927" s="550"/>
      <c r="DD927" s="550"/>
      <c r="DE927" s="550"/>
      <c r="DF927" s="550"/>
      <c r="DG927" s="550"/>
      <c r="DH927" s="550"/>
      <c r="DI927" s="550"/>
      <c r="DJ927" s="550"/>
      <c r="DK927" s="550"/>
      <c r="DL927" s="550"/>
      <c r="DM927" s="550"/>
      <c r="DN927" s="550"/>
      <c r="DO927" s="551"/>
      <c r="DP927" s="551"/>
      <c r="DQ927" s="551"/>
      <c r="DR927" s="551"/>
      <c r="DS927" s="551"/>
      <c r="DT927" s="551"/>
      <c r="DU927" s="551"/>
      <c r="DV927" s="551"/>
      <c r="DW927" s="551"/>
      <c r="DX927" s="551"/>
      <c r="DY927" s="551"/>
      <c r="DZ927" s="551"/>
      <c r="EA927" s="551"/>
      <c r="EB927" s="551"/>
      <c r="EC927" s="551"/>
      <c r="ED927" s="551"/>
      <c r="EE927" s="551"/>
      <c r="EF927" s="551"/>
      <c r="EG927" s="551"/>
    </row>
    <row r="928" spans="1:137" ht="15" customHeight="1">
      <c r="A928"/>
      <c r="B928" s="552" t="s">
        <v>1016</v>
      </c>
      <c r="C928" s="552"/>
      <c r="D928" s="552"/>
      <c r="E928" s="552"/>
      <c r="F928" s="552"/>
      <c r="G928" s="552"/>
      <c r="H928" s="552"/>
      <c r="I928" s="552"/>
      <c r="J928" s="552"/>
      <c r="K928" s="552"/>
      <c r="L928" s="552"/>
      <c r="M928" s="552"/>
      <c r="N928" s="552"/>
      <c r="O928" s="553">
        <v>135989</v>
      </c>
      <c r="P928" s="553"/>
      <c r="Q928" s="553"/>
      <c r="R928" s="553"/>
      <c r="S928" s="553"/>
      <c r="T928" s="553"/>
      <c r="U928" s="553"/>
      <c r="V928" s="553"/>
      <c r="W928" s="553"/>
      <c r="X928" s="302">
        <v>16307</v>
      </c>
      <c r="Y928" s="302"/>
      <c r="Z928" s="302"/>
      <c r="AA928" s="302"/>
      <c r="AB928" s="302"/>
      <c r="AC928" s="302"/>
      <c r="AD928" s="302">
        <v>2714</v>
      </c>
      <c r="AE928" s="302"/>
      <c r="AF928" s="302"/>
      <c r="AG928" s="302"/>
      <c r="AH928" s="302"/>
      <c r="AI928" s="302"/>
      <c r="AJ928" s="302">
        <v>1594</v>
      </c>
      <c r="AK928" s="302"/>
      <c r="AL928" s="302"/>
      <c r="AM928" s="302"/>
      <c r="AN928" s="302"/>
      <c r="AO928" s="302"/>
      <c r="AP928" s="553">
        <v>115374</v>
      </c>
      <c r="AQ928" s="553"/>
      <c r="AR928" s="553"/>
      <c r="AS928" s="553"/>
      <c r="AT928" s="553"/>
      <c r="AU928" s="553"/>
      <c r="AV928" s="553"/>
      <c r="AW928" s="554">
        <v>372.6</v>
      </c>
      <c r="AX928" s="554"/>
      <c r="AY928" s="554"/>
      <c r="AZ928" s="554"/>
      <c r="BA928" s="554"/>
      <c r="BB928" s="554"/>
      <c r="BC928" s="554"/>
      <c r="BD928" s="554">
        <v>34</v>
      </c>
      <c r="BE928" s="554"/>
      <c r="BF928" s="554"/>
      <c r="BG928" s="554"/>
      <c r="BH928" s="554"/>
      <c r="BI928" s="554"/>
      <c r="BJ928" s="554"/>
      <c r="BK928" s="554">
        <v>66</v>
      </c>
      <c r="BL928" s="554"/>
      <c r="BM928" s="554"/>
      <c r="BN928" s="554"/>
      <c r="BO928" s="554"/>
      <c r="BP928" s="554"/>
      <c r="BQ928" s="554"/>
      <c r="BV928" s="82"/>
      <c r="BW928" s="82"/>
      <c r="BX928" s="82"/>
      <c r="BY928" s="82"/>
      <c r="BZ928" s="82"/>
      <c r="CA928" s="82"/>
      <c r="CB928" s="82"/>
      <c r="CC928" s="82"/>
      <c r="CD928" s="82"/>
      <c r="CE928" s="82"/>
      <c r="CF928" s="82"/>
      <c r="CG928" s="82"/>
      <c r="CH928" s="82"/>
      <c r="CI928" s="550"/>
      <c r="CJ928" s="550"/>
      <c r="CK928" s="550"/>
      <c r="CL928" s="550"/>
      <c r="CM928" s="550"/>
      <c r="CN928" s="550"/>
      <c r="CO928" s="550"/>
      <c r="CP928" s="550"/>
      <c r="CQ928" s="550"/>
      <c r="CR928" s="550"/>
      <c r="CS928" s="550"/>
      <c r="CT928" s="550"/>
      <c r="CU928" s="550"/>
      <c r="CV928" s="550"/>
      <c r="CW928" s="550"/>
      <c r="CX928" s="550"/>
      <c r="CY928" s="550"/>
      <c r="CZ928" s="550"/>
      <c r="DA928" s="550"/>
      <c r="DB928" s="550"/>
      <c r="DC928" s="550"/>
      <c r="DD928" s="550"/>
      <c r="DE928" s="550"/>
      <c r="DF928" s="550"/>
      <c r="DG928" s="550"/>
      <c r="DH928" s="550"/>
      <c r="DI928" s="550"/>
      <c r="DJ928" s="550"/>
      <c r="DK928" s="550"/>
      <c r="DL928" s="550"/>
      <c r="DM928" s="550"/>
      <c r="DN928" s="550"/>
      <c r="DO928" s="551"/>
      <c r="DP928" s="551"/>
      <c r="DQ928" s="551"/>
      <c r="DR928" s="551"/>
      <c r="DS928" s="551"/>
      <c r="DT928" s="551"/>
      <c r="DU928" s="551"/>
      <c r="DV928" s="551"/>
      <c r="DW928" s="551"/>
      <c r="DX928" s="551"/>
      <c r="DY928" s="551"/>
      <c r="DZ928" s="551"/>
      <c r="EA928" s="551"/>
      <c r="EB928" s="551"/>
      <c r="EC928" s="551"/>
      <c r="ED928" s="551"/>
      <c r="EE928" s="551"/>
      <c r="EF928" s="551"/>
      <c r="EG928" s="551"/>
    </row>
    <row r="929" spans="1:137" ht="15" customHeight="1">
      <c r="A929"/>
      <c r="B929" s="552"/>
      <c r="C929" s="552"/>
      <c r="D929" s="552"/>
      <c r="E929" s="552"/>
      <c r="F929" s="552"/>
      <c r="G929" s="552"/>
      <c r="H929" s="552"/>
      <c r="I929" s="552"/>
      <c r="J929" s="552"/>
      <c r="K929" s="552"/>
      <c r="L929" s="552"/>
      <c r="M929" s="552"/>
      <c r="N929" s="552"/>
      <c r="O929" s="553"/>
      <c r="P929" s="553"/>
      <c r="Q929" s="553"/>
      <c r="R929" s="553"/>
      <c r="S929" s="553"/>
      <c r="T929" s="553"/>
      <c r="U929" s="553"/>
      <c r="V929" s="553"/>
      <c r="W929" s="553"/>
      <c r="X929" s="302"/>
      <c r="Y929" s="302"/>
      <c r="Z929" s="302"/>
      <c r="AA929" s="302"/>
      <c r="AB929" s="302"/>
      <c r="AC929" s="302"/>
      <c r="AD929" s="302"/>
      <c r="AE929" s="302"/>
      <c r="AF929" s="302"/>
      <c r="AG929" s="302"/>
      <c r="AH929" s="302"/>
      <c r="AI929" s="302"/>
      <c r="AJ929" s="302"/>
      <c r="AK929" s="302"/>
      <c r="AL929" s="302"/>
      <c r="AM929" s="302"/>
      <c r="AN929" s="302"/>
      <c r="AO929" s="302"/>
      <c r="AP929" s="553"/>
      <c r="AQ929" s="553"/>
      <c r="AR929" s="553"/>
      <c r="AS929" s="553"/>
      <c r="AT929" s="553"/>
      <c r="AU929" s="553"/>
      <c r="AV929" s="553"/>
      <c r="AW929" s="554"/>
      <c r="AX929" s="554"/>
      <c r="AY929" s="554"/>
      <c r="AZ929" s="554"/>
      <c r="BA929" s="554"/>
      <c r="BB929" s="554"/>
      <c r="BC929" s="554"/>
      <c r="BD929" s="554"/>
      <c r="BE929" s="554"/>
      <c r="BF929" s="554"/>
      <c r="BG929" s="554"/>
      <c r="BH929" s="554"/>
      <c r="BI929" s="554"/>
      <c r="BJ929" s="554"/>
      <c r="BK929" s="554"/>
      <c r="BL929" s="554"/>
      <c r="BM929" s="554"/>
      <c r="BN929" s="554"/>
      <c r="BO929" s="554"/>
      <c r="BP929" s="554"/>
      <c r="BQ929" s="554"/>
      <c r="BV929" s="82"/>
      <c r="BW929" s="82"/>
      <c r="BX929" s="82"/>
      <c r="BY929" s="82"/>
      <c r="BZ929" s="82"/>
      <c r="CA929" s="82"/>
      <c r="CB929" s="82"/>
      <c r="CC929" s="82"/>
      <c r="CD929" s="82"/>
      <c r="CE929" s="82"/>
      <c r="CF929" s="82"/>
      <c r="CG929" s="82"/>
      <c r="CH929" s="82"/>
      <c r="CI929" s="550"/>
      <c r="CJ929" s="550"/>
      <c r="CK929" s="550"/>
      <c r="CL929" s="550"/>
      <c r="CM929" s="550"/>
      <c r="CN929" s="550"/>
      <c r="CO929" s="550"/>
      <c r="CP929" s="550"/>
      <c r="CQ929" s="550"/>
      <c r="CR929" s="550"/>
      <c r="CS929" s="550"/>
      <c r="CT929" s="550"/>
      <c r="CU929" s="550"/>
      <c r="CV929" s="550"/>
      <c r="CW929" s="550"/>
      <c r="CX929" s="550"/>
      <c r="CY929" s="550"/>
      <c r="CZ929" s="550"/>
      <c r="DA929" s="550"/>
      <c r="DB929" s="550"/>
      <c r="DC929" s="550"/>
      <c r="DD929" s="550"/>
      <c r="DE929" s="550"/>
      <c r="DF929" s="550"/>
      <c r="DG929" s="550"/>
      <c r="DH929" s="550"/>
      <c r="DI929" s="550"/>
      <c r="DJ929" s="550"/>
      <c r="DK929" s="550"/>
      <c r="DL929" s="550"/>
      <c r="DM929" s="550"/>
      <c r="DN929" s="550"/>
      <c r="DO929" s="551"/>
      <c r="DP929" s="551"/>
      <c r="DQ929" s="551"/>
      <c r="DR929" s="551"/>
      <c r="DS929" s="551"/>
      <c r="DT929" s="551"/>
      <c r="DU929" s="551"/>
      <c r="DV929" s="551"/>
      <c r="DW929" s="551"/>
      <c r="DX929" s="551"/>
      <c r="DY929" s="551"/>
      <c r="DZ929" s="551"/>
      <c r="EA929" s="551"/>
      <c r="EB929" s="551"/>
      <c r="EC929" s="551"/>
      <c r="ED929" s="551"/>
      <c r="EE929" s="551"/>
      <c r="EF929" s="551"/>
      <c r="EG929" s="551"/>
    </row>
    <row r="930" spans="1:137" ht="15" customHeight="1">
      <c r="A930"/>
      <c r="B930" s="555" t="s">
        <v>1017</v>
      </c>
      <c r="C930" s="555"/>
      <c r="D930" s="555"/>
      <c r="E930" s="555"/>
      <c r="F930" s="555"/>
      <c r="G930" s="555"/>
      <c r="H930" s="555"/>
      <c r="I930" s="555"/>
      <c r="J930" s="555"/>
      <c r="K930" s="555"/>
      <c r="L930" s="555"/>
      <c r="M930" s="555"/>
      <c r="N930" s="555"/>
      <c r="O930" s="556">
        <v>144337</v>
      </c>
      <c r="P930" s="556"/>
      <c r="Q930" s="556"/>
      <c r="R930" s="556"/>
      <c r="S930" s="556"/>
      <c r="T930" s="556"/>
      <c r="U930" s="556"/>
      <c r="V930" s="556"/>
      <c r="W930" s="556"/>
      <c r="X930" s="304">
        <v>17326</v>
      </c>
      <c r="Y930" s="304"/>
      <c r="Z930" s="304"/>
      <c r="AA930" s="304"/>
      <c r="AB930" s="304"/>
      <c r="AC930" s="304"/>
      <c r="AD930" s="304">
        <v>3157</v>
      </c>
      <c r="AE930" s="304"/>
      <c r="AF930" s="304"/>
      <c r="AG930" s="304"/>
      <c r="AH930" s="304"/>
      <c r="AI930" s="304"/>
      <c r="AJ930" s="304">
        <v>1496</v>
      </c>
      <c r="AK930" s="304"/>
      <c r="AL930" s="304"/>
      <c r="AM930" s="304"/>
      <c r="AN930" s="304"/>
      <c r="AO930" s="304"/>
      <c r="AP930" s="556">
        <v>122358</v>
      </c>
      <c r="AQ930" s="556"/>
      <c r="AR930" s="556"/>
      <c r="AS930" s="556"/>
      <c r="AT930" s="556"/>
      <c r="AU930" s="556"/>
      <c r="AV930" s="556"/>
      <c r="AW930" s="557">
        <v>395.4</v>
      </c>
      <c r="AX930" s="557"/>
      <c r="AY930" s="557"/>
      <c r="AZ930" s="557"/>
      <c r="BA930" s="557"/>
      <c r="BB930" s="557"/>
      <c r="BC930" s="557"/>
      <c r="BD930" s="557">
        <v>35</v>
      </c>
      <c r="BE930" s="557"/>
      <c r="BF930" s="557"/>
      <c r="BG930" s="557"/>
      <c r="BH930" s="557"/>
      <c r="BI930" s="557"/>
      <c r="BJ930" s="557"/>
      <c r="BK930" s="557">
        <v>65</v>
      </c>
      <c r="BL930" s="557"/>
      <c r="BM930" s="557"/>
      <c r="BN930" s="557"/>
      <c r="BO930" s="557"/>
      <c r="BP930" s="557"/>
      <c r="BQ930" s="557"/>
      <c r="BV930" s="82"/>
      <c r="BW930" s="82"/>
      <c r="BX930" s="82"/>
      <c r="BY930" s="82"/>
      <c r="BZ930" s="82"/>
      <c r="CA930" s="82"/>
      <c r="CB930" s="82"/>
      <c r="CC930" s="82"/>
      <c r="CD930" s="82"/>
      <c r="CE930" s="82"/>
      <c r="CF930" s="82"/>
      <c r="CG930" s="82"/>
      <c r="CH930" s="82"/>
      <c r="CI930" s="550"/>
      <c r="CJ930" s="550"/>
      <c r="CK930" s="550"/>
      <c r="CL930" s="550"/>
      <c r="CM930" s="550"/>
      <c r="CN930" s="550"/>
      <c r="CO930" s="550"/>
      <c r="CP930" s="550"/>
      <c r="CQ930" s="550"/>
      <c r="CR930" s="550"/>
      <c r="CS930" s="550"/>
      <c r="CT930" s="550"/>
      <c r="CU930" s="550"/>
      <c r="CV930" s="550"/>
      <c r="CW930" s="550"/>
      <c r="CX930" s="550"/>
      <c r="CY930" s="550"/>
      <c r="CZ930" s="550"/>
      <c r="DA930" s="550"/>
      <c r="DB930" s="550"/>
      <c r="DC930" s="550"/>
      <c r="DD930" s="550"/>
      <c r="DE930" s="550"/>
      <c r="DF930" s="550"/>
      <c r="DG930" s="550"/>
      <c r="DH930" s="550"/>
      <c r="DI930" s="550"/>
      <c r="DJ930" s="550"/>
      <c r="DK930" s="550"/>
      <c r="DL930" s="550"/>
      <c r="DM930" s="550"/>
      <c r="DN930" s="550"/>
      <c r="DO930" s="551"/>
      <c r="DP930" s="551"/>
      <c r="DQ930" s="551"/>
      <c r="DR930" s="551"/>
      <c r="DS930" s="551"/>
      <c r="DT930" s="551"/>
      <c r="DU930" s="551"/>
      <c r="DV930" s="551"/>
      <c r="DW930" s="551"/>
      <c r="DX930" s="551"/>
      <c r="DY930" s="551"/>
      <c r="DZ930" s="551"/>
      <c r="EA930" s="551"/>
      <c r="EB930" s="551"/>
      <c r="EC930" s="551"/>
      <c r="ED930" s="551"/>
      <c r="EE930" s="551"/>
      <c r="EF930" s="551"/>
      <c r="EG930" s="551"/>
    </row>
    <row r="931" spans="1:137" ht="15" customHeight="1">
      <c r="A931"/>
      <c r="B931" s="555"/>
      <c r="C931" s="555"/>
      <c r="D931" s="555"/>
      <c r="E931" s="555"/>
      <c r="F931" s="555"/>
      <c r="G931" s="555"/>
      <c r="H931" s="555"/>
      <c r="I931" s="555"/>
      <c r="J931" s="555"/>
      <c r="K931" s="555"/>
      <c r="L931" s="555"/>
      <c r="M931" s="555"/>
      <c r="N931" s="555"/>
      <c r="O931" s="556"/>
      <c r="P931" s="556"/>
      <c r="Q931" s="556"/>
      <c r="R931" s="556"/>
      <c r="S931" s="556"/>
      <c r="T931" s="556"/>
      <c r="U931" s="556"/>
      <c r="V931" s="556"/>
      <c r="W931" s="556"/>
      <c r="X931" s="304"/>
      <c r="Y931" s="304"/>
      <c r="Z931" s="304"/>
      <c r="AA931" s="304"/>
      <c r="AB931" s="304"/>
      <c r="AC931" s="304"/>
      <c r="AD931" s="304"/>
      <c r="AE931" s="304"/>
      <c r="AF931" s="304"/>
      <c r="AG931" s="304"/>
      <c r="AH931" s="304"/>
      <c r="AI931" s="304"/>
      <c r="AJ931" s="304"/>
      <c r="AK931" s="304"/>
      <c r="AL931" s="304"/>
      <c r="AM931" s="304"/>
      <c r="AN931" s="304"/>
      <c r="AO931" s="304"/>
      <c r="AP931" s="556"/>
      <c r="AQ931" s="556"/>
      <c r="AR931" s="556"/>
      <c r="AS931" s="556"/>
      <c r="AT931" s="556"/>
      <c r="AU931" s="556"/>
      <c r="AV931" s="556"/>
      <c r="AW931" s="557"/>
      <c r="AX931" s="557"/>
      <c r="AY931" s="557"/>
      <c r="AZ931" s="557"/>
      <c r="BA931" s="557"/>
      <c r="BB931" s="557"/>
      <c r="BC931" s="557"/>
      <c r="BD931" s="557"/>
      <c r="BE931" s="557"/>
      <c r="BF931" s="557"/>
      <c r="BG931" s="557"/>
      <c r="BH931" s="557"/>
      <c r="BI931" s="557"/>
      <c r="BJ931" s="557"/>
      <c r="BK931" s="557"/>
      <c r="BL931" s="557"/>
      <c r="BM931" s="557"/>
      <c r="BN931" s="557"/>
      <c r="BO931" s="557"/>
      <c r="BP931" s="557"/>
      <c r="BQ931" s="557"/>
      <c r="BV931" s="82"/>
      <c r="BW931" s="82"/>
      <c r="BX931" s="82"/>
      <c r="BY931" s="82"/>
      <c r="BZ931" s="82"/>
      <c r="CA931" s="82"/>
      <c r="CB931" s="82"/>
      <c r="CC931" s="82"/>
      <c r="CD931" s="82"/>
      <c r="CE931" s="82"/>
      <c r="CF931" s="82"/>
      <c r="CG931" s="82"/>
      <c r="CH931" s="82"/>
      <c r="CI931" s="550"/>
      <c r="CJ931" s="550"/>
      <c r="CK931" s="550"/>
      <c r="CL931" s="550"/>
      <c r="CM931" s="550"/>
      <c r="CN931" s="550"/>
      <c r="CO931" s="550"/>
      <c r="CP931" s="550"/>
      <c r="CQ931" s="550"/>
      <c r="CR931" s="550"/>
      <c r="CS931" s="550"/>
      <c r="CT931" s="550"/>
      <c r="CU931" s="550"/>
      <c r="CV931" s="550"/>
      <c r="CW931" s="550"/>
      <c r="CX931" s="550"/>
      <c r="CY931" s="550"/>
      <c r="CZ931" s="550"/>
      <c r="DA931" s="550"/>
      <c r="DB931" s="550"/>
      <c r="DC931" s="550"/>
      <c r="DD931" s="550"/>
      <c r="DE931" s="550"/>
      <c r="DF931" s="550"/>
      <c r="DG931" s="550"/>
      <c r="DH931" s="550"/>
      <c r="DI931" s="550"/>
      <c r="DJ931" s="550"/>
      <c r="DK931" s="550"/>
      <c r="DL931" s="550"/>
      <c r="DM931" s="550"/>
      <c r="DN931" s="550"/>
      <c r="DO931" s="551"/>
      <c r="DP931" s="551"/>
      <c r="DQ931" s="551"/>
      <c r="DR931" s="551"/>
      <c r="DS931" s="551"/>
      <c r="DT931" s="551"/>
      <c r="DU931" s="551"/>
      <c r="DV931" s="551"/>
      <c r="DW931" s="551"/>
      <c r="DX931" s="551"/>
      <c r="DY931" s="551"/>
      <c r="DZ931" s="551"/>
      <c r="EA931" s="551"/>
      <c r="EB931" s="551"/>
      <c r="EC931" s="551"/>
      <c r="ED931" s="551"/>
      <c r="EE931" s="551"/>
      <c r="EF931" s="551"/>
      <c r="EG931" s="551"/>
    </row>
    <row r="932" spans="1:137" ht="15" customHeight="1">
      <c r="A932"/>
      <c r="B932" s="8" t="s">
        <v>1018</v>
      </c>
      <c r="C932" s="558"/>
      <c r="D932" s="558"/>
      <c r="E932" s="558"/>
      <c r="F932" s="558"/>
      <c r="G932" s="558"/>
      <c r="H932" s="558"/>
      <c r="I932" s="558"/>
      <c r="J932" s="558"/>
      <c r="K932" s="558"/>
      <c r="L932" s="558"/>
      <c r="M932" s="558"/>
      <c r="N932" s="558"/>
      <c r="O932" s="558"/>
      <c r="P932" s="558"/>
      <c r="Q932" s="558"/>
      <c r="R932" s="558"/>
      <c r="S932" s="558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  <c r="AJ932"/>
      <c r="AK932"/>
      <c r="AL932"/>
      <c r="AM932"/>
      <c r="AN932"/>
      <c r="AO932"/>
      <c r="AP932"/>
      <c r="AQ932"/>
      <c r="AR932"/>
      <c r="AS932"/>
      <c r="AT932"/>
      <c r="AU932"/>
      <c r="AV932"/>
      <c r="AW932"/>
      <c r="AX932"/>
      <c r="AY932"/>
      <c r="AZ932"/>
      <c r="BA932"/>
      <c r="BB932"/>
      <c r="BC932"/>
      <c r="BD932"/>
      <c r="BE932"/>
      <c r="BF932"/>
      <c r="BG932"/>
      <c r="BH932"/>
      <c r="BI932"/>
      <c r="BJ932"/>
      <c r="BK932"/>
      <c r="BL932"/>
      <c r="BM932"/>
      <c r="BN932"/>
      <c r="BO932"/>
      <c r="BP932"/>
      <c r="BQ932" s="55" t="s">
        <v>1019</v>
      </c>
      <c r="BV932" s="544"/>
      <c r="BW932" s="31"/>
      <c r="BX932" s="31"/>
      <c r="BY932" s="31"/>
      <c r="BZ932" s="31"/>
      <c r="CA932" s="31"/>
      <c r="CB932" s="31"/>
      <c r="CC932" s="31"/>
      <c r="CD932" s="31"/>
      <c r="CE932" s="31"/>
      <c r="CF932" s="31"/>
      <c r="CG932" s="31"/>
      <c r="CH932" s="31"/>
      <c r="CI932" s="31"/>
      <c r="CJ932" s="31"/>
      <c r="CK932" s="31"/>
      <c r="CL932" s="31"/>
      <c r="CM932" s="31"/>
      <c r="CN932" s="31"/>
      <c r="CO932" s="31"/>
      <c r="CP932" s="31"/>
      <c r="CQ932" s="31"/>
      <c r="CR932" s="31"/>
      <c r="CS932" s="31"/>
      <c r="CT932" s="31"/>
      <c r="CU932" s="31"/>
      <c r="CV932" s="31"/>
      <c r="CW932" s="31"/>
      <c r="CX932" s="31"/>
      <c r="CY932" s="31"/>
      <c r="CZ932" s="31"/>
      <c r="DA932" s="31"/>
      <c r="DB932" s="31"/>
      <c r="DC932" s="31"/>
      <c r="DD932" s="31"/>
      <c r="DE932" s="31"/>
      <c r="DF932" s="31"/>
      <c r="DG932" s="31"/>
      <c r="DH932" s="31"/>
      <c r="DI932" s="31"/>
      <c r="DJ932" s="31"/>
      <c r="DK932" s="31"/>
      <c r="DL932" s="31"/>
      <c r="DM932" s="31"/>
      <c r="DN932" s="31"/>
      <c r="DO932" s="31"/>
      <c r="DP932" s="31"/>
      <c r="DQ932" s="31"/>
      <c r="DR932" s="31"/>
      <c r="DS932" s="31"/>
      <c r="DT932" s="31"/>
      <c r="DU932" s="31"/>
      <c r="DV932" s="31"/>
      <c r="DW932" s="31"/>
      <c r="DX932" s="31"/>
      <c r="DY932" s="31"/>
      <c r="DZ932" s="31"/>
      <c r="EA932" s="31"/>
      <c r="EB932" s="31"/>
      <c r="EC932" s="31"/>
      <c r="ED932" s="31"/>
      <c r="EE932" s="31"/>
      <c r="EF932" s="31"/>
      <c r="EG932" s="31"/>
    </row>
    <row r="933" spans="1:69" ht="11.25" customHeight="1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  <c r="AJ933"/>
      <c r="AK933"/>
      <c r="AL933"/>
      <c r="AM933"/>
      <c r="AN933"/>
      <c r="AO933"/>
      <c r="AP933"/>
      <c r="AQ933"/>
      <c r="AR933"/>
      <c r="AS933"/>
      <c r="AT933"/>
      <c r="AU933"/>
      <c r="AV933"/>
      <c r="AW933"/>
      <c r="AX933"/>
      <c r="AY933"/>
      <c r="AZ933"/>
      <c r="BA933"/>
      <c r="BB933"/>
      <c r="BC933"/>
      <c r="BD933"/>
      <c r="BE933"/>
      <c r="BF933"/>
      <c r="BG933"/>
      <c r="BH933"/>
      <c r="BI933"/>
      <c r="BJ933"/>
      <c r="BK933"/>
      <c r="BL933"/>
      <c r="BM933"/>
      <c r="BN933"/>
      <c r="BO933"/>
      <c r="BP933"/>
      <c r="BQ933"/>
    </row>
    <row r="934" spans="1:69" ht="15" customHeight="1">
      <c r="A934" s="8" t="s">
        <v>1020</v>
      </c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  <c r="AJ934"/>
      <c r="AK934"/>
      <c r="AL934"/>
      <c r="AM934"/>
      <c r="AN934"/>
      <c r="AO934"/>
      <c r="AP934"/>
      <c r="AQ934"/>
      <c r="AR934"/>
      <c r="AS934"/>
      <c r="AT934"/>
      <c r="AU934"/>
      <c r="AV934"/>
      <c r="AW934"/>
      <c r="AX934"/>
      <c r="AY934"/>
      <c r="AZ934"/>
      <c r="BA934"/>
      <c r="BB934"/>
      <c r="BC934"/>
      <c r="BD934"/>
      <c r="BE934"/>
      <c r="BF934"/>
      <c r="BG934"/>
      <c r="BH934"/>
      <c r="BI934"/>
      <c r="BJ934"/>
      <c r="BK934"/>
      <c r="BL934"/>
      <c r="BM934"/>
      <c r="BN934"/>
      <c r="BO934"/>
      <c r="BP934"/>
      <c r="BQ934" s="55" t="s">
        <v>1021</v>
      </c>
    </row>
    <row r="935" spans="1:69" ht="3.75" customHeight="1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  <c r="AJ935"/>
      <c r="AK935"/>
      <c r="AL935"/>
      <c r="AM935"/>
      <c r="AN935"/>
      <c r="AO935"/>
      <c r="AP935"/>
      <c r="AQ935"/>
      <c r="AR935"/>
      <c r="AS935"/>
      <c r="AT935"/>
      <c r="AU935"/>
      <c r="AV935"/>
      <c r="AW935"/>
      <c r="AX935"/>
      <c r="AY935"/>
      <c r="AZ935"/>
      <c r="BA935"/>
      <c r="BB935"/>
      <c r="BC935"/>
      <c r="BD935"/>
      <c r="BE935"/>
      <c r="BF935"/>
      <c r="BG935"/>
      <c r="BH935"/>
      <c r="BI935"/>
      <c r="BJ935"/>
      <c r="BK935"/>
      <c r="BL935"/>
      <c r="BM935"/>
      <c r="BN935"/>
      <c r="BO935"/>
      <c r="BP935"/>
      <c r="BQ935"/>
    </row>
    <row r="936" spans="1:69" ht="15" customHeight="1">
      <c r="A936"/>
      <c r="B936" s="5" t="s">
        <v>12</v>
      </c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 t="s">
        <v>1022</v>
      </c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 t="s">
        <v>1023</v>
      </c>
      <c r="AA936" s="5"/>
      <c r="AB936" s="5"/>
      <c r="AC936" s="5"/>
      <c r="AD936" s="5"/>
      <c r="AE936" s="5"/>
      <c r="AF936" s="5"/>
      <c r="AG936" s="5"/>
      <c r="AH936" s="5"/>
      <c r="AI936" s="5"/>
      <c r="AJ936" s="5"/>
      <c r="AK936" s="5" t="s">
        <v>1024</v>
      </c>
      <c r="AL936" s="5"/>
      <c r="AM936" s="5"/>
      <c r="AN936" s="5"/>
      <c r="AO936" s="5"/>
      <c r="AP936" s="5"/>
      <c r="AQ936" s="5"/>
      <c r="AR936" s="5"/>
      <c r="AS936" s="5"/>
      <c r="AT936" s="5"/>
      <c r="AU936" s="5"/>
      <c r="AV936" s="5" t="s">
        <v>1025</v>
      </c>
      <c r="AW936" s="5"/>
      <c r="AX936" s="5"/>
      <c r="AY936" s="5"/>
      <c r="AZ936" s="5"/>
      <c r="BA936" s="5"/>
      <c r="BB936" s="5"/>
      <c r="BC936" s="5"/>
      <c r="BD936" s="5"/>
      <c r="BE936" s="5"/>
      <c r="BF936" s="5"/>
      <c r="BG936" s="5" t="s">
        <v>1026</v>
      </c>
      <c r="BH936" s="5"/>
      <c r="BI936" s="5"/>
      <c r="BJ936" s="5"/>
      <c r="BK936" s="5"/>
      <c r="BL936" s="5"/>
      <c r="BM936" s="5"/>
      <c r="BN936" s="5"/>
      <c r="BO936" s="5"/>
      <c r="BP936" s="5"/>
      <c r="BQ936" s="5"/>
    </row>
    <row r="937" spans="1:69" ht="15" customHeight="1">
      <c r="A937"/>
      <c r="B937" s="269" t="s">
        <v>1027</v>
      </c>
      <c r="C937" s="269"/>
      <c r="D937" s="269"/>
      <c r="E937" s="269"/>
      <c r="F937" s="13" t="s">
        <v>1028</v>
      </c>
      <c r="G937" s="13"/>
      <c r="H937" s="13"/>
      <c r="I937" s="13"/>
      <c r="J937" s="13"/>
      <c r="K937" s="13"/>
      <c r="L937" s="13"/>
      <c r="M937" s="13"/>
      <c r="N937" s="13"/>
      <c r="O937" s="247">
        <v>206</v>
      </c>
      <c r="P937" s="247"/>
      <c r="Q937" s="247"/>
      <c r="R937" s="247"/>
      <c r="S937" s="247"/>
      <c r="T937" s="247"/>
      <c r="U937" s="247"/>
      <c r="V937" s="247"/>
      <c r="W937" s="247"/>
      <c r="X937" s="247"/>
      <c r="Y937" s="247"/>
      <c r="Z937" s="247">
        <v>124</v>
      </c>
      <c r="AA937" s="247"/>
      <c r="AB937" s="247"/>
      <c r="AC937" s="247"/>
      <c r="AD937" s="247"/>
      <c r="AE937" s="247"/>
      <c r="AF937" s="247"/>
      <c r="AG937" s="247"/>
      <c r="AH937" s="247"/>
      <c r="AI937" s="247"/>
      <c r="AJ937" s="247"/>
      <c r="AK937" s="247">
        <v>217</v>
      </c>
      <c r="AL937" s="247"/>
      <c r="AM937" s="247"/>
      <c r="AN937" s="247"/>
      <c r="AO937" s="247"/>
      <c r="AP937" s="247"/>
      <c r="AQ937" s="247"/>
      <c r="AR937" s="247"/>
      <c r="AS937" s="247"/>
      <c r="AT937" s="247"/>
      <c r="AU937" s="247"/>
      <c r="AV937" s="247">
        <v>56</v>
      </c>
      <c r="AW937" s="247"/>
      <c r="AX937" s="247"/>
      <c r="AY937" s="247"/>
      <c r="AZ937" s="247"/>
      <c r="BA937" s="247"/>
      <c r="BB937" s="247"/>
      <c r="BC937" s="247"/>
      <c r="BD937" s="247"/>
      <c r="BE937" s="247"/>
      <c r="BF937" s="247"/>
      <c r="BG937" s="247">
        <v>309</v>
      </c>
      <c r="BH937" s="247"/>
      <c r="BI937" s="247"/>
      <c r="BJ937" s="247"/>
      <c r="BK937" s="247"/>
      <c r="BL937" s="247"/>
      <c r="BM937" s="247"/>
      <c r="BN937" s="247"/>
      <c r="BO937" s="247"/>
      <c r="BP937" s="247"/>
      <c r="BQ937" s="247"/>
    </row>
    <row r="938" spans="1:69" ht="15" customHeight="1">
      <c r="A938"/>
      <c r="B938" s="269"/>
      <c r="C938" s="269"/>
      <c r="D938" s="269"/>
      <c r="E938" s="269"/>
      <c r="F938" s="63" t="s">
        <v>1029</v>
      </c>
      <c r="G938" s="63"/>
      <c r="H938" s="63"/>
      <c r="I938" s="63"/>
      <c r="J938" s="63"/>
      <c r="K938" s="63"/>
      <c r="L938" s="63"/>
      <c r="M938" s="63"/>
      <c r="N938" s="63"/>
      <c r="O938" s="248">
        <v>90</v>
      </c>
      <c r="P938" s="248"/>
      <c r="Q938" s="248"/>
      <c r="R938" s="248"/>
      <c r="S938" s="248"/>
      <c r="T938" s="248"/>
      <c r="U938" s="248"/>
      <c r="V938" s="248"/>
      <c r="W938" s="248"/>
      <c r="X938" s="248"/>
      <c r="Y938" s="248"/>
      <c r="Z938" s="248">
        <v>86</v>
      </c>
      <c r="AA938" s="248"/>
      <c r="AB938" s="248"/>
      <c r="AC938" s="248"/>
      <c r="AD938" s="248"/>
      <c r="AE938" s="248"/>
      <c r="AF938" s="248"/>
      <c r="AG938" s="248"/>
      <c r="AH938" s="248"/>
      <c r="AI938" s="248"/>
      <c r="AJ938" s="248"/>
      <c r="AK938" s="248">
        <v>170</v>
      </c>
      <c r="AL938" s="248"/>
      <c r="AM938" s="248"/>
      <c r="AN938" s="248"/>
      <c r="AO938" s="248"/>
      <c r="AP938" s="248"/>
      <c r="AQ938" s="248"/>
      <c r="AR938" s="248"/>
      <c r="AS938" s="248"/>
      <c r="AT938" s="248"/>
      <c r="AU938" s="248"/>
      <c r="AV938" s="248">
        <v>20</v>
      </c>
      <c r="AW938" s="248"/>
      <c r="AX938" s="248"/>
      <c r="AY938" s="248"/>
      <c r="AZ938" s="248"/>
      <c r="BA938" s="248"/>
      <c r="BB938" s="248"/>
      <c r="BC938" s="248"/>
      <c r="BD938" s="248"/>
      <c r="BE938" s="248"/>
      <c r="BF938" s="248"/>
      <c r="BG938" s="248">
        <v>8081</v>
      </c>
      <c r="BH938" s="248"/>
      <c r="BI938" s="248"/>
      <c r="BJ938" s="248"/>
      <c r="BK938" s="248"/>
      <c r="BL938" s="248"/>
      <c r="BM938" s="248"/>
      <c r="BN938" s="248"/>
      <c r="BO938" s="248"/>
      <c r="BP938" s="248"/>
      <c r="BQ938" s="248"/>
    </row>
    <row r="939" spans="1:69" ht="15" customHeight="1">
      <c r="A939"/>
      <c r="B939" s="269"/>
      <c r="C939" s="269"/>
      <c r="D939" s="269"/>
      <c r="E939" s="269"/>
      <c r="F939" s="17" t="s">
        <v>1030</v>
      </c>
      <c r="G939" s="17"/>
      <c r="H939" s="17"/>
      <c r="I939" s="17"/>
      <c r="J939" s="17"/>
      <c r="K939" s="17"/>
      <c r="L939" s="17"/>
      <c r="M939" s="17"/>
      <c r="N939" s="17"/>
      <c r="O939" s="559">
        <v>44</v>
      </c>
      <c r="P939" s="559"/>
      <c r="Q939" s="559"/>
      <c r="R939" s="559"/>
      <c r="S939" s="559"/>
      <c r="T939" s="559"/>
      <c r="U939" s="559"/>
      <c r="V939" s="559"/>
      <c r="W939" s="559"/>
      <c r="X939" s="559"/>
      <c r="Y939" s="559"/>
      <c r="Z939" s="559">
        <v>26.3</v>
      </c>
      <c r="AA939" s="559"/>
      <c r="AB939" s="559"/>
      <c r="AC939" s="559"/>
      <c r="AD939" s="559"/>
      <c r="AE939" s="559"/>
      <c r="AF939" s="559"/>
      <c r="AG939" s="559"/>
      <c r="AH939" s="559"/>
      <c r="AI939" s="559"/>
      <c r="AJ939" s="559"/>
      <c r="AK939" s="559">
        <v>47.1</v>
      </c>
      <c r="AL939" s="559"/>
      <c r="AM939" s="559"/>
      <c r="AN939" s="559"/>
      <c r="AO939" s="559"/>
      <c r="AP939" s="559"/>
      <c r="AQ939" s="559"/>
      <c r="AR939" s="559"/>
      <c r="AS939" s="559"/>
      <c r="AT939" s="559"/>
      <c r="AU939" s="559"/>
      <c r="AV939" s="559">
        <v>18.1</v>
      </c>
      <c r="AW939" s="559"/>
      <c r="AX939" s="559"/>
      <c r="AY939" s="559"/>
      <c r="AZ939" s="559"/>
      <c r="BA939" s="559"/>
      <c r="BB939" s="559"/>
      <c r="BC939" s="559"/>
      <c r="BD939" s="559"/>
      <c r="BE939" s="559"/>
      <c r="BF939" s="559"/>
      <c r="BG939" s="559">
        <v>30.1</v>
      </c>
      <c r="BH939" s="559"/>
      <c r="BI939" s="559"/>
      <c r="BJ939" s="559"/>
      <c r="BK939" s="559"/>
      <c r="BL939" s="559"/>
      <c r="BM939" s="559"/>
      <c r="BN939" s="559"/>
      <c r="BO939" s="559"/>
      <c r="BP939" s="559"/>
      <c r="BQ939" s="559"/>
    </row>
    <row r="940" spans="1:69" ht="15" customHeight="1">
      <c r="A940"/>
      <c r="B940" s="269" t="s">
        <v>1031</v>
      </c>
      <c r="C940" s="269"/>
      <c r="D940" s="269"/>
      <c r="E940" s="269"/>
      <c r="F940" s="13" t="s">
        <v>1028</v>
      </c>
      <c r="G940" s="13"/>
      <c r="H940" s="13"/>
      <c r="I940" s="13"/>
      <c r="J940" s="13"/>
      <c r="K940" s="13"/>
      <c r="L940" s="13"/>
      <c r="M940" s="13"/>
      <c r="N940" s="13"/>
      <c r="O940" s="247">
        <v>181</v>
      </c>
      <c r="P940" s="247"/>
      <c r="Q940" s="247"/>
      <c r="R940" s="247"/>
      <c r="S940" s="247"/>
      <c r="T940" s="247"/>
      <c r="U940" s="247"/>
      <c r="V940" s="247"/>
      <c r="W940" s="247"/>
      <c r="X940" s="247"/>
      <c r="Y940" s="247"/>
      <c r="Z940" s="247">
        <v>122</v>
      </c>
      <c r="AA940" s="247"/>
      <c r="AB940" s="247"/>
      <c r="AC940" s="247"/>
      <c r="AD940" s="247"/>
      <c r="AE940" s="247"/>
      <c r="AF940" s="247"/>
      <c r="AG940" s="247"/>
      <c r="AH940" s="247"/>
      <c r="AI940" s="247"/>
      <c r="AJ940" s="247"/>
      <c r="AK940" s="247">
        <v>230</v>
      </c>
      <c r="AL940" s="247"/>
      <c r="AM940" s="247"/>
      <c r="AN940" s="247"/>
      <c r="AO940" s="247"/>
      <c r="AP940" s="247"/>
      <c r="AQ940" s="247"/>
      <c r="AR940" s="247"/>
      <c r="AS940" s="247"/>
      <c r="AT940" s="247"/>
      <c r="AU940" s="247"/>
      <c r="AV940" s="247">
        <v>52</v>
      </c>
      <c r="AW940" s="247"/>
      <c r="AX940" s="247"/>
      <c r="AY940" s="247"/>
      <c r="AZ940" s="247"/>
      <c r="BA940" s="247"/>
      <c r="BB940" s="247"/>
      <c r="BC940" s="247"/>
      <c r="BD940" s="247"/>
      <c r="BE940" s="247"/>
      <c r="BF940" s="247"/>
      <c r="BG940" s="247">
        <v>308</v>
      </c>
      <c r="BH940" s="247"/>
      <c r="BI940" s="247"/>
      <c r="BJ940" s="247"/>
      <c r="BK940" s="247"/>
      <c r="BL940" s="247"/>
      <c r="BM940" s="247"/>
      <c r="BN940" s="247"/>
      <c r="BO940" s="247"/>
      <c r="BP940" s="247"/>
      <c r="BQ940" s="247"/>
    </row>
    <row r="941" spans="1:69" ht="15" customHeight="1">
      <c r="A941"/>
      <c r="B941" s="269"/>
      <c r="C941" s="269"/>
      <c r="D941" s="269"/>
      <c r="E941" s="269"/>
      <c r="F941" s="63" t="s">
        <v>1029</v>
      </c>
      <c r="G941" s="63"/>
      <c r="H941" s="63"/>
      <c r="I941" s="63"/>
      <c r="J941" s="63"/>
      <c r="K941" s="63"/>
      <c r="L941" s="63"/>
      <c r="M941" s="63"/>
      <c r="N941" s="63"/>
      <c r="O941" s="248">
        <v>97</v>
      </c>
      <c r="P941" s="248"/>
      <c r="Q941" s="248"/>
      <c r="R941" s="248"/>
      <c r="S941" s="248"/>
      <c r="T941" s="248"/>
      <c r="U941" s="248"/>
      <c r="V941" s="248"/>
      <c r="W941" s="248"/>
      <c r="X941" s="248"/>
      <c r="Y941" s="248"/>
      <c r="Z941" s="248">
        <v>79</v>
      </c>
      <c r="AA941" s="248"/>
      <c r="AB941" s="248"/>
      <c r="AC941" s="248"/>
      <c r="AD941" s="248"/>
      <c r="AE941" s="248"/>
      <c r="AF941" s="248"/>
      <c r="AG941" s="248"/>
      <c r="AH941" s="248"/>
      <c r="AI941" s="248"/>
      <c r="AJ941" s="248"/>
      <c r="AK941" s="248">
        <v>170</v>
      </c>
      <c r="AL941" s="248"/>
      <c r="AM941" s="248"/>
      <c r="AN941" s="248"/>
      <c r="AO941" s="248"/>
      <c r="AP941" s="248"/>
      <c r="AQ941" s="248"/>
      <c r="AR941" s="248"/>
      <c r="AS941" s="248"/>
      <c r="AT941" s="248"/>
      <c r="AU941" s="248"/>
      <c r="AV941" s="248">
        <v>23</v>
      </c>
      <c r="AW941" s="248"/>
      <c r="AX941" s="248"/>
      <c r="AY941" s="248"/>
      <c r="AZ941" s="248"/>
      <c r="BA941" s="248"/>
      <c r="BB941" s="248"/>
      <c r="BC941" s="248"/>
      <c r="BD941" s="248"/>
      <c r="BE941" s="248"/>
      <c r="BF941" s="248"/>
      <c r="BG941" s="248">
        <v>8169</v>
      </c>
      <c r="BH941" s="248"/>
      <c r="BI941" s="248"/>
      <c r="BJ941" s="248"/>
      <c r="BK941" s="248"/>
      <c r="BL941" s="248"/>
      <c r="BM941" s="248"/>
      <c r="BN941" s="248"/>
      <c r="BO941" s="248"/>
      <c r="BP941" s="248"/>
      <c r="BQ941" s="248"/>
    </row>
    <row r="942" spans="1:69" ht="15" customHeight="1">
      <c r="A942"/>
      <c r="B942" s="269"/>
      <c r="C942" s="269"/>
      <c r="D942" s="269"/>
      <c r="E942" s="269"/>
      <c r="F942" s="17" t="s">
        <v>1030</v>
      </c>
      <c r="G942" s="17"/>
      <c r="H942" s="17"/>
      <c r="I942" s="17"/>
      <c r="J942" s="17"/>
      <c r="K942" s="17"/>
      <c r="L942" s="17"/>
      <c r="M942" s="17"/>
      <c r="N942" s="17"/>
      <c r="O942" s="559">
        <v>40.5</v>
      </c>
      <c r="P942" s="559"/>
      <c r="Q942" s="559"/>
      <c r="R942" s="559"/>
      <c r="S942" s="559"/>
      <c r="T942" s="559"/>
      <c r="U942" s="559"/>
      <c r="V942" s="559"/>
      <c r="W942" s="559"/>
      <c r="X942" s="559"/>
      <c r="Y942" s="559"/>
      <c r="Z942" s="559">
        <v>28.4</v>
      </c>
      <c r="AA942" s="559"/>
      <c r="AB942" s="559"/>
      <c r="AC942" s="559"/>
      <c r="AD942" s="559"/>
      <c r="AE942" s="559"/>
      <c r="AF942" s="559"/>
      <c r="AG942" s="559"/>
      <c r="AH942" s="559"/>
      <c r="AI942" s="559"/>
      <c r="AJ942" s="559"/>
      <c r="AK942" s="559">
        <v>46.1</v>
      </c>
      <c r="AL942" s="559"/>
      <c r="AM942" s="559"/>
      <c r="AN942" s="559"/>
      <c r="AO942" s="559"/>
      <c r="AP942" s="559"/>
      <c r="AQ942" s="559"/>
      <c r="AR942" s="559"/>
      <c r="AS942" s="559"/>
      <c r="AT942" s="559"/>
      <c r="AU942" s="559"/>
      <c r="AV942" s="559">
        <v>16.9</v>
      </c>
      <c r="AW942" s="559"/>
      <c r="AX942" s="559"/>
      <c r="AY942" s="559"/>
      <c r="AZ942" s="559"/>
      <c r="BA942" s="559"/>
      <c r="BB942" s="559"/>
      <c r="BC942" s="559"/>
      <c r="BD942" s="559"/>
      <c r="BE942" s="559"/>
      <c r="BF942" s="559"/>
      <c r="BG942" s="559">
        <v>30.5</v>
      </c>
      <c r="BH942" s="559"/>
      <c r="BI942" s="559"/>
      <c r="BJ942" s="559"/>
      <c r="BK942" s="559"/>
      <c r="BL942" s="559"/>
      <c r="BM942" s="559"/>
      <c r="BN942" s="559"/>
      <c r="BO942" s="559"/>
      <c r="BP942" s="559"/>
      <c r="BQ942" s="559"/>
    </row>
    <row r="943" spans="1:69" ht="15" customHeight="1">
      <c r="A943"/>
      <c r="B943" s="269" t="s">
        <v>1032</v>
      </c>
      <c r="C943" s="269"/>
      <c r="D943" s="269"/>
      <c r="E943" s="269"/>
      <c r="F943" s="13" t="s">
        <v>1028</v>
      </c>
      <c r="G943" s="13"/>
      <c r="H943" s="13"/>
      <c r="I943" s="13"/>
      <c r="J943" s="13"/>
      <c r="K943" s="13"/>
      <c r="L943" s="13"/>
      <c r="M943" s="13"/>
      <c r="N943" s="13"/>
      <c r="O943" s="247">
        <v>163</v>
      </c>
      <c r="P943" s="247"/>
      <c r="Q943" s="247"/>
      <c r="R943" s="247"/>
      <c r="S943" s="247"/>
      <c r="T943" s="247"/>
      <c r="U943" s="247"/>
      <c r="V943" s="247"/>
      <c r="W943" s="247"/>
      <c r="X943" s="247"/>
      <c r="Y943" s="247"/>
      <c r="Z943" s="247">
        <v>106</v>
      </c>
      <c r="AA943" s="247"/>
      <c r="AB943" s="247"/>
      <c r="AC943" s="247"/>
      <c r="AD943" s="247"/>
      <c r="AE943" s="247"/>
      <c r="AF943" s="247"/>
      <c r="AG943" s="247"/>
      <c r="AH943" s="247"/>
      <c r="AI943" s="247"/>
      <c r="AJ943" s="247"/>
      <c r="AK943" s="247">
        <v>208</v>
      </c>
      <c r="AL943" s="247"/>
      <c r="AM943" s="247"/>
      <c r="AN943" s="247"/>
      <c r="AO943" s="247"/>
      <c r="AP943" s="247"/>
      <c r="AQ943" s="247"/>
      <c r="AR943" s="247"/>
      <c r="AS943" s="247"/>
      <c r="AT943" s="247"/>
      <c r="AU943" s="247"/>
      <c r="AV943" s="247">
        <v>44</v>
      </c>
      <c r="AW943" s="247"/>
      <c r="AX943" s="247"/>
      <c r="AY943" s="247"/>
      <c r="AZ943" s="247"/>
      <c r="BA943" s="247"/>
      <c r="BB943" s="247"/>
      <c r="BC943" s="247"/>
      <c r="BD943" s="247"/>
      <c r="BE943" s="247"/>
      <c r="BF943" s="247"/>
      <c r="BG943" s="247">
        <v>308</v>
      </c>
      <c r="BH943" s="247"/>
      <c r="BI943" s="247"/>
      <c r="BJ943" s="247"/>
      <c r="BK943" s="247"/>
      <c r="BL943" s="247"/>
      <c r="BM943" s="247"/>
      <c r="BN943" s="247"/>
      <c r="BO943" s="247"/>
      <c r="BP943" s="247"/>
      <c r="BQ943" s="247"/>
    </row>
    <row r="944" spans="1:69" ht="15" customHeight="1">
      <c r="A944"/>
      <c r="B944" s="269"/>
      <c r="C944" s="269"/>
      <c r="D944" s="269"/>
      <c r="E944" s="269"/>
      <c r="F944" s="63" t="s">
        <v>1029</v>
      </c>
      <c r="G944" s="63"/>
      <c r="H944" s="63"/>
      <c r="I944" s="63"/>
      <c r="J944" s="63"/>
      <c r="K944" s="63"/>
      <c r="L944" s="63"/>
      <c r="M944" s="63"/>
      <c r="N944" s="63"/>
      <c r="O944" s="248">
        <v>77</v>
      </c>
      <c r="P944" s="248"/>
      <c r="Q944" s="248"/>
      <c r="R944" s="248"/>
      <c r="S944" s="248"/>
      <c r="T944" s="248"/>
      <c r="U944" s="248"/>
      <c r="V944" s="248"/>
      <c r="W944" s="248"/>
      <c r="X944" s="248"/>
      <c r="Y944" s="248"/>
      <c r="Z944" s="248">
        <v>68</v>
      </c>
      <c r="AA944" s="248"/>
      <c r="AB944" s="248"/>
      <c r="AC944" s="248"/>
      <c r="AD944" s="248"/>
      <c r="AE944" s="248"/>
      <c r="AF944" s="248"/>
      <c r="AG944" s="248"/>
      <c r="AH944" s="248"/>
      <c r="AI944" s="248"/>
      <c r="AJ944" s="248"/>
      <c r="AK944" s="248">
        <v>168</v>
      </c>
      <c r="AL944" s="248"/>
      <c r="AM944" s="248"/>
      <c r="AN944" s="248"/>
      <c r="AO944" s="248"/>
      <c r="AP944" s="248"/>
      <c r="AQ944" s="248"/>
      <c r="AR944" s="248"/>
      <c r="AS944" s="248"/>
      <c r="AT944" s="248"/>
      <c r="AU944" s="248"/>
      <c r="AV944" s="248">
        <v>17</v>
      </c>
      <c r="AW944" s="248"/>
      <c r="AX944" s="248"/>
      <c r="AY944" s="248"/>
      <c r="AZ944" s="248"/>
      <c r="BA944" s="248"/>
      <c r="BB944" s="248"/>
      <c r="BC944" s="248"/>
      <c r="BD944" s="248"/>
      <c r="BE944" s="248"/>
      <c r="BF944" s="248"/>
      <c r="BG944" s="248">
        <v>8181</v>
      </c>
      <c r="BH944" s="248"/>
      <c r="BI944" s="248"/>
      <c r="BJ944" s="248"/>
      <c r="BK944" s="248"/>
      <c r="BL944" s="248"/>
      <c r="BM944" s="248"/>
      <c r="BN944" s="248"/>
      <c r="BO944" s="248"/>
      <c r="BP944" s="248"/>
      <c r="BQ944" s="248"/>
    </row>
    <row r="945" spans="1:69" ht="15" customHeight="1">
      <c r="A945"/>
      <c r="B945" s="269"/>
      <c r="C945" s="269"/>
      <c r="D945" s="269"/>
      <c r="E945" s="269"/>
      <c r="F945" s="17" t="s">
        <v>1030</v>
      </c>
      <c r="G945" s="17"/>
      <c r="H945" s="17"/>
      <c r="I945" s="17"/>
      <c r="J945" s="17"/>
      <c r="K945" s="17"/>
      <c r="L945" s="17"/>
      <c r="M945" s="17"/>
      <c r="N945" s="17"/>
      <c r="O945" s="559">
        <v>40.3</v>
      </c>
      <c r="P945" s="559"/>
      <c r="Q945" s="559"/>
      <c r="R945" s="559"/>
      <c r="S945" s="559"/>
      <c r="T945" s="559"/>
      <c r="U945" s="559"/>
      <c r="V945" s="559"/>
      <c r="W945" s="559"/>
      <c r="X945" s="559"/>
      <c r="Y945" s="559"/>
      <c r="Z945" s="559">
        <v>23.9</v>
      </c>
      <c r="AA945" s="559"/>
      <c r="AB945" s="559"/>
      <c r="AC945" s="559"/>
      <c r="AD945" s="559"/>
      <c r="AE945" s="559"/>
      <c r="AF945" s="559"/>
      <c r="AG945" s="559"/>
      <c r="AH945" s="559"/>
      <c r="AI945" s="559"/>
      <c r="AJ945" s="559"/>
      <c r="AK945" s="559">
        <v>42.3</v>
      </c>
      <c r="AL945" s="559"/>
      <c r="AM945" s="559"/>
      <c r="AN945" s="559"/>
      <c r="AO945" s="559"/>
      <c r="AP945" s="559"/>
      <c r="AQ945" s="559"/>
      <c r="AR945" s="559"/>
      <c r="AS945" s="559"/>
      <c r="AT945" s="559"/>
      <c r="AU945" s="559"/>
      <c r="AV945" s="559">
        <v>14.3</v>
      </c>
      <c r="AW945" s="559"/>
      <c r="AX945" s="559"/>
      <c r="AY945" s="559"/>
      <c r="AZ945" s="559"/>
      <c r="BA945" s="559"/>
      <c r="BB945" s="559"/>
      <c r="BC945" s="559"/>
      <c r="BD945" s="559"/>
      <c r="BE945" s="559"/>
      <c r="BF945" s="559"/>
      <c r="BG945" s="559">
        <v>33</v>
      </c>
      <c r="BH945" s="559"/>
      <c r="BI945" s="559"/>
      <c r="BJ945" s="559"/>
      <c r="BK945" s="559"/>
      <c r="BL945" s="559"/>
      <c r="BM945" s="559"/>
      <c r="BN945" s="559"/>
      <c r="BO945" s="559"/>
      <c r="BP945" s="559"/>
      <c r="BQ945" s="559"/>
    </row>
    <row r="946" spans="1:69" ht="15" customHeight="1">
      <c r="A946"/>
      <c r="B946" s="269" t="s">
        <v>1033</v>
      </c>
      <c r="C946" s="269"/>
      <c r="D946" s="269"/>
      <c r="E946" s="269"/>
      <c r="F946" s="13" t="s">
        <v>1028</v>
      </c>
      <c r="G946" s="13"/>
      <c r="H946" s="13"/>
      <c r="I946" s="13"/>
      <c r="J946" s="13"/>
      <c r="K946" s="13"/>
      <c r="L946" s="13"/>
      <c r="M946" s="13"/>
      <c r="N946" s="13"/>
      <c r="O946" s="247">
        <v>167</v>
      </c>
      <c r="P946" s="247"/>
      <c r="Q946" s="247"/>
      <c r="R946" s="247"/>
      <c r="S946" s="247"/>
      <c r="T946" s="247"/>
      <c r="U946" s="247"/>
      <c r="V946" s="247"/>
      <c r="W946" s="247"/>
      <c r="X946" s="247"/>
      <c r="Y946" s="247"/>
      <c r="Z946" s="247">
        <v>115</v>
      </c>
      <c r="AA946" s="247"/>
      <c r="AB946" s="247"/>
      <c r="AC946" s="247"/>
      <c r="AD946" s="247"/>
      <c r="AE946" s="247"/>
      <c r="AF946" s="247"/>
      <c r="AG946" s="247"/>
      <c r="AH946" s="247"/>
      <c r="AI946" s="247"/>
      <c r="AJ946" s="247"/>
      <c r="AK946" s="247">
        <v>225</v>
      </c>
      <c r="AL946" s="247"/>
      <c r="AM946" s="247"/>
      <c r="AN946" s="247"/>
      <c r="AO946" s="247"/>
      <c r="AP946" s="247"/>
      <c r="AQ946" s="247"/>
      <c r="AR946" s="247"/>
      <c r="AS946" s="247"/>
      <c r="AT946" s="247"/>
      <c r="AU946" s="247"/>
      <c r="AV946" s="247">
        <v>45</v>
      </c>
      <c r="AW946" s="247"/>
      <c r="AX946" s="247"/>
      <c r="AY946" s="247"/>
      <c r="AZ946" s="247"/>
      <c r="BA946" s="247"/>
      <c r="BB946" s="247"/>
      <c r="BC946" s="247"/>
      <c r="BD946" s="247"/>
      <c r="BE946" s="247"/>
      <c r="BF946" s="247"/>
      <c r="BG946" s="247">
        <v>308</v>
      </c>
      <c r="BH946" s="247"/>
      <c r="BI946" s="247"/>
      <c r="BJ946" s="247"/>
      <c r="BK946" s="247"/>
      <c r="BL946" s="247"/>
      <c r="BM946" s="247"/>
      <c r="BN946" s="247"/>
      <c r="BO946" s="247"/>
      <c r="BP946" s="247"/>
      <c r="BQ946" s="247"/>
    </row>
    <row r="947" spans="1:69" ht="15" customHeight="1">
      <c r="A947"/>
      <c r="B947" s="269"/>
      <c r="C947" s="269"/>
      <c r="D947" s="269"/>
      <c r="E947" s="269"/>
      <c r="F947" s="63" t="s">
        <v>1029</v>
      </c>
      <c r="G947" s="63"/>
      <c r="H947" s="63"/>
      <c r="I947" s="63"/>
      <c r="J947" s="63"/>
      <c r="K947" s="63"/>
      <c r="L947" s="63"/>
      <c r="M947" s="63"/>
      <c r="N947" s="63"/>
      <c r="O947" s="248">
        <v>80</v>
      </c>
      <c r="P947" s="248"/>
      <c r="Q947" s="248"/>
      <c r="R947" s="248"/>
      <c r="S947" s="248"/>
      <c r="T947" s="248"/>
      <c r="U947" s="248"/>
      <c r="V947" s="248"/>
      <c r="W947" s="248"/>
      <c r="X947" s="248"/>
      <c r="Y947" s="248"/>
      <c r="Z947" s="248">
        <v>69</v>
      </c>
      <c r="AA947" s="248"/>
      <c r="AB947" s="248"/>
      <c r="AC947" s="248"/>
      <c r="AD947" s="248"/>
      <c r="AE947" s="248"/>
      <c r="AF947" s="248"/>
      <c r="AG947" s="248"/>
      <c r="AH947" s="248"/>
      <c r="AI947" s="248"/>
      <c r="AJ947" s="248"/>
      <c r="AK947" s="248">
        <v>163</v>
      </c>
      <c r="AL947" s="248"/>
      <c r="AM947" s="248"/>
      <c r="AN947" s="248"/>
      <c r="AO947" s="248"/>
      <c r="AP947" s="248"/>
      <c r="AQ947" s="248"/>
      <c r="AR947" s="248"/>
      <c r="AS947" s="248"/>
      <c r="AT947" s="248"/>
      <c r="AU947" s="248"/>
      <c r="AV947" s="248">
        <v>17</v>
      </c>
      <c r="AW947" s="248"/>
      <c r="AX947" s="248"/>
      <c r="AY947" s="248"/>
      <c r="AZ947" s="248"/>
      <c r="BA947" s="248"/>
      <c r="BB947" s="248"/>
      <c r="BC947" s="248"/>
      <c r="BD947" s="248"/>
      <c r="BE947" s="248"/>
      <c r="BF947" s="248"/>
      <c r="BG947" s="248">
        <v>9234</v>
      </c>
      <c r="BH947" s="248"/>
      <c r="BI947" s="248"/>
      <c r="BJ947" s="248"/>
      <c r="BK947" s="248"/>
      <c r="BL947" s="248"/>
      <c r="BM947" s="248"/>
      <c r="BN947" s="248"/>
      <c r="BO947" s="248"/>
      <c r="BP947" s="248"/>
      <c r="BQ947" s="248"/>
    </row>
    <row r="948" spans="1:69" ht="15" customHeight="1">
      <c r="A948"/>
      <c r="B948" s="269"/>
      <c r="C948" s="269"/>
      <c r="D948" s="269"/>
      <c r="E948" s="269"/>
      <c r="F948" s="17" t="s">
        <v>1030</v>
      </c>
      <c r="G948" s="17"/>
      <c r="H948" s="17"/>
      <c r="I948" s="17"/>
      <c r="J948" s="17"/>
      <c r="K948" s="17"/>
      <c r="L948" s="17"/>
      <c r="M948" s="17"/>
      <c r="N948" s="17"/>
      <c r="O948" s="559">
        <v>42.1</v>
      </c>
      <c r="P948" s="559"/>
      <c r="Q948" s="559"/>
      <c r="R948" s="559"/>
      <c r="S948" s="559"/>
      <c r="T948" s="559"/>
      <c r="U948" s="559"/>
      <c r="V948" s="559"/>
      <c r="W948" s="559"/>
      <c r="X948" s="559"/>
      <c r="Y948" s="559"/>
      <c r="Z948" s="559">
        <v>27.4</v>
      </c>
      <c r="AA948" s="559"/>
      <c r="AB948" s="559"/>
      <c r="AC948" s="559"/>
      <c r="AD948" s="559"/>
      <c r="AE948" s="559"/>
      <c r="AF948" s="559"/>
      <c r="AG948" s="559"/>
      <c r="AH948" s="559"/>
      <c r="AI948" s="559"/>
      <c r="AJ948" s="559"/>
      <c r="AK948" s="559">
        <v>50</v>
      </c>
      <c r="AL948" s="559"/>
      <c r="AM948" s="559"/>
      <c r="AN948" s="559"/>
      <c r="AO948" s="559"/>
      <c r="AP948" s="559"/>
      <c r="AQ948" s="559"/>
      <c r="AR948" s="559"/>
      <c r="AS948" s="559"/>
      <c r="AT948" s="559"/>
      <c r="AU948" s="559"/>
      <c r="AV948" s="559">
        <v>14.6</v>
      </c>
      <c r="AW948" s="559"/>
      <c r="AX948" s="559"/>
      <c r="AY948" s="559"/>
      <c r="AZ948" s="559"/>
      <c r="BA948" s="559"/>
      <c r="BB948" s="559"/>
      <c r="BC948" s="559"/>
      <c r="BD948" s="559"/>
      <c r="BE948" s="559"/>
      <c r="BF948" s="559"/>
      <c r="BG948" s="559">
        <v>34.5</v>
      </c>
      <c r="BH948" s="559"/>
      <c r="BI948" s="559"/>
      <c r="BJ948" s="559"/>
      <c r="BK948" s="559"/>
      <c r="BL948" s="559"/>
      <c r="BM948" s="559"/>
      <c r="BN948" s="559"/>
      <c r="BO948" s="559"/>
      <c r="BP948" s="559"/>
      <c r="BQ948" s="559"/>
    </row>
    <row r="949" spans="1:69" ht="15" customHeight="1">
      <c r="A949"/>
      <c r="B949"/>
      <c r="C949"/>
      <c r="D949"/>
      <c r="E949" s="116"/>
      <c r="F949" s="116"/>
      <c r="G949" s="116"/>
      <c r="H949" s="116"/>
      <c r="I949" s="116"/>
      <c r="J949" s="116"/>
      <c r="K949" s="116"/>
      <c r="L949" s="116"/>
      <c r="M949" s="116"/>
      <c r="N949" s="116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  <c r="AJ949"/>
      <c r="AK949"/>
      <c r="AL949"/>
      <c r="AM949"/>
      <c r="AN949"/>
      <c r="AO949"/>
      <c r="AP949"/>
      <c r="AQ949"/>
      <c r="AR949"/>
      <c r="AS949"/>
      <c r="AT949"/>
      <c r="AU949"/>
      <c r="AV949"/>
      <c r="AW949"/>
      <c r="AX949"/>
      <c r="AY949"/>
      <c r="AZ949"/>
      <c r="BA949"/>
      <c r="BB949"/>
      <c r="BC949"/>
      <c r="BD949"/>
      <c r="BE949"/>
      <c r="BF949"/>
      <c r="BG949"/>
      <c r="BH949"/>
      <c r="BI949"/>
      <c r="BJ949"/>
      <c r="BK949"/>
      <c r="BL949"/>
      <c r="BM949"/>
      <c r="BN949"/>
      <c r="BO949"/>
      <c r="BP949"/>
      <c r="BQ949" s="55" t="s">
        <v>1034</v>
      </c>
    </row>
    <row r="950" spans="1:69" ht="1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  <c r="AJ950"/>
      <c r="AK950"/>
      <c r="AL950"/>
      <c r="AM950"/>
      <c r="AN950"/>
      <c r="AO950"/>
      <c r="AP950"/>
      <c r="AQ950"/>
      <c r="AR950"/>
      <c r="AS950"/>
      <c r="AT950"/>
      <c r="AU950"/>
      <c r="AV950"/>
      <c r="AW950"/>
      <c r="AX950"/>
      <c r="AY950"/>
      <c r="AZ950"/>
      <c r="BA950"/>
      <c r="BB950"/>
      <c r="BC950"/>
      <c r="BD950"/>
      <c r="BE950"/>
      <c r="BF950"/>
      <c r="BG950"/>
      <c r="BH950"/>
      <c r="BI950"/>
      <c r="BJ950"/>
      <c r="BK950"/>
      <c r="BL950"/>
      <c r="BM950"/>
      <c r="BN950"/>
      <c r="BO950"/>
      <c r="BP950"/>
      <c r="BQ950"/>
    </row>
    <row r="951" spans="1:69" ht="15" customHeight="1">
      <c r="A951" s="2" t="s">
        <v>1035</v>
      </c>
      <c r="B951" s="539"/>
      <c r="C951" s="539"/>
      <c r="D951" s="539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  <c r="AJ951"/>
      <c r="AK951"/>
      <c r="AL951"/>
      <c r="AM951"/>
      <c r="AN951"/>
      <c r="AO951"/>
      <c r="AP951"/>
      <c r="AQ951"/>
      <c r="AR951"/>
      <c r="AS951"/>
      <c r="AT951"/>
      <c r="AU951"/>
      <c r="AV951"/>
      <c r="AW951"/>
      <c r="AX951"/>
      <c r="AY951"/>
      <c r="AZ951"/>
      <c r="BA951"/>
      <c r="BB951"/>
      <c r="BC951"/>
      <c r="BD951"/>
      <c r="BE951"/>
      <c r="BF951"/>
      <c r="BG951"/>
      <c r="BH951"/>
      <c r="BI951"/>
      <c r="BJ951"/>
      <c r="BK951"/>
      <c r="BL951"/>
      <c r="BM951"/>
      <c r="BN951"/>
      <c r="BO951"/>
      <c r="BP951"/>
      <c r="BQ951"/>
    </row>
    <row r="952" spans="1:69" ht="15" customHeight="1">
      <c r="A952"/>
      <c r="B952" s="539"/>
      <c r="C952" s="539"/>
      <c r="D952" s="539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  <c r="AJ952"/>
      <c r="AK952"/>
      <c r="AL952"/>
      <c r="AM952"/>
      <c r="AN952"/>
      <c r="AO952"/>
      <c r="AP952"/>
      <c r="AQ952"/>
      <c r="AR952"/>
      <c r="AS952"/>
      <c r="AT952"/>
      <c r="AU952"/>
      <c r="AV952"/>
      <c r="AW952"/>
      <c r="AX952"/>
      <c r="AY952"/>
      <c r="AZ952"/>
      <c r="BA952"/>
      <c r="BB952"/>
      <c r="BC952"/>
      <c r="BD952"/>
      <c r="BE952"/>
      <c r="BF952"/>
      <c r="BG952"/>
      <c r="BH952"/>
      <c r="BI952"/>
      <c r="BJ952"/>
      <c r="BK952"/>
      <c r="BL952"/>
      <c r="BM952"/>
      <c r="BN952"/>
      <c r="BO952"/>
      <c r="BP952"/>
      <c r="BQ952"/>
    </row>
    <row r="953" spans="1:69" ht="15" customHeight="1">
      <c r="A953" s="8" t="s">
        <v>1036</v>
      </c>
      <c r="B953" s="539"/>
      <c r="C953" s="539"/>
      <c r="D953" s="539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  <c r="AJ953"/>
      <c r="AK953"/>
      <c r="AL953"/>
      <c r="AM953"/>
      <c r="AN953"/>
      <c r="AO953"/>
      <c r="AP953"/>
      <c r="AQ953"/>
      <c r="AR953"/>
      <c r="AS953"/>
      <c r="AT953"/>
      <c r="AU953"/>
      <c r="AV953"/>
      <c r="AW953"/>
      <c r="AX953"/>
      <c r="AY953"/>
      <c r="AZ953"/>
      <c r="BA953"/>
      <c r="BB953"/>
      <c r="BC953"/>
      <c r="BD953"/>
      <c r="BE953"/>
      <c r="BF953"/>
      <c r="BG953"/>
      <c r="BH953"/>
      <c r="BI953"/>
      <c r="BJ953"/>
      <c r="BK953"/>
      <c r="BL953"/>
      <c r="BM953"/>
      <c r="BN953"/>
      <c r="BO953"/>
      <c r="BP953"/>
      <c r="BQ953" s="55" t="s">
        <v>1037</v>
      </c>
    </row>
    <row r="954" spans="1:69" ht="3.75" customHeight="1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  <c r="AJ954"/>
      <c r="AK954"/>
      <c r="AL954"/>
      <c r="AM954"/>
      <c r="AN954"/>
      <c r="AO954"/>
      <c r="AP954"/>
      <c r="AQ954"/>
      <c r="AR954"/>
      <c r="AS954"/>
      <c r="AT954"/>
      <c r="AU954"/>
      <c r="AV954"/>
      <c r="AW954"/>
      <c r="AX954"/>
      <c r="AY954"/>
      <c r="AZ954"/>
      <c r="BA954"/>
      <c r="BB954"/>
      <c r="BC954"/>
      <c r="BD954"/>
      <c r="BE954"/>
      <c r="BF954"/>
      <c r="BG954"/>
      <c r="BH954"/>
      <c r="BI954"/>
      <c r="BJ954"/>
      <c r="BK954"/>
      <c r="BL954"/>
      <c r="BM954"/>
      <c r="BN954"/>
      <c r="BO954"/>
      <c r="BP954"/>
      <c r="BQ954"/>
    </row>
    <row r="955" spans="1:69" ht="15" customHeight="1">
      <c r="A955"/>
      <c r="B955" s="5" t="s">
        <v>12</v>
      </c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 t="s">
        <v>1038</v>
      </c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5"/>
      <c r="AH955" s="5"/>
      <c r="AI955" s="5"/>
      <c r="AJ955" s="5"/>
      <c r="AK955" s="5"/>
      <c r="AL955" s="5" t="s">
        <v>1039</v>
      </c>
      <c r="AM955" s="5"/>
      <c r="AN955" s="5"/>
      <c r="AO955" s="5"/>
      <c r="AP955" s="5"/>
      <c r="AQ955" s="5"/>
      <c r="AR955" s="5"/>
      <c r="AS955" s="5"/>
      <c r="AT955" s="5"/>
      <c r="AU955" s="5"/>
      <c r="AV955" s="5"/>
      <c r="AW955" s="5"/>
      <c r="AX955" s="5"/>
      <c r="AY955" s="5"/>
      <c r="AZ955" s="5"/>
      <c r="BA955" s="5"/>
      <c r="BB955" s="5" t="s">
        <v>1040</v>
      </c>
      <c r="BC955" s="5"/>
      <c r="BD955" s="5"/>
      <c r="BE955" s="5"/>
      <c r="BF955" s="5"/>
      <c r="BG955" s="5"/>
      <c r="BH955" s="5"/>
      <c r="BI955" s="5"/>
      <c r="BJ955" s="5"/>
      <c r="BK955" s="5"/>
      <c r="BL955" s="5"/>
      <c r="BM955" s="5"/>
      <c r="BN955" s="5"/>
      <c r="BO955" s="5"/>
      <c r="BP955" s="5"/>
      <c r="BQ955" s="5"/>
    </row>
    <row r="956" spans="1:69" ht="15" customHeight="1">
      <c r="A956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 t="s">
        <v>1041</v>
      </c>
      <c r="W956" s="5"/>
      <c r="X956" s="5"/>
      <c r="Y956" s="5"/>
      <c r="Z956" s="5"/>
      <c r="AA956" s="5"/>
      <c r="AB956" s="5"/>
      <c r="AC956" s="5"/>
      <c r="AD956" s="5" t="s">
        <v>23</v>
      </c>
      <c r="AE956" s="5"/>
      <c r="AF956" s="5"/>
      <c r="AG956" s="5"/>
      <c r="AH956" s="5"/>
      <c r="AI956" s="5"/>
      <c r="AJ956" s="5"/>
      <c r="AK956" s="5"/>
      <c r="AL956" s="5" t="s">
        <v>1041</v>
      </c>
      <c r="AM956" s="5"/>
      <c r="AN956" s="5"/>
      <c r="AO956" s="5"/>
      <c r="AP956" s="5"/>
      <c r="AQ956" s="5"/>
      <c r="AR956" s="5"/>
      <c r="AS956" s="5"/>
      <c r="AT956" s="5" t="s">
        <v>23</v>
      </c>
      <c r="AU956" s="5"/>
      <c r="AV956" s="5"/>
      <c r="AW956" s="5"/>
      <c r="AX956" s="5"/>
      <c r="AY956" s="5"/>
      <c r="AZ956" s="5"/>
      <c r="BA956" s="5"/>
      <c r="BB956" s="5" t="s">
        <v>1041</v>
      </c>
      <c r="BC956" s="5"/>
      <c r="BD956" s="5"/>
      <c r="BE956" s="5"/>
      <c r="BF956" s="5"/>
      <c r="BG956" s="5"/>
      <c r="BH956" s="5"/>
      <c r="BI956" s="5"/>
      <c r="BJ956" s="5" t="s">
        <v>23</v>
      </c>
      <c r="BK956" s="5"/>
      <c r="BL956" s="5"/>
      <c r="BM956" s="5"/>
      <c r="BN956" s="5"/>
      <c r="BO956" s="5"/>
      <c r="BP956" s="5"/>
      <c r="BQ956" s="5"/>
    </row>
    <row r="957" spans="1:69" ht="15" customHeight="1">
      <c r="A957"/>
      <c r="B957" s="241" t="s">
        <v>1042</v>
      </c>
      <c r="C957" s="241"/>
      <c r="D957" s="241"/>
      <c r="E957" s="241"/>
      <c r="F957" s="241"/>
      <c r="G957" s="241"/>
      <c r="H957" s="241"/>
      <c r="I957" s="241"/>
      <c r="J957" s="241"/>
      <c r="K957" s="241"/>
      <c r="L957" s="241"/>
      <c r="M957" s="241"/>
      <c r="N957" s="241"/>
      <c r="O957" s="241"/>
      <c r="P957" s="241"/>
      <c r="Q957" s="241"/>
      <c r="R957" s="241"/>
      <c r="S957" s="241"/>
      <c r="T957" s="241"/>
      <c r="U957" s="241"/>
      <c r="V957" s="560">
        <v>2695</v>
      </c>
      <c r="W957" s="560"/>
      <c r="X957" s="560"/>
      <c r="Y957" s="560"/>
      <c r="Z957" s="560"/>
      <c r="AA957" s="560"/>
      <c r="AB957" s="560"/>
      <c r="AC957" s="560"/>
      <c r="AD957" s="96">
        <v>1.60398526357138</v>
      </c>
      <c r="AE957" s="96"/>
      <c r="AF957" s="96"/>
      <c r="AG957" s="96"/>
      <c r="AH957" s="96"/>
      <c r="AI957" s="96"/>
      <c r="AJ957" s="96"/>
      <c r="AK957" s="96"/>
      <c r="AL957" s="560">
        <v>2888</v>
      </c>
      <c r="AM957" s="560"/>
      <c r="AN957" s="560"/>
      <c r="AO957" s="560"/>
      <c r="AP957" s="560"/>
      <c r="AQ957" s="560"/>
      <c r="AR957" s="560"/>
      <c r="AS957" s="560"/>
      <c r="AT957" s="561">
        <v>1.7427405923387</v>
      </c>
      <c r="AU957" s="561"/>
      <c r="AV957" s="561"/>
      <c r="AW957" s="561"/>
      <c r="AX957" s="561"/>
      <c r="AY957" s="561"/>
      <c r="AZ957" s="561"/>
      <c r="BA957" s="561"/>
      <c r="BB957" s="560">
        <v>2977</v>
      </c>
      <c r="BC957" s="560"/>
      <c r="BD957" s="560"/>
      <c r="BE957" s="560"/>
      <c r="BF957" s="560"/>
      <c r="BG957" s="560"/>
      <c r="BH957" s="560"/>
      <c r="BI957" s="560"/>
      <c r="BJ957" s="561">
        <v>1.8221324519525002</v>
      </c>
      <c r="BK957" s="561"/>
      <c r="BL957" s="561"/>
      <c r="BM957" s="561"/>
      <c r="BN957" s="561"/>
      <c r="BO957" s="561"/>
      <c r="BP957" s="561"/>
      <c r="BQ957" s="561"/>
    </row>
    <row r="958" spans="1:69" ht="15" customHeight="1">
      <c r="A958"/>
      <c r="B958" s="278"/>
      <c r="C958" s="562" t="s">
        <v>991</v>
      </c>
      <c r="D958" s="563"/>
      <c r="E958" s="563"/>
      <c r="F958" s="563"/>
      <c r="G958" s="563"/>
      <c r="H958" s="563"/>
      <c r="I958" s="563"/>
      <c r="J958" s="563"/>
      <c r="K958" s="563"/>
      <c r="L958" s="563"/>
      <c r="M958" s="563"/>
      <c r="N958" s="563"/>
      <c r="O958" s="563"/>
      <c r="P958" s="563"/>
      <c r="Q958" s="563"/>
      <c r="R958" s="563"/>
      <c r="S958" s="563"/>
      <c r="T958" s="563"/>
      <c r="U958" s="564"/>
      <c r="V958" s="565">
        <v>2543</v>
      </c>
      <c r="W958" s="565"/>
      <c r="X958" s="565"/>
      <c r="Y958" s="565"/>
      <c r="Z958" s="565"/>
      <c r="AA958" s="565"/>
      <c r="AB958" s="565"/>
      <c r="AC958" s="565"/>
      <c r="AD958" s="39">
        <v>1.51351930436439</v>
      </c>
      <c r="AE958" s="39"/>
      <c r="AF958" s="39"/>
      <c r="AG958" s="39"/>
      <c r="AH958" s="39"/>
      <c r="AI958" s="39"/>
      <c r="AJ958" s="39"/>
      <c r="AK958" s="39"/>
      <c r="AL958" s="565">
        <v>2753</v>
      </c>
      <c r="AM958" s="565"/>
      <c r="AN958" s="565"/>
      <c r="AO958" s="565"/>
      <c r="AP958" s="565"/>
      <c r="AQ958" s="565"/>
      <c r="AR958" s="565"/>
      <c r="AS958" s="565"/>
      <c r="AT958" s="566">
        <v>1.66127591783533</v>
      </c>
      <c r="AU958" s="566"/>
      <c r="AV958" s="566"/>
      <c r="AW958" s="566"/>
      <c r="AX958" s="566"/>
      <c r="AY958" s="566"/>
      <c r="AZ958" s="566"/>
      <c r="BA958" s="566"/>
      <c r="BB958" s="565">
        <v>2841</v>
      </c>
      <c r="BC958" s="565"/>
      <c r="BD958" s="565"/>
      <c r="BE958" s="565"/>
      <c r="BF958" s="565"/>
      <c r="BG958" s="565"/>
      <c r="BH958" s="565"/>
      <c r="BI958" s="565"/>
      <c r="BJ958" s="566">
        <v>1.73889092912229</v>
      </c>
      <c r="BK958" s="566"/>
      <c r="BL958" s="566"/>
      <c r="BM958" s="566"/>
      <c r="BN958" s="566"/>
      <c r="BO958" s="566"/>
      <c r="BP958" s="566"/>
      <c r="BQ958" s="566"/>
    </row>
    <row r="959" spans="1:69" ht="15" customHeight="1">
      <c r="A959"/>
      <c r="B959" s="278"/>
      <c r="C959" s="567" t="s">
        <v>992</v>
      </c>
      <c r="D959" s="41"/>
      <c r="E959" s="41"/>
      <c r="F959" s="41"/>
      <c r="G959" s="41"/>
      <c r="H959" s="41"/>
      <c r="I959" s="41"/>
      <c r="J959" s="41"/>
      <c r="K959" s="41"/>
      <c r="L959" s="41"/>
      <c r="M959" s="41"/>
      <c r="N959" s="41"/>
      <c r="O959" s="41"/>
      <c r="P959" s="41"/>
      <c r="Q959" s="41"/>
      <c r="R959" s="41"/>
      <c r="S959" s="41"/>
      <c r="T959" s="41"/>
      <c r="U959" s="257"/>
      <c r="V959" s="568">
        <v>152</v>
      </c>
      <c r="W959" s="568"/>
      <c r="X959" s="568"/>
      <c r="Y959" s="568"/>
      <c r="Z959" s="568"/>
      <c r="AA959" s="568"/>
      <c r="AB959" s="568"/>
      <c r="AC959" s="568"/>
      <c r="AD959" s="43">
        <v>0.09046595920699439</v>
      </c>
      <c r="AE959" s="43"/>
      <c r="AF959" s="43"/>
      <c r="AG959" s="43"/>
      <c r="AH959" s="43"/>
      <c r="AI959" s="43"/>
      <c r="AJ959" s="43"/>
      <c r="AK959" s="43"/>
      <c r="AL959" s="568">
        <v>135</v>
      </c>
      <c r="AM959" s="568"/>
      <c r="AN959" s="568"/>
      <c r="AO959" s="568"/>
      <c r="AP959" s="568"/>
      <c r="AQ959" s="568"/>
      <c r="AR959" s="568"/>
      <c r="AS959" s="568"/>
      <c r="AT959" s="569">
        <v>0.0814646745033672</v>
      </c>
      <c r="AU959" s="569"/>
      <c r="AV959" s="569"/>
      <c r="AW959" s="569"/>
      <c r="AX959" s="569"/>
      <c r="AY959" s="569"/>
      <c r="AZ959" s="569"/>
      <c r="BA959" s="569"/>
      <c r="BB959" s="568">
        <v>136</v>
      </c>
      <c r="BC959" s="568"/>
      <c r="BD959" s="568"/>
      <c r="BE959" s="568"/>
      <c r="BF959" s="568"/>
      <c r="BG959" s="568"/>
      <c r="BH959" s="568"/>
      <c r="BI959" s="568"/>
      <c r="BJ959" s="569">
        <v>0.0832415228302118</v>
      </c>
      <c r="BK959" s="569"/>
      <c r="BL959" s="569"/>
      <c r="BM959" s="569"/>
      <c r="BN959" s="569"/>
      <c r="BO959" s="569"/>
      <c r="BP959" s="569"/>
      <c r="BQ959" s="569"/>
    </row>
    <row r="960" spans="1:69" ht="15" customHeight="1">
      <c r="A960"/>
      <c r="B960" s="283"/>
      <c r="C960" s="570" t="s">
        <v>1043</v>
      </c>
      <c r="D960" s="264"/>
      <c r="E960" s="264"/>
      <c r="F960" s="264"/>
      <c r="G960" s="264"/>
      <c r="H960" s="264"/>
      <c r="I960" s="264"/>
      <c r="J960" s="264"/>
      <c r="K960" s="264"/>
      <c r="L960" s="264"/>
      <c r="M960" s="264"/>
      <c r="N960" s="264"/>
      <c r="O960" s="264"/>
      <c r="P960" s="264"/>
      <c r="Q960" s="264"/>
      <c r="R960" s="264"/>
      <c r="S960" s="264"/>
      <c r="T960" s="264"/>
      <c r="U960" s="571"/>
      <c r="V960" s="572">
        <v>0</v>
      </c>
      <c r="W960" s="572"/>
      <c r="X960" s="572"/>
      <c r="Y960" s="572"/>
      <c r="Z960" s="572"/>
      <c r="AA960" s="572"/>
      <c r="AB960" s="572"/>
      <c r="AC960" s="572"/>
      <c r="AD960" s="239">
        <v>0</v>
      </c>
      <c r="AE960" s="239"/>
      <c r="AF960" s="239"/>
      <c r="AG960" s="239"/>
      <c r="AH960" s="239"/>
      <c r="AI960" s="239"/>
      <c r="AJ960" s="239"/>
      <c r="AK960" s="239"/>
      <c r="AL960" s="572">
        <v>0</v>
      </c>
      <c r="AM960" s="572"/>
      <c r="AN960" s="572"/>
      <c r="AO960" s="572"/>
      <c r="AP960" s="572"/>
      <c r="AQ960" s="572"/>
      <c r="AR960" s="572"/>
      <c r="AS960" s="572"/>
      <c r="AT960" s="573">
        <v>0</v>
      </c>
      <c r="AU960" s="573"/>
      <c r="AV960" s="573"/>
      <c r="AW960" s="573"/>
      <c r="AX960" s="573"/>
      <c r="AY960" s="573"/>
      <c r="AZ960" s="573"/>
      <c r="BA960" s="573"/>
      <c r="BB960" s="572">
        <v>0</v>
      </c>
      <c r="BC960" s="572"/>
      <c r="BD960" s="572"/>
      <c r="BE960" s="572"/>
      <c r="BF960" s="572"/>
      <c r="BG960" s="572"/>
      <c r="BH960" s="572"/>
      <c r="BI960" s="572"/>
      <c r="BJ960" s="573">
        <v>0</v>
      </c>
      <c r="BK960" s="573"/>
      <c r="BL960" s="573"/>
      <c r="BM960" s="573"/>
      <c r="BN960" s="573"/>
      <c r="BO960" s="573"/>
      <c r="BP960" s="573"/>
      <c r="BQ960" s="573"/>
    </row>
    <row r="961" spans="1:69" ht="15" customHeight="1">
      <c r="A961"/>
      <c r="B961" s="241" t="s">
        <v>1044</v>
      </c>
      <c r="C961" s="241"/>
      <c r="D961" s="241"/>
      <c r="E961" s="241"/>
      <c r="F961" s="241"/>
      <c r="G961" s="241"/>
      <c r="H961" s="241"/>
      <c r="I961" s="241"/>
      <c r="J961" s="241"/>
      <c r="K961" s="241"/>
      <c r="L961" s="241"/>
      <c r="M961" s="241"/>
      <c r="N961" s="241"/>
      <c r="O961" s="241"/>
      <c r="P961" s="241"/>
      <c r="Q961" s="241"/>
      <c r="R961" s="241"/>
      <c r="S961" s="241"/>
      <c r="T961" s="241"/>
      <c r="U961" s="241"/>
      <c r="V961" s="560">
        <v>50117</v>
      </c>
      <c r="W961" s="560"/>
      <c r="X961" s="560"/>
      <c r="Y961" s="560"/>
      <c r="Z961" s="560"/>
      <c r="AA961" s="560"/>
      <c r="AB961" s="560"/>
      <c r="AC961" s="560"/>
      <c r="AD961" s="96">
        <v>29.8281741945851</v>
      </c>
      <c r="AE961" s="96"/>
      <c r="AF961" s="96"/>
      <c r="AG961" s="96"/>
      <c r="AH961" s="96"/>
      <c r="AI961" s="96"/>
      <c r="AJ961" s="96"/>
      <c r="AK961" s="96"/>
      <c r="AL961" s="560">
        <v>48161</v>
      </c>
      <c r="AM961" s="560"/>
      <c r="AN961" s="560"/>
      <c r="AO961" s="560"/>
      <c r="AP961" s="560"/>
      <c r="AQ961" s="560"/>
      <c r="AR961" s="560"/>
      <c r="AS961" s="560"/>
      <c r="AT961" s="561">
        <v>29.0623717685679</v>
      </c>
      <c r="AU961" s="561"/>
      <c r="AV961" s="561"/>
      <c r="AW961" s="561"/>
      <c r="AX961" s="561"/>
      <c r="AY961" s="561"/>
      <c r="AZ961" s="561"/>
      <c r="BA961" s="561"/>
      <c r="BB961" s="560">
        <v>44289</v>
      </c>
      <c r="BC961" s="560"/>
      <c r="BD961" s="560"/>
      <c r="BE961" s="560"/>
      <c r="BF961" s="560"/>
      <c r="BG961" s="560"/>
      <c r="BH961" s="560"/>
      <c r="BI961" s="560"/>
      <c r="BJ961" s="561">
        <v>27.107969151671</v>
      </c>
      <c r="BK961" s="561"/>
      <c r="BL961" s="561"/>
      <c r="BM961" s="561"/>
      <c r="BN961" s="561"/>
      <c r="BO961" s="561"/>
      <c r="BP961" s="561"/>
      <c r="BQ961" s="561"/>
    </row>
    <row r="962" spans="1:69" ht="15" customHeight="1">
      <c r="A962"/>
      <c r="B962" s="278"/>
      <c r="C962" s="562" t="s">
        <v>1045</v>
      </c>
      <c r="D962" s="563"/>
      <c r="E962" s="563"/>
      <c r="F962" s="563"/>
      <c r="G962" s="563"/>
      <c r="H962" s="563"/>
      <c r="I962" s="563"/>
      <c r="J962" s="563"/>
      <c r="K962" s="563"/>
      <c r="L962" s="563"/>
      <c r="M962" s="563"/>
      <c r="N962" s="563"/>
      <c r="O962" s="563"/>
      <c r="P962" s="563"/>
      <c r="Q962" s="563"/>
      <c r="R962" s="563"/>
      <c r="S962" s="563"/>
      <c r="T962" s="563"/>
      <c r="U962" s="564"/>
      <c r="V962" s="565">
        <v>32</v>
      </c>
      <c r="W962" s="565"/>
      <c r="X962" s="565"/>
      <c r="Y962" s="565"/>
      <c r="Z962" s="565"/>
      <c r="AA962" s="565"/>
      <c r="AB962" s="565"/>
      <c r="AC962" s="565"/>
      <c r="AD962" s="39">
        <v>0.0190454650962094</v>
      </c>
      <c r="AE962" s="39"/>
      <c r="AF962" s="39"/>
      <c r="AG962" s="39"/>
      <c r="AH962" s="39"/>
      <c r="AI962" s="39"/>
      <c r="AJ962" s="39"/>
      <c r="AK962" s="39"/>
      <c r="AL962" s="565">
        <v>29</v>
      </c>
      <c r="AM962" s="565"/>
      <c r="AN962" s="565"/>
      <c r="AO962" s="565"/>
      <c r="AP962" s="565"/>
      <c r="AQ962" s="565"/>
      <c r="AR962" s="565"/>
      <c r="AS962" s="565"/>
      <c r="AT962" s="566">
        <v>0.01749981896739</v>
      </c>
      <c r="AU962" s="566"/>
      <c r="AV962" s="566"/>
      <c r="AW962" s="566"/>
      <c r="AX962" s="566"/>
      <c r="AY962" s="566"/>
      <c r="AZ962" s="566"/>
      <c r="BA962" s="566"/>
      <c r="BB962" s="565">
        <v>31</v>
      </c>
      <c r="BC962" s="565"/>
      <c r="BD962" s="565"/>
      <c r="BE962" s="565"/>
      <c r="BF962" s="565"/>
      <c r="BG962" s="565"/>
      <c r="BH962" s="565"/>
      <c r="BI962" s="565"/>
      <c r="BJ962" s="566">
        <v>0.0189741706451218</v>
      </c>
      <c r="BK962" s="566"/>
      <c r="BL962" s="566"/>
      <c r="BM962" s="566"/>
      <c r="BN962" s="566"/>
      <c r="BO962" s="566"/>
      <c r="BP962" s="566"/>
      <c r="BQ962" s="566"/>
    </row>
    <row r="963" spans="1:69" ht="15" customHeight="1">
      <c r="A963"/>
      <c r="B963" s="278"/>
      <c r="C963" s="567" t="s">
        <v>995</v>
      </c>
      <c r="D963" s="41"/>
      <c r="E963" s="41"/>
      <c r="F963" s="41"/>
      <c r="G963" s="41"/>
      <c r="H963" s="41"/>
      <c r="I963" s="41"/>
      <c r="J963" s="41"/>
      <c r="K963" s="41"/>
      <c r="L963" s="41"/>
      <c r="M963" s="41"/>
      <c r="N963" s="41"/>
      <c r="O963" s="41"/>
      <c r="P963" s="41"/>
      <c r="Q963" s="41"/>
      <c r="R963" s="41"/>
      <c r="S963" s="41"/>
      <c r="T963" s="41"/>
      <c r="U963" s="257"/>
      <c r="V963" s="568">
        <v>33547</v>
      </c>
      <c r="W963" s="568"/>
      <c r="X963" s="568"/>
      <c r="Y963" s="568"/>
      <c r="Z963" s="568"/>
      <c r="AA963" s="568"/>
      <c r="AB963" s="568"/>
      <c r="AC963" s="568"/>
      <c r="AD963" s="43">
        <v>19.9661942994542</v>
      </c>
      <c r="AE963" s="43"/>
      <c r="AF963" s="43"/>
      <c r="AG963" s="43"/>
      <c r="AH963" s="43"/>
      <c r="AI963" s="43"/>
      <c r="AJ963" s="43"/>
      <c r="AK963" s="43"/>
      <c r="AL963" s="568">
        <v>31283</v>
      </c>
      <c r="AM963" s="568"/>
      <c r="AN963" s="568"/>
      <c r="AO963" s="568"/>
      <c r="AP963" s="568"/>
      <c r="AQ963" s="568"/>
      <c r="AR963" s="568"/>
      <c r="AS963" s="568"/>
      <c r="AT963" s="569">
        <v>18.8774771295469</v>
      </c>
      <c r="AU963" s="569"/>
      <c r="AV963" s="569"/>
      <c r="AW963" s="569"/>
      <c r="AX963" s="569"/>
      <c r="AY963" s="569"/>
      <c r="AZ963" s="569"/>
      <c r="BA963" s="569"/>
      <c r="BB963" s="568">
        <v>27679</v>
      </c>
      <c r="BC963" s="568"/>
      <c r="BD963" s="568"/>
      <c r="BE963" s="568"/>
      <c r="BF963" s="568"/>
      <c r="BG963" s="568"/>
      <c r="BH963" s="568"/>
      <c r="BI963" s="568"/>
      <c r="BJ963" s="569">
        <v>16.9414861060105</v>
      </c>
      <c r="BK963" s="569"/>
      <c r="BL963" s="569"/>
      <c r="BM963" s="569"/>
      <c r="BN963" s="569"/>
      <c r="BO963" s="569"/>
      <c r="BP963" s="569"/>
      <c r="BQ963" s="569"/>
    </row>
    <row r="964" spans="1:69" ht="15" customHeight="1">
      <c r="A964"/>
      <c r="B964" s="283"/>
      <c r="C964" s="570" t="s">
        <v>994</v>
      </c>
      <c r="D964" s="264"/>
      <c r="E964" s="264"/>
      <c r="F964" s="264"/>
      <c r="G964" s="264"/>
      <c r="H964" s="264"/>
      <c r="I964" s="264"/>
      <c r="J964" s="264"/>
      <c r="K964" s="264"/>
      <c r="L964" s="264"/>
      <c r="M964" s="264"/>
      <c r="N964" s="264"/>
      <c r="O964" s="264"/>
      <c r="P964" s="264"/>
      <c r="Q964" s="264"/>
      <c r="R964" s="264"/>
      <c r="S964" s="264"/>
      <c r="T964" s="264"/>
      <c r="U964" s="571"/>
      <c r="V964" s="572">
        <v>16537</v>
      </c>
      <c r="W964" s="572"/>
      <c r="X964" s="572"/>
      <c r="Y964" s="572"/>
      <c r="Z964" s="572"/>
      <c r="AA964" s="572"/>
      <c r="AB964" s="572"/>
      <c r="AC964" s="572"/>
      <c r="AD964" s="239">
        <v>9.84233925925044</v>
      </c>
      <c r="AE964" s="239"/>
      <c r="AF964" s="239"/>
      <c r="AG964" s="239"/>
      <c r="AH964" s="239"/>
      <c r="AI964" s="239"/>
      <c r="AJ964" s="239"/>
      <c r="AK964" s="239"/>
      <c r="AL964" s="572">
        <v>16849</v>
      </c>
      <c r="AM964" s="572"/>
      <c r="AN964" s="572"/>
      <c r="AO964" s="572"/>
      <c r="AP964" s="572"/>
      <c r="AQ964" s="572"/>
      <c r="AR964" s="572"/>
      <c r="AS964" s="572"/>
      <c r="AT964" s="573">
        <v>10.1673948200536</v>
      </c>
      <c r="AU964" s="573"/>
      <c r="AV964" s="573"/>
      <c r="AW964" s="573"/>
      <c r="AX964" s="573"/>
      <c r="AY964" s="573"/>
      <c r="AZ964" s="573"/>
      <c r="BA964" s="573"/>
      <c r="BB964" s="572">
        <v>16579</v>
      </c>
      <c r="BC964" s="572"/>
      <c r="BD964" s="572"/>
      <c r="BE964" s="572"/>
      <c r="BF964" s="572"/>
      <c r="BG964" s="572"/>
      <c r="BH964" s="572"/>
      <c r="BI964" s="572"/>
      <c r="BJ964" s="573">
        <v>10.1475088750153</v>
      </c>
      <c r="BK964" s="573"/>
      <c r="BL964" s="573"/>
      <c r="BM964" s="573"/>
      <c r="BN964" s="573"/>
      <c r="BO964" s="573"/>
      <c r="BP964" s="573"/>
      <c r="BQ964" s="573"/>
    </row>
    <row r="965" spans="1:69" ht="15" customHeight="1">
      <c r="A965"/>
      <c r="B965" s="241" t="s">
        <v>1046</v>
      </c>
      <c r="C965" s="241"/>
      <c r="D965" s="241"/>
      <c r="E965" s="241"/>
      <c r="F965" s="241"/>
      <c r="G965" s="241"/>
      <c r="H965" s="241"/>
      <c r="I965" s="241"/>
      <c r="J965" s="241"/>
      <c r="K965" s="241"/>
      <c r="L965" s="241"/>
      <c r="M965" s="241"/>
      <c r="N965" s="241"/>
      <c r="O965" s="241"/>
      <c r="P965" s="241"/>
      <c r="Q965" s="241"/>
      <c r="R965" s="241"/>
      <c r="S965" s="241"/>
      <c r="T965" s="241"/>
      <c r="U965" s="241"/>
      <c r="V965" s="560">
        <v>113879</v>
      </c>
      <c r="W965" s="560"/>
      <c r="X965" s="560"/>
      <c r="Y965" s="560"/>
      <c r="Z965" s="560"/>
      <c r="AA965" s="560"/>
      <c r="AB965" s="560"/>
      <c r="AC965" s="560"/>
      <c r="AD965" s="96">
        <v>67.7774537403508</v>
      </c>
      <c r="AE965" s="96"/>
      <c r="AF965" s="96"/>
      <c r="AG965" s="96"/>
      <c r="AH965" s="96"/>
      <c r="AI965" s="96"/>
      <c r="AJ965" s="96"/>
      <c r="AK965" s="96"/>
      <c r="AL965" s="560">
        <v>113893</v>
      </c>
      <c r="AM965" s="560"/>
      <c r="AN965" s="560"/>
      <c r="AO965" s="560"/>
      <c r="AP965" s="560"/>
      <c r="AQ965" s="560"/>
      <c r="AR965" s="560"/>
      <c r="AS965" s="560"/>
      <c r="AT965" s="561">
        <v>68.7278235052741</v>
      </c>
      <c r="AU965" s="561"/>
      <c r="AV965" s="561"/>
      <c r="AW965" s="561"/>
      <c r="AX965" s="561"/>
      <c r="AY965" s="561"/>
      <c r="AZ965" s="561"/>
      <c r="BA965" s="561"/>
      <c r="BB965" s="560">
        <v>115092</v>
      </c>
      <c r="BC965" s="560"/>
      <c r="BD965" s="560"/>
      <c r="BE965" s="560"/>
      <c r="BF965" s="560"/>
      <c r="BG965" s="560"/>
      <c r="BH965" s="560"/>
      <c r="BI965" s="560"/>
      <c r="BJ965" s="561">
        <v>70.4443628351083</v>
      </c>
      <c r="BK965" s="561"/>
      <c r="BL965" s="561"/>
      <c r="BM965" s="561"/>
      <c r="BN965" s="561"/>
      <c r="BO965" s="561"/>
      <c r="BP965" s="561"/>
      <c r="BQ965" s="561"/>
    </row>
    <row r="966" spans="1:69" ht="15" customHeight="1">
      <c r="A966"/>
      <c r="B966" s="278"/>
      <c r="C966" s="396" t="s">
        <v>1047</v>
      </c>
      <c r="D966" s="396"/>
      <c r="E966" s="396"/>
      <c r="F966" s="396"/>
      <c r="G966" s="396"/>
      <c r="H966" s="396"/>
      <c r="I966" s="396"/>
      <c r="J966" s="396"/>
      <c r="K966" s="396"/>
      <c r="L966" s="396"/>
      <c r="M966" s="396"/>
      <c r="N966" s="396"/>
      <c r="O966" s="396"/>
      <c r="P966" s="396"/>
      <c r="Q966" s="396"/>
      <c r="R966" s="396"/>
      <c r="S966" s="396"/>
      <c r="T966" s="396"/>
      <c r="U966" s="396"/>
      <c r="V966" s="565">
        <v>3912</v>
      </c>
      <c r="W966" s="565"/>
      <c r="X966" s="565"/>
      <c r="Y966" s="565"/>
      <c r="Z966" s="565"/>
      <c r="AA966" s="565"/>
      <c r="AB966" s="565"/>
      <c r="AC966" s="565"/>
      <c r="AD966" s="39">
        <v>2.32830810801159</v>
      </c>
      <c r="AE966" s="39"/>
      <c r="AF966" s="39"/>
      <c r="AG966" s="39"/>
      <c r="AH966" s="39"/>
      <c r="AI966" s="39"/>
      <c r="AJ966" s="39"/>
      <c r="AK966" s="39"/>
      <c r="AL966" s="565">
        <v>4270</v>
      </c>
      <c r="AM966" s="565"/>
      <c r="AN966" s="565"/>
      <c r="AO966" s="565"/>
      <c r="AP966" s="565"/>
      <c r="AQ966" s="565"/>
      <c r="AR966" s="565"/>
      <c r="AS966" s="565"/>
      <c r="AT966" s="566">
        <v>2.57669748243984</v>
      </c>
      <c r="AU966" s="566"/>
      <c r="AV966" s="566"/>
      <c r="AW966" s="566"/>
      <c r="AX966" s="566"/>
      <c r="AY966" s="566"/>
      <c r="AZ966" s="566"/>
      <c r="BA966" s="566"/>
      <c r="BB966" s="565">
        <v>4452</v>
      </c>
      <c r="BC966" s="565"/>
      <c r="BD966" s="565"/>
      <c r="BE966" s="565"/>
      <c r="BF966" s="565"/>
      <c r="BG966" s="565"/>
      <c r="BH966" s="565"/>
      <c r="BI966" s="565"/>
      <c r="BJ966" s="566">
        <v>2.72493573264781</v>
      </c>
      <c r="BK966" s="566"/>
      <c r="BL966" s="566"/>
      <c r="BM966" s="566"/>
      <c r="BN966" s="566"/>
      <c r="BO966" s="566"/>
      <c r="BP966" s="566"/>
      <c r="BQ966" s="566"/>
    </row>
    <row r="967" spans="1:69" ht="15" customHeight="1">
      <c r="A967"/>
      <c r="B967" s="278"/>
      <c r="C967" s="567" t="s">
        <v>1048</v>
      </c>
      <c r="D967" s="41"/>
      <c r="E967" s="41"/>
      <c r="F967" s="41"/>
      <c r="G967" s="41"/>
      <c r="H967" s="41"/>
      <c r="I967" s="41"/>
      <c r="J967" s="41"/>
      <c r="K967" s="41"/>
      <c r="L967" s="41"/>
      <c r="M967" s="41"/>
      <c r="N967" s="41"/>
      <c r="O967" s="41"/>
      <c r="P967" s="41"/>
      <c r="Q967" s="41"/>
      <c r="R967" s="41"/>
      <c r="S967" s="41"/>
      <c r="T967" s="41"/>
      <c r="U967" s="257"/>
      <c r="V967" s="568">
        <v>18762</v>
      </c>
      <c r="W967" s="568"/>
      <c r="X967" s="568"/>
      <c r="Y967" s="568"/>
      <c r="Z967" s="568"/>
      <c r="AA967" s="568"/>
      <c r="AB967" s="568"/>
      <c r="AC967" s="568"/>
      <c r="AD967" s="43">
        <v>11.1665942542213</v>
      </c>
      <c r="AE967" s="43"/>
      <c r="AF967" s="43"/>
      <c r="AG967" s="43"/>
      <c r="AH967" s="43"/>
      <c r="AI967" s="43"/>
      <c r="AJ967" s="43"/>
      <c r="AK967" s="43"/>
      <c r="AL967" s="568">
        <v>17832</v>
      </c>
      <c r="AM967" s="568"/>
      <c r="AN967" s="568"/>
      <c r="AO967" s="568"/>
      <c r="AP967" s="568"/>
      <c r="AQ967" s="568"/>
      <c r="AR967" s="568"/>
      <c r="AS967" s="568"/>
      <c r="AT967" s="569">
        <v>10.7605783388448</v>
      </c>
      <c r="AU967" s="569"/>
      <c r="AV967" s="569"/>
      <c r="AW967" s="569"/>
      <c r="AX967" s="569"/>
      <c r="AY967" s="569"/>
      <c r="AZ967" s="569"/>
      <c r="BA967" s="569"/>
      <c r="BB967" s="568">
        <v>17592</v>
      </c>
      <c r="BC967" s="568"/>
      <c r="BD967" s="568"/>
      <c r="BE967" s="568"/>
      <c r="BF967" s="568"/>
      <c r="BG967" s="568"/>
      <c r="BH967" s="568"/>
      <c r="BI967" s="568"/>
      <c r="BJ967" s="569">
        <v>10.7675358060962</v>
      </c>
      <c r="BK967" s="569"/>
      <c r="BL967" s="569"/>
      <c r="BM967" s="569"/>
      <c r="BN967" s="569"/>
      <c r="BO967" s="569"/>
      <c r="BP967" s="569"/>
      <c r="BQ967" s="569"/>
    </row>
    <row r="968" spans="1:69" ht="15" customHeight="1">
      <c r="A968"/>
      <c r="B968" s="278"/>
      <c r="C968" s="567" t="s">
        <v>1049</v>
      </c>
      <c r="D968" s="41"/>
      <c r="E968" s="41"/>
      <c r="F968" s="41"/>
      <c r="G968" s="41"/>
      <c r="H968" s="41"/>
      <c r="I968" s="41"/>
      <c r="J968" s="41"/>
      <c r="K968" s="41"/>
      <c r="L968" s="41"/>
      <c r="M968" s="41"/>
      <c r="N968" s="41"/>
      <c r="O968" s="41"/>
      <c r="P968" s="41"/>
      <c r="Q968" s="41"/>
      <c r="R968" s="41"/>
      <c r="S968" s="41"/>
      <c r="T968" s="41"/>
      <c r="U968" s="257"/>
      <c r="V968" s="568">
        <v>9457</v>
      </c>
      <c r="W968" s="568"/>
      <c r="X968" s="568"/>
      <c r="Y968" s="568"/>
      <c r="Z968" s="568"/>
      <c r="AA968" s="568"/>
      <c r="AB968" s="568"/>
      <c r="AC968" s="568"/>
      <c r="AD968" s="43">
        <v>5.62853010671412</v>
      </c>
      <c r="AE968" s="43"/>
      <c r="AF968" s="43"/>
      <c r="AG968" s="43"/>
      <c r="AH968" s="43"/>
      <c r="AI968" s="43"/>
      <c r="AJ968" s="43"/>
      <c r="AK968" s="43"/>
      <c r="AL968" s="568">
        <v>9211</v>
      </c>
      <c r="AM968" s="568"/>
      <c r="AN968" s="568"/>
      <c r="AO968" s="568"/>
      <c r="AP968" s="568"/>
      <c r="AQ968" s="568"/>
      <c r="AR968" s="568"/>
      <c r="AS968" s="568"/>
      <c r="AT968" s="569">
        <v>5.55830456926308</v>
      </c>
      <c r="AU968" s="569"/>
      <c r="AV968" s="569"/>
      <c r="AW968" s="569"/>
      <c r="AX968" s="569"/>
      <c r="AY968" s="569"/>
      <c r="AZ968" s="569"/>
      <c r="BA968" s="569"/>
      <c r="BB968" s="568">
        <v>9446</v>
      </c>
      <c r="BC968" s="568"/>
      <c r="BD968" s="568"/>
      <c r="BE968" s="568"/>
      <c r="BF968" s="568"/>
      <c r="BG968" s="568"/>
      <c r="BH968" s="568"/>
      <c r="BI968" s="568"/>
      <c r="BJ968" s="569">
        <v>5.78161341657486</v>
      </c>
      <c r="BK968" s="569"/>
      <c r="BL968" s="569"/>
      <c r="BM968" s="569"/>
      <c r="BN968" s="569"/>
      <c r="BO968" s="569"/>
      <c r="BP968" s="569"/>
      <c r="BQ968" s="569"/>
    </row>
    <row r="969" spans="1:69" ht="15" customHeight="1">
      <c r="A969"/>
      <c r="B969" s="278"/>
      <c r="C969" s="567" t="s">
        <v>1050</v>
      </c>
      <c r="D969" s="41"/>
      <c r="E969" s="41"/>
      <c r="F969" s="41"/>
      <c r="G969" s="41"/>
      <c r="H969" s="41"/>
      <c r="I969" s="41"/>
      <c r="J969" s="41"/>
      <c r="K969" s="41"/>
      <c r="L969" s="41"/>
      <c r="M969" s="41"/>
      <c r="N969" s="41"/>
      <c r="O969" s="41"/>
      <c r="P969" s="41"/>
      <c r="Q969" s="41"/>
      <c r="R969" s="41"/>
      <c r="S969" s="41"/>
      <c r="T969" s="41"/>
      <c r="U969" s="257"/>
      <c r="V969" s="568">
        <v>5183</v>
      </c>
      <c r="W969" s="568"/>
      <c r="X969" s="568"/>
      <c r="Y969" s="568"/>
      <c r="Z969" s="568"/>
      <c r="AA969" s="568"/>
      <c r="AB969" s="568"/>
      <c r="AC969" s="568"/>
      <c r="AD969" s="43">
        <v>3.08477017480166</v>
      </c>
      <c r="AE969" s="43"/>
      <c r="AF969" s="43"/>
      <c r="AG969" s="43"/>
      <c r="AH969" s="43"/>
      <c r="AI969" s="43"/>
      <c r="AJ969" s="43"/>
      <c r="AK969" s="43"/>
      <c r="AL969" s="568">
        <v>5782</v>
      </c>
      <c r="AM969" s="568"/>
      <c r="AN969" s="568"/>
      <c r="AO969" s="568"/>
      <c r="AP969" s="568"/>
      <c r="AQ969" s="568"/>
      <c r="AR969" s="568"/>
      <c r="AS969" s="568"/>
      <c r="AT969" s="569">
        <v>3.48910183687755</v>
      </c>
      <c r="AU969" s="569"/>
      <c r="AV969" s="569"/>
      <c r="AW969" s="569"/>
      <c r="AX969" s="569"/>
      <c r="AY969" s="569"/>
      <c r="AZ969" s="569"/>
      <c r="BA969" s="569"/>
      <c r="BB969" s="568">
        <v>5856</v>
      </c>
      <c r="BC969" s="568"/>
      <c r="BD969" s="568"/>
      <c r="BE969" s="568"/>
      <c r="BF969" s="568"/>
      <c r="BG969" s="568"/>
      <c r="BH969" s="568"/>
      <c r="BI969" s="568"/>
      <c r="BJ969" s="569">
        <v>3.58428204186559</v>
      </c>
      <c r="BK969" s="569"/>
      <c r="BL969" s="569"/>
      <c r="BM969" s="569"/>
      <c r="BN969" s="569"/>
      <c r="BO969" s="569"/>
      <c r="BP969" s="569"/>
      <c r="BQ969" s="569"/>
    </row>
    <row r="970" spans="1:69" ht="15" customHeight="1">
      <c r="A970"/>
      <c r="B970" s="278"/>
      <c r="C970" s="567" t="s">
        <v>1051</v>
      </c>
      <c r="D970" s="41"/>
      <c r="E970" s="41"/>
      <c r="F970" s="41"/>
      <c r="G970" s="41"/>
      <c r="H970" s="41"/>
      <c r="I970" s="41"/>
      <c r="J970" s="41"/>
      <c r="K970" s="41"/>
      <c r="L970" s="41"/>
      <c r="M970" s="41"/>
      <c r="N970" s="41"/>
      <c r="O970" s="41"/>
      <c r="P970" s="41"/>
      <c r="Q970" s="41"/>
      <c r="R970" s="41"/>
      <c r="S970" s="41"/>
      <c r="T970" s="41"/>
      <c r="U970" s="257"/>
      <c r="V970" s="568">
        <v>4750</v>
      </c>
      <c r="W970" s="568"/>
      <c r="X970" s="568"/>
      <c r="Y970" s="568"/>
      <c r="Z970" s="568"/>
      <c r="AA970" s="568"/>
      <c r="AB970" s="568"/>
      <c r="AC970" s="568"/>
      <c r="AD970" s="43">
        <v>2.8270612252185803</v>
      </c>
      <c r="AE970" s="43"/>
      <c r="AF970" s="43"/>
      <c r="AG970" s="43"/>
      <c r="AH970" s="43"/>
      <c r="AI970" s="43"/>
      <c r="AJ970" s="43"/>
      <c r="AK970" s="43"/>
      <c r="AL970" s="568">
        <v>4689</v>
      </c>
      <c r="AM970" s="568"/>
      <c r="AN970" s="568"/>
      <c r="AO970" s="568"/>
      <c r="AP970" s="568"/>
      <c r="AQ970" s="568"/>
      <c r="AR970" s="568"/>
      <c r="AS970" s="568"/>
      <c r="AT970" s="569">
        <v>2.82953969441695</v>
      </c>
      <c r="AU970" s="569"/>
      <c r="AV970" s="569"/>
      <c r="AW970" s="569"/>
      <c r="AX970" s="569"/>
      <c r="AY970" s="569"/>
      <c r="AZ970" s="569"/>
      <c r="BA970" s="569"/>
      <c r="BB970" s="568">
        <v>4727</v>
      </c>
      <c r="BC970" s="568"/>
      <c r="BD970" s="568"/>
      <c r="BE970" s="568"/>
      <c r="BF970" s="568"/>
      <c r="BG970" s="568"/>
      <c r="BH970" s="568"/>
      <c r="BI970" s="568"/>
      <c r="BJ970" s="569">
        <v>2.89325498837067</v>
      </c>
      <c r="BK970" s="569"/>
      <c r="BL970" s="569"/>
      <c r="BM970" s="569"/>
      <c r="BN970" s="569"/>
      <c r="BO970" s="569"/>
      <c r="BP970" s="569"/>
      <c r="BQ970" s="569"/>
    </row>
    <row r="971" spans="1:69" ht="15" customHeight="1">
      <c r="A971"/>
      <c r="B971" s="278"/>
      <c r="C971" s="567" t="s">
        <v>1052</v>
      </c>
      <c r="D971" s="41"/>
      <c r="E971" s="41"/>
      <c r="F971" s="41"/>
      <c r="G971" s="41"/>
      <c r="H971" s="41"/>
      <c r="I971" s="41"/>
      <c r="J971" s="41"/>
      <c r="K971" s="41"/>
      <c r="L971" s="41"/>
      <c r="M971" s="41"/>
      <c r="N971" s="41"/>
      <c r="O971" s="41"/>
      <c r="P971" s="41"/>
      <c r="Q971" s="41"/>
      <c r="R971" s="41"/>
      <c r="S971" s="41"/>
      <c r="T971" s="41"/>
      <c r="U971" s="257"/>
      <c r="V971" s="568">
        <v>4905</v>
      </c>
      <c r="W971" s="568"/>
      <c r="X971" s="568"/>
      <c r="Y971" s="568"/>
      <c r="Z971" s="568"/>
      <c r="AA971" s="568"/>
      <c r="AB971" s="568"/>
      <c r="AC971" s="568"/>
      <c r="AD971" s="43">
        <v>2.91931269677834</v>
      </c>
      <c r="AE971" s="43"/>
      <c r="AF971" s="43"/>
      <c r="AG971" s="43"/>
      <c r="AH971" s="43"/>
      <c r="AI971" s="43"/>
      <c r="AJ971" s="43"/>
      <c r="AK971" s="43"/>
      <c r="AL971" s="568">
        <v>4839</v>
      </c>
      <c r="AM971" s="568"/>
      <c r="AN971" s="568"/>
      <c r="AO971" s="568"/>
      <c r="AP971" s="568"/>
      <c r="AQ971" s="568"/>
      <c r="AR971" s="568"/>
      <c r="AS971" s="568"/>
      <c r="AT971" s="569">
        <v>2.9200559994207</v>
      </c>
      <c r="AU971" s="569"/>
      <c r="AV971" s="569"/>
      <c r="AW971" s="569"/>
      <c r="AX971" s="569"/>
      <c r="AY971" s="569"/>
      <c r="AZ971" s="569"/>
      <c r="BA971" s="569"/>
      <c r="BB971" s="568">
        <v>5273</v>
      </c>
      <c r="BC971" s="568"/>
      <c r="BD971" s="568"/>
      <c r="BE971" s="568"/>
      <c r="BF971" s="568"/>
      <c r="BG971" s="568"/>
      <c r="BH971" s="568"/>
      <c r="BI971" s="568"/>
      <c r="BJ971" s="569">
        <v>3.22744521973314</v>
      </c>
      <c r="BK971" s="569"/>
      <c r="BL971" s="569"/>
      <c r="BM971" s="569"/>
      <c r="BN971" s="569"/>
      <c r="BO971" s="569"/>
      <c r="BP971" s="569"/>
      <c r="BQ971" s="569"/>
    </row>
    <row r="972" spans="1:69" ht="15" customHeight="1">
      <c r="A972"/>
      <c r="B972" s="278"/>
      <c r="C972" s="567" t="s">
        <v>1053</v>
      </c>
      <c r="D972" s="41"/>
      <c r="E972" s="41"/>
      <c r="F972" s="41"/>
      <c r="G972" s="41"/>
      <c r="H972" s="41"/>
      <c r="I972" s="41"/>
      <c r="J972" s="41"/>
      <c r="K972" s="41">
        <v>27.84</v>
      </c>
      <c r="L972" s="41"/>
      <c r="M972" s="41"/>
      <c r="N972" s="41"/>
      <c r="O972" s="41"/>
      <c r="P972" s="41"/>
      <c r="Q972" s="41"/>
      <c r="R972" s="41"/>
      <c r="S972" s="41">
        <v>16.53</v>
      </c>
      <c r="T972" s="41"/>
      <c r="U972" s="257"/>
      <c r="V972" s="568">
        <v>19428</v>
      </c>
      <c r="W972" s="568"/>
      <c r="X972" s="568"/>
      <c r="Y972" s="568"/>
      <c r="Z972" s="568"/>
      <c r="AA972" s="568"/>
      <c r="AB972" s="568"/>
      <c r="AC972" s="568"/>
      <c r="AD972" s="43">
        <v>11.5629779965361</v>
      </c>
      <c r="AE972" s="43"/>
      <c r="AF972" s="43"/>
      <c r="AG972" s="43"/>
      <c r="AH972" s="43"/>
      <c r="AI972" s="43"/>
      <c r="AJ972" s="43"/>
      <c r="AK972" s="43"/>
      <c r="AL972" s="568">
        <v>19539</v>
      </c>
      <c r="AM972" s="568"/>
      <c r="AN972" s="568"/>
      <c r="AO972" s="568"/>
      <c r="AP972" s="568"/>
      <c r="AQ972" s="568"/>
      <c r="AR972" s="568"/>
      <c r="AS972" s="568"/>
      <c r="AT972" s="569">
        <v>11.7906538897873</v>
      </c>
      <c r="AU972" s="569"/>
      <c r="AV972" s="569"/>
      <c r="AW972" s="569"/>
      <c r="AX972" s="569"/>
      <c r="AY972" s="569"/>
      <c r="AZ972" s="569"/>
      <c r="BA972" s="569"/>
      <c r="BB972" s="568">
        <v>19945</v>
      </c>
      <c r="BC972" s="568"/>
      <c r="BD972" s="568"/>
      <c r="BE972" s="568"/>
      <c r="BF972" s="568"/>
      <c r="BG972" s="568"/>
      <c r="BH972" s="568"/>
      <c r="BI972" s="568"/>
      <c r="BJ972" s="569">
        <v>12.207736565063</v>
      </c>
      <c r="BK972" s="569"/>
      <c r="BL972" s="569"/>
      <c r="BM972" s="569"/>
      <c r="BN972" s="569"/>
      <c r="BO972" s="569"/>
      <c r="BP972" s="569"/>
      <c r="BQ972" s="569"/>
    </row>
    <row r="973" spans="1:69" ht="15" customHeight="1">
      <c r="A973"/>
      <c r="B973" s="278"/>
      <c r="C973" s="380" t="s">
        <v>1054</v>
      </c>
      <c r="D973" s="380"/>
      <c r="E973" s="380"/>
      <c r="F973" s="380"/>
      <c r="G973" s="380"/>
      <c r="H973" s="380"/>
      <c r="I973" s="380"/>
      <c r="J973" s="380"/>
      <c r="K973" s="380"/>
      <c r="L973" s="380"/>
      <c r="M973" s="380"/>
      <c r="N973" s="380"/>
      <c r="O973" s="380"/>
      <c r="P973" s="380"/>
      <c r="Q973" s="380"/>
      <c r="R973" s="380"/>
      <c r="S973" s="380"/>
      <c r="T973" s="380"/>
      <c r="U973" s="380"/>
      <c r="V973" s="568">
        <v>9207</v>
      </c>
      <c r="W973" s="568"/>
      <c r="X973" s="568"/>
      <c r="Y973" s="568"/>
      <c r="Z973" s="568"/>
      <c r="AA973" s="568"/>
      <c r="AB973" s="568"/>
      <c r="AC973" s="568"/>
      <c r="AD973" s="43">
        <v>5.47973741064999</v>
      </c>
      <c r="AE973" s="43"/>
      <c r="AF973" s="43"/>
      <c r="AG973" s="43"/>
      <c r="AH973" s="43"/>
      <c r="AI973" s="43"/>
      <c r="AJ973" s="43"/>
      <c r="AK973" s="43"/>
      <c r="AL973" s="568">
        <v>9642</v>
      </c>
      <c r="AM973" s="568"/>
      <c r="AN973" s="568"/>
      <c r="AO973" s="568"/>
      <c r="AP973" s="568"/>
      <c r="AQ973" s="568"/>
      <c r="AR973" s="568"/>
      <c r="AS973" s="568"/>
      <c r="AT973" s="569">
        <v>5.81838808564049</v>
      </c>
      <c r="AU973" s="569"/>
      <c r="AV973" s="569"/>
      <c r="AW973" s="569"/>
      <c r="AX973" s="569"/>
      <c r="AY973" s="569"/>
      <c r="AZ973" s="569"/>
      <c r="BA973" s="569"/>
      <c r="BB973" s="568">
        <v>9872</v>
      </c>
      <c r="BC973" s="568"/>
      <c r="BD973" s="568"/>
      <c r="BE973" s="568"/>
      <c r="BF973" s="568"/>
      <c r="BG973" s="568"/>
      <c r="BH973" s="568"/>
      <c r="BI973" s="568"/>
      <c r="BJ973" s="569">
        <v>6.04235524544008</v>
      </c>
      <c r="BK973" s="569"/>
      <c r="BL973" s="569"/>
      <c r="BM973" s="569"/>
      <c r="BN973" s="569"/>
      <c r="BO973" s="569"/>
      <c r="BP973" s="569"/>
      <c r="BQ973" s="569"/>
    </row>
    <row r="974" spans="1:69" ht="15" customHeight="1">
      <c r="A974"/>
      <c r="B974" s="278"/>
      <c r="C974" s="567" t="s">
        <v>1001</v>
      </c>
      <c r="D974" s="41"/>
      <c r="E974" s="41"/>
      <c r="F974" s="41"/>
      <c r="G974" s="41"/>
      <c r="H974" s="41"/>
      <c r="I974" s="41"/>
      <c r="J974" s="41"/>
      <c r="K974" s="41"/>
      <c r="L974" s="41"/>
      <c r="M974" s="41"/>
      <c r="N974" s="41"/>
      <c r="O974" s="41"/>
      <c r="P974" s="41"/>
      <c r="Q974" s="41"/>
      <c r="R974" s="41"/>
      <c r="S974" s="41"/>
      <c r="T974" s="41"/>
      <c r="U974" s="257"/>
      <c r="V974" s="568">
        <v>6658</v>
      </c>
      <c r="W974" s="568"/>
      <c r="X974" s="568"/>
      <c r="Y974" s="568"/>
      <c r="Z974" s="568"/>
      <c r="AA974" s="568"/>
      <c r="AB974" s="568"/>
      <c r="AC974" s="568"/>
      <c r="AD974" s="43">
        <v>3.96264708158006</v>
      </c>
      <c r="AE974" s="43"/>
      <c r="AF974" s="43"/>
      <c r="AG974" s="43"/>
      <c r="AH974" s="43"/>
      <c r="AI974" s="43"/>
      <c r="AJ974" s="43"/>
      <c r="AK974" s="43"/>
      <c r="AL974" s="568">
        <v>6529</v>
      </c>
      <c r="AM974" s="568"/>
      <c r="AN974" s="568"/>
      <c r="AO974" s="568"/>
      <c r="AP974" s="568"/>
      <c r="AQ974" s="568"/>
      <c r="AR974" s="568"/>
      <c r="AS974" s="568"/>
      <c r="AT974" s="569">
        <v>3.9398730357961798</v>
      </c>
      <c r="AU974" s="569"/>
      <c r="AV974" s="569"/>
      <c r="AW974" s="569"/>
      <c r="AX974" s="569"/>
      <c r="AY974" s="569"/>
      <c r="AZ974" s="569"/>
      <c r="BA974" s="569"/>
      <c r="BB974" s="568">
        <v>6036</v>
      </c>
      <c r="BC974" s="568"/>
      <c r="BD974" s="568"/>
      <c r="BE974" s="568"/>
      <c r="BF974" s="568"/>
      <c r="BG974" s="568"/>
      <c r="BH974" s="568"/>
      <c r="BI974" s="568"/>
      <c r="BJ974" s="569">
        <v>3.6944546456114598</v>
      </c>
      <c r="BK974" s="569"/>
      <c r="BL974" s="569"/>
      <c r="BM974" s="569"/>
      <c r="BN974" s="569"/>
      <c r="BO974" s="569"/>
      <c r="BP974" s="569"/>
      <c r="BQ974" s="569"/>
    </row>
    <row r="975" spans="1:69" ht="15" customHeight="1">
      <c r="A975"/>
      <c r="B975" s="278"/>
      <c r="C975" s="567" t="s">
        <v>1055</v>
      </c>
      <c r="D975" s="41"/>
      <c r="E975" s="41"/>
      <c r="F975" s="41"/>
      <c r="G975" s="41"/>
      <c r="H975" s="41"/>
      <c r="I975" s="41"/>
      <c r="J975" s="41"/>
      <c r="K975" s="41">
        <v>27.84</v>
      </c>
      <c r="L975" s="41"/>
      <c r="M975" s="41"/>
      <c r="N975" s="41"/>
      <c r="O975" s="41"/>
      <c r="P975" s="41"/>
      <c r="Q975" s="41"/>
      <c r="R975" s="41"/>
      <c r="S975" s="41">
        <v>16.53</v>
      </c>
      <c r="T975" s="41"/>
      <c r="U975" s="257"/>
      <c r="V975" s="568">
        <v>6624</v>
      </c>
      <c r="W975" s="568"/>
      <c r="X975" s="568"/>
      <c r="Y975" s="568"/>
      <c r="Z975" s="568"/>
      <c r="AA975" s="568"/>
      <c r="AB975" s="568"/>
      <c r="AC975" s="568"/>
      <c r="AD975" s="43">
        <v>3.94241127491534</v>
      </c>
      <c r="AE975" s="43"/>
      <c r="AF975" s="43"/>
      <c r="AG975" s="43"/>
      <c r="AH975" s="43"/>
      <c r="AI975" s="43"/>
      <c r="AJ975" s="43"/>
      <c r="AK975" s="43"/>
      <c r="AL975" s="568">
        <v>6494</v>
      </c>
      <c r="AM975" s="568"/>
      <c r="AN975" s="568"/>
      <c r="AO975" s="568"/>
      <c r="AP975" s="568"/>
      <c r="AQ975" s="568"/>
      <c r="AR975" s="568"/>
      <c r="AS975" s="568"/>
      <c r="AT975" s="569">
        <v>3.91875256462864</v>
      </c>
      <c r="AU975" s="569"/>
      <c r="AV975" s="569"/>
      <c r="AW975" s="569"/>
      <c r="AX975" s="569"/>
      <c r="AY975" s="569"/>
      <c r="AZ975" s="569"/>
      <c r="BA975" s="569"/>
      <c r="BB975" s="568">
        <v>6615</v>
      </c>
      <c r="BC975" s="568"/>
      <c r="BD975" s="568"/>
      <c r="BE975" s="568"/>
      <c r="BF975" s="568"/>
      <c r="BG975" s="568"/>
      <c r="BH975" s="568"/>
      <c r="BI975" s="568"/>
      <c r="BJ975" s="569">
        <v>4.04884318766067</v>
      </c>
      <c r="BK975" s="569"/>
      <c r="BL975" s="569"/>
      <c r="BM975" s="569"/>
      <c r="BN975" s="569"/>
      <c r="BO975" s="569"/>
      <c r="BP975" s="569"/>
      <c r="BQ975" s="569"/>
    </row>
    <row r="976" spans="1:69" ht="15" customHeight="1">
      <c r="A976"/>
      <c r="B976" s="278"/>
      <c r="C976" s="567" t="s">
        <v>1056</v>
      </c>
      <c r="D976" s="41"/>
      <c r="E976" s="41"/>
      <c r="F976" s="41"/>
      <c r="G976" s="41"/>
      <c r="H976" s="41"/>
      <c r="I976" s="41"/>
      <c r="J976" s="41"/>
      <c r="K976" s="41"/>
      <c r="L976" s="41"/>
      <c r="M976" s="41"/>
      <c r="N976" s="41"/>
      <c r="O976" s="41"/>
      <c r="P976" s="41"/>
      <c r="Q976" s="41"/>
      <c r="R976" s="41"/>
      <c r="S976" s="41">
        <v>8.46</v>
      </c>
      <c r="T976" s="41"/>
      <c r="U976" s="257"/>
      <c r="V976" s="568">
        <v>16568</v>
      </c>
      <c r="W976" s="568"/>
      <c r="X976" s="568"/>
      <c r="Y976" s="568"/>
      <c r="Z976" s="568"/>
      <c r="AA976" s="568"/>
      <c r="AB976" s="568"/>
      <c r="AC976" s="568"/>
      <c r="AD976" s="43">
        <v>9.86078955356239</v>
      </c>
      <c r="AE976" s="43"/>
      <c r="AF976" s="43"/>
      <c r="AG976" s="43"/>
      <c r="AH976" s="43"/>
      <c r="AI976" s="43"/>
      <c r="AJ976" s="43"/>
      <c r="AK976" s="43"/>
      <c r="AL976" s="568">
        <v>16892</v>
      </c>
      <c r="AM976" s="568"/>
      <c r="AN976" s="568"/>
      <c r="AO976" s="568"/>
      <c r="AP976" s="568"/>
      <c r="AQ976" s="568"/>
      <c r="AR976" s="568"/>
      <c r="AS976" s="568"/>
      <c r="AT976" s="569">
        <v>10.193342827488</v>
      </c>
      <c r="AU976" s="569"/>
      <c r="AV976" s="569"/>
      <c r="AW976" s="569"/>
      <c r="AX976" s="569"/>
      <c r="AY976" s="569"/>
      <c r="AZ976" s="569"/>
      <c r="BA976" s="569"/>
      <c r="BB976" s="568">
        <v>16899</v>
      </c>
      <c r="BC976" s="568"/>
      <c r="BD976" s="568"/>
      <c r="BE976" s="568"/>
      <c r="BF976" s="568"/>
      <c r="BG976" s="568"/>
      <c r="BH976" s="568"/>
      <c r="BI976" s="568"/>
      <c r="BJ976" s="569">
        <v>10.3433712816746</v>
      </c>
      <c r="BK976" s="569"/>
      <c r="BL976" s="569"/>
      <c r="BM976" s="569"/>
      <c r="BN976" s="569"/>
      <c r="BO976" s="569"/>
      <c r="BP976" s="569"/>
      <c r="BQ976" s="569"/>
    </row>
    <row r="977" spans="1:69" ht="15" customHeight="1">
      <c r="A977"/>
      <c r="B977" s="283"/>
      <c r="C977" s="570" t="s">
        <v>1057</v>
      </c>
      <c r="D977" s="264"/>
      <c r="E977" s="264"/>
      <c r="F977" s="264"/>
      <c r="G977" s="264"/>
      <c r="H977" s="264"/>
      <c r="I977" s="264"/>
      <c r="J977" s="264"/>
      <c r="K977" s="264"/>
      <c r="L977" s="264"/>
      <c r="M977" s="264"/>
      <c r="N977" s="264"/>
      <c r="O977" s="264"/>
      <c r="P977" s="264"/>
      <c r="Q977" s="264"/>
      <c r="R977" s="264"/>
      <c r="S977" s="264"/>
      <c r="T977" s="264"/>
      <c r="U977" s="571"/>
      <c r="V977" s="572">
        <v>8424</v>
      </c>
      <c r="W977" s="572"/>
      <c r="X977" s="572"/>
      <c r="Y977" s="572"/>
      <c r="Z977" s="572"/>
      <c r="AA977" s="572"/>
      <c r="AB977" s="572"/>
      <c r="AC977" s="572"/>
      <c r="AD977" s="239">
        <v>5.01371868657711</v>
      </c>
      <c r="AE977" s="239"/>
      <c r="AF977" s="239"/>
      <c r="AG977" s="239"/>
      <c r="AH977" s="239"/>
      <c r="AI977" s="239"/>
      <c r="AJ977" s="239"/>
      <c r="AK977" s="239"/>
      <c r="AL977" s="572">
        <v>8173</v>
      </c>
      <c r="AM977" s="572"/>
      <c r="AN977" s="572"/>
      <c r="AO977" s="572"/>
      <c r="AP977" s="572"/>
      <c r="AQ977" s="572"/>
      <c r="AR977" s="572"/>
      <c r="AS977" s="572"/>
      <c r="AT977" s="573">
        <v>4.93193173863719</v>
      </c>
      <c r="AU977" s="573"/>
      <c r="AV977" s="573"/>
      <c r="AW977" s="573"/>
      <c r="AX977" s="573"/>
      <c r="AY977" s="573"/>
      <c r="AZ977" s="573"/>
      <c r="BA977" s="573"/>
      <c r="BB977" s="572">
        <v>8379</v>
      </c>
      <c r="BC977" s="572"/>
      <c r="BD977" s="572"/>
      <c r="BE977" s="572"/>
      <c r="BF977" s="572"/>
      <c r="BG977" s="572"/>
      <c r="BH977" s="572"/>
      <c r="BI977" s="572"/>
      <c r="BJ977" s="573">
        <v>5.12853470437018</v>
      </c>
      <c r="BK977" s="573"/>
      <c r="BL977" s="573"/>
      <c r="BM977" s="573"/>
      <c r="BN977" s="573"/>
      <c r="BO977" s="573"/>
      <c r="BP977" s="573"/>
      <c r="BQ977" s="573"/>
    </row>
    <row r="978" spans="1:69" ht="15" customHeight="1">
      <c r="A978"/>
      <c r="B978" s="5" t="s">
        <v>1058</v>
      </c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60">
        <v>166691</v>
      </c>
      <c r="W978" s="560"/>
      <c r="X978" s="560"/>
      <c r="Y978" s="560"/>
      <c r="Z978" s="560"/>
      <c r="AA978" s="560"/>
      <c r="AB978" s="560"/>
      <c r="AC978" s="560"/>
      <c r="AD978" s="96">
        <v>99.2096131985073</v>
      </c>
      <c r="AE978" s="96"/>
      <c r="AF978" s="96"/>
      <c r="AG978" s="96"/>
      <c r="AH978" s="96"/>
      <c r="AI978" s="96"/>
      <c r="AJ978" s="96"/>
      <c r="AK978" s="96"/>
      <c r="AL978" s="560">
        <v>164942</v>
      </c>
      <c r="AM978" s="560"/>
      <c r="AN978" s="560"/>
      <c r="AO978" s="560"/>
      <c r="AP978" s="560"/>
      <c r="AQ978" s="560"/>
      <c r="AR978" s="560"/>
      <c r="AS978" s="560"/>
      <c r="AT978" s="561">
        <v>99.5329358661807</v>
      </c>
      <c r="AU978" s="561"/>
      <c r="AV978" s="561"/>
      <c r="AW978" s="561"/>
      <c r="AX978" s="561"/>
      <c r="AY978" s="561"/>
      <c r="AZ978" s="561"/>
      <c r="BA978" s="561"/>
      <c r="BB978" s="560">
        <v>162358</v>
      </c>
      <c r="BC978" s="560"/>
      <c r="BD978" s="560"/>
      <c r="BE978" s="560"/>
      <c r="BF978" s="560"/>
      <c r="BG978" s="560"/>
      <c r="BH978" s="560"/>
      <c r="BI978" s="560"/>
      <c r="BJ978" s="561">
        <v>99.3744644387318</v>
      </c>
      <c r="BK978" s="561"/>
      <c r="BL978" s="561"/>
      <c r="BM978" s="561"/>
      <c r="BN978" s="561"/>
      <c r="BO978" s="561"/>
      <c r="BP978" s="561"/>
      <c r="BQ978" s="561"/>
    </row>
    <row r="979" spans="1:69" ht="15" customHeight="1">
      <c r="A979"/>
      <c r="B979" s="232" t="s">
        <v>1059</v>
      </c>
      <c r="C979" s="232"/>
      <c r="D979" s="232"/>
      <c r="E979" s="232"/>
      <c r="F979" s="232"/>
      <c r="G979" s="232"/>
      <c r="H979" s="232"/>
      <c r="I979" s="232"/>
      <c r="J979" s="232"/>
      <c r="K979" s="232"/>
      <c r="L979" s="232"/>
      <c r="M979" s="232"/>
      <c r="N979" s="232"/>
      <c r="O979" s="232"/>
      <c r="P979" s="232"/>
      <c r="Q979" s="232"/>
      <c r="R979" s="232"/>
      <c r="S979" s="232"/>
      <c r="T979" s="232"/>
      <c r="U979" s="232"/>
      <c r="V979" s="565">
        <v>2762</v>
      </c>
      <c r="W979" s="565"/>
      <c r="X979" s="565"/>
      <c r="Y979" s="565"/>
      <c r="Z979" s="565"/>
      <c r="AA979" s="565"/>
      <c r="AB979" s="565"/>
      <c r="AC979" s="565"/>
      <c r="AD979" s="39">
        <v>1.64386170611657</v>
      </c>
      <c r="AE979" s="39"/>
      <c r="AF979" s="39"/>
      <c r="AG979" s="39"/>
      <c r="AH979" s="39"/>
      <c r="AI979" s="39"/>
      <c r="AJ979" s="39"/>
      <c r="AK979" s="39"/>
      <c r="AL979" s="565">
        <v>2375</v>
      </c>
      <c r="AM979" s="565"/>
      <c r="AN979" s="565"/>
      <c r="AO979" s="565"/>
      <c r="AP979" s="565"/>
      <c r="AQ979" s="565"/>
      <c r="AR979" s="565"/>
      <c r="AS979" s="565"/>
      <c r="AT979" s="566">
        <v>1.4331748292259001</v>
      </c>
      <c r="AU979" s="566"/>
      <c r="AV979" s="566"/>
      <c r="AW979" s="566"/>
      <c r="AX979" s="566"/>
      <c r="AY979" s="566"/>
      <c r="AZ979" s="566"/>
      <c r="BA979" s="566"/>
      <c r="BB979" s="565">
        <v>2567</v>
      </c>
      <c r="BC979" s="565"/>
      <c r="BD979" s="565"/>
      <c r="BE979" s="565"/>
      <c r="BF979" s="565"/>
      <c r="BG979" s="565"/>
      <c r="BH979" s="565"/>
      <c r="BI979" s="565"/>
      <c r="BJ979" s="566">
        <v>1.57118374342025</v>
      </c>
      <c r="BK979" s="566"/>
      <c r="BL979" s="566"/>
      <c r="BM979" s="566"/>
      <c r="BN979" s="566"/>
      <c r="BO979" s="566"/>
      <c r="BP979" s="566"/>
      <c r="BQ979" s="566"/>
    </row>
    <row r="980" spans="1:69" ht="15" customHeight="1">
      <c r="A980"/>
      <c r="B980" s="384" t="s">
        <v>1060</v>
      </c>
      <c r="C980" s="384"/>
      <c r="D980" s="384"/>
      <c r="E980" s="384"/>
      <c r="F980" s="384"/>
      <c r="G980" s="384"/>
      <c r="H980" s="384"/>
      <c r="I980" s="384"/>
      <c r="J980" s="384"/>
      <c r="K980" s="384"/>
      <c r="L980" s="384"/>
      <c r="M980" s="384"/>
      <c r="N980" s="384"/>
      <c r="O980" s="384"/>
      <c r="P980" s="384"/>
      <c r="Q980" s="384"/>
      <c r="R980" s="384"/>
      <c r="S980" s="384"/>
      <c r="T980" s="384"/>
      <c r="U980" s="384"/>
      <c r="V980" s="572">
        <v>1434</v>
      </c>
      <c r="W980" s="572"/>
      <c r="X980" s="572"/>
      <c r="Y980" s="572"/>
      <c r="Z980" s="572"/>
      <c r="AA980" s="572"/>
      <c r="AB980" s="572"/>
      <c r="AC980" s="572"/>
      <c r="AD980" s="239">
        <v>0.8534749046238821</v>
      </c>
      <c r="AE980" s="239"/>
      <c r="AF980" s="239"/>
      <c r="AG980" s="239"/>
      <c r="AH980" s="239"/>
      <c r="AI980" s="239"/>
      <c r="AJ980" s="239"/>
      <c r="AK980" s="239"/>
      <c r="AL980" s="572">
        <v>1601</v>
      </c>
      <c r="AM980" s="572"/>
      <c r="AN980" s="572"/>
      <c r="AO980" s="572"/>
      <c r="AP980" s="572"/>
      <c r="AQ980" s="572"/>
      <c r="AR980" s="572"/>
      <c r="AS980" s="572"/>
      <c r="AT980" s="573">
        <v>0.9661106954065991</v>
      </c>
      <c r="AU980" s="573"/>
      <c r="AV980" s="573"/>
      <c r="AW980" s="573"/>
      <c r="AX980" s="573"/>
      <c r="AY980" s="573"/>
      <c r="AZ980" s="573"/>
      <c r="BA980" s="573"/>
      <c r="BB980" s="572">
        <v>1545</v>
      </c>
      <c r="BC980" s="572"/>
      <c r="BD980" s="572"/>
      <c r="BE980" s="572"/>
      <c r="BF980" s="572"/>
      <c r="BG980" s="572"/>
      <c r="BH980" s="572"/>
      <c r="BI980" s="572"/>
      <c r="BJ980" s="573">
        <v>0.945648182152038</v>
      </c>
      <c r="BK980" s="573"/>
      <c r="BL980" s="573"/>
      <c r="BM980" s="573"/>
      <c r="BN980" s="573"/>
      <c r="BO980" s="573"/>
      <c r="BP980" s="573"/>
      <c r="BQ980" s="573"/>
    </row>
    <row r="981" spans="1:69" ht="15" customHeight="1">
      <c r="A981"/>
      <c r="B981" s="5" t="s">
        <v>1061</v>
      </c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60">
        <v>168019</v>
      </c>
      <c r="W981" s="560"/>
      <c r="X981" s="560"/>
      <c r="Y981" s="560"/>
      <c r="Z981" s="560"/>
      <c r="AA981" s="560"/>
      <c r="AB981" s="560"/>
      <c r="AC981" s="560"/>
      <c r="AD981" s="96">
        <v>100</v>
      </c>
      <c r="AE981" s="96"/>
      <c r="AF981" s="96"/>
      <c r="AG981" s="96"/>
      <c r="AH981" s="96"/>
      <c r="AI981" s="96"/>
      <c r="AJ981" s="96"/>
      <c r="AK981" s="96"/>
      <c r="AL981" s="560">
        <v>165716</v>
      </c>
      <c r="AM981" s="560"/>
      <c r="AN981" s="560"/>
      <c r="AO981" s="560"/>
      <c r="AP981" s="560"/>
      <c r="AQ981" s="560"/>
      <c r="AR981" s="560"/>
      <c r="AS981" s="560"/>
      <c r="AT981" s="561">
        <v>100</v>
      </c>
      <c r="AU981" s="561"/>
      <c r="AV981" s="561"/>
      <c r="AW981" s="561"/>
      <c r="AX981" s="561"/>
      <c r="AY981" s="561"/>
      <c r="AZ981" s="561"/>
      <c r="BA981" s="561"/>
      <c r="BB981" s="560">
        <v>163380</v>
      </c>
      <c r="BC981" s="560"/>
      <c r="BD981" s="560"/>
      <c r="BE981" s="560"/>
      <c r="BF981" s="560"/>
      <c r="BG981" s="560"/>
      <c r="BH981" s="560"/>
      <c r="BI981" s="560"/>
      <c r="BJ981" s="561">
        <v>100</v>
      </c>
      <c r="BK981" s="561"/>
      <c r="BL981" s="561"/>
      <c r="BM981" s="561"/>
      <c r="BN981" s="561"/>
      <c r="BO981" s="561"/>
      <c r="BP981" s="561"/>
      <c r="BQ981" s="561"/>
    </row>
    <row r="982" spans="1:69" ht="15" customHeight="1">
      <c r="A982"/>
      <c r="B982" s="31"/>
      <c r="C982" s="31"/>
      <c r="D982" s="31"/>
      <c r="E982" s="31"/>
      <c r="F982" s="31"/>
      <c r="G982" s="31"/>
      <c r="H982" s="31"/>
      <c r="I982" s="31"/>
      <c r="J982" s="31"/>
      <c r="K982" s="31"/>
      <c r="L982" s="31"/>
      <c r="M982" s="31"/>
      <c r="N982" s="31"/>
      <c r="O982" s="31"/>
      <c r="P982" s="31"/>
      <c r="Q982" s="31"/>
      <c r="R982" s="31"/>
      <c r="S982" s="31"/>
      <c r="T982" s="31"/>
      <c r="U982" s="31"/>
      <c r="V982" s="31"/>
      <c r="W982" s="31"/>
      <c r="X982" s="31"/>
      <c r="Y982" s="31"/>
      <c r="Z982" s="31"/>
      <c r="AA982" s="31"/>
      <c r="AB982" s="31"/>
      <c r="AC982" s="31"/>
      <c r="AD982" s="574"/>
      <c r="AE982" s="574"/>
      <c r="AF982" s="574"/>
      <c r="AG982" s="574"/>
      <c r="AH982" s="574"/>
      <c r="AI982" s="574"/>
      <c r="AJ982" s="574"/>
      <c r="AK982" s="574"/>
      <c r="AL982" s="31"/>
      <c r="AM982" s="31"/>
      <c r="AN982" s="31"/>
      <c r="AO982" s="31"/>
      <c r="AP982" s="31"/>
      <c r="AQ982" s="31"/>
      <c r="AR982" s="31"/>
      <c r="AS982" s="31"/>
      <c r="AT982" s="31"/>
      <c r="AU982" s="31"/>
      <c r="AV982" s="31"/>
      <c r="AW982" s="31"/>
      <c r="AX982" s="31"/>
      <c r="AY982" s="31"/>
      <c r="AZ982" s="31"/>
      <c r="BA982" s="31"/>
      <c r="BB982" s="31"/>
      <c r="BC982" s="31"/>
      <c r="BD982" s="31"/>
      <c r="BE982" s="31"/>
      <c r="BF982" s="31"/>
      <c r="BG982" s="31"/>
      <c r="BH982" s="31"/>
      <c r="BI982" s="31"/>
      <c r="BJ982" s="31"/>
      <c r="BK982" s="31"/>
      <c r="BL982" s="31"/>
      <c r="BM982" s="31"/>
      <c r="BN982" s="31"/>
      <c r="BO982" s="31"/>
      <c r="BP982" s="31"/>
      <c r="BQ982" s="55" t="s">
        <v>1062</v>
      </c>
    </row>
    <row r="983" spans="1:69" ht="15" customHeight="1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 s="31"/>
      <c r="AD983" s="31"/>
      <c r="AE983" s="31"/>
      <c r="AF983" s="31"/>
      <c r="AG983" s="31"/>
      <c r="AH983" s="31"/>
      <c r="AI983" s="31"/>
      <c r="AJ983" s="31"/>
      <c r="AK983" s="31"/>
      <c r="AL983" s="31"/>
      <c r="AM983"/>
      <c r="AN983"/>
      <c r="AO983"/>
      <c r="AP983"/>
      <c r="AQ983"/>
      <c r="AR983"/>
      <c r="AS983"/>
      <c r="AT983"/>
      <c r="AU983"/>
      <c r="AV983"/>
      <c r="AW983"/>
      <c r="AX983"/>
      <c r="AY983"/>
      <c r="AZ983"/>
      <c r="BA983"/>
      <c r="BB983"/>
      <c r="BC983"/>
      <c r="BD983"/>
      <c r="BE983"/>
      <c r="BF983"/>
      <c r="BG983"/>
      <c r="BH983"/>
      <c r="BI983"/>
      <c r="BJ983"/>
      <c r="BK983"/>
      <c r="BL983"/>
      <c r="BM983"/>
      <c r="BN983"/>
      <c r="BO983"/>
      <c r="BP983"/>
      <c r="BQ983"/>
    </row>
    <row r="984" spans="1:69" ht="15" customHeight="1">
      <c r="A984" s="8" t="s">
        <v>1063</v>
      </c>
      <c r="B984" s="31"/>
      <c r="C984" s="31"/>
      <c r="D984" s="31"/>
      <c r="E984" s="31"/>
      <c r="F984" s="31"/>
      <c r="G984" s="31"/>
      <c r="H984" s="31"/>
      <c r="I984" s="31"/>
      <c r="J984" s="31"/>
      <c r="K984" s="31"/>
      <c r="L984" s="31"/>
      <c r="M984" s="31"/>
      <c r="N984" s="31"/>
      <c r="O984" s="31"/>
      <c r="P984" s="31"/>
      <c r="Q984" s="31"/>
      <c r="R984" s="31"/>
      <c r="S984" s="31"/>
      <c r="T984" s="31"/>
      <c r="U984" s="31"/>
      <c r="V984" s="31">
        <v>-3.8</v>
      </c>
      <c r="W984" s="31"/>
      <c r="X984" s="31"/>
      <c r="Y984" s="31"/>
      <c r="Z984" s="31"/>
      <c r="AA984" s="31"/>
      <c r="AB984" s="31"/>
      <c r="AC984" s="31"/>
      <c r="AD984" s="31"/>
      <c r="AE984" s="31">
        <v>5.4</v>
      </c>
      <c r="AF984" s="31"/>
      <c r="AG984" s="31"/>
      <c r="AH984" s="31"/>
      <c r="AI984" s="31"/>
      <c r="AJ984" s="31"/>
      <c r="AK984" s="31"/>
      <c r="AL984" s="31"/>
      <c r="AM984" s="31"/>
      <c r="AN984" s="31">
        <v>92.5</v>
      </c>
      <c r="AO984" s="31"/>
      <c r="AP984" s="31"/>
      <c r="AQ984" s="31"/>
      <c r="AR984" s="31"/>
      <c r="AS984" s="31"/>
      <c r="AT984" s="31"/>
      <c r="AU984" s="31"/>
      <c r="AV984" s="31"/>
      <c r="AW984" s="31"/>
      <c r="AX984" s="31"/>
      <c r="AY984" s="31"/>
      <c r="AZ984" s="31"/>
      <c r="BA984"/>
      <c r="BB984"/>
      <c r="BC984" s="31"/>
      <c r="BD984" s="31"/>
      <c r="BE984" s="31"/>
      <c r="BF984" s="31"/>
      <c r="BG984" s="31"/>
      <c r="BH984" s="31"/>
      <c r="BI984" s="31"/>
      <c r="BJ984" s="31"/>
      <c r="BK984" s="31"/>
      <c r="BL984" s="31"/>
      <c r="BM984" s="31"/>
      <c r="BN984" s="31"/>
      <c r="BO984" s="31"/>
      <c r="BP984" s="31"/>
      <c r="BQ984" s="55" t="s">
        <v>1037</v>
      </c>
    </row>
    <row r="985" spans="2:69" ht="3.75" customHeight="1">
      <c r="B985" s="31"/>
      <c r="C985" s="31"/>
      <c r="D985" s="31"/>
      <c r="E985" s="31"/>
      <c r="F985" s="31"/>
      <c r="G985" s="31"/>
      <c r="H985" s="31"/>
      <c r="I985" s="31"/>
      <c r="J985" s="31"/>
      <c r="K985" s="31"/>
      <c r="L985" s="31"/>
      <c r="M985" s="31"/>
      <c r="N985" s="31"/>
      <c r="O985" s="31"/>
      <c r="P985" s="31"/>
      <c r="Q985" s="31"/>
      <c r="R985" s="31"/>
      <c r="S985" s="31"/>
      <c r="T985" s="31"/>
      <c r="U985" s="31"/>
      <c r="V985" s="31">
        <v>-3.2</v>
      </c>
      <c r="W985" s="31"/>
      <c r="X985" s="31"/>
      <c r="Y985" s="31"/>
      <c r="Z985" s="31"/>
      <c r="AA985" s="31"/>
      <c r="AB985" s="31"/>
      <c r="AC985" s="31"/>
      <c r="AD985" s="31"/>
      <c r="AE985" s="31">
        <v>5.4</v>
      </c>
      <c r="AF985" s="31"/>
      <c r="AG985" s="31"/>
      <c r="AH985" s="31"/>
      <c r="AI985" s="31"/>
      <c r="AJ985" s="31"/>
      <c r="AK985" s="31"/>
      <c r="AL985" s="31"/>
      <c r="AM985" s="31"/>
      <c r="AN985" s="31">
        <v>38.5</v>
      </c>
      <c r="AO985" s="31"/>
      <c r="AP985" s="31"/>
      <c r="AQ985" s="31"/>
      <c r="AR985" s="31"/>
      <c r="AS985" s="31"/>
      <c r="AT985" s="31"/>
      <c r="AU985" s="31"/>
      <c r="AV985" s="31"/>
      <c r="AW985" s="31"/>
      <c r="AX985" s="31"/>
      <c r="AY985" s="31"/>
      <c r="AZ985" s="31"/>
      <c r="BA985" s="31"/>
      <c r="BB985" s="31"/>
      <c r="BC985" s="31"/>
      <c r="BD985" s="31"/>
      <c r="BE985" s="31"/>
      <c r="BF985" s="31"/>
      <c r="BG985" s="31"/>
      <c r="BH985" s="31"/>
      <c r="BI985" s="31"/>
      <c r="BJ985" s="31"/>
      <c r="BK985" s="31"/>
      <c r="BL985" s="31"/>
      <c r="BM985" s="31"/>
      <c r="BN985" s="31"/>
      <c r="BO985" s="31"/>
      <c r="BP985" s="31"/>
      <c r="BQ985" s="31"/>
    </row>
    <row r="986" spans="2:69" ht="15" customHeight="1">
      <c r="B986" s="5" t="s">
        <v>12</v>
      </c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 t="s">
        <v>1038</v>
      </c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5"/>
      <c r="AH986" s="5"/>
      <c r="AI986" s="5"/>
      <c r="AJ986" s="5"/>
      <c r="AK986" s="5"/>
      <c r="AL986" s="5" t="s">
        <v>1039</v>
      </c>
      <c r="AM986" s="5"/>
      <c r="AN986" s="5"/>
      <c r="AO986" s="5"/>
      <c r="AP986" s="5"/>
      <c r="AQ986" s="5"/>
      <c r="AR986" s="5"/>
      <c r="AS986" s="5"/>
      <c r="AT986" s="5"/>
      <c r="AU986" s="5"/>
      <c r="AV986" s="5"/>
      <c r="AW986" s="5"/>
      <c r="AX986" s="5"/>
      <c r="AY986" s="5"/>
      <c r="AZ986" s="5"/>
      <c r="BA986" s="5"/>
      <c r="BB986" s="5" t="s">
        <v>1040</v>
      </c>
      <c r="BC986" s="5"/>
      <c r="BD986" s="5"/>
      <c r="BE986" s="5"/>
      <c r="BF986" s="5"/>
      <c r="BG986" s="5"/>
      <c r="BH986" s="5"/>
      <c r="BI986" s="5"/>
      <c r="BJ986" s="5"/>
      <c r="BK986" s="5"/>
      <c r="BL986" s="5"/>
      <c r="BM986" s="5"/>
      <c r="BN986" s="5"/>
      <c r="BO986" s="5"/>
      <c r="BP986" s="5"/>
      <c r="BQ986" s="5"/>
    </row>
    <row r="987" spans="2:69" ht="15" customHeight="1"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 t="s">
        <v>1041</v>
      </c>
      <c r="W987" s="5"/>
      <c r="X987" s="5"/>
      <c r="Y987" s="5"/>
      <c r="Z987" s="5"/>
      <c r="AA987" s="5"/>
      <c r="AB987" s="5"/>
      <c r="AC987" s="5"/>
      <c r="AD987" s="5" t="s">
        <v>23</v>
      </c>
      <c r="AE987" s="5"/>
      <c r="AF987" s="5"/>
      <c r="AG987" s="5"/>
      <c r="AH987" s="5"/>
      <c r="AI987" s="5"/>
      <c r="AJ987" s="5"/>
      <c r="AK987" s="5"/>
      <c r="AL987" s="5" t="s">
        <v>1041</v>
      </c>
      <c r="AM987" s="5"/>
      <c r="AN987" s="5"/>
      <c r="AO987" s="5"/>
      <c r="AP987" s="5"/>
      <c r="AQ987" s="5"/>
      <c r="AR987" s="5"/>
      <c r="AS987" s="5"/>
      <c r="AT987" s="5" t="s">
        <v>23</v>
      </c>
      <c r="AU987" s="5"/>
      <c r="AV987" s="5"/>
      <c r="AW987" s="5"/>
      <c r="AX987" s="5"/>
      <c r="AY987" s="5"/>
      <c r="AZ987" s="5"/>
      <c r="BA987" s="5"/>
      <c r="BB987" s="5" t="s">
        <v>1041</v>
      </c>
      <c r="BC987" s="5"/>
      <c r="BD987" s="5"/>
      <c r="BE987" s="5"/>
      <c r="BF987" s="5"/>
      <c r="BG987" s="5"/>
      <c r="BH987" s="5"/>
      <c r="BI987" s="5"/>
      <c r="BJ987" s="5" t="s">
        <v>23</v>
      </c>
      <c r="BK987" s="5"/>
      <c r="BL987" s="5"/>
      <c r="BM987" s="5"/>
      <c r="BN987" s="5"/>
      <c r="BO987" s="5"/>
      <c r="BP987" s="5"/>
      <c r="BQ987" s="5"/>
    </row>
    <row r="988" spans="2:69" ht="15" customHeight="1">
      <c r="B988" s="241" t="s">
        <v>1064</v>
      </c>
      <c r="C988" s="241"/>
      <c r="D988" s="241"/>
      <c r="E988" s="241"/>
      <c r="F988" s="241"/>
      <c r="G988" s="241"/>
      <c r="H988" s="241"/>
      <c r="I988" s="241"/>
      <c r="J988" s="241"/>
      <c r="K988" s="241"/>
      <c r="L988" s="241"/>
      <c r="M988" s="241"/>
      <c r="N988" s="241"/>
      <c r="O988" s="241"/>
      <c r="P988" s="241"/>
      <c r="Q988" s="241"/>
      <c r="R988" s="241"/>
      <c r="S988" s="241"/>
      <c r="T988" s="241"/>
      <c r="U988" s="241"/>
      <c r="V988" s="575">
        <v>79254</v>
      </c>
      <c r="W988" s="575"/>
      <c r="X988" s="575"/>
      <c r="Y988" s="575"/>
      <c r="Z988" s="575"/>
      <c r="AA988" s="575"/>
      <c r="AB988" s="575"/>
      <c r="AC988" s="575"/>
      <c r="AD988" s="576">
        <v>66.4849084777612</v>
      </c>
      <c r="AE988" s="576"/>
      <c r="AF988" s="576"/>
      <c r="AG988" s="576"/>
      <c r="AH988" s="576"/>
      <c r="AI988" s="576"/>
      <c r="AJ988" s="576"/>
      <c r="AK988" s="576"/>
      <c r="AL988" s="575">
        <v>78772</v>
      </c>
      <c r="AM988" s="575"/>
      <c r="AN988" s="575"/>
      <c r="AO988" s="575"/>
      <c r="AP988" s="575"/>
      <c r="AQ988" s="575"/>
      <c r="AR988" s="575"/>
      <c r="AS988" s="575"/>
      <c r="AT988" s="576">
        <v>67.524452026025</v>
      </c>
      <c r="AU988" s="576"/>
      <c r="AV988" s="576"/>
      <c r="AW988" s="576"/>
      <c r="AX988" s="576"/>
      <c r="AY988" s="576"/>
      <c r="AZ988" s="576"/>
      <c r="BA988" s="576"/>
      <c r="BB988" s="575">
        <v>78374</v>
      </c>
      <c r="BC988" s="575"/>
      <c r="BD988" s="575"/>
      <c r="BE988" s="575"/>
      <c r="BF988" s="575"/>
      <c r="BG988" s="575"/>
      <c r="BH988" s="575"/>
      <c r="BI988" s="575"/>
      <c r="BJ988" s="576">
        <v>66.5935933384315</v>
      </c>
      <c r="BK988" s="576"/>
      <c r="BL988" s="576"/>
      <c r="BM988" s="576"/>
      <c r="BN988" s="576"/>
      <c r="BO988" s="576"/>
      <c r="BP988" s="576"/>
      <c r="BQ988" s="576"/>
    </row>
    <row r="989" spans="2:69" ht="15" customHeight="1">
      <c r="B989" s="278"/>
      <c r="C989" s="562" t="s">
        <v>1065</v>
      </c>
      <c r="D989" s="563"/>
      <c r="E989" s="563"/>
      <c r="F989" s="563"/>
      <c r="G989" s="563"/>
      <c r="H989" s="563"/>
      <c r="I989" s="563"/>
      <c r="J989" s="563"/>
      <c r="K989" s="563"/>
      <c r="L989" s="563"/>
      <c r="M989" s="563"/>
      <c r="N989" s="563"/>
      <c r="O989" s="563"/>
      <c r="P989" s="563"/>
      <c r="Q989" s="563"/>
      <c r="R989" s="563"/>
      <c r="S989" s="563"/>
      <c r="T989" s="563"/>
      <c r="U989" s="564"/>
      <c r="V989" s="577">
        <v>69535</v>
      </c>
      <c r="W989" s="577"/>
      <c r="X989" s="577"/>
      <c r="Y989" s="577"/>
      <c r="Z989" s="577"/>
      <c r="AA989" s="577"/>
      <c r="AB989" s="577"/>
      <c r="AC989" s="577"/>
      <c r="AD989" s="578">
        <v>58.3317953794272</v>
      </c>
      <c r="AE989" s="578"/>
      <c r="AF989" s="578"/>
      <c r="AG989" s="578"/>
      <c r="AH989" s="578"/>
      <c r="AI989" s="578"/>
      <c r="AJ989" s="578"/>
      <c r="AK989" s="578"/>
      <c r="AL989" s="577">
        <v>69333</v>
      </c>
      <c r="AM989" s="577"/>
      <c r="AN989" s="577"/>
      <c r="AO989" s="577"/>
      <c r="AP989" s="577"/>
      <c r="AQ989" s="577"/>
      <c r="AR989" s="577"/>
      <c r="AS989" s="577"/>
      <c r="AT989" s="578">
        <v>59.4332101802721</v>
      </c>
      <c r="AU989" s="578"/>
      <c r="AV989" s="578"/>
      <c r="AW989" s="578"/>
      <c r="AX989" s="578"/>
      <c r="AY989" s="578"/>
      <c r="AZ989" s="578"/>
      <c r="BA989" s="578"/>
      <c r="BB989" s="577">
        <v>68838</v>
      </c>
      <c r="BC989" s="577"/>
      <c r="BD989" s="577"/>
      <c r="BE989" s="577"/>
      <c r="BF989" s="577"/>
      <c r="BG989" s="577"/>
      <c r="BH989" s="577"/>
      <c r="BI989" s="577"/>
      <c r="BJ989" s="578">
        <v>58.4909508029569</v>
      </c>
      <c r="BK989" s="578"/>
      <c r="BL989" s="578"/>
      <c r="BM989" s="578"/>
      <c r="BN989" s="578"/>
      <c r="BO989" s="578"/>
      <c r="BP989" s="578"/>
      <c r="BQ989" s="578"/>
    </row>
    <row r="990" spans="2:69" ht="15" customHeight="1">
      <c r="B990" s="283"/>
      <c r="C990" s="570" t="s">
        <v>1066</v>
      </c>
      <c r="D990" s="264"/>
      <c r="E990" s="264"/>
      <c r="F990" s="264"/>
      <c r="G990" s="264"/>
      <c r="H990" s="264"/>
      <c r="I990" s="264"/>
      <c r="J990" s="264"/>
      <c r="K990" s="264"/>
      <c r="L990" s="264"/>
      <c r="M990" s="264"/>
      <c r="N990" s="264"/>
      <c r="O990" s="264"/>
      <c r="P990" s="264"/>
      <c r="Q990" s="264"/>
      <c r="R990" s="264"/>
      <c r="S990" s="264"/>
      <c r="T990" s="264"/>
      <c r="U990" s="571"/>
      <c r="V990" s="579">
        <v>9718</v>
      </c>
      <c r="W990" s="579"/>
      <c r="X990" s="579"/>
      <c r="Y990" s="579"/>
      <c r="Z990" s="579"/>
      <c r="AA990" s="579"/>
      <c r="AB990" s="579"/>
      <c r="AC990" s="579"/>
      <c r="AD990" s="580">
        <v>8.15227421438518</v>
      </c>
      <c r="AE990" s="580"/>
      <c r="AF990" s="580"/>
      <c r="AG990" s="580"/>
      <c r="AH990" s="580"/>
      <c r="AI990" s="580"/>
      <c r="AJ990" s="580"/>
      <c r="AK990" s="580"/>
      <c r="AL990" s="579">
        <v>9439</v>
      </c>
      <c r="AM990" s="579"/>
      <c r="AN990" s="579"/>
      <c r="AO990" s="579"/>
      <c r="AP990" s="579"/>
      <c r="AQ990" s="579"/>
      <c r="AR990" s="579"/>
      <c r="AS990" s="579"/>
      <c r="AT990" s="580">
        <v>8.09124184575293</v>
      </c>
      <c r="AU990" s="580"/>
      <c r="AV990" s="580"/>
      <c r="AW990" s="580"/>
      <c r="AX990" s="580"/>
      <c r="AY990" s="580"/>
      <c r="AZ990" s="580"/>
      <c r="BA990" s="580"/>
      <c r="BB990" s="579">
        <v>9536</v>
      </c>
      <c r="BC990" s="579"/>
      <c r="BD990" s="579"/>
      <c r="BE990" s="579"/>
      <c r="BF990" s="579"/>
      <c r="BG990" s="579"/>
      <c r="BH990" s="579"/>
      <c r="BI990" s="579"/>
      <c r="BJ990" s="580">
        <v>8.10264253547455</v>
      </c>
      <c r="BK990" s="580"/>
      <c r="BL990" s="580"/>
      <c r="BM990" s="580"/>
      <c r="BN990" s="580"/>
      <c r="BO990" s="580"/>
      <c r="BP990" s="580"/>
      <c r="BQ990" s="580"/>
    </row>
    <row r="991" spans="2:69" ht="15" customHeight="1">
      <c r="B991" s="241" t="s">
        <v>1067</v>
      </c>
      <c r="C991" s="241"/>
      <c r="D991" s="241"/>
      <c r="E991" s="241"/>
      <c r="F991" s="241"/>
      <c r="G991" s="241"/>
      <c r="H991" s="241"/>
      <c r="I991" s="241"/>
      <c r="J991" s="241"/>
      <c r="K991" s="241"/>
      <c r="L991" s="241"/>
      <c r="M991" s="241"/>
      <c r="N991" s="241"/>
      <c r="O991" s="241"/>
      <c r="P991" s="241"/>
      <c r="Q991" s="241"/>
      <c r="R991" s="241"/>
      <c r="S991" s="241"/>
      <c r="T991" s="241"/>
      <c r="U991" s="241"/>
      <c r="V991" s="575">
        <v>8677</v>
      </c>
      <c r="W991" s="575"/>
      <c r="X991" s="575"/>
      <c r="Y991" s="575"/>
      <c r="Z991" s="575"/>
      <c r="AA991" s="575"/>
      <c r="AB991" s="575"/>
      <c r="AC991" s="575"/>
      <c r="AD991" s="576">
        <v>7.27899602369008</v>
      </c>
      <c r="AE991" s="576"/>
      <c r="AF991" s="576"/>
      <c r="AG991" s="576"/>
      <c r="AH991" s="576"/>
      <c r="AI991" s="576"/>
      <c r="AJ991" s="576"/>
      <c r="AK991" s="576"/>
      <c r="AL991" s="575">
        <v>8474</v>
      </c>
      <c r="AM991" s="575"/>
      <c r="AN991" s="575"/>
      <c r="AO991" s="575"/>
      <c r="AP991" s="575"/>
      <c r="AQ991" s="575"/>
      <c r="AR991" s="575"/>
      <c r="AS991" s="575"/>
      <c r="AT991" s="576">
        <v>7.26403044823714</v>
      </c>
      <c r="AU991" s="576"/>
      <c r="AV991" s="576"/>
      <c r="AW991" s="576"/>
      <c r="AX991" s="576"/>
      <c r="AY991" s="576"/>
      <c r="AZ991" s="576"/>
      <c r="BA991" s="576"/>
      <c r="BB991" s="575">
        <v>8633</v>
      </c>
      <c r="BC991" s="575"/>
      <c r="BD991" s="575"/>
      <c r="BE991" s="575"/>
      <c r="BF991" s="575"/>
      <c r="BG991" s="575"/>
      <c r="BH991" s="575"/>
      <c r="BI991" s="575"/>
      <c r="BJ991" s="576">
        <v>7.33537258900501</v>
      </c>
      <c r="BK991" s="576"/>
      <c r="BL991" s="576"/>
      <c r="BM991" s="576"/>
      <c r="BN991" s="576"/>
      <c r="BO991" s="576"/>
      <c r="BP991" s="576"/>
      <c r="BQ991" s="576"/>
    </row>
    <row r="992" spans="2:69" ht="15" customHeight="1">
      <c r="B992" s="278"/>
      <c r="C992" s="562" t="s">
        <v>1068</v>
      </c>
      <c r="D992" s="563"/>
      <c r="E992" s="563"/>
      <c r="F992" s="563"/>
      <c r="G992" s="563"/>
      <c r="H992" s="563"/>
      <c r="I992" s="563"/>
      <c r="J992" s="563"/>
      <c r="K992" s="563"/>
      <c r="L992" s="563"/>
      <c r="M992" s="563"/>
      <c r="N992" s="563"/>
      <c r="O992" s="563"/>
      <c r="P992" s="563"/>
      <c r="Q992" s="563"/>
      <c r="R992" s="563"/>
      <c r="S992" s="563"/>
      <c r="T992" s="563"/>
      <c r="U992" s="564"/>
      <c r="V992" s="577">
        <v>11195</v>
      </c>
      <c r="W992" s="577"/>
      <c r="X992" s="577"/>
      <c r="Y992" s="577"/>
      <c r="Z992" s="577"/>
      <c r="AA992" s="577"/>
      <c r="AB992" s="577"/>
      <c r="AC992" s="577"/>
      <c r="AD992" s="578">
        <v>9.39130580675469</v>
      </c>
      <c r="AE992" s="578"/>
      <c r="AF992" s="578"/>
      <c r="AG992" s="578"/>
      <c r="AH992" s="578"/>
      <c r="AI992" s="578"/>
      <c r="AJ992" s="578"/>
      <c r="AK992" s="578"/>
      <c r="AL992" s="577">
        <v>10823</v>
      </c>
      <c r="AM992" s="577"/>
      <c r="AN992" s="577"/>
      <c r="AO992" s="577"/>
      <c r="AP992" s="577"/>
      <c r="AQ992" s="577"/>
      <c r="AR992" s="577"/>
      <c r="AS992" s="577"/>
      <c r="AT992" s="578">
        <v>9.27762586042844</v>
      </c>
      <c r="AU992" s="578"/>
      <c r="AV992" s="578"/>
      <c r="AW992" s="578"/>
      <c r="AX992" s="578"/>
      <c r="AY992" s="578"/>
      <c r="AZ992" s="578"/>
      <c r="BA992" s="578"/>
      <c r="BB992" s="577">
        <v>10843</v>
      </c>
      <c r="BC992" s="577"/>
      <c r="BD992" s="577"/>
      <c r="BE992" s="577"/>
      <c r="BF992" s="577"/>
      <c r="BG992" s="577"/>
      <c r="BH992" s="577"/>
      <c r="BI992" s="577"/>
      <c r="BJ992" s="578">
        <v>9.21318718667686</v>
      </c>
      <c r="BK992" s="578"/>
      <c r="BL992" s="578"/>
      <c r="BM992" s="578"/>
      <c r="BN992" s="578"/>
      <c r="BO992" s="578"/>
      <c r="BP992" s="578"/>
      <c r="BQ992" s="578"/>
    </row>
    <row r="993" spans="2:69" ht="15" customHeight="1">
      <c r="B993" s="283"/>
      <c r="C993" s="570" t="s">
        <v>1069</v>
      </c>
      <c r="D993" s="264"/>
      <c r="E993" s="264"/>
      <c r="F993" s="264"/>
      <c r="G993" s="264"/>
      <c r="H993" s="264"/>
      <c r="I993" s="264"/>
      <c r="J993" s="264"/>
      <c r="K993" s="264"/>
      <c r="L993" s="264"/>
      <c r="M993" s="264"/>
      <c r="N993" s="264"/>
      <c r="O993" s="264"/>
      <c r="P993" s="264"/>
      <c r="Q993" s="264"/>
      <c r="R993" s="264"/>
      <c r="S993" s="264"/>
      <c r="T993" s="264"/>
      <c r="U993" s="571"/>
      <c r="V993" s="579">
        <v>2518</v>
      </c>
      <c r="W993" s="579"/>
      <c r="X993" s="579"/>
      <c r="Y993" s="579"/>
      <c r="Z993" s="579"/>
      <c r="AA993" s="579"/>
      <c r="AB993" s="579"/>
      <c r="AC993" s="579"/>
      <c r="AD993" s="580">
        <v>2.11230978306461</v>
      </c>
      <c r="AE993" s="580"/>
      <c r="AF993" s="580"/>
      <c r="AG993" s="580"/>
      <c r="AH993" s="580"/>
      <c r="AI993" s="580"/>
      <c r="AJ993" s="580"/>
      <c r="AK993" s="580"/>
      <c r="AL993" s="579">
        <v>2349</v>
      </c>
      <c r="AM993" s="579"/>
      <c r="AN993" s="579"/>
      <c r="AO993" s="579"/>
      <c r="AP993" s="579"/>
      <c r="AQ993" s="579"/>
      <c r="AR993" s="579"/>
      <c r="AS993" s="579"/>
      <c r="AT993" s="580">
        <v>2.0135954121913</v>
      </c>
      <c r="AU993" s="580"/>
      <c r="AV993" s="580"/>
      <c r="AW993" s="580"/>
      <c r="AX993" s="580"/>
      <c r="AY993" s="580"/>
      <c r="AZ993" s="580"/>
      <c r="BA993" s="580"/>
      <c r="BB993" s="579">
        <v>2210</v>
      </c>
      <c r="BC993" s="579"/>
      <c r="BD993" s="579"/>
      <c r="BE993" s="579"/>
      <c r="BF993" s="579"/>
      <c r="BG993" s="579"/>
      <c r="BH993" s="579"/>
      <c r="BI993" s="579"/>
      <c r="BJ993" s="580">
        <v>1.87781459767185</v>
      </c>
      <c r="BK993" s="580"/>
      <c r="BL993" s="580"/>
      <c r="BM993" s="580"/>
      <c r="BN993" s="580"/>
      <c r="BO993" s="580"/>
      <c r="BP993" s="580"/>
      <c r="BQ993" s="580"/>
    </row>
    <row r="994" spans="2:69" ht="15" customHeight="1">
      <c r="B994" s="241" t="s">
        <v>1070</v>
      </c>
      <c r="C994" s="241"/>
      <c r="D994" s="241"/>
      <c r="E994" s="241"/>
      <c r="F994" s="241"/>
      <c r="G994" s="241"/>
      <c r="H994" s="241"/>
      <c r="I994" s="241"/>
      <c r="J994" s="241"/>
      <c r="K994" s="241"/>
      <c r="L994" s="241"/>
      <c r="M994" s="241"/>
      <c r="N994" s="241"/>
      <c r="O994" s="241"/>
      <c r="P994" s="241"/>
      <c r="Q994" s="241"/>
      <c r="R994" s="241"/>
      <c r="S994" s="241"/>
      <c r="T994" s="241"/>
      <c r="U994" s="241"/>
      <c r="V994" s="575">
        <v>31275</v>
      </c>
      <c r="W994" s="575"/>
      <c r="X994" s="575"/>
      <c r="Y994" s="575"/>
      <c r="Z994" s="575"/>
      <c r="AA994" s="575"/>
      <c r="AB994" s="575"/>
      <c r="AC994" s="575"/>
      <c r="AD994" s="576">
        <v>26.2360954985487</v>
      </c>
      <c r="AE994" s="576"/>
      <c r="AF994" s="576"/>
      <c r="AG994" s="576"/>
      <c r="AH994" s="576"/>
      <c r="AI994" s="576"/>
      <c r="AJ994" s="576"/>
      <c r="AK994" s="576"/>
      <c r="AL994" s="575">
        <v>29412</v>
      </c>
      <c r="AM994" s="575"/>
      <c r="AN994" s="575"/>
      <c r="AO994" s="575"/>
      <c r="AP994" s="575"/>
      <c r="AQ994" s="575"/>
      <c r="AR994" s="575"/>
      <c r="AS994" s="575"/>
      <c r="AT994" s="576">
        <v>25.2123747396213</v>
      </c>
      <c r="AU994" s="576"/>
      <c r="AV994" s="576"/>
      <c r="AW994" s="576"/>
      <c r="AX994" s="576"/>
      <c r="AY994" s="576"/>
      <c r="AZ994" s="576"/>
      <c r="BA994" s="576"/>
      <c r="BB994" s="575">
        <v>30683</v>
      </c>
      <c r="BC994" s="575"/>
      <c r="BD994" s="575"/>
      <c r="BE994" s="575"/>
      <c r="BF994" s="575"/>
      <c r="BG994" s="575"/>
      <c r="BH994" s="575"/>
      <c r="BI994" s="575"/>
      <c r="BJ994" s="576">
        <v>26.0710340725635</v>
      </c>
      <c r="BK994" s="576"/>
      <c r="BL994" s="576"/>
      <c r="BM994" s="576"/>
      <c r="BN994" s="576"/>
      <c r="BO994" s="576"/>
      <c r="BP994" s="576"/>
      <c r="BQ994" s="576"/>
    </row>
    <row r="995" spans="2:69" ht="15" customHeight="1">
      <c r="B995" s="278"/>
      <c r="C995" s="562" t="s">
        <v>1071</v>
      </c>
      <c r="D995" s="563"/>
      <c r="E995" s="563"/>
      <c r="F995" s="563"/>
      <c r="G995" s="563"/>
      <c r="H995" s="563"/>
      <c r="I995" s="563"/>
      <c r="J995" s="563"/>
      <c r="K995" s="563"/>
      <c r="L995" s="563"/>
      <c r="M995" s="563">
        <v>17</v>
      </c>
      <c r="N995" s="563"/>
      <c r="O995" s="563"/>
      <c r="P995" s="563"/>
      <c r="Q995" s="563"/>
      <c r="R995" s="563"/>
      <c r="S995" s="563"/>
      <c r="T995" s="563"/>
      <c r="U995" s="564"/>
      <c r="V995" s="577">
        <v>15930</v>
      </c>
      <c r="W995" s="577"/>
      <c r="X995" s="577"/>
      <c r="Y995" s="577"/>
      <c r="Z995" s="577"/>
      <c r="AA995" s="577"/>
      <c r="AB995" s="577"/>
      <c r="AC995" s="577"/>
      <c r="AD995" s="578">
        <v>13.3634213042968</v>
      </c>
      <c r="AE995" s="578"/>
      <c r="AF995" s="578"/>
      <c r="AG995" s="578"/>
      <c r="AH995" s="578"/>
      <c r="AI995" s="578"/>
      <c r="AJ995" s="578"/>
      <c r="AK995" s="578"/>
      <c r="AL995" s="577">
        <v>15056</v>
      </c>
      <c r="AM995" s="577"/>
      <c r="AN995" s="577"/>
      <c r="AO995" s="577"/>
      <c r="AP995" s="577"/>
      <c r="AQ995" s="577"/>
      <c r="AR995" s="577"/>
      <c r="AS995" s="577"/>
      <c r="AT995" s="578">
        <v>12.9062122290133</v>
      </c>
      <c r="AU995" s="578"/>
      <c r="AV995" s="578"/>
      <c r="AW995" s="578"/>
      <c r="AX995" s="578"/>
      <c r="AY995" s="578"/>
      <c r="AZ995" s="578"/>
      <c r="BA995" s="578"/>
      <c r="BB995" s="577">
        <v>14995</v>
      </c>
      <c r="BC995" s="577"/>
      <c r="BD995" s="577"/>
      <c r="BE995" s="577"/>
      <c r="BF995" s="577"/>
      <c r="BG995" s="577"/>
      <c r="BH995" s="577"/>
      <c r="BI995" s="577"/>
      <c r="BJ995" s="578">
        <v>12.741099498682999</v>
      </c>
      <c r="BK995" s="578"/>
      <c r="BL995" s="578"/>
      <c r="BM995" s="578"/>
      <c r="BN995" s="578"/>
      <c r="BO995" s="578"/>
      <c r="BP995" s="578"/>
      <c r="BQ995" s="578"/>
    </row>
    <row r="996" spans="2:69" ht="15" customHeight="1">
      <c r="B996" s="278"/>
      <c r="C996" s="567" t="s">
        <v>1072</v>
      </c>
      <c r="D996" s="41"/>
      <c r="E996" s="41"/>
      <c r="F996" s="41"/>
      <c r="G996" s="41"/>
      <c r="H996" s="41"/>
      <c r="I996" s="41"/>
      <c r="J996" s="41"/>
      <c r="K996" s="41"/>
      <c r="L996" s="41"/>
      <c r="M996" s="41"/>
      <c r="N996" s="41"/>
      <c r="O996" s="41"/>
      <c r="P996" s="41"/>
      <c r="Q996" s="41"/>
      <c r="R996" s="41"/>
      <c r="S996" s="41"/>
      <c r="T996" s="41"/>
      <c r="U996" s="257"/>
      <c r="V996" s="581">
        <v>1177</v>
      </c>
      <c r="W996" s="581"/>
      <c r="X996" s="581"/>
      <c r="Y996" s="581"/>
      <c r="Z996" s="581"/>
      <c r="AA996" s="581"/>
      <c r="AB996" s="581"/>
      <c r="AC996" s="581"/>
      <c r="AD996" s="582">
        <v>0.987366407731154</v>
      </c>
      <c r="AE996" s="582"/>
      <c r="AF996" s="582"/>
      <c r="AG996" s="582"/>
      <c r="AH996" s="582"/>
      <c r="AI996" s="582"/>
      <c r="AJ996" s="582"/>
      <c r="AK996" s="582"/>
      <c r="AL996" s="581">
        <v>630</v>
      </c>
      <c r="AM996" s="581"/>
      <c r="AN996" s="581"/>
      <c r="AO996" s="581"/>
      <c r="AP996" s="581"/>
      <c r="AQ996" s="581"/>
      <c r="AR996" s="581"/>
      <c r="AS996" s="581"/>
      <c r="AT996" s="582">
        <v>0.540044746564715</v>
      </c>
      <c r="AU996" s="582"/>
      <c r="AV996" s="582"/>
      <c r="AW996" s="582"/>
      <c r="AX996" s="582"/>
      <c r="AY996" s="582"/>
      <c r="AZ996" s="582"/>
      <c r="BA996" s="582"/>
      <c r="BB996" s="581">
        <v>1415</v>
      </c>
      <c r="BC996" s="581"/>
      <c r="BD996" s="581"/>
      <c r="BE996" s="581"/>
      <c r="BF996" s="581"/>
      <c r="BG996" s="581"/>
      <c r="BH996" s="581"/>
      <c r="BI996" s="581"/>
      <c r="BJ996" s="582">
        <v>1.2023111564279</v>
      </c>
      <c r="BK996" s="582"/>
      <c r="BL996" s="582"/>
      <c r="BM996" s="582"/>
      <c r="BN996" s="582"/>
      <c r="BO996" s="582"/>
      <c r="BP996" s="582"/>
      <c r="BQ996" s="582"/>
    </row>
    <row r="997" spans="2:69" ht="15" customHeight="1">
      <c r="B997" s="283"/>
      <c r="C997" s="570" t="s">
        <v>1073</v>
      </c>
      <c r="D997" s="264"/>
      <c r="E997" s="264"/>
      <c r="F997" s="264"/>
      <c r="G997" s="264"/>
      <c r="H997" s="264"/>
      <c r="I997" s="264"/>
      <c r="J997" s="264"/>
      <c r="K997" s="264"/>
      <c r="L997" s="264"/>
      <c r="M997" s="264"/>
      <c r="N997" s="264"/>
      <c r="O997" s="264"/>
      <c r="P997" s="264"/>
      <c r="Q997" s="264"/>
      <c r="R997" s="264"/>
      <c r="S997" s="264"/>
      <c r="T997" s="264"/>
      <c r="U997" s="571"/>
      <c r="V997" s="579">
        <v>14168</v>
      </c>
      <c r="W997" s="579"/>
      <c r="X997" s="579"/>
      <c r="Y997" s="579"/>
      <c r="Z997" s="579"/>
      <c r="AA997" s="579"/>
      <c r="AB997" s="579"/>
      <c r="AC997" s="579"/>
      <c r="AD997" s="580">
        <v>11.8853077865208</v>
      </c>
      <c r="AE997" s="580"/>
      <c r="AF997" s="580"/>
      <c r="AG997" s="580"/>
      <c r="AH997" s="580"/>
      <c r="AI997" s="580"/>
      <c r="AJ997" s="580"/>
      <c r="AK997" s="580"/>
      <c r="AL997" s="579">
        <v>13726</v>
      </c>
      <c r="AM997" s="579"/>
      <c r="AN997" s="579"/>
      <c r="AO997" s="579"/>
      <c r="AP997" s="579"/>
      <c r="AQ997" s="579"/>
      <c r="AR997" s="579"/>
      <c r="AS997" s="579"/>
      <c r="AT997" s="580">
        <v>11.7661177640433</v>
      </c>
      <c r="AU997" s="580"/>
      <c r="AV997" s="580"/>
      <c r="AW997" s="580"/>
      <c r="AX997" s="580"/>
      <c r="AY997" s="580"/>
      <c r="AZ997" s="580"/>
      <c r="BA997" s="580"/>
      <c r="BB997" s="579">
        <v>14273</v>
      </c>
      <c r="BC997" s="579"/>
      <c r="BD997" s="579"/>
      <c r="BE997" s="579"/>
      <c r="BF997" s="579"/>
      <c r="BG997" s="579"/>
      <c r="BH997" s="579"/>
      <c r="BI997" s="579"/>
      <c r="BJ997" s="580">
        <v>12.1276234174526</v>
      </c>
      <c r="BK997" s="580"/>
      <c r="BL997" s="580"/>
      <c r="BM997" s="580"/>
      <c r="BN997" s="580"/>
      <c r="BO997" s="580"/>
      <c r="BP997" s="580"/>
      <c r="BQ997" s="580"/>
    </row>
    <row r="998" spans="2:69" ht="15" customHeight="1">
      <c r="B998" s="97" t="s">
        <v>1074</v>
      </c>
      <c r="C998" s="97"/>
      <c r="D998" s="97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575">
        <v>119206</v>
      </c>
      <c r="W998" s="575"/>
      <c r="X998" s="575"/>
      <c r="Y998" s="575"/>
      <c r="Z998" s="575"/>
      <c r="AA998" s="575"/>
      <c r="AB998" s="575"/>
      <c r="AC998" s="575"/>
      <c r="AD998" s="576">
        <v>100</v>
      </c>
      <c r="AE998" s="576"/>
      <c r="AF998" s="576"/>
      <c r="AG998" s="576"/>
      <c r="AH998" s="576"/>
      <c r="AI998" s="576"/>
      <c r="AJ998" s="576"/>
      <c r="AK998" s="576"/>
      <c r="AL998" s="575">
        <v>116657</v>
      </c>
      <c r="AM998" s="575"/>
      <c r="AN998" s="575"/>
      <c r="AO998" s="575"/>
      <c r="AP998" s="575"/>
      <c r="AQ998" s="575"/>
      <c r="AR998" s="575"/>
      <c r="AS998" s="575"/>
      <c r="AT998" s="576">
        <v>100</v>
      </c>
      <c r="AU998" s="576"/>
      <c r="AV998" s="576"/>
      <c r="AW998" s="576"/>
      <c r="AX998" s="576"/>
      <c r="AY998" s="576"/>
      <c r="AZ998" s="576"/>
      <c r="BA998" s="576"/>
      <c r="BB998" s="575">
        <v>117690</v>
      </c>
      <c r="BC998" s="575"/>
      <c r="BD998" s="575"/>
      <c r="BE998" s="575"/>
      <c r="BF998" s="575"/>
      <c r="BG998" s="575"/>
      <c r="BH998" s="575"/>
      <c r="BI998" s="575"/>
      <c r="BJ998" s="576">
        <v>100</v>
      </c>
      <c r="BK998" s="576"/>
      <c r="BL998" s="576"/>
      <c r="BM998" s="576"/>
      <c r="BN998" s="576"/>
      <c r="BO998" s="576"/>
      <c r="BP998" s="576"/>
      <c r="BQ998" s="576"/>
    </row>
    <row r="999" ht="15" customHeight="1">
      <c r="BQ999" s="55" t="s">
        <v>1062</v>
      </c>
    </row>
  </sheetData>
  <sheetProtection selectLockedCells="1" selectUnlockedCells="1"/>
  <mergeCells count="5452">
    <mergeCell ref="B5:H5"/>
    <mergeCell ref="I5:X5"/>
    <mergeCell ref="Y5:AN5"/>
    <mergeCell ref="B6:H6"/>
    <mergeCell ref="I6:AN6"/>
    <mergeCell ref="B7:H7"/>
    <mergeCell ref="I7:X7"/>
    <mergeCell ref="Y7:AN7"/>
    <mergeCell ref="AO10:BQ10"/>
    <mergeCell ref="B12:H12"/>
    <mergeCell ref="I12:N12"/>
    <mergeCell ref="O12:T12"/>
    <mergeCell ref="U12:Z12"/>
    <mergeCell ref="AA12:AF12"/>
    <mergeCell ref="AG12:AL12"/>
    <mergeCell ref="AM12:AR12"/>
    <mergeCell ref="AS12:AX12"/>
    <mergeCell ref="AY12:BD12"/>
    <mergeCell ref="BE12:BJ12"/>
    <mergeCell ref="BK12:BQ12"/>
    <mergeCell ref="B13:H13"/>
    <mergeCell ref="I13:N13"/>
    <mergeCell ref="O13:T13"/>
    <mergeCell ref="U13:Z13"/>
    <mergeCell ref="AA13:AF13"/>
    <mergeCell ref="AG13:AL13"/>
    <mergeCell ref="AM13:AR13"/>
    <mergeCell ref="AS13:AX13"/>
    <mergeCell ref="AY13:BD13"/>
    <mergeCell ref="BE13:BJ13"/>
    <mergeCell ref="BK13:BQ13"/>
    <mergeCell ref="B14:H14"/>
    <mergeCell ref="I14:N14"/>
    <mergeCell ref="O14:T14"/>
    <mergeCell ref="U14:Z14"/>
    <mergeCell ref="AA14:AF14"/>
    <mergeCell ref="AG14:AL14"/>
    <mergeCell ref="AM14:AR14"/>
    <mergeCell ref="AS14:AX14"/>
    <mergeCell ref="AY14:BD14"/>
    <mergeCell ref="BE14:BJ14"/>
    <mergeCell ref="BK14:BQ14"/>
    <mergeCell ref="AO17:BQ17"/>
    <mergeCell ref="B19:J19"/>
    <mergeCell ref="K19:R19"/>
    <mergeCell ref="S19:Z19"/>
    <mergeCell ref="AA19:AH19"/>
    <mergeCell ref="AI19:AP19"/>
    <mergeCell ref="AQ19:AX19"/>
    <mergeCell ref="AY19:BF19"/>
    <mergeCell ref="BG19:BQ19"/>
    <mergeCell ref="B20:J20"/>
    <mergeCell ref="K20:R20"/>
    <mergeCell ref="S20:Z20"/>
    <mergeCell ref="AA20:AH20"/>
    <mergeCell ref="AI20:AP20"/>
    <mergeCell ref="AQ20:AX20"/>
    <mergeCell ref="AY20:BF20"/>
    <mergeCell ref="BG20:BQ20"/>
    <mergeCell ref="B21:J21"/>
    <mergeCell ref="K21:R21"/>
    <mergeCell ref="S21:Z21"/>
    <mergeCell ref="AA21:AH21"/>
    <mergeCell ref="AI21:AP21"/>
    <mergeCell ref="AQ21:AX21"/>
    <mergeCell ref="AY21:BF21"/>
    <mergeCell ref="BG21:BQ21"/>
    <mergeCell ref="B26:L27"/>
    <mergeCell ref="M26:AM26"/>
    <mergeCell ref="AN26:AV27"/>
    <mergeCell ref="M27:U27"/>
    <mergeCell ref="V27:AD27"/>
    <mergeCell ref="AE27:AM27"/>
    <mergeCell ref="B28:H28"/>
    <mergeCell ref="I28:L28"/>
    <mergeCell ref="M28:U28"/>
    <mergeCell ref="V28:AD28"/>
    <mergeCell ref="AE28:AM28"/>
    <mergeCell ref="AN28:AV28"/>
    <mergeCell ref="I29:L29"/>
    <mergeCell ref="M29:U29"/>
    <mergeCell ref="V29:AD29"/>
    <mergeCell ref="AE29:AM29"/>
    <mergeCell ref="AN29:AV29"/>
    <mergeCell ref="I30:L30"/>
    <mergeCell ref="M30:U30"/>
    <mergeCell ref="V30:AD30"/>
    <mergeCell ref="AE30:AM30"/>
    <mergeCell ref="AN30:AV30"/>
    <mergeCell ref="I31:L31"/>
    <mergeCell ref="M31:U31"/>
    <mergeCell ref="V31:AD31"/>
    <mergeCell ref="AE31:AM31"/>
    <mergeCell ref="AN31:AV31"/>
    <mergeCell ref="B32:H32"/>
    <mergeCell ref="I32:L32"/>
    <mergeCell ref="M32:U32"/>
    <mergeCell ref="V32:AD32"/>
    <mergeCell ref="AE32:AM32"/>
    <mergeCell ref="AN32:AV32"/>
    <mergeCell ref="I33:L33"/>
    <mergeCell ref="M33:U33"/>
    <mergeCell ref="V33:AD33"/>
    <mergeCell ref="AE33:AM33"/>
    <mergeCell ref="AN33:AV33"/>
    <mergeCell ref="I34:L34"/>
    <mergeCell ref="M34:U34"/>
    <mergeCell ref="V34:AD34"/>
    <mergeCell ref="AE34:AM34"/>
    <mergeCell ref="AN34:AV34"/>
    <mergeCell ref="I35:L35"/>
    <mergeCell ref="M35:U35"/>
    <mergeCell ref="V35:AD35"/>
    <mergeCell ref="AE35:AM35"/>
    <mergeCell ref="AN35:AV35"/>
    <mergeCell ref="I36:L36"/>
    <mergeCell ref="M36:U36"/>
    <mergeCell ref="V36:AD36"/>
    <mergeCell ref="AE36:AM36"/>
    <mergeCell ref="AN36:AV36"/>
    <mergeCell ref="I37:L37"/>
    <mergeCell ref="M37:U37"/>
    <mergeCell ref="V37:AD37"/>
    <mergeCell ref="AE37:AM37"/>
    <mergeCell ref="AN37:AV37"/>
    <mergeCell ref="I38:L38"/>
    <mergeCell ref="M38:U38"/>
    <mergeCell ref="V38:AD38"/>
    <mergeCell ref="AE38:AM38"/>
    <mergeCell ref="AN38:AV38"/>
    <mergeCell ref="I39:L39"/>
    <mergeCell ref="M39:U39"/>
    <mergeCell ref="V39:AD39"/>
    <mergeCell ref="AE39:AM39"/>
    <mergeCell ref="AN39:AV39"/>
    <mergeCell ref="B40:L40"/>
    <mergeCell ref="M40:U40"/>
    <mergeCell ref="V40:AD40"/>
    <mergeCell ref="AE40:AM40"/>
    <mergeCell ref="AN40:AV40"/>
    <mergeCell ref="B41:L41"/>
    <mergeCell ref="M41:U41"/>
    <mergeCell ref="V41:AD41"/>
    <mergeCell ref="AE41:AM41"/>
    <mergeCell ref="AN41:AV41"/>
    <mergeCell ref="B47:I48"/>
    <mergeCell ref="J47:AD47"/>
    <mergeCell ref="AE47:AK48"/>
    <mergeCell ref="J48:P48"/>
    <mergeCell ref="Q48:W48"/>
    <mergeCell ref="X48:AD48"/>
    <mergeCell ref="B49:I49"/>
    <mergeCell ref="J49:P49"/>
    <mergeCell ref="Q49:W49"/>
    <mergeCell ref="X49:AD49"/>
    <mergeCell ref="AE49:AK49"/>
    <mergeCell ref="B50:I50"/>
    <mergeCell ref="J50:P50"/>
    <mergeCell ref="Q50:W50"/>
    <mergeCell ref="X50:AD50"/>
    <mergeCell ref="AE50:AK50"/>
    <mergeCell ref="B51:I51"/>
    <mergeCell ref="J51:P51"/>
    <mergeCell ref="Q51:W51"/>
    <mergeCell ref="X51:AD51"/>
    <mergeCell ref="AE51:AK51"/>
    <mergeCell ref="B52:I52"/>
    <mergeCell ref="J52:P52"/>
    <mergeCell ref="Q52:W52"/>
    <mergeCell ref="X52:AD52"/>
    <mergeCell ref="AE52:AK52"/>
    <mergeCell ref="B53:I53"/>
    <mergeCell ref="J53:P53"/>
    <mergeCell ref="Q53:W53"/>
    <mergeCell ref="X53:AD53"/>
    <mergeCell ref="AE53:AK53"/>
    <mergeCell ref="B58:H58"/>
    <mergeCell ref="I58:O58"/>
    <mergeCell ref="P58:V58"/>
    <mergeCell ref="W58:AC58"/>
    <mergeCell ref="AD58:AJ58"/>
    <mergeCell ref="AK58:AQ58"/>
    <mergeCell ref="AR58:AX58"/>
    <mergeCell ref="B59:H59"/>
    <mergeCell ref="I59:O59"/>
    <mergeCell ref="P59:V59"/>
    <mergeCell ref="W59:AC59"/>
    <mergeCell ref="AD59:AJ59"/>
    <mergeCell ref="AK59:AQ59"/>
    <mergeCell ref="AR59:AX59"/>
    <mergeCell ref="B60:H60"/>
    <mergeCell ref="I60:O60"/>
    <mergeCell ref="P60:V60"/>
    <mergeCell ref="W60:AC60"/>
    <mergeCell ref="AD60:AJ60"/>
    <mergeCell ref="AK60:AQ60"/>
    <mergeCell ref="AR60:AX60"/>
    <mergeCell ref="B61:H61"/>
    <mergeCell ref="I61:O61"/>
    <mergeCell ref="P61:V61"/>
    <mergeCell ref="W61:AC61"/>
    <mergeCell ref="AD61:AJ61"/>
    <mergeCell ref="AK61:AQ61"/>
    <mergeCell ref="AR61:AX61"/>
    <mergeCell ref="B66:J66"/>
    <mergeCell ref="K66:S66"/>
    <mergeCell ref="T66:AB66"/>
    <mergeCell ref="AC66:AK66"/>
    <mergeCell ref="AL66:AT66"/>
    <mergeCell ref="B67:J67"/>
    <mergeCell ref="K67:S67"/>
    <mergeCell ref="T67:AB67"/>
    <mergeCell ref="AC67:AK67"/>
    <mergeCell ref="AL67:AT67"/>
    <mergeCell ref="B68:J68"/>
    <mergeCell ref="K68:S68"/>
    <mergeCell ref="T68:AB68"/>
    <mergeCell ref="AC68:AK68"/>
    <mergeCell ref="AL68:AT68"/>
    <mergeCell ref="B69:J69"/>
    <mergeCell ref="K69:S69"/>
    <mergeCell ref="T69:AB69"/>
    <mergeCell ref="AC69:AK69"/>
    <mergeCell ref="AL69:AT69"/>
    <mergeCell ref="B70:J70"/>
    <mergeCell ref="K70:S70"/>
    <mergeCell ref="T70:AB70"/>
    <mergeCell ref="AC70:AK70"/>
    <mergeCell ref="AL70:AT70"/>
    <mergeCell ref="B71:J71"/>
    <mergeCell ref="K71:S71"/>
    <mergeCell ref="T71:AB71"/>
    <mergeCell ref="AC71:AK71"/>
    <mergeCell ref="AL71:AT71"/>
    <mergeCell ref="B76:J76"/>
    <mergeCell ref="K76:S76"/>
    <mergeCell ref="T76:AB76"/>
    <mergeCell ref="AC76:AK76"/>
    <mergeCell ref="AL76:AT76"/>
    <mergeCell ref="B77:J77"/>
    <mergeCell ref="K77:S77"/>
    <mergeCell ref="T77:AB77"/>
    <mergeCell ref="AC77:AK77"/>
    <mergeCell ref="AL77:AT77"/>
    <mergeCell ref="B78:J78"/>
    <mergeCell ref="K78:S78"/>
    <mergeCell ref="T78:AB78"/>
    <mergeCell ref="AC78:AK78"/>
    <mergeCell ref="AL78:AT78"/>
    <mergeCell ref="B79:J79"/>
    <mergeCell ref="K79:S79"/>
    <mergeCell ref="T79:AB79"/>
    <mergeCell ref="AC79:AK79"/>
    <mergeCell ref="AL79:AT79"/>
    <mergeCell ref="B80:J80"/>
    <mergeCell ref="K80:S80"/>
    <mergeCell ref="T80:AB80"/>
    <mergeCell ref="AC80:AK80"/>
    <mergeCell ref="AL80:AT80"/>
    <mergeCell ref="B81:J81"/>
    <mergeCell ref="K81:S81"/>
    <mergeCell ref="T81:AB81"/>
    <mergeCell ref="AC81:AK81"/>
    <mergeCell ref="AL81:AT81"/>
    <mergeCell ref="B82:J82"/>
    <mergeCell ref="K82:S82"/>
    <mergeCell ref="T82:AB82"/>
    <mergeCell ref="AC82:AK82"/>
    <mergeCell ref="AL82:AT82"/>
    <mergeCell ref="B83:J83"/>
    <mergeCell ref="K83:S83"/>
    <mergeCell ref="T83:AB83"/>
    <mergeCell ref="AC83:AK83"/>
    <mergeCell ref="AL83:AT83"/>
    <mergeCell ref="B84:J84"/>
    <mergeCell ref="K84:S84"/>
    <mergeCell ref="T84:AB84"/>
    <mergeCell ref="AC84:AK84"/>
    <mergeCell ref="AL84:AT84"/>
    <mergeCell ref="B85:J85"/>
    <mergeCell ref="K85:S85"/>
    <mergeCell ref="T85:AB85"/>
    <mergeCell ref="AC85:AK85"/>
    <mergeCell ref="AL85:AT85"/>
    <mergeCell ref="B86:J86"/>
    <mergeCell ref="K86:S86"/>
    <mergeCell ref="T86:AB86"/>
    <mergeCell ref="AC86:AK86"/>
    <mergeCell ref="AL86:AT86"/>
    <mergeCell ref="AF87:AT87"/>
    <mergeCell ref="B91:R92"/>
    <mergeCell ref="S91:AI91"/>
    <mergeCell ref="AJ91:AZ91"/>
    <mergeCell ref="BA91:BQ91"/>
    <mergeCell ref="S92:AC92"/>
    <mergeCell ref="AD92:AI92"/>
    <mergeCell ref="AJ92:AT92"/>
    <mergeCell ref="AU92:AZ92"/>
    <mergeCell ref="BA92:BK92"/>
    <mergeCell ref="BL92:BQ92"/>
    <mergeCell ref="B93:R93"/>
    <mergeCell ref="S93:AC93"/>
    <mergeCell ref="AD93:AI93"/>
    <mergeCell ref="AJ93:AT93"/>
    <mergeCell ref="AU93:AZ93"/>
    <mergeCell ref="BA93:BK93"/>
    <mergeCell ref="BL93:BQ93"/>
    <mergeCell ref="B94:R94"/>
    <mergeCell ref="S94:AC94"/>
    <mergeCell ref="AD94:AI94"/>
    <mergeCell ref="AJ94:AT94"/>
    <mergeCell ref="AU94:AZ94"/>
    <mergeCell ref="BA94:BK94"/>
    <mergeCell ref="BL94:BQ94"/>
    <mergeCell ref="B95:R95"/>
    <mergeCell ref="S95:AC95"/>
    <mergeCell ref="AD95:AI95"/>
    <mergeCell ref="AJ95:AT95"/>
    <mergeCell ref="AU95:AZ95"/>
    <mergeCell ref="BA95:BK95"/>
    <mergeCell ref="BL95:BQ95"/>
    <mergeCell ref="B96:R96"/>
    <mergeCell ref="S96:AC96"/>
    <mergeCell ref="AD96:AI96"/>
    <mergeCell ref="AJ96:AT96"/>
    <mergeCell ref="AU96:AZ96"/>
    <mergeCell ref="BA96:BK96"/>
    <mergeCell ref="BL96:BQ96"/>
    <mergeCell ref="B97:R97"/>
    <mergeCell ref="S97:AC97"/>
    <mergeCell ref="AD97:AI97"/>
    <mergeCell ref="AJ97:AT97"/>
    <mergeCell ref="AU97:AZ97"/>
    <mergeCell ref="BA97:BK97"/>
    <mergeCell ref="BL97:BQ97"/>
    <mergeCell ref="B98:R98"/>
    <mergeCell ref="S98:AC98"/>
    <mergeCell ref="AD98:AI98"/>
    <mergeCell ref="AJ98:AT98"/>
    <mergeCell ref="AU98:AZ98"/>
    <mergeCell ref="BA98:BK98"/>
    <mergeCell ref="BL98:BQ98"/>
    <mergeCell ref="B99:R99"/>
    <mergeCell ref="S99:AC99"/>
    <mergeCell ref="AD99:AI99"/>
    <mergeCell ref="AJ99:AT99"/>
    <mergeCell ref="AU99:AZ99"/>
    <mergeCell ref="BA99:BK99"/>
    <mergeCell ref="BL99:BQ99"/>
    <mergeCell ref="B100:R100"/>
    <mergeCell ref="S100:AC100"/>
    <mergeCell ref="AD100:AI100"/>
    <mergeCell ref="AJ100:AT100"/>
    <mergeCell ref="AU100:AZ100"/>
    <mergeCell ref="BA100:BK100"/>
    <mergeCell ref="BL100:BQ100"/>
    <mergeCell ref="B101:R101"/>
    <mergeCell ref="S101:AC101"/>
    <mergeCell ref="AD101:AI101"/>
    <mergeCell ref="AJ101:AT101"/>
    <mergeCell ref="AU101:AZ101"/>
    <mergeCell ref="BA101:BK101"/>
    <mergeCell ref="BL101:BQ101"/>
    <mergeCell ref="B102:R102"/>
    <mergeCell ref="S102:AC102"/>
    <mergeCell ref="AD102:AI102"/>
    <mergeCell ref="AJ102:AT102"/>
    <mergeCell ref="AU102:AZ102"/>
    <mergeCell ref="BA102:BK102"/>
    <mergeCell ref="BL102:BQ102"/>
    <mergeCell ref="B103:R103"/>
    <mergeCell ref="S103:AC103"/>
    <mergeCell ref="AD103:AI103"/>
    <mergeCell ref="AJ103:AT103"/>
    <mergeCell ref="AU103:AZ103"/>
    <mergeCell ref="BA103:BK103"/>
    <mergeCell ref="BL103:BQ103"/>
    <mergeCell ref="B104:R104"/>
    <mergeCell ref="S104:AC104"/>
    <mergeCell ref="AD104:AI104"/>
    <mergeCell ref="AJ104:AT104"/>
    <mergeCell ref="AU104:AZ104"/>
    <mergeCell ref="BA104:BK104"/>
    <mergeCell ref="BL104:BQ104"/>
    <mergeCell ref="B105:R105"/>
    <mergeCell ref="S105:AC105"/>
    <mergeCell ref="AD105:AI105"/>
    <mergeCell ref="AJ105:AT105"/>
    <mergeCell ref="AU105:AZ105"/>
    <mergeCell ref="BA105:BK105"/>
    <mergeCell ref="BL105:BQ105"/>
    <mergeCell ref="B106:R106"/>
    <mergeCell ref="S106:AC106"/>
    <mergeCell ref="AD106:AI106"/>
    <mergeCell ref="AJ106:AT106"/>
    <mergeCell ref="AU106:AZ106"/>
    <mergeCell ref="BA106:BK106"/>
    <mergeCell ref="BL106:BQ106"/>
    <mergeCell ref="B107:R107"/>
    <mergeCell ref="S107:AC107"/>
    <mergeCell ref="AD107:AI107"/>
    <mergeCell ref="AJ107:AT107"/>
    <mergeCell ref="AU107:AZ107"/>
    <mergeCell ref="BA107:BK107"/>
    <mergeCell ref="BL107:BQ107"/>
    <mergeCell ref="B108:R108"/>
    <mergeCell ref="S108:AC108"/>
    <mergeCell ref="AD108:AI108"/>
    <mergeCell ref="AJ108:AT108"/>
    <mergeCell ref="AU108:AZ108"/>
    <mergeCell ref="BA108:BK108"/>
    <mergeCell ref="BL108:BQ108"/>
    <mergeCell ref="B109:R109"/>
    <mergeCell ref="S109:AC109"/>
    <mergeCell ref="AD109:AI109"/>
    <mergeCell ref="AJ109:AT109"/>
    <mergeCell ref="AU109:AZ109"/>
    <mergeCell ref="BA109:BK109"/>
    <mergeCell ref="BL109:BQ109"/>
    <mergeCell ref="B110:R110"/>
    <mergeCell ref="S110:AC110"/>
    <mergeCell ref="AD110:AI110"/>
    <mergeCell ref="AJ110:AT110"/>
    <mergeCell ref="AU110:AZ110"/>
    <mergeCell ref="BA110:BK110"/>
    <mergeCell ref="BL110:BQ110"/>
    <mergeCell ref="B115:G116"/>
    <mergeCell ref="H115:N116"/>
    <mergeCell ref="O115:AD115"/>
    <mergeCell ref="AE115:AI116"/>
    <mergeCell ref="AJ115:AO116"/>
    <mergeCell ref="AP115:AV116"/>
    <mergeCell ref="AW115:BL115"/>
    <mergeCell ref="BM115:BQ116"/>
    <mergeCell ref="O116:S116"/>
    <mergeCell ref="T116:X116"/>
    <mergeCell ref="Y116:AD116"/>
    <mergeCell ref="AW116:BA116"/>
    <mergeCell ref="BB116:BF116"/>
    <mergeCell ref="BG116:BL116"/>
    <mergeCell ref="B117:G139"/>
    <mergeCell ref="H117:N117"/>
    <mergeCell ref="O117:S117"/>
    <mergeCell ref="T117:X117"/>
    <mergeCell ref="Y117:AD117"/>
    <mergeCell ref="AE117:AI117"/>
    <mergeCell ref="AJ117:AO124"/>
    <mergeCell ref="AP117:AV117"/>
    <mergeCell ref="AW117:BA117"/>
    <mergeCell ref="BB117:BF117"/>
    <mergeCell ref="BG117:BL117"/>
    <mergeCell ref="BM117:BQ117"/>
    <mergeCell ref="H118:N118"/>
    <mergeCell ref="O118:S118"/>
    <mergeCell ref="T118:X118"/>
    <mergeCell ref="Y118:AD118"/>
    <mergeCell ref="AE118:AI118"/>
    <mergeCell ref="AP118:AV118"/>
    <mergeCell ref="AW118:BA118"/>
    <mergeCell ref="BB118:BF118"/>
    <mergeCell ref="BG118:BL118"/>
    <mergeCell ref="BM118:BQ118"/>
    <mergeCell ref="H119:N119"/>
    <mergeCell ref="O119:S119"/>
    <mergeCell ref="T119:X119"/>
    <mergeCell ref="Y119:AD119"/>
    <mergeCell ref="AE119:AI119"/>
    <mergeCell ref="AP119:AV119"/>
    <mergeCell ref="AW119:BA119"/>
    <mergeCell ref="BB119:BF119"/>
    <mergeCell ref="BG119:BL119"/>
    <mergeCell ref="BM119:BQ119"/>
    <mergeCell ref="H120:N120"/>
    <mergeCell ref="O120:S120"/>
    <mergeCell ref="T120:X120"/>
    <mergeCell ref="Y120:AD120"/>
    <mergeCell ref="AE120:AI120"/>
    <mergeCell ref="AP120:AV120"/>
    <mergeCell ref="AW120:BA120"/>
    <mergeCell ref="BB120:BF120"/>
    <mergeCell ref="BG120:BL120"/>
    <mergeCell ref="BM120:BQ120"/>
    <mergeCell ref="H121:N121"/>
    <mergeCell ref="O121:S121"/>
    <mergeCell ref="T121:X121"/>
    <mergeCell ref="Y121:AD121"/>
    <mergeCell ref="AE121:AI121"/>
    <mergeCell ref="AP121:AV121"/>
    <mergeCell ref="AW121:BA121"/>
    <mergeCell ref="BB121:BF121"/>
    <mergeCell ref="BG121:BL121"/>
    <mergeCell ref="BM121:BQ121"/>
    <mergeCell ref="H122:N122"/>
    <mergeCell ref="O122:S122"/>
    <mergeCell ref="T122:X122"/>
    <mergeCell ref="Y122:AD122"/>
    <mergeCell ref="AE122:AI122"/>
    <mergeCell ref="AP122:AV122"/>
    <mergeCell ref="AW122:BA122"/>
    <mergeCell ref="BB122:BF122"/>
    <mergeCell ref="BG122:BL122"/>
    <mergeCell ref="BM122:BQ122"/>
    <mergeCell ref="H123:N123"/>
    <mergeCell ref="O123:S123"/>
    <mergeCell ref="T123:X123"/>
    <mergeCell ref="Y123:AD123"/>
    <mergeCell ref="AE123:AI123"/>
    <mergeCell ref="AP123:AV123"/>
    <mergeCell ref="AW123:BA123"/>
    <mergeCell ref="BB123:BF123"/>
    <mergeCell ref="BG123:BL123"/>
    <mergeCell ref="BM123:BQ123"/>
    <mergeCell ref="H124:N124"/>
    <mergeCell ref="O124:S124"/>
    <mergeCell ref="T124:X124"/>
    <mergeCell ref="Y124:AD124"/>
    <mergeCell ref="AE124:AI124"/>
    <mergeCell ref="AP124:AV124"/>
    <mergeCell ref="AW124:BA124"/>
    <mergeCell ref="BB124:BF124"/>
    <mergeCell ref="BG124:BL124"/>
    <mergeCell ref="BM124:BQ124"/>
    <mergeCell ref="H125:N125"/>
    <mergeCell ref="O125:S125"/>
    <mergeCell ref="T125:X125"/>
    <mergeCell ref="Y125:AD125"/>
    <mergeCell ref="AE125:AI125"/>
    <mergeCell ref="AJ125:AO130"/>
    <mergeCell ref="AP125:AV125"/>
    <mergeCell ref="AW125:BA125"/>
    <mergeCell ref="BB125:BF125"/>
    <mergeCell ref="BG125:BL125"/>
    <mergeCell ref="BM125:BQ125"/>
    <mergeCell ref="H126:N126"/>
    <mergeCell ref="O126:S126"/>
    <mergeCell ref="T126:X126"/>
    <mergeCell ref="Y126:AD126"/>
    <mergeCell ref="AE126:AI126"/>
    <mergeCell ref="AP126:AV126"/>
    <mergeCell ref="AW126:BA126"/>
    <mergeCell ref="BB126:BF126"/>
    <mergeCell ref="BG126:BL126"/>
    <mergeCell ref="BM126:BQ126"/>
    <mergeCell ref="H127:N127"/>
    <mergeCell ref="O127:S127"/>
    <mergeCell ref="T127:X127"/>
    <mergeCell ref="Y127:AD127"/>
    <mergeCell ref="AE127:AI127"/>
    <mergeCell ref="AP127:AV127"/>
    <mergeCell ref="AW127:BA127"/>
    <mergeCell ref="BB127:BF127"/>
    <mergeCell ref="BG127:BL127"/>
    <mergeCell ref="BM127:BQ127"/>
    <mergeCell ref="H128:N128"/>
    <mergeCell ref="O128:S128"/>
    <mergeCell ref="T128:X128"/>
    <mergeCell ref="Y128:AD128"/>
    <mergeCell ref="AE128:AI128"/>
    <mergeCell ref="AP128:AV128"/>
    <mergeCell ref="AW128:BA128"/>
    <mergeCell ref="BB128:BF128"/>
    <mergeCell ref="BG128:BL128"/>
    <mergeCell ref="BM128:BQ128"/>
    <mergeCell ref="H129:N129"/>
    <mergeCell ref="O129:S129"/>
    <mergeCell ref="T129:X129"/>
    <mergeCell ref="Y129:AD129"/>
    <mergeCell ref="AE129:AI129"/>
    <mergeCell ref="AP129:AV129"/>
    <mergeCell ref="AW129:BA129"/>
    <mergeCell ref="BB129:BF129"/>
    <mergeCell ref="BG129:BL129"/>
    <mergeCell ref="BM129:BQ129"/>
    <mergeCell ref="H130:N130"/>
    <mergeCell ref="O130:S130"/>
    <mergeCell ref="T130:X130"/>
    <mergeCell ref="Y130:AD130"/>
    <mergeCell ref="AE130:AI130"/>
    <mergeCell ref="AP130:AV130"/>
    <mergeCell ref="AW130:BA130"/>
    <mergeCell ref="BB130:BF130"/>
    <mergeCell ref="BG130:BL130"/>
    <mergeCell ref="BM130:BQ130"/>
    <mergeCell ref="H131:N131"/>
    <mergeCell ref="O131:S131"/>
    <mergeCell ref="T131:X131"/>
    <mergeCell ref="Y131:AD131"/>
    <mergeCell ref="AE131:AI131"/>
    <mergeCell ref="AJ131:AO137"/>
    <mergeCell ref="AP131:AV131"/>
    <mergeCell ref="AW131:BA131"/>
    <mergeCell ref="BB131:BF131"/>
    <mergeCell ref="BG131:BL131"/>
    <mergeCell ref="BM131:BQ131"/>
    <mergeCell ref="H132:N132"/>
    <mergeCell ref="O132:S132"/>
    <mergeCell ref="T132:X132"/>
    <mergeCell ref="Y132:AD132"/>
    <mergeCell ref="AE132:AI132"/>
    <mergeCell ref="AP132:AV132"/>
    <mergeCell ref="AW132:BA132"/>
    <mergeCell ref="BB132:BF132"/>
    <mergeCell ref="BG132:BL132"/>
    <mergeCell ref="BM132:BQ132"/>
    <mergeCell ref="H133:N133"/>
    <mergeCell ref="O133:S133"/>
    <mergeCell ref="T133:X133"/>
    <mergeCell ref="Y133:AD133"/>
    <mergeCell ref="AE133:AI133"/>
    <mergeCell ref="AP133:AV133"/>
    <mergeCell ref="AW133:BA133"/>
    <mergeCell ref="BB133:BF133"/>
    <mergeCell ref="BG133:BL133"/>
    <mergeCell ref="BM133:BQ133"/>
    <mergeCell ref="H134:N134"/>
    <mergeCell ref="O134:S134"/>
    <mergeCell ref="T134:X134"/>
    <mergeCell ref="Y134:AD134"/>
    <mergeCell ref="AE134:AI134"/>
    <mergeCell ref="AP134:AV134"/>
    <mergeCell ref="AW134:BA134"/>
    <mergeCell ref="BB134:BF134"/>
    <mergeCell ref="BG134:BL134"/>
    <mergeCell ref="BM134:BQ134"/>
    <mergeCell ref="H135:N135"/>
    <mergeCell ref="O135:S135"/>
    <mergeCell ref="T135:X135"/>
    <mergeCell ref="Y135:AD135"/>
    <mergeCell ref="AE135:AI135"/>
    <mergeCell ref="AP135:AV135"/>
    <mergeCell ref="AW135:BA135"/>
    <mergeCell ref="BB135:BF135"/>
    <mergeCell ref="BG135:BL135"/>
    <mergeCell ref="BM135:BQ135"/>
    <mergeCell ref="H136:N136"/>
    <mergeCell ref="O136:S136"/>
    <mergeCell ref="T136:X136"/>
    <mergeCell ref="Y136:AD136"/>
    <mergeCell ref="AE136:AI136"/>
    <mergeCell ref="AP136:AV136"/>
    <mergeCell ref="AW136:BA136"/>
    <mergeCell ref="BB136:BF136"/>
    <mergeCell ref="BG136:BL136"/>
    <mergeCell ref="BM136:BQ136"/>
    <mergeCell ref="H137:N137"/>
    <mergeCell ref="O137:S137"/>
    <mergeCell ref="T137:X137"/>
    <mergeCell ref="Y137:AD137"/>
    <mergeCell ref="AE137:AI137"/>
    <mergeCell ref="AP137:AV137"/>
    <mergeCell ref="AW137:BA137"/>
    <mergeCell ref="BB137:BF137"/>
    <mergeCell ref="BG137:BL137"/>
    <mergeCell ref="BM137:BQ137"/>
    <mergeCell ref="H138:N138"/>
    <mergeCell ref="O138:S138"/>
    <mergeCell ref="T138:X138"/>
    <mergeCell ref="Y138:AD138"/>
    <mergeCell ref="AE138:AI138"/>
    <mergeCell ref="AJ138:AO151"/>
    <mergeCell ref="AP138:AV138"/>
    <mergeCell ref="AW138:BA138"/>
    <mergeCell ref="BB138:BF138"/>
    <mergeCell ref="BG138:BL138"/>
    <mergeCell ref="BM138:BQ138"/>
    <mergeCell ref="H139:N139"/>
    <mergeCell ref="O139:S139"/>
    <mergeCell ref="T139:X139"/>
    <mergeCell ref="Y139:AD139"/>
    <mergeCell ref="AE139:AI139"/>
    <mergeCell ref="AP139:AV139"/>
    <mergeCell ref="AW139:BA139"/>
    <mergeCell ref="BB139:BF139"/>
    <mergeCell ref="BG139:BL139"/>
    <mergeCell ref="BM139:BQ139"/>
    <mergeCell ref="B140:G153"/>
    <mergeCell ref="H140:N140"/>
    <mergeCell ref="O140:S140"/>
    <mergeCell ref="T140:X140"/>
    <mergeCell ref="Y140:AD140"/>
    <mergeCell ref="AE140:AI140"/>
    <mergeCell ref="AP140:AV140"/>
    <mergeCell ref="AW140:BA140"/>
    <mergeCell ref="BB140:BF140"/>
    <mergeCell ref="BG140:BL140"/>
    <mergeCell ref="BM140:BQ140"/>
    <mergeCell ref="H141:N141"/>
    <mergeCell ref="O141:S141"/>
    <mergeCell ref="T141:X141"/>
    <mergeCell ref="Y141:AD141"/>
    <mergeCell ref="AE141:AI141"/>
    <mergeCell ref="AP141:AV141"/>
    <mergeCell ref="AW141:BA141"/>
    <mergeCell ref="BB141:BF141"/>
    <mergeCell ref="BG141:BL141"/>
    <mergeCell ref="BM141:BQ141"/>
    <mergeCell ref="H142:N142"/>
    <mergeCell ref="O142:S142"/>
    <mergeCell ref="T142:X142"/>
    <mergeCell ref="Y142:AD142"/>
    <mergeCell ref="AE142:AI142"/>
    <mergeCell ref="AP142:AV142"/>
    <mergeCell ref="AW142:BA142"/>
    <mergeCell ref="BB142:BF142"/>
    <mergeCell ref="BG142:BL142"/>
    <mergeCell ref="BM142:BQ142"/>
    <mergeCell ref="H143:N143"/>
    <mergeCell ref="O143:S143"/>
    <mergeCell ref="T143:X143"/>
    <mergeCell ref="Y143:AD143"/>
    <mergeCell ref="AE143:AI143"/>
    <mergeCell ref="AP143:AV143"/>
    <mergeCell ref="AW143:BA143"/>
    <mergeCell ref="BB143:BF143"/>
    <mergeCell ref="BG143:BL143"/>
    <mergeCell ref="BM143:BQ143"/>
    <mergeCell ref="H144:N144"/>
    <mergeCell ref="O144:S144"/>
    <mergeCell ref="T144:X144"/>
    <mergeCell ref="Y144:AD144"/>
    <mergeCell ref="AE144:AI144"/>
    <mergeCell ref="AP144:AV144"/>
    <mergeCell ref="AW144:BA144"/>
    <mergeCell ref="BB144:BF144"/>
    <mergeCell ref="BG144:BL144"/>
    <mergeCell ref="BM144:BQ144"/>
    <mergeCell ref="H145:N145"/>
    <mergeCell ref="O145:S145"/>
    <mergeCell ref="T145:X145"/>
    <mergeCell ref="Y145:AD145"/>
    <mergeCell ref="AE145:AI145"/>
    <mergeCell ref="AP145:AV145"/>
    <mergeCell ref="AW145:BA145"/>
    <mergeCell ref="BB145:BF145"/>
    <mergeCell ref="BG145:BL145"/>
    <mergeCell ref="BM145:BQ145"/>
    <mergeCell ref="H146:N146"/>
    <mergeCell ref="O146:S146"/>
    <mergeCell ref="T146:X146"/>
    <mergeCell ref="Y146:AD146"/>
    <mergeCell ref="AE146:AI146"/>
    <mergeCell ref="AP146:AV146"/>
    <mergeCell ref="AW146:BA146"/>
    <mergeCell ref="BB146:BF146"/>
    <mergeCell ref="BG146:BL146"/>
    <mergeCell ref="BM146:BQ146"/>
    <mergeCell ref="H147:N147"/>
    <mergeCell ref="O147:S147"/>
    <mergeCell ref="T147:X147"/>
    <mergeCell ref="Y147:AD147"/>
    <mergeCell ref="AE147:AI147"/>
    <mergeCell ref="AP147:AV147"/>
    <mergeCell ref="AW147:BA147"/>
    <mergeCell ref="BB147:BF147"/>
    <mergeCell ref="BG147:BL147"/>
    <mergeCell ref="BM147:BQ147"/>
    <mergeCell ref="H148:N148"/>
    <mergeCell ref="O148:S148"/>
    <mergeCell ref="T148:X148"/>
    <mergeCell ref="Y148:AD148"/>
    <mergeCell ref="AE148:AI148"/>
    <mergeCell ref="AP148:AV148"/>
    <mergeCell ref="AW148:BA148"/>
    <mergeCell ref="BB148:BF148"/>
    <mergeCell ref="BG148:BL148"/>
    <mergeCell ref="BM148:BQ148"/>
    <mergeCell ref="H149:N149"/>
    <mergeCell ref="O149:S149"/>
    <mergeCell ref="T149:X149"/>
    <mergeCell ref="Y149:AD149"/>
    <mergeCell ref="AE149:AI149"/>
    <mergeCell ref="AP149:AV149"/>
    <mergeCell ref="AW149:BA149"/>
    <mergeCell ref="BB149:BF149"/>
    <mergeCell ref="BG149:BL149"/>
    <mergeCell ref="BM149:BQ149"/>
    <mergeCell ref="H150:N150"/>
    <mergeCell ref="O150:S150"/>
    <mergeCell ref="T150:X150"/>
    <mergeCell ref="Y150:AD150"/>
    <mergeCell ref="AE150:AI150"/>
    <mergeCell ref="AP150:AV150"/>
    <mergeCell ref="AW150:BA150"/>
    <mergeCell ref="BB150:BF150"/>
    <mergeCell ref="BG150:BL150"/>
    <mergeCell ref="BM150:BQ150"/>
    <mergeCell ref="H151:N151"/>
    <mergeCell ref="O151:S151"/>
    <mergeCell ref="T151:X151"/>
    <mergeCell ref="Y151:AD151"/>
    <mergeCell ref="AE151:AI151"/>
    <mergeCell ref="AP151:AV151"/>
    <mergeCell ref="AW151:BA151"/>
    <mergeCell ref="BB151:BF151"/>
    <mergeCell ref="BG151:BL151"/>
    <mergeCell ref="BM151:BQ151"/>
    <mergeCell ref="H152:N152"/>
    <mergeCell ref="O152:S152"/>
    <mergeCell ref="T152:X152"/>
    <mergeCell ref="Y152:AD152"/>
    <mergeCell ref="AE152:AI152"/>
    <mergeCell ref="AJ152:AO172"/>
    <mergeCell ref="AP152:AV152"/>
    <mergeCell ref="AW152:BA152"/>
    <mergeCell ref="BB152:BF152"/>
    <mergeCell ref="BG152:BL152"/>
    <mergeCell ref="BM152:BQ152"/>
    <mergeCell ref="H153:N153"/>
    <mergeCell ref="O153:S153"/>
    <mergeCell ref="T153:X153"/>
    <mergeCell ref="Y153:AD153"/>
    <mergeCell ref="AE153:AI153"/>
    <mergeCell ref="AP153:AV153"/>
    <mergeCell ref="AW153:BA153"/>
    <mergeCell ref="BB153:BF153"/>
    <mergeCell ref="BG153:BL153"/>
    <mergeCell ref="BM153:BQ153"/>
    <mergeCell ref="B154:G162"/>
    <mergeCell ref="H154:N154"/>
    <mergeCell ref="O154:S154"/>
    <mergeCell ref="T154:X154"/>
    <mergeCell ref="Y154:AD154"/>
    <mergeCell ref="AE154:AI154"/>
    <mergeCell ref="AP154:AV154"/>
    <mergeCell ref="AW154:BA154"/>
    <mergeCell ref="BB154:BF154"/>
    <mergeCell ref="BG154:BL154"/>
    <mergeCell ref="BM154:BQ154"/>
    <mergeCell ref="H155:N155"/>
    <mergeCell ref="O155:S155"/>
    <mergeCell ref="T155:X155"/>
    <mergeCell ref="Y155:AD155"/>
    <mergeCell ref="AE155:AI155"/>
    <mergeCell ref="AP155:AV155"/>
    <mergeCell ref="AW155:BA155"/>
    <mergeCell ref="BB155:BF155"/>
    <mergeCell ref="BG155:BL155"/>
    <mergeCell ref="BM155:BQ155"/>
    <mergeCell ref="H156:N156"/>
    <mergeCell ref="O156:S156"/>
    <mergeCell ref="T156:X156"/>
    <mergeCell ref="Y156:AD156"/>
    <mergeCell ref="AE156:AI156"/>
    <mergeCell ref="AP156:AV156"/>
    <mergeCell ref="AW156:BA156"/>
    <mergeCell ref="BB156:BF156"/>
    <mergeCell ref="BG156:BL156"/>
    <mergeCell ref="BM156:BQ156"/>
    <mergeCell ref="H157:N157"/>
    <mergeCell ref="O157:S157"/>
    <mergeCell ref="T157:X157"/>
    <mergeCell ref="Y157:AD157"/>
    <mergeCell ref="AE157:AI157"/>
    <mergeCell ref="AP157:AV157"/>
    <mergeCell ref="AW157:BA157"/>
    <mergeCell ref="BB157:BF157"/>
    <mergeCell ref="BG157:BL157"/>
    <mergeCell ref="BM157:BQ157"/>
    <mergeCell ref="H158:N158"/>
    <mergeCell ref="O158:S158"/>
    <mergeCell ref="T158:X158"/>
    <mergeCell ref="Y158:AD158"/>
    <mergeCell ref="AE158:AI158"/>
    <mergeCell ref="AP158:AV158"/>
    <mergeCell ref="AW158:BA158"/>
    <mergeCell ref="BB158:BF158"/>
    <mergeCell ref="BG158:BL158"/>
    <mergeCell ref="BM158:BQ158"/>
    <mergeCell ref="H159:N159"/>
    <mergeCell ref="O159:S159"/>
    <mergeCell ref="T159:X159"/>
    <mergeCell ref="Y159:AD159"/>
    <mergeCell ref="AE159:AI159"/>
    <mergeCell ref="AP159:AV159"/>
    <mergeCell ref="AW159:BA159"/>
    <mergeCell ref="BB159:BF159"/>
    <mergeCell ref="BG159:BL159"/>
    <mergeCell ref="BM159:BQ159"/>
    <mergeCell ref="H160:N160"/>
    <mergeCell ref="O160:S160"/>
    <mergeCell ref="T160:X160"/>
    <mergeCell ref="Y160:AD160"/>
    <mergeCell ref="AE160:AI160"/>
    <mergeCell ref="AP160:AV160"/>
    <mergeCell ref="AW160:BA160"/>
    <mergeCell ref="BB160:BF160"/>
    <mergeCell ref="BG160:BL160"/>
    <mergeCell ref="BM160:BQ160"/>
    <mergeCell ref="H161:N161"/>
    <mergeCell ref="O161:S161"/>
    <mergeCell ref="T161:X161"/>
    <mergeCell ref="Y161:AD161"/>
    <mergeCell ref="AE161:AI161"/>
    <mergeCell ref="AP161:AV161"/>
    <mergeCell ref="AW161:BA161"/>
    <mergeCell ref="BB161:BF161"/>
    <mergeCell ref="BG161:BL161"/>
    <mergeCell ref="BM161:BQ161"/>
    <mergeCell ref="H162:N162"/>
    <mergeCell ref="O162:S162"/>
    <mergeCell ref="T162:X162"/>
    <mergeCell ref="Y162:AD162"/>
    <mergeCell ref="AE162:AI162"/>
    <mergeCell ref="AP162:AV162"/>
    <mergeCell ref="AW162:BA162"/>
    <mergeCell ref="BB162:BF162"/>
    <mergeCell ref="BG162:BL162"/>
    <mergeCell ref="BM162:BQ162"/>
    <mergeCell ref="B163:G178"/>
    <mergeCell ref="H163:N163"/>
    <mergeCell ref="O163:S163"/>
    <mergeCell ref="T163:X163"/>
    <mergeCell ref="Y163:AD163"/>
    <mergeCell ref="AE163:AI163"/>
    <mergeCell ref="AP163:AV163"/>
    <mergeCell ref="AW163:BA163"/>
    <mergeCell ref="BB163:BF163"/>
    <mergeCell ref="BG163:BL163"/>
    <mergeCell ref="BM163:BQ163"/>
    <mergeCell ref="H164:N164"/>
    <mergeCell ref="O164:S164"/>
    <mergeCell ref="T164:X164"/>
    <mergeCell ref="Y164:AD164"/>
    <mergeCell ref="AE164:AI164"/>
    <mergeCell ref="AP164:AV164"/>
    <mergeCell ref="AW164:BA164"/>
    <mergeCell ref="BB164:BF164"/>
    <mergeCell ref="BG164:BL164"/>
    <mergeCell ref="BM164:BQ164"/>
    <mergeCell ref="H165:N165"/>
    <mergeCell ref="O165:S165"/>
    <mergeCell ref="T165:X165"/>
    <mergeCell ref="Y165:AD165"/>
    <mergeCell ref="AE165:AI165"/>
    <mergeCell ref="AP165:AV165"/>
    <mergeCell ref="AW165:BA165"/>
    <mergeCell ref="BB165:BF165"/>
    <mergeCell ref="BG165:BL165"/>
    <mergeCell ref="BM165:BQ165"/>
    <mergeCell ref="H166:N166"/>
    <mergeCell ref="O166:S166"/>
    <mergeCell ref="T166:X166"/>
    <mergeCell ref="Y166:AD166"/>
    <mergeCell ref="AE166:AI166"/>
    <mergeCell ref="AP166:AV166"/>
    <mergeCell ref="AW166:BA166"/>
    <mergeCell ref="BB166:BF166"/>
    <mergeCell ref="BG166:BL166"/>
    <mergeCell ref="BM166:BQ166"/>
    <mergeCell ref="H167:N167"/>
    <mergeCell ref="O167:S167"/>
    <mergeCell ref="T167:X167"/>
    <mergeCell ref="Y167:AD167"/>
    <mergeCell ref="AE167:AI167"/>
    <mergeCell ref="AP167:AV167"/>
    <mergeCell ref="AW167:BA167"/>
    <mergeCell ref="BB167:BF167"/>
    <mergeCell ref="BG167:BL167"/>
    <mergeCell ref="BM167:BQ167"/>
    <mergeCell ref="H168:N168"/>
    <mergeCell ref="O168:S168"/>
    <mergeCell ref="T168:X168"/>
    <mergeCell ref="Y168:AD168"/>
    <mergeCell ref="AE168:AI168"/>
    <mergeCell ref="AP168:AV168"/>
    <mergeCell ref="AW168:BA168"/>
    <mergeCell ref="BB168:BF168"/>
    <mergeCell ref="BG168:BL168"/>
    <mergeCell ref="BM168:BQ168"/>
    <mergeCell ref="H169:N169"/>
    <mergeCell ref="O169:S169"/>
    <mergeCell ref="T169:X169"/>
    <mergeCell ref="Y169:AD169"/>
    <mergeCell ref="AE169:AI169"/>
    <mergeCell ref="AP169:AV169"/>
    <mergeCell ref="AW169:BA169"/>
    <mergeCell ref="BB169:BF169"/>
    <mergeCell ref="BG169:BL169"/>
    <mergeCell ref="BM169:BQ169"/>
    <mergeCell ref="H170:N170"/>
    <mergeCell ref="O170:S170"/>
    <mergeCell ref="T170:X170"/>
    <mergeCell ref="Y170:AD170"/>
    <mergeCell ref="AE170:AI170"/>
    <mergeCell ref="AP170:AV170"/>
    <mergeCell ref="AW170:BA170"/>
    <mergeCell ref="BB170:BF170"/>
    <mergeCell ref="BG170:BL170"/>
    <mergeCell ref="BM170:BQ170"/>
    <mergeCell ref="H171:N171"/>
    <mergeCell ref="O171:S171"/>
    <mergeCell ref="T171:X171"/>
    <mergeCell ref="Y171:AD171"/>
    <mergeCell ref="AE171:AI171"/>
    <mergeCell ref="AP171:AV171"/>
    <mergeCell ref="AW171:BA171"/>
    <mergeCell ref="BB171:BF171"/>
    <mergeCell ref="BG171:BL171"/>
    <mergeCell ref="BM171:BQ171"/>
    <mergeCell ref="H172:N172"/>
    <mergeCell ref="O172:S172"/>
    <mergeCell ref="T172:X172"/>
    <mergeCell ref="Y172:AD172"/>
    <mergeCell ref="AE172:AI172"/>
    <mergeCell ref="AP172:AV172"/>
    <mergeCell ref="AW172:BA172"/>
    <mergeCell ref="BB172:BF172"/>
    <mergeCell ref="BG172:BL172"/>
    <mergeCell ref="BM172:BQ172"/>
    <mergeCell ref="H173:N173"/>
    <mergeCell ref="O173:S173"/>
    <mergeCell ref="T173:X173"/>
    <mergeCell ref="Y173:AD173"/>
    <mergeCell ref="AE173:AI173"/>
    <mergeCell ref="AJ173:AV173"/>
    <mergeCell ref="AW173:BA173"/>
    <mergeCell ref="BB173:BF173"/>
    <mergeCell ref="BG173:BL173"/>
    <mergeCell ref="BM173:BQ173"/>
    <mergeCell ref="H174:N174"/>
    <mergeCell ref="O174:S174"/>
    <mergeCell ref="T174:X174"/>
    <mergeCell ref="Y174:AD174"/>
    <mergeCell ref="AE174:AI174"/>
    <mergeCell ref="H175:N175"/>
    <mergeCell ref="O175:S175"/>
    <mergeCell ref="T175:X175"/>
    <mergeCell ref="Y175:AD175"/>
    <mergeCell ref="AE175:AI175"/>
    <mergeCell ref="H176:N176"/>
    <mergeCell ref="O176:S176"/>
    <mergeCell ref="T176:X176"/>
    <mergeCell ref="Y176:AD176"/>
    <mergeCell ref="AE176:AI176"/>
    <mergeCell ref="H177:N177"/>
    <mergeCell ref="O177:S177"/>
    <mergeCell ref="T177:X177"/>
    <mergeCell ref="Y177:AD177"/>
    <mergeCell ref="AE177:AI177"/>
    <mergeCell ref="H178:N178"/>
    <mergeCell ref="O178:S178"/>
    <mergeCell ref="T178:X178"/>
    <mergeCell ref="Y178:AD178"/>
    <mergeCell ref="AE178:AI178"/>
    <mergeCell ref="B182:H182"/>
    <mergeCell ref="I182:K182"/>
    <mergeCell ref="L182:Q182"/>
    <mergeCell ref="R182:W182"/>
    <mergeCell ref="X182:AC182"/>
    <mergeCell ref="AD182:AI182"/>
    <mergeCell ref="AJ182:AO182"/>
    <mergeCell ref="AP182:AU182"/>
    <mergeCell ref="AV182:BA182"/>
    <mergeCell ref="BB182:BG182"/>
    <mergeCell ref="BH182:BM182"/>
    <mergeCell ref="BN182:BS182"/>
    <mergeCell ref="BT182:BY182"/>
    <mergeCell ref="B183:H185"/>
    <mergeCell ref="I183:K183"/>
    <mergeCell ref="L183:Q183"/>
    <mergeCell ref="R183:W183"/>
    <mergeCell ref="X183:AC183"/>
    <mergeCell ref="AD183:AI183"/>
    <mergeCell ref="AJ183:AO183"/>
    <mergeCell ref="AP183:AU183"/>
    <mergeCell ref="AV183:BA183"/>
    <mergeCell ref="BB183:BG183"/>
    <mergeCell ref="BH183:BM183"/>
    <mergeCell ref="BN183:BS183"/>
    <mergeCell ref="BT183:BY183"/>
    <mergeCell ref="I184:K184"/>
    <mergeCell ref="L184:Q184"/>
    <mergeCell ref="R184:W184"/>
    <mergeCell ref="X184:AC184"/>
    <mergeCell ref="AD184:AI184"/>
    <mergeCell ref="AJ184:AO184"/>
    <mergeCell ref="AP184:AU184"/>
    <mergeCell ref="AV184:BA184"/>
    <mergeCell ref="BB184:BG184"/>
    <mergeCell ref="BH184:BM184"/>
    <mergeCell ref="BN184:BS184"/>
    <mergeCell ref="BT184:BY184"/>
    <mergeCell ref="I185:K185"/>
    <mergeCell ref="L185:Q185"/>
    <mergeCell ref="R185:W185"/>
    <mergeCell ref="X185:AC185"/>
    <mergeCell ref="AD185:AI185"/>
    <mergeCell ref="AJ185:AO185"/>
    <mergeCell ref="AP185:AU185"/>
    <mergeCell ref="AV185:BA185"/>
    <mergeCell ref="BB185:BG185"/>
    <mergeCell ref="BH185:BM185"/>
    <mergeCell ref="BN185:BS185"/>
    <mergeCell ref="BT185:BY185"/>
    <mergeCell ref="B186:H188"/>
    <mergeCell ref="I186:K186"/>
    <mergeCell ref="L186:Q186"/>
    <mergeCell ref="R186:W186"/>
    <mergeCell ref="X186:AC186"/>
    <mergeCell ref="AD186:AI186"/>
    <mergeCell ref="AJ186:AO186"/>
    <mergeCell ref="AP186:AU186"/>
    <mergeCell ref="AV186:BA186"/>
    <mergeCell ref="BB186:BG186"/>
    <mergeCell ref="BH186:BM186"/>
    <mergeCell ref="BN186:BS186"/>
    <mergeCell ref="BT186:BY186"/>
    <mergeCell ref="I187:K187"/>
    <mergeCell ref="L187:Q187"/>
    <mergeCell ref="R187:W187"/>
    <mergeCell ref="X187:AC187"/>
    <mergeCell ref="AD187:AI187"/>
    <mergeCell ref="AJ187:AO187"/>
    <mergeCell ref="AP187:AU187"/>
    <mergeCell ref="AV187:BA187"/>
    <mergeCell ref="BB187:BG187"/>
    <mergeCell ref="BH187:BM187"/>
    <mergeCell ref="BN187:BS187"/>
    <mergeCell ref="BT187:BY187"/>
    <mergeCell ref="I188:K188"/>
    <mergeCell ref="L188:Q188"/>
    <mergeCell ref="R188:W188"/>
    <mergeCell ref="X188:AC188"/>
    <mergeCell ref="AD188:AI188"/>
    <mergeCell ref="AJ188:AO188"/>
    <mergeCell ref="AP188:AU188"/>
    <mergeCell ref="AV188:BA188"/>
    <mergeCell ref="BB188:BG188"/>
    <mergeCell ref="BH188:BM188"/>
    <mergeCell ref="BN188:BS188"/>
    <mergeCell ref="BT188:BY188"/>
    <mergeCell ref="B189:H191"/>
    <mergeCell ref="I189:K189"/>
    <mergeCell ref="L189:Q189"/>
    <mergeCell ref="R189:W189"/>
    <mergeCell ref="X189:AC189"/>
    <mergeCell ref="AD189:AI189"/>
    <mergeCell ref="AJ189:AO189"/>
    <mergeCell ref="AP189:AU189"/>
    <mergeCell ref="AV189:BA189"/>
    <mergeCell ref="BB189:BG189"/>
    <mergeCell ref="BH189:BM189"/>
    <mergeCell ref="BN189:BS189"/>
    <mergeCell ref="BT189:BY189"/>
    <mergeCell ref="I190:K190"/>
    <mergeCell ref="L190:Q190"/>
    <mergeCell ref="R190:W190"/>
    <mergeCell ref="X190:AC190"/>
    <mergeCell ref="AD190:AI190"/>
    <mergeCell ref="AJ190:AO190"/>
    <mergeCell ref="AP190:AU190"/>
    <mergeCell ref="AV190:BA190"/>
    <mergeCell ref="BB190:BG190"/>
    <mergeCell ref="BH190:BM190"/>
    <mergeCell ref="BN190:BS190"/>
    <mergeCell ref="BT190:BY190"/>
    <mergeCell ref="I191:K191"/>
    <mergeCell ref="L191:Q191"/>
    <mergeCell ref="R191:W191"/>
    <mergeCell ref="X191:AC191"/>
    <mergeCell ref="AD191:AI191"/>
    <mergeCell ref="AJ191:AO191"/>
    <mergeCell ref="AP191:AU191"/>
    <mergeCell ref="AV191:BA191"/>
    <mergeCell ref="BB191:BG191"/>
    <mergeCell ref="BH191:BM191"/>
    <mergeCell ref="BN191:BS191"/>
    <mergeCell ref="BT191:BY191"/>
    <mergeCell ref="B192:H194"/>
    <mergeCell ref="I192:K192"/>
    <mergeCell ref="L192:Q192"/>
    <mergeCell ref="R192:W192"/>
    <mergeCell ref="X192:AC192"/>
    <mergeCell ref="AD192:AI192"/>
    <mergeCell ref="AJ192:AO192"/>
    <mergeCell ref="AP192:AU192"/>
    <mergeCell ref="AV192:BA192"/>
    <mergeCell ref="BB192:BG192"/>
    <mergeCell ref="BH192:BM192"/>
    <mergeCell ref="BN192:BS192"/>
    <mergeCell ref="BT192:BY192"/>
    <mergeCell ref="I193:K193"/>
    <mergeCell ref="L193:Q193"/>
    <mergeCell ref="R193:W193"/>
    <mergeCell ref="X193:AC193"/>
    <mergeCell ref="AD193:AI193"/>
    <mergeCell ref="AJ193:AO193"/>
    <mergeCell ref="AP193:AU193"/>
    <mergeCell ref="AV193:BA193"/>
    <mergeCell ref="BB193:BG193"/>
    <mergeCell ref="BH193:BM193"/>
    <mergeCell ref="BN193:BS193"/>
    <mergeCell ref="BT193:BY193"/>
    <mergeCell ref="I194:K194"/>
    <mergeCell ref="L194:Q194"/>
    <mergeCell ref="R194:W194"/>
    <mergeCell ref="X194:AC194"/>
    <mergeCell ref="AD194:AI194"/>
    <mergeCell ref="AJ194:AO194"/>
    <mergeCell ref="AP194:AU194"/>
    <mergeCell ref="AV194:BA194"/>
    <mergeCell ref="BB194:BG194"/>
    <mergeCell ref="BH194:BM194"/>
    <mergeCell ref="BN194:BS194"/>
    <mergeCell ref="BT194:BY194"/>
    <mergeCell ref="B195:H197"/>
    <mergeCell ref="I195:K195"/>
    <mergeCell ref="L195:Q195"/>
    <mergeCell ref="R195:W195"/>
    <mergeCell ref="X195:AC195"/>
    <mergeCell ref="AD195:AI195"/>
    <mergeCell ref="AJ195:AO195"/>
    <mergeCell ref="AP195:AU195"/>
    <mergeCell ref="AV195:BA195"/>
    <mergeCell ref="BB195:BG195"/>
    <mergeCell ref="BH195:BM195"/>
    <mergeCell ref="BN195:BS195"/>
    <mergeCell ref="BT195:BY195"/>
    <mergeCell ref="I196:K196"/>
    <mergeCell ref="L196:Q196"/>
    <mergeCell ref="R196:W196"/>
    <mergeCell ref="X196:AC196"/>
    <mergeCell ref="AD196:AI196"/>
    <mergeCell ref="AJ196:AO196"/>
    <mergeCell ref="AP196:AU196"/>
    <mergeCell ref="AV196:BA196"/>
    <mergeCell ref="BB196:BG196"/>
    <mergeCell ref="BH196:BM196"/>
    <mergeCell ref="BN196:BS196"/>
    <mergeCell ref="BT196:BY196"/>
    <mergeCell ref="I197:K197"/>
    <mergeCell ref="L197:Q197"/>
    <mergeCell ref="R197:W197"/>
    <mergeCell ref="X197:AC197"/>
    <mergeCell ref="AD197:AI197"/>
    <mergeCell ref="AJ197:AO197"/>
    <mergeCell ref="AP197:AU197"/>
    <mergeCell ref="AV197:BA197"/>
    <mergeCell ref="BB197:BG197"/>
    <mergeCell ref="BH197:BM197"/>
    <mergeCell ref="BN197:BS197"/>
    <mergeCell ref="BT197:BY197"/>
    <mergeCell ref="B198:H200"/>
    <mergeCell ref="I198:K198"/>
    <mergeCell ref="L198:Q198"/>
    <mergeCell ref="R198:W198"/>
    <mergeCell ref="X198:AC198"/>
    <mergeCell ref="AD198:AI198"/>
    <mergeCell ref="AJ198:AO198"/>
    <mergeCell ref="AP198:AU198"/>
    <mergeCell ref="AV198:BA198"/>
    <mergeCell ref="BB198:BG198"/>
    <mergeCell ref="BH198:BM198"/>
    <mergeCell ref="BN198:BS198"/>
    <mergeCell ref="BT198:BY198"/>
    <mergeCell ref="I199:K199"/>
    <mergeCell ref="L199:Q199"/>
    <mergeCell ref="R199:W199"/>
    <mergeCell ref="X199:AC199"/>
    <mergeCell ref="AD199:AI199"/>
    <mergeCell ref="AJ199:AO199"/>
    <mergeCell ref="AP199:AU199"/>
    <mergeCell ref="AV199:BA199"/>
    <mergeCell ref="BB199:BG199"/>
    <mergeCell ref="BH199:BM199"/>
    <mergeCell ref="BN199:BS199"/>
    <mergeCell ref="BT199:BY199"/>
    <mergeCell ref="I200:K200"/>
    <mergeCell ref="L200:Q200"/>
    <mergeCell ref="R200:W200"/>
    <mergeCell ref="X200:AC200"/>
    <mergeCell ref="AD200:AI200"/>
    <mergeCell ref="AJ200:AO200"/>
    <mergeCell ref="AP200:AU200"/>
    <mergeCell ref="AV200:BA200"/>
    <mergeCell ref="BB200:BG200"/>
    <mergeCell ref="BH200:BM200"/>
    <mergeCell ref="BN200:BS200"/>
    <mergeCell ref="BT200:BY200"/>
    <mergeCell ref="B201:H203"/>
    <mergeCell ref="I201:K201"/>
    <mergeCell ref="L201:Q201"/>
    <mergeCell ref="R201:W201"/>
    <mergeCell ref="X201:AC201"/>
    <mergeCell ref="AD201:AI201"/>
    <mergeCell ref="AJ201:AO201"/>
    <mergeCell ref="AP201:AU201"/>
    <mergeCell ref="AV201:BA201"/>
    <mergeCell ref="BB201:BG201"/>
    <mergeCell ref="BH201:BM201"/>
    <mergeCell ref="BN201:BS201"/>
    <mergeCell ref="BT201:BY201"/>
    <mergeCell ref="I202:K202"/>
    <mergeCell ref="L202:Q202"/>
    <mergeCell ref="R202:W202"/>
    <mergeCell ref="X202:AC202"/>
    <mergeCell ref="AD202:AI202"/>
    <mergeCell ref="AJ202:AO202"/>
    <mergeCell ref="AP202:AU202"/>
    <mergeCell ref="AV202:BA202"/>
    <mergeCell ref="BB202:BG202"/>
    <mergeCell ref="BH202:BM202"/>
    <mergeCell ref="BN202:BS202"/>
    <mergeCell ref="BT202:BY202"/>
    <mergeCell ref="I203:K203"/>
    <mergeCell ref="L203:Q203"/>
    <mergeCell ref="R203:W203"/>
    <mergeCell ref="X203:AC203"/>
    <mergeCell ref="AD203:AI203"/>
    <mergeCell ref="AJ203:AO203"/>
    <mergeCell ref="AP203:AU203"/>
    <mergeCell ref="AV203:BA203"/>
    <mergeCell ref="BB203:BG203"/>
    <mergeCell ref="BH203:BM203"/>
    <mergeCell ref="BN203:BS203"/>
    <mergeCell ref="BT203:BY203"/>
    <mergeCell ref="B204:H206"/>
    <mergeCell ref="I204:K204"/>
    <mergeCell ref="L204:Q204"/>
    <mergeCell ref="R204:W204"/>
    <mergeCell ref="X204:AC204"/>
    <mergeCell ref="AD204:AI204"/>
    <mergeCell ref="AJ204:AO204"/>
    <mergeCell ref="AP204:AU204"/>
    <mergeCell ref="AV204:BA204"/>
    <mergeCell ref="BB204:BG204"/>
    <mergeCell ref="BH204:BM204"/>
    <mergeCell ref="BN204:BS204"/>
    <mergeCell ref="BT204:BY204"/>
    <mergeCell ref="I205:K205"/>
    <mergeCell ref="L205:Q205"/>
    <mergeCell ref="R205:W205"/>
    <mergeCell ref="X205:AC205"/>
    <mergeCell ref="AD205:AI205"/>
    <mergeCell ref="AJ205:AO205"/>
    <mergeCell ref="AP205:AU205"/>
    <mergeCell ref="AV205:BA205"/>
    <mergeCell ref="BB205:BG205"/>
    <mergeCell ref="BH205:BM205"/>
    <mergeCell ref="BN205:BS205"/>
    <mergeCell ref="BT205:BY205"/>
    <mergeCell ref="I206:K206"/>
    <mergeCell ref="L206:Q206"/>
    <mergeCell ref="R206:W206"/>
    <mergeCell ref="X206:AC206"/>
    <mergeCell ref="AD206:AI206"/>
    <mergeCell ref="AJ206:AO206"/>
    <mergeCell ref="AP206:AU206"/>
    <mergeCell ref="AV206:BA206"/>
    <mergeCell ref="BB206:BG206"/>
    <mergeCell ref="BH206:BM206"/>
    <mergeCell ref="BN206:BS206"/>
    <mergeCell ref="BT206:BY206"/>
    <mergeCell ref="B207:H209"/>
    <mergeCell ref="I207:K207"/>
    <mergeCell ref="L207:Q207"/>
    <mergeCell ref="R207:W207"/>
    <mergeCell ref="X207:AC207"/>
    <mergeCell ref="AD207:AI207"/>
    <mergeCell ref="AJ207:AO207"/>
    <mergeCell ref="AP207:AU207"/>
    <mergeCell ref="AV207:BA207"/>
    <mergeCell ref="BB207:BG207"/>
    <mergeCell ref="BH207:BM207"/>
    <mergeCell ref="BN207:BS207"/>
    <mergeCell ref="BT207:BY207"/>
    <mergeCell ref="I208:K208"/>
    <mergeCell ref="L208:Q208"/>
    <mergeCell ref="R208:W208"/>
    <mergeCell ref="X208:AC208"/>
    <mergeCell ref="AD208:AI208"/>
    <mergeCell ref="AJ208:AO208"/>
    <mergeCell ref="AP208:AU208"/>
    <mergeCell ref="AV208:BA208"/>
    <mergeCell ref="BB208:BG208"/>
    <mergeCell ref="BH208:BM208"/>
    <mergeCell ref="BN208:BS208"/>
    <mergeCell ref="BT208:BY208"/>
    <mergeCell ref="I209:K209"/>
    <mergeCell ref="L209:Q209"/>
    <mergeCell ref="R209:W209"/>
    <mergeCell ref="X209:AC209"/>
    <mergeCell ref="AD209:AI209"/>
    <mergeCell ref="AJ209:AO209"/>
    <mergeCell ref="AP209:AU209"/>
    <mergeCell ref="AV209:BA209"/>
    <mergeCell ref="BB209:BG209"/>
    <mergeCell ref="BH209:BM209"/>
    <mergeCell ref="BN209:BS209"/>
    <mergeCell ref="BT209:BY209"/>
    <mergeCell ref="B210:H212"/>
    <mergeCell ref="I210:K210"/>
    <mergeCell ref="L210:Q210"/>
    <mergeCell ref="R210:W210"/>
    <mergeCell ref="X210:AC210"/>
    <mergeCell ref="AD210:AI210"/>
    <mergeCell ref="AJ210:AO210"/>
    <mergeCell ref="AP210:AU210"/>
    <mergeCell ref="AV210:BA210"/>
    <mergeCell ref="BB210:BG210"/>
    <mergeCell ref="BH210:BM210"/>
    <mergeCell ref="BN210:BS210"/>
    <mergeCell ref="BT210:BY210"/>
    <mergeCell ref="I211:K211"/>
    <mergeCell ref="L211:Q211"/>
    <mergeCell ref="R211:W211"/>
    <mergeCell ref="X211:AC211"/>
    <mergeCell ref="AD211:AI211"/>
    <mergeCell ref="AJ211:AO211"/>
    <mergeCell ref="AP211:AU211"/>
    <mergeCell ref="AV211:BA211"/>
    <mergeCell ref="BB211:BG211"/>
    <mergeCell ref="BH211:BM211"/>
    <mergeCell ref="BN211:BS211"/>
    <mergeCell ref="BT211:BY211"/>
    <mergeCell ref="I212:K212"/>
    <mergeCell ref="L212:Q212"/>
    <mergeCell ref="R212:W212"/>
    <mergeCell ref="X212:AC212"/>
    <mergeCell ref="AD212:AI212"/>
    <mergeCell ref="AJ212:AO212"/>
    <mergeCell ref="AP212:AU212"/>
    <mergeCell ref="AV212:BA212"/>
    <mergeCell ref="BB212:BG212"/>
    <mergeCell ref="BH212:BM212"/>
    <mergeCell ref="BN212:BS212"/>
    <mergeCell ref="BT212:BY212"/>
    <mergeCell ref="B214:H214"/>
    <mergeCell ref="I214:K214"/>
    <mergeCell ref="L214:Q214"/>
    <mergeCell ref="R214:W214"/>
    <mergeCell ref="X214:AC214"/>
    <mergeCell ref="AD214:AI214"/>
    <mergeCell ref="AJ214:AO214"/>
    <mergeCell ref="AP214:AU214"/>
    <mergeCell ref="AV214:BA214"/>
    <mergeCell ref="BB214:BG214"/>
    <mergeCell ref="BH214:BM214"/>
    <mergeCell ref="BN214:BS214"/>
    <mergeCell ref="BT214:BY214"/>
    <mergeCell ref="B215:H217"/>
    <mergeCell ref="I215:K215"/>
    <mergeCell ref="L215:Q215"/>
    <mergeCell ref="R215:W215"/>
    <mergeCell ref="X215:AC215"/>
    <mergeCell ref="AD215:AI215"/>
    <mergeCell ref="AJ215:AO215"/>
    <mergeCell ref="AP215:AU215"/>
    <mergeCell ref="AV215:BA215"/>
    <mergeCell ref="BB215:BG215"/>
    <mergeCell ref="BH215:BM215"/>
    <mergeCell ref="BN215:BS215"/>
    <mergeCell ref="BT215:BY215"/>
    <mergeCell ref="I216:K216"/>
    <mergeCell ref="L216:Q216"/>
    <mergeCell ref="R216:W216"/>
    <mergeCell ref="X216:AC216"/>
    <mergeCell ref="AD216:AI216"/>
    <mergeCell ref="AJ216:AO216"/>
    <mergeCell ref="AP216:AU216"/>
    <mergeCell ref="AV216:BA216"/>
    <mergeCell ref="BB216:BG216"/>
    <mergeCell ref="BH216:BM216"/>
    <mergeCell ref="BN216:BS216"/>
    <mergeCell ref="BT216:BY216"/>
    <mergeCell ref="I217:K217"/>
    <mergeCell ref="L217:Q217"/>
    <mergeCell ref="R217:W217"/>
    <mergeCell ref="X217:AC217"/>
    <mergeCell ref="AD217:AI217"/>
    <mergeCell ref="AJ217:AO217"/>
    <mergeCell ref="AP217:AU217"/>
    <mergeCell ref="AV217:BA217"/>
    <mergeCell ref="BB217:BG217"/>
    <mergeCell ref="BH217:BM217"/>
    <mergeCell ref="BN217:BS217"/>
    <mergeCell ref="BT217:BY217"/>
    <mergeCell ref="B218:H220"/>
    <mergeCell ref="I218:K218"/>
    <mergeCell ref="L218:Q218"/>
    <mergeCell ref="R218:W218"/>
    <mergeCell ref="X218:AC218"/>
    <mergeCell ref="AD218:AI218"/>
    <mergeCell ref="AJ218:AO218"/>
    <mergeCell ref="AP218:AU218"/>
    <mergeCell ref="AV218:BA218"/>
    <mergeCell ref="BB218:BG218"/>
    <mergeCell ref="BH218:BM218"/>
    <mergeCell ref="BN218:BS218"/>
    <mergeCell ref="BT218:BY218"/>
    <mergeCell ref="I219:K219"/>
    <mergeCell ref="L219:Q219"/>
    <mergeCell ref="R219:W219"/>
    <mergeCell ref="X219:AC219"/>
    <mergeCell ref="AD219:AI219"/>
    <mergeCell ref="AJ219:AO219"/>
    <mergeCell ref="AP219:AU219"/>
    <mergeCell ref="AV219:BA219"/>
    <mergeCell ref="BB219:BG219"/>
    <mergeCell ref="BH219:BM219"/>
    <mergeCell ref="BN219:BS219"/>
    <mergeCell ref="BT219:BY219"/>
    <mergeCell ref="I220:K220"/>
    <mergeCell ref="L220:Q220"/>
    <mergeCell ref="R220:W220"/>
    <mergeCell ref="X220:AC220"/>
    <mergeCell ref="AD220:AI220"/>
    <mergeCell ref="AJ220:AO220"/>
    <mergeCell ref="AP220:AU220"/>
    <mergeCell ref="AV220:BA220"/>
    <mergeCell ref="BB220:BG220"/>
    <mergeCell ref="BH220:BM220"/>
    <mergeCell ref="BN220:BS220"/>
    <mergeCell ref="BT220:BY220"/>
    <mergeCell ref="B221:H223"/>
    <mergeCell ref="I221:K221"/>
    <mergeCell ref="L221:Q221"/>
    <mergeCell ref="R221:W221"/>
    <mergeCell ref="X221:AC221"/>
    <mergeCell ref="AD221:AI221"/>
    <mergeCell ref="AJ221:AO221"/>
    <mergeCell ref="AP221:AU221"/>
    <mergeCell ref="AV221:BA221"/>
    <mergeCell ref="BB221:BG221"/>
    <mergeCell ref="BH221:BM221"/>
    <mergeCell ref="BN221:BS221"/>
    <mergeCell ref="BT221:BY221"/>
    <mergeCell ref="I222:K222"/>
    <mergeCell ref="L222:Q222"/>
    <mergeCell ref="R222:W222"/>
    <mergeCell ref="X222:AC222"/>
    <mergeCell ref="AD222:AI222"/>
    <mergeCell ref="AJ222:AO222"/>
    <mergeCell ref="AP222:AU222"/>
    <mergeCell ref="AV222:BA222"/>
    <mergeCell ref="BB222:BG222"/>
    <mergeCell ref="BH222:BM222"/>
    <mergeCell ref="BN222:BS222"/>
    <mergeCell ref="BT222:BY222"/>
    <mergeCell ref="I223:K223"/>
    <mergeCell ref="L223:Q223"/>
    <mergeCell ref="R223:W223"/>
    <mergeCell ref="X223:AC223"/>
    <mergeCell ref="AD223:AI223"/>
    <mergeCell ref="AJ223:AO223"/>
    <mergeCell ref="AP223:AU223"/>
    <mergeCell ref="AV223:BA223"/>
    <mergeCell ref="BB223:BG223"/>
    <mergeCell ref="BH223:BM223"/>
    <mergeCell ref="BN223:BS223"/>
    <mergeCell ref="BT223:BY223"/>
    <mergeCell ref="B224:H226"/>
    <mergeCell ref="I224:K224"/>
    <mergeCell ref="L224:Q224"/>
    <mergeCell ref="R224:W224"/>
    <mergeCell ref="X224:AC224"/>
    <mergeCell ref="AD224:AI224"/>
    <mergeCell ref="AJ224:AO224"/>
    <mergeCell ref="AP224:AU224"/>
    <mergeCell ref="AV224:BA224"/>
    <mergeCell ref="BB224:BG224"/>
    <mergeCell ref="BH224:BM224"/>
    <mergeCell ref="BN224:BS224"/>
    <mergeCell ref="BT224:BY224"/>
    <mergeCell ref="I225:K225"/>
    <mergeCell ref="L225:Q225"/>
    <mergeCell ref="R225:W225"/>
    <mergeCell ref="X225:AC225"/>
    <mergeCell ref="AD225:AI225"/>
    <mergeCell ref="AJ225:AO225"/>
    <mergeCell ref="AP225:AU225"/>
    <mergeCell ref="AV225:BA225"/>
    <mergeCell ref="BB225:BG225"/>
    <mergeCell ref="BH225:BM225"/>
    <mergeCell ref="BN225:BS225"/>
    <mergeCell ref="BT225:BY225"/>
    <mergeCell ref="I226:K226"/>
    <mergeCell ref="L226:Q226"/>
    <mergeCell ref="R226:W226"/>
    <mergeCell ref="X226:AC226"/>
    <mergeCell ref="AD226:AI226"/>
    <mergeCell ref="AJ226:AO226"/>
    <mergeCell ref="AP226:AU226"/>
    <mergeCell ref="AV226:BA226"/>
    <mergeCell ref="BB226:BG226"/>
    <mergeCell ref="BH226:BM226"/>
    <mergeCell ref="BN226:BS226"/>
    <mergeCell ref="BT226:BY226"/>
    <mergeCell ref="B227:H229"/>
    <mergeCell ref="I227:K227"/>
    <mergeCell ref="L227:Q227"/>
    <mergeCell ref="R227:W227"/>
    <mergeCell ref="X227:AC227"/>
    <mergeCell ref="AD227:AI227"/>
    <mergeCell ref="AJ227:AO227"/>
    <mergeCell ref="AP227:AU227"/>
    <mergeCell ref="AV227:BA227"/>
    <mergeCell ref="BB227:BG227"/>
    <mergeCell ref="BH227:BM227"/>
    <mergeCell ref="BN227:BS227"/>
    <mergeCell ref="BT227:BY227"/>
    <mergeCell ref="I228:K228"/>
    <mergeCell ref="L228:Q228"/>
    <mergeCell ref="R228:W228"/>
    <mergeCell ref="X228:AC228"/>
    <mergeCell ref="AD228:AI228"/>
    <mergeCell ref="AJ228:AO228"/>
    <mergeCell ref="AP228:AU228"/>
    <mergeCell ref="AV228:BA228"/>
    <mergeCell ref="BB228:BG228"/>
    <mergeCell ref="BH228:BM228"/>
    <mergeCell ref="BN228:BS228"/>
    <mergeCell ref="BT228:BY228"/>
    <mergeCell ref="I229:K229"/>
    <mergeCell ref="L229:Q229"/>
    <mergeCell ref="R229:W229"/>
    <mergeCell ref="X229:AC229"/>
    <mergeCell ref="AD229:AI229"/>
    <mergeCell ref="AJ229:AO229"/>
    <mergeCell ref="AP229:AU229"/>
    <mergeCell ref="AV229:BA229"/>
    <mergeCell ref="BB229:BG229"/>
    <mergeCell ref="BH229:BM229"/>
    <mergeCell ref="BN229:BS229"/>
    <mergeCell ref="BT229:BY229"/>
    <mergeCell ref="B230:H232"/>
    <mergeCell ref="I230:K230"/>
    <mergeCell ref="L230:Q230"/>
    <mergeCell ref="R230:W230"/>
    <mergeCell ref="X230:AC230"/>
    <mergeCell ref="AD230:AI230"/>
    <mergeCell ref="AJ230:AO230"/>
    <mergeCell ref="AP230:AU230"/>
    <mergeCell ref="AV230:BA230"/>
    <mergeCell ref="BB230:BG230"/>
    <mergeCell ref="BH230:BM230"/>
    <mergeCell ref="BN230:BS230"/>
    <mergeCell ref="BT230:BY230"/>
    <mergeCell ref="I231:K231"/>
    <mergeCell ref="L231:Q231"/>
    <mergeCell ref="R231:W231"/>
    <mergeCell ref="X231:AC231"/>
    <mergeCell ref="AD231:AI231"/>
    <mergeCell ref="AJ231:AO231"/>
    <mergeCell ref="AP231:AU231"/>
    <mergeCell ref="AV231:BA231"/>
    <mergeCell ref="BB231:BG231"/>
    <mergeCell ref="BH231:BM231"/>
    <mergeCell ref="BN231:BS231"/>
    <mergeCell ref="BT231:BY231"/>
    <mergeCell ref="I232:K232"/>
    <mergeCell ref="L232:Q232"/>
    <mergeCell ref="R232:W232"/>
    <mergeCell ref="X232:AC232"/>
    <mergeCell ref="AD232:AI232"/>
    <mergeCell ref="AJ232:AO232"/>
    <mergeCell ref="AP232:AU232"/>
    <mergeCell ref="AV232:BA232"/>
    <mergeCell ref="BB232:BG232"/>
    <mergeCell ref="BH232:BM232"/>
    <mergeCell ref="BN232:BS232"/>
    <mergeCell ref="BT232:BY232"/>
    <mergeCell ref="B233:H235"/>
    <mergeCell ref="I233:K233"/>
    <mergeCell ref="L233:Q233"/>
    <mergeCell ref="R233:W233"/>
    <mergeCell ref="X233:AC233"/>
    <mergeCell ref="AD233:AI233"/>
    <mergeCell ref="AJ233:AO233"/>
    <mergeCell ref="AP233:AU233"/>
    <mergeCell ref="AV233:BA233"/>
    <mergeCell ref="BB233:BG233"/>
    <mergeCell ref="BH233:BM233"/>
    <mergeCell ref="BN233:BS233"/>
    <mergeCell ref="BT233:BY233"/>
    <mergeCell ref="I234:K234"/>
    <mergeCell ref="L234:Q234"/>
    <mergeCell ref="R234:W234"/>
    <mergeCell ref="X234:AC234"/>
    <mergeCell ref="AD234:AI234"/>
    <mergeCell ref="AJ234:AO234"/>
    <mergeCell ref="AP234:AU234"/>
    <mergeCell ref="AV234:BA234"/>
    <mergeCell ref="BB234:BG234"/>
    <mergeCell ref="BH234:BM234"/>
    <mergeCell ref="BN234:BS234"/>
    <mergeCell ref="BT234:BY234"/>
    <mergeCell ref="I235:K235"/>
    <mergeCell ref="L235:Q235"/>
    <mergeCell ref="R235:W235"/>
    <mergeCell ref="X235:AC235"/>
    <mergeCell ref="AD235:AI235"/>
    <mergeCell ref="AJ235:AO235"/>
    <mergeCell ref="AP235:AU235"/>
    <mergeCell ref="AV235:BA235"/>
    <mergeCell ref="BB235:BG235"/>
    <mergeCell ref="BH235:BM235"/>
    <mergeCell ref="BN235:BS235"/>
    <mergeCell ref="BT235:BY235"/>
    <mergeCell ref="B236:H238"/>
    <mergeCell ref="I236:K236"/>
    <mergeCell ref="L236:Q236"/>
    <mergeCell ref="R236:W236"/>
    <mergeCell ref="X236:AC236"/>
    <mergeCell ref="AD236:AI236"/>
    <mergeCell ref="AJ236:AO236"/>
    <mergeCell ref="AP236:AU236"/>
    <mergeCell ref="AV236:BA236"/>
    <mergeCell ref="BB236:BG236"/>
    <mergeCell ref="BH236:BM236"/>
    <mergeCell ref="BN236:BS236"/>
    <mergeCell ref="BT236:BY236"/>
    <mergeCell ref="I237:K237"/>
    <mergeCell ref="L237:Q237"/>
    <mergeCell ref="R237:W237"/>
    <mergeCell ref="X237:AC237"/>
    <mergeCell ref="AD237:AI237"/>
    <mergeCell ref="AJ237:AO237"/>
    <mergeCell ref="AP237:AU237"/>
    <mergeCell ref="AV237:BA237"/>
    <mergeCell ref="BB237:BG237"/>
    <mergeCell ref="BH237:BM237"/>
    <mergeCell ref="BN237:BS237"/>
    <mergeCell ref="BT237:BY237"/>
    <mergeCell ref="I238:K238"/>
    <mergeCell ref="L238:Q238"/>
    <mergeCell ref="R238:W238"/>
    <mergeCell ref="X238:AC238"/>
    <mergeCell ref="AD238:AI238"/>
    <mergeCell ref="AJ238:AO238"/>
    <mergeCell ref="AP238:AU238"/>
    <mergeCell ref="AV238:BA238"/>
    <mergeCell ref="BB238:BG238"/>
    <mergeCell ref="BH238:BM238"/>
    <mergeCell ref="BN238:BS238"/>
    <mergeCell ref="BT238:BY238"/>
    <mergeCell ref="B239:H241"/>
    <mergeCell ref="I239:K239"/>
    <mergeCell ref="L239:Q239"/>
    <mergeCell ref="R239:W239"/>
    <mergeCell ref="X239:AC239"/>
    <mergeCell ref="AD239:AI239"/>
    <mergeCell ref="AJ239:AO239"/>
    <mergeCell ref="AP239:AU239"/>
    <mergeCell ref="AV239:BA239"/>
    <mergeCell ref="BB239:BG239"/>
    <mergeCell ref="BH239:BM239"/>
    <mergeCell ref="BN239:BS239"/>
    <mergeCell ref="BT239:BY239"/>
    <mergeCell ref="I240:K240"/>
    <mergeCell ref="L240:Q240"/>
    <mergeCell ref="R240:W240"/>
    <mergeCell ref="X240:AC240"/>
    <mergeCell ref="AD240:AI240"/>
    <mergeCell ref="AJ240:AO240"/>
    <mergeCell ref="AP240:AU240"/>
    <mergeCell ref="AV240:BA240"/>
    <mergeCell ref="BB240:BG240"/>
    <mergeCell ref="BH240:BM240"/>
    <mergeCell ref="BN240:BS240"/>
    <mergeCell ref="BT240:BY240"/>
    <mergeCell ref="I241:K241"/>
    <mergeCell ref="L241:Q241"/>
    <mergeCell ref="R241:W241"/>
    <mergeCell ref="X241:AC241"/>
    <mergeCell ref="AD241:AI241"/>
    <mergeCell ref="AJ241:AO241"/>
    <mergeCell ref="AP241:AU241"/>
    <mergeCell ref="AV241:BA241"/>
    <mergeCell ref="BB241:BG241"/>
    <mergeCell ref="BH241:BM241"/>
    <mergeCell ref="BN241:BS241"/>
    <mergeCell ref="BT241:BY241"/>
    <mergeCell ref="B242:H244"/>
    <mergeCell ref="I242:K242"/>
    <mergeCell ref="L242:Q242"/>
    <mergeCell ref="R242:W242"/>
    <mergeCell ref="X242:AC242"/>
    <mergeCell ref="AD242:AI242"/>
    <mergeCell ref="AJ242:AO242"/>
    <mergeCell ref="AP242:AU242"/>
    <mergeCell ref="AV242:BA242"/>
    <mergeCell ref="BB242:BG242"/>
    <mergeCell ref="BH242:BM242"/>
    <mergeCell ref="BN242:BS242"/>
    <mergeCell ref="BT242:BY242"/>
    <mergeCell ref="I243:K243"/>
    <mergeCell ref="L243:Q243"/>
    <mergeCell ref="R243:W243"/>
    <mergeCell ref="X243:AC243"/>
    <mergeCell ref="AD243:AI243"/>
    <mergeCell ref="AJ243:AO243"/>
    <mergeCell ref="AP243:AU243"/>
    <mergeCell ref="AV243:BA243"/>
    <mergeCell ref="BB243:BG243"/>
    <mergeCell ref="BH243:BM243"/>
    <mergeCell ref="BN243:BS243"/>
    <mergeCell ref="BT243:BY243"/>
    <mergeCell ref="I244:K244"/>
    <mergeCell ref="L244:Q244"/>
    <mergeCell ref="R244:W244"/>
    <mergeCell ref="X244:AC244"/>
    <mergeCell ref="AD244:AI244"/>
    <mergeCell ref="AJ244:AO244"/>
    <mergeCell ref="AP244:AU244"/>
    <mergeCell ref="AV244:BA244"/>
    <mergeCell ref="BB244:BG244"/>
    <mergeCell ref="BH244:BM244"/>
    <mergeCell ref="BN244:BS244"/>
    <mergeCell ref="BT244:BY244"/>
    <mergeCell ref="AU248:BQ248"/>
    <mergeCell ref="B250:T251"/>
    <mergeCell ref="U250:AI250"/>
    <mergeCell ref="AJ250:BB251"/>
    <mergeCell ref="BC250:BQ250"/>
    <mergeCell ref="U251:Y251"/>
    <mergeCell ref="Z251:AD251"/>
    <mergeCell ref="AE251:AI251"/>
    <mergeCell ref="BC251:BG251"/>
    <mergeCell ref="BH251:BL251"/>
    <mergeCell ref="BM251:BQ251"/>
    <mergeCell ref="B252:T252"/>
    <mergeCell ref="U252:Y252"/>
    <mergeCell ref="Z252:AD252"/>
    <mergeCell ref="AE252:AI252"/>
    <mergeCell ref="AJ252:BB252"/>
    <mergeCell ref="BC252:BG252"/>
    <mergeCell ref="BH252:BL252"/>
    <mergeCell ref="BM252:BQ252"/>
    <mergeCell ref="B253:T253"/>
    <mergeCell ref="U253:Y253"/>
    <mergeCell ref="Z253:AD253"/>
    <mergeCell ref="AE253:AI253"/>
    <mergeCell ref="AJ253:BB253"/>
    <mergeCell ref="BC253:BG253"/>
    <mergeCell ref="BH253:BL253"/>
    <mergeCell ref="BM253:BQ253"/>
    <mergeCell ref="B254:T254"/>
    <mergeCell ref="U254:Y254"/>
    <mergeCell ref="Z254:AD254"/>
    <mergeCell ref="AE254:AI254"/>
    <mergeCell ref="AJ254:BB254"/>
    <mergeCell ref="BC254:BG254"/>
    <mergeCell ref="BH254:BL254"/>
    <mergeCell ref="BM254:BQ254"/>
    <mergeCell ref="B255:T255"/>
    <mergeCell ref="U255:Y255"/>
    <mergeCell ref="Z255:AD255"/>
    <mergeCell ref="AE255:AI255"/>
    <mergeCell ref="AJ255:BB255"/>
    <mergeCell ref="BC255:BG255"/>
    <mergeCell ref="BH255:BL255"/>
    <mergeCell ref="BM255:BQ255"/>
    <mergeCell ref="B256:T256"/>
    <mergeCell ref="U256:Y256"/>
    <mergeCell ref="Z256:AD256"/>
    <mergeCell ref="AE256:AI256"/>
    <mergeCell ref="AJ256:BB256"/>
    <mergeCell ref="BC256:BG256"/>
    <mergeCell ref="BH256:BL256"/>
    <mergeCell ref="BM256:BQ256"/>
    <mergeCell ref="B257:T257"/>
    <mergeCell ref="U257:Y257"/>
    <mergeCell ref="Z257:AD257"/>
    <mergeCell ref="AE257:AI257"/>
    <mergeCell ref="AJ257:BB257"/>
    <mergeCell ref="BC257:BG257"/>
    <mergeCell ref="BH257:BL257"/>
    <mergeCell ref="BM257:BQ257"/>
    <mergeCell ref="B258:T258"/>
    <mergeCell ref="U258:Y258"/>
    <mergeCell ref="Z258:AD258"/>
    <mergeCell ref="AE258:AI258"/>
    <mergeCell ref="AJ258:BB258"/>
    <mergeCell ref="BC258:BG258"/>
    <mergeCell ref="BH258:BL258"/>
    <mergeCell ref="BM258:BQ258"/>
    <mergeCell ref="B259:T259"/>
    <mergeCell ref="U259:Y259"/>
    <mergeCell ref="Z259:AD259"/>
    <mergeCell ref="AE259:AI259"/>
    <mergeCell ref="AJ259:BB259"/>
    <mergeCell ref="BC259:BG259"/>
    <mergeCell ref="BH259:BL259"/>
    <mergeCell ref="BM259:BQ259"/>
    <mergeCell ref="B260:T260"/>
    <mergeCell ref="U260:Y260"/>
    <mergeCell ref="Z260:AD260"/>
    <mergeCell ref="AE260:AI260"/>
    <mergeCell ref="AJ260:BB260"/>
    <mergeCell ref="BC260:BG260"/>
    <mergeCell ref="BH260:BL260"/>
    <mergeCell ref="BM260:BQ260"/>
    <mergeCell ref="B261:T261"/>
    <mergeCell ref="U261:Y261"/>
    <mergeCell ref="Z261:AD261"/>
    <mergeCell ref="AE261:AI261"/>
    <mergeCell ref="AJ261:BB261"/>
    <mergeCell ref="BC261:BG261"/>
    <mergeCell ref="BH261:BL261"/>
    <mergeCell ref="BM261:BQ261"/>
    <mergeCell ref="B262:T262"/>
    <mergeCell ref="U262:Y262"/>
    <mergeCell ref="Z262:AD262"/>
    <mergeCell ref="AE262:AI262"/>
    <mergeCell ref="AJ262:BB262"/>
    <mergeCell ref="BC262:BG262"/>
    <mergeCell ref="BH262:BL262"/>
    <mergeCell ref="BM262:BQ262"/>
    <mergeCell ref="B263:T263"/>
    <mergeCell ref="U263:Y263"/>
    <mergeCell ref="Z263:AD263"/>
    <mergeCell ref="AE263:AI263"/>
    <mergeCell ref="AJ263:BB263"/>
    <mergeCell ref="BC263:BG263"/>
    <mergeCell ref="BH263:BL263"/>
    <mergeCell ref="BM263:BQ263"/>
    <mergeCell ref="B264:T264"/>
    <mergeCell ref="U264:Y264"/>
    <mergeCell ref="Z264:AD264"/>
    <mergeCell ref="AE264:AI264"/>
    <mergeCell ref="AJ264:BB264"/>
    <mergeCell ref="BC264:BG264"/>
    <mergeCell ref="BH264:BL264"/>
    <mergeCell ref="BM264:BQ264"/>
    <mergeCell ref="B265:T265"/>
    <mergeCell ref="U265:Y265"/>
    <mergeCell ref="Z265:AD265"/>
    <mergeCell ref="AE265:AI265"/>
    <mergeCell ref="AJ265:BB265"/>
    <mergeCell ref="BC265:BG265"/>
    <mergeCell ref="BH265:BL265"/>
    <mergeCell ref="BM265:BQ265"/>
    <mergeCell ref="B266:T266"/>
    <mergeCell ref="U266:Y266"/>
    <mergeCell ref="Z266:AD266"/>
    <mergeCell ref="AE266:AI266"/>
    <mergeCell ref="AJ266:BB266"/>
    <mergeCell ref="BC266:BG266"/>
    <mergeCell ref="BH266:BL266"/>
    <mergeCell ref="BM266:BQ266"/>
    <mergeCell ref="B267:T267"/>
    <mergeCell ref="U267:Y267"/>
    <mergeCell ref="Z267:AD267"/>
    <mergeCell ref="AE267:AI267"/>
    <mergeCell ref="AJ267:BB267"/>
    <mergeCell ref="BC267:BG267"/>
    <mergeCell ref="BH267:BL267"/>
    <mergeCell ref="BM267:BQ267"/>
    <mergeCell ref="B268:T268"/>
    <mergeCell ref="U268:Y268"/>
    <mergeCell ref="Z268:AD268"/>
    <mergeCell ref="AE268:AI268"/>
    <mergeCell ref="AJ268:BB268"/>
    <mergeCell ref="BC268:BG268"/>
    <mergeCell ref="BH268:BL268"/>
    <mergeCell ref="BM268:BQ268"/>
    <mergeCell ref="B269:T269"/>
    <mergeCell ref="U269:Y269"/>
    <mergeCell ref="Z269:AD269"/>
    <mergeCell ref="AE269:AI269"/>
    <mergeCell ref="AJ269:BB269"/>
    <mergeCell ref="BC269:BG269"/>
    <mergeCell ref="BH269:BL269"/>
    <mergeCell ref="BM269:BQ269"/>
    <mergeCell ref="B270:T270"/>
    <mergeCell ref="U270:Y270"/>
    <mergeCell ref="Z270:AD270"/>
    <mergeCell ref="AE270:AI270"/>
    <mergeCell ref="AJ270:BB270"/>
    <mergeCell ref="BC270:BG270"/>
    <mergeCell ref="BH270:BL270"/>
    <mergeCell ref="BM270:BQ270"/>
    <mergeCell ref="B271:T271"/>
    <mergeCell ref="U271:Y271"/>
    <mergeCell ref="Z271:AD271"/>
    <mergeCell ref="AE271:AI271"/>
    <mergeCell ref="AJ271:BB271"/>
    <mergeCell ref="BC271:BG271"/>
    <mergeCell ref="BH271:BL271"/>
    <mergeCell ref="BM271:BQ271"/>
    <mergeCell ref="B272:T272"/>
    <mergeCell ref="U272:Y272"/>
    <mergeCell ref="Z272:AD272"/>
    <mergeCell ref="AE272:AI272"/>
    <mergeCell ref="AJ272:BB272"/>
    <mergeCell ref="BC272:BG272"/>
    <mergeCell ref="BH272:BL272"/>
    <mergeCell ref="BM272:BQ272"/>
    <mergeCell ref="B273:T273"/>
    <mergeCell ref="U273:Y273"/>
    <mergeCell ref="Z273:AD273"/>
    <mergeCell ref="AE273:AI273"/>
    <mergeCell ref="AJ273:BB273"/>
    <mergeCell ref="BC273:BG273"/>
    <mergeCell ref="BH273:BL273"/>
    <mergeCell ref="BM273:BQ273"/>
    <mergeCell ref="B274:T274"/>
    <mergeCell ref="U274:Y274"/>
    <mergeCell ref="Z274:AD274"/>
    <mergeCell ref="AE274:AI274"/>
    <mergeCell ref="AJ274:BB274"/>
    <mergeCell ref="BC274:BG274"/>
    <mergeCell ref="BH274:BL274"/>
    <mergeCell ref="BM274:BQ274"/>
    <mergeCell ref="B275:T275"/>
    <mergeCell ref="U275:Y275"/>
    <mergeCell ref="Z275:AD275"/>
    <mergeCell ref="AE275:AI275"/>
    <mergeCell ref="AJ275:BB275"/>
    <mergeCell ref="BC275:BG275"/>
    <mergeCell ref="BH275:BL275"/>
    <mergeCell ref="BM275:BQ275"/>
    <mergeCell ref="B276:T276"/>
    <mergeCell ref="U276:Y276"/>
    <mergeCell ref="Z276:AD276"/>
    <mergeCell ref="AE276:AI276"/>
    <mergeCell ref="AJ276:BB276"/>
    <mergeCell ref="BC276:BG276"/>
    <mergeCell ref="BH276:BL276"/>
    <mergeCell ref="BM276:BQ276"/>
    <mergeCell ref="B277:T277"/>
    <mergeCell ref="U277:Y277"/>
    <mergeCell ref="Z277:AD277"/>
    <mergeCell ref="AE277:AI277"/>
    <mergeCell ref="B278:T278"/>
    <mergeCell ref="U278:Y278"/>
    <mergeCell ref="Z278:AD278"/>
    <mergeCell ref="AE278:AI278"/>
    <mergeCell ref="B279:T279"/>
    <mergeCell ref="U279:Y279"/>
    <mergeCell ref="Z279:AD279"/>
    <mergeCell ref="AE279:AI279"/>
    <mergeCell ref="B280:T280"/>
    <mergeCell ref="U280:Y280"/>
    <mergeCell ref="Z280:AD280"/>
    <mergeCell ref="AE280:AI280"/>
    <mergeCell ref="B281:T281"/>
    <mergeCell ref="U281:Y281"/>
    <mergeCell ref="Z281:AD281"/>
    <mergeCell ref="AE281:AI281"/>
    <mergeCell ref="B282:T282"/>
    <mergeCell ref="U282:Y282"/>
    <mergeCell ref="Z282:AD282"/>
    <mergeCell ref="AE282:AI282"/>
    <mergeCell ref="B283:T283"/>
    <mergeCell ref="U283:Y283"/>
    <mergeCell ref="Z283:AD283"/>
    <mergeCell ref="AE283:AI283"/>
    <mergeCell ref="B284:T284"/>
    <mergeCell ref="U284:Y284"/>
    <mergeCell ref="Z284:AD284"/>
    <mergeCell ref="AE284:AI284"/>
    <mergeCell ref="B285:T285"/>
    <mergeCell ref="U285:Y285"/>
    <mergeCell ref="Z285:AD285"/>
    <mergeCell ref="AE285:AI285"/>
    <mergeCell ref="B286:T286"/>
    <mergeCell ref="U286:Y286"/>
    <mergeCell ref="Z286:AD286"/>
    <mergeCell ref="AE286:AI286"/>
    <mergeCell ref="B287:T287"/>
    <mergeCell ref="U287:Y287"/>
    <mergeCell ref="Z287:AD287"/>
    <mergeCell ref="AE287:AI287"/>
    <mergeCell ref="B288:T288"/>
    <mergeCell ref="U288:Y288"/>
    <mergeCell ref="Z288:AD288"/>
    <mergeCell ref="AE288:AI288"/>
    <mergeCell ref="B289:T289"/>
    <mergeCell ref="U289:Y289"/>
    <mergeCell ref="Z289:AD289"/>
    <mergeCell ref="AE289:AI289"/>
    <mergeCell ref="B290:T290"/>
    <mergeCell ref="U290:Y290"/>
    <mergeCell ref="Z290:AD290"/>
    <mergeCell ref="AE290:AI290"/>
    <mergeCell ref="B291:T291"/>
    <mergeCell ref="U291:Y291"/>
    <mergeCell ref="Z291:AD291"/>
    <mergeCell ref="AE291:AI291"/>
    <mergeCell ref="B292:T292"/>
    <mergeCell ref="U292:Y292"/>
    <mergeCell ref="Z292:AD292"/>
    <mergeCell ref="AE292:AI292"/>
    <mergeCell ref="B293:T293"/>
    <mergeCell ref="U293:Y293"/>
    <mergeCell ref="Z293:AD293"/>
    <mergeCell ref="AE293:AI293"/>
    <mergeCell ref="B297:I297"/>
    <mergeCell ref="J297:S297"/>
    <mergeCell ref="T297:AC297"/>
    <mergeCell ref="AD297:AM297"/>
    <mergeCell ref="AN297:AW297"/>
    <mergeCell ref="AX297:BG297"/>
    <mergeCell ref="BH297:BQ297"/>
    <mergeCell ref="B298:I298"/>
    <mergeCell ref="J298:S298"/>
    <mergeCell ref="T298:AC298"/>
    <mergeCell ref="AD298:AM298"/>
    <mergeCell ref="AN298:AW298"/>
    <mergeCell ref="AX298:BG298"/>
    <mergeCell ref="BH298:BQ298"/>
    <mergeCell ref="B299:I299"/>
    <mergeCell ref="J299:S299"/>
    <mergeCell ref="T299:AC299"/>
    <mergeCell ref="AD299:AM299"/>
    <mergeCell ref="AN299:AW299"/>
    <mergeCell ref="AX299:BG299"/>
    <mergeCell ref="BH299:BQ299"/>
    <mergeCell ref="AY302:BN302"/>
    <mergeCell ref="B303:N303"/>
    <mergeCell ref="O303:AA303"/>
    <mergeCell ref="AB303:AN303"/>
    <mergeCell ref="AO303:BA303"/>
    <mergeCell ref="BB303:BN303"/>
    <mergeCell ref="B304:N304"/>
    <mergeCell ref="O304:AA304"/>
    <mergeCell ref="AB304:AN304"/>
    <mergeCell ref="AO304:BA304"/>
    <mergeCell ref="BB304:BN304"/>
    <mergeCell ref="B309:W310"/>
    <mergeCell ref="X309:AT309"/>
    <mergeCell ref="AU309:BQ309"/>
    <mergeCell ref="X310:AL310"/>
    <mergeCell ref="AM310:AT310"/>
    <mergeCell ref="AU310:BI310"/>
    <mergeCell ref="BJ310:BQ310"/>
    <mergeCell ref="B311:W311"/>
    <mergeCell ref="X311:AL311"/>
    <mergeCell ref="AM311:AT311"/>
    <mergeCell ref="AU311:BI311"/>
    <mergeCell ref="BJ311:BQ311"/>
    <mergeCell ref="B312:W312"/>
    <mergeCell ref="X312:AL312"/>
    <mergeCell ref="AM312:AT312"/>
    <mergeCell ref="AU312:BI312"/>
    <mergeCell ref="BJ312:BQ312"/>
    <mergeCell ref="B313:W313"/>
    <mergeCell ref="X313:AL313"/>
    <mergeCell ref="AM313:AT313"/>
    <mergeCell ref="AU313:BI313"/>
    <mergeCell ref="BJ313:BQ313"/>
    <mergeCell ref="B314:W314"/>
    <mergeCell ref="X314:AL314"/>
    <mergeCell ref="AM314:AT314"/>
    <mergeCell ref="AU314:BI314"/>
    <mergeCell ref="BJ314:BQ314"/>
    <mergeCell ref="B315:W315"/>
    <mergeCell ref="X315:AL315"/>
    <mergeCell ref="AM315:AT315"/>
    <mergeCell ref="AU315:BI315"/>
    <mergeCell ref="BJ315:BQ315"/>
    <mergeCell ref="B316:W316"/>
    <mergeCell ref="X316:AL316"/>
    <mergeCell ref="AM316:AT316"/>
    <mergeCell ref="AU316:BI316"/>
    <mergeCell ref="BJ316:BQ316"/>
    <mergeCell ref="B317:W317"/>
    <mergeCell ref="X317:AL317"/>
    <mergeCell ref="AM317:AT317"/>
    <mergeCell ref="AU317:BI317"/>
    <mergeCell ref="BJ317:BQ317"/>
    <mergeCell ref="B318:W318"/>
    <mergeCell ref="X318:AL318"/>
    <mergeCell ref="AM318:AT318"/>
    <mergeCell ref="AU318:BI318"/>
    <mergeCell ref="BJ318:BQ318"/>
    <mergeCell ref="B319:W319"/>
    <mergeCell ref="X319:AL319"/>
    <mergeCell ref="AM319:AT319"/>
    <mergeCell ref="AU319:BI319"/>
    <mergeCell ref="BJ319:BQ319"/>
    <mergeCell ref="B320:W320"/>
    <mergeCell ref="X320:AL320"/>
    <mergeCell ref="AM320:AT320"/>
    <mergeCell ref="AU320:BI320"/>
    <mergeCell ref="BJ320:BQ320"/>
    <mergeCell ref="B321:W321"/>
    <mergeCell ref="X321:AL321"/>
    <mergeCell ref="AM321:AT321"/>
    <mergeCell ref="AU321:BI321"/>
    <mergeCell ref="BJ321:BQ321"/>
    <mergeCell ref="B322:W322"/>
    <mergeCell ref="X322:AL322"/>
    <mergeCell ref="AM322:AT322"/>
    <mergeCell ref="AU322:BI322"/>
    <mergeCell ref="BJ322:BQ322"/>
    <mergeCell ref="B323:W323"/>
    <mergeCell ref="X323:AL323"/>
    <mergeCell ref="AM323:AT323"/>
    <mergeCell ref="AU323:BI323"/>
    <mergeCell ref="BJ323:BQ323"/>
    <mergeCell ref="B324:W324"/>
    <mergeCell ref="X324:AL324"/>
    <mergeCell ref="AM324:AT324"/>
    <mergeCell ref="AU324:BI324"/>
    <mergeCell ref="BJ324:BQ324"/>
    <mergeCell ref="B325:W325"/>
    <mergeCell ref="X325:AL325"/>
    <mergeCell ref="AM325:AT325"/>
    <mergeCell ref="AU325:BI325"/>
    <mergeCell ref="BJ325:BQ325"/>
    <mergeCell ref="B326:W326"/>
    <mergeCell ref="X326:AL326"/>
    <mergeCell ref="AM326:AT326"/>
    <mergeCell ref="AU326:BI326"/>
    <mergeCell ref="BJ326:BQ326"/>
    <mergeCell ref="B327:W327"/>
    <mergeCell ref="X327:AL327"/>
    <mergeCell ref="AM327:AT327"/>
    <mergeCell ref="AU327:BI327"/>
    <mergeCell ref="BJ327:BQ327"/>
    <mergeCell ref="B328:W328"/>
    <mergeCell ref="X328:AL328"/>
    <mergeCell ref="AM328:AT328"/>
    <mergeCell ref="AU328:BI328"/>
    <mergeCell ref="BJ328:BQ328"/>
    <mergeCell ref="B329:W329"/>
    <mergeCell ref="X329:AL329"/>
    <mergeCell ref="AM329:AT329"/>
    <mergeCell ref="AU329:BI329"/>
    <mergeCell ref="BJ329:BQ329"/>
    <mergeCell ref="B330:W330"/>
    <mergeCell ref="X330:AL330"/>
    <mergeCell ref="AM330:AT330"/>
    <mergeCell ref="AU330:BI330"/>
    <mergeCell ref="BJ330:BQ330"/>
    <mergeCell ref="B331:W331"/>
    <mergeCell ref="X331:AL331"/>
    <mergeCell ref="AM331:AT331"/>
    <mergeCell ref="AU331:BI331"/>
    <mergeCell ref="BJ331:BQ331"/>
    <mergeCell ref="B332:W332"/>
    <mergeCell ref="X332:AL332"/>
    <mergeCell ref="AM332:AT332"/>
    <mergeCell ref="AU332:BI332"/>
    <mergeCell ref="BJ332:BQ332"/>
    <mergeCell ref="B333:W333"/>
    <mergeCell ref="X333:AL333"/>
    <mergeCell ref="AM333:AT333"/>
    <mergeCell ref="AU333:BI333"/>
    <mergeCell ref="BJ333:BQ333"/>
    <mergeCell ref="B334:W334"/>
    <mergeCell ref="X334:AL334"/>
    <mergeCell ref="AM334:AT334"/>
    <mergeCell ref="AU334:BI334"/>
    <mergeCell ref="BJ334:BQ334"/>
    <mergeCell ref="B337:W338"/>
    <mergeCell ref="X337:AT337"/>
    <mergeCell ref="AU337:BQ337"/>
    <mergeCell ref="X338:AL338"/>
    <mergeCell ref="AM338:AT338"/>
    <mergeCell ref="AU338:BI338"/>
    <mergeCell ref="BJ338:BQ338"/>
    <mergeCell ref="B339:W339"/>
    <mergeCell ref="X339:AL339"/>
    <mergeCell ref="AM339:AT339"/>
    <mergeCell ref="AU339:BI339"/>
    <mergeCell ref="BJ339:BQ339"/>
    <mergeCell ref="C340:W340"/>
    <mergeCell ref="X340:AL340"/>
    <mergeCell ref="AM340:AT340"/>
    <mergeCell ref="AU340:BI340"/>
    <mergeCell ref="BJ340:BQ340"/>
    <mergeCell ref="C341:W341"/>
    <mergeCell ref="X341:AL341"/>
    <mergeCell ref="AM341:AT341"/>
    <mergeCell ref="AU341:BI341"/>
    <mergeCell ref="BJ341:BQ341"/>
    <mergeCell ref="C342:W342"/>
    <mergeCell ref="X342:AL342"/>
    <mergeCell ref="AM342:AT342"/>
    <mergeCell ref="AU342:BI342"/>
    <mergeCell ref="BJ342:BQ342"/>
    <mergeCell ref="B343:W343"/>
    <mergeCell ref="X343:AL343"/>
    <mergeCell ref="AM343:AT343"/>
    <mergeCell ref="AU343:BI343"/>
    <mergeCell ref="BJ343:BQ343"/>
    <mergeCell ref="C344:W344"/>
    <mergeCell ref="X344:AL344"/>
    <mergeCell ref="AM344:AT344"/>
    <mergeCell ref="AU344:BI344"/>
    <mergeCell ref="BJ344:BQ344"/>
    <mergeCell ref="C345:W345"/>
    <mergeCell ref="X345:AL345"/>
    <mergeCell ref="AM345:AT345"/>
    <mergeCell ref="AU345:BI345"/>
    <mergeCell ref="BJ345:BQ345"/>
    <mergeCell ref="C346:W346"/>
    <mergeCell ref="X346:AL346"/>
    <mergeCell ref="AM346:AT346"/>
    <mergeCell ref="AU346:BI346"/>
    <mergeCell ref="BJ346:BQ346"/>
    <mergeCell ref="B347:W347"/>
    <mergeCell ref="X347:AL347"/>
    <mergeCell ref="AM347:AT347"/>
    <mergeCell ref="AU347:BI347"/>
    <mergeCell ref="BJ347:BQ347"/>
    <mergeCell ref="B348:W348"/>
    <mergeCell ref="X348:AL348"/>
    <mergeCell ref="AM348:AT348"/>
    <mergeCell ref="AU348:BI348"/>
    <mergeCell ref="BJ348:BQ348"/>
    <mergeCell ref="B349:W349"/>
    <mergeCell ref="X349:AL349"/>
    <mergeCell ref="AM349:AT349"/>
    <mergeCell ref="AU349:BI349"/>
    <mergeCell ref="BJ349:BQ349"/>
    <mergeCell ref="B350:W350"/>
    <mergeCell ref="X350:AL350"/>
    <mergeCell ref="AM350:AT350"/>
    <mergeCell ref="AU350:BI350"/>
    <mergeCell ref="BJ350:BQ350"/>
    <mergeCell ref="B351:W351"/>
    <mergeCell ref="X351:AL351"/>
    <mergeCell ref="AM351:AT351"/>
    <mergeCell ref="AU351:BI351"/>
    <mergeCell ref="BJ351:BQ351"/>
    <mergeCell ref="B352:W352"/>
    <mergeCell ref="X352:AL352"/>
    <mergeCell ref="AM352:AT352"/>
    <mergeCell ref="AU352:BI352"/>
    <mergeCell ref="BJ352:BQ352"/>
    <mergeCell ref="B353:W353"/>
    <mergeCell ref="X353:AL353"/>
    <mergeCell ref="AM353:AT353"/>
    <mergeCell ref="AU353:BI353"/>
    <mergeCell ref="BJ353:BQ353"/>
    <mergeCell ref="AT355:BA355"/>
    <mergeCell ref="AT356:BA356"/>
    <mergeCell ref="B357:W357"/>
    <mergeCell ref="X357:AL357"/>
    <mergeCell ref="AM357:BA357"/>
    <mergeCell ref="B358:W358"/>
    <mergeCell ref="X358:AL358"/>
    <mergeCell ref="AM358:BA358"/>
    <mergeCell ref="B359:W359"/>
    <mergeCell ref="X359:AL359"/>
    <mergeCell ref="AM359:BA359"/>
    <mergeCell ref="B360:W360"/>
    <mergeCell ref="X360:AL360"/>
    <mergeCell ref="AM360:BA360"/>
    <mergeCell ref="B361:W361"/>
    <mergeCell ref="X361:AL361"/>
    <mergeCell ref="AM361:BA361"/>
    <mergeCell ref="B362:W362"/>
    <mergeCell ref="X362:AL362"/>
    <mergeCell ref="AM362:BA362"/>
    <mergeCell ref="B363:W363"/>
    <mergeCell ref="X363:AL363"/>
    <mergeCell ref="AM363:BA363"/>
    <mergeCell ref="B367:X367"/>
    <mergeCell ref="Y367:AM367"/>
    <mergeCell ref="AN367:BB367"/>
    <mergeCell ref="BC367:BQ367"/>
    <mergeCell ref="B368:N369"/>
    <mergeCell ref="O368:X368"/>
    <mergeCell ref="Y368:AM368"/>
    <mergeCell ref="AN368:BB368"/>
    <mergeCell ref="BC368:BQ368"/>
    <mergeCell ref="O369:X369"/>
    <mergeCell ref="Y369:AM369"/>
    <mergeCell ref="AN369:BB369"/>
    <mergeCell ref="BC369:BQ369"/>
    <mergeCell ref="B370:N371"/>
    <mergeCell ref="O370:X370"/>
    <mergeCell ref="Y370:AM370"/>
    <mergeCell ref="AN370:BB370"/>
    <mergeCell ref="BC370:BQ370"/>
    <mergeCell ref="O371:X371"/>
    <mergeCell ref="Y371:AM371"/>
    <mergeCell ref="AN371:BB371"/>
    <mergeCell ref="BC371:BQ371"/>
    <mergeCell ref="B376:X376"/>
    <mergeCell ref="Y376:AM376"/>
    <mergeCell ref="AN376:BB376"/>
    <mergeCell ref="BC376:BQ376"/>
    <mergeCell ref="B377:N378"/>
    <mergeCell ref="O377:X377"/>
    <mergeCell ref="Y377:AM377"/>
    <mergeCell ref="AN377:BB377"/>
    <mergeCell ref="BC377:BQ377"/>
    <mergeCell ref="O378:X378"/>
    <mergeCell ref="Y378:AM378"/>
    <mergeCell ref="AN378:BB378"/>
    <mergeCell ref="BC378:BQ378"/>
    <mergeCell ref="B383:X384"/>
    <mergeCell ref="Y383:AJ384"/>
    <mergeCell ref="AK383:BQ383"/>
    <mergeCell ref="AK384:AU384"/>
    <mergeCell ref="AV384:BF384"/>
    <mergeCell ref="BG384:BQ384"/>
    <mergeCell ref="B385:X385"/>
    <mergeCell ref="Y385:AJ385"/>
    <mergeCell ref="AK385:AU385"/>
    <mergeCell ref="AV385:BF385"/>
    <mergeCell ref="BG385:BQ385"/>
    <mergeCell ref="B386:X386"/>
    <mergeCell ref="Y386:AJ386"/>
    <mergeCell ref="AK386:AU386"/>
    <mergeCell ref="AV386:BF386"/>
    <mergeCell ref="BG386:BQ386"/>
    <mergeCell ref="Y387:AJ387"/>
    <mergeCell ref="AK387:AU387"/>
    <mergeCell ref="AV387:BF387"/>
    <mergeCell ref="BG387:BQ387"/>
    <mergeCell ref="Y388:AJ388"/>
    <mergeCell ref="AK388:AU388"/>
    <mergeCell ref="AV388:BF388"/>
    <mergeCell ref="BG388:BQ388"/>
    <mergeCell ref="Y389:AJ389"/>
    <mergeCell ref="AK389:AU389"/>
    <mergeCell ref="AV389:BF389"/>
    <mergeCell ref="BG389:BQ389"/>
    <mergeCell ref="Y390:AJ390"/>
    <mergeCell ref="AK390:AU390"/>
    <mergeCell ref="AV390:BF390"/>
    <mergeCell ref="BG390:BQ390"/>
    <mergeCell ref="B391:X391"/>
    <mergeCell ref="Y391:AJ391"/>
    <mergeCell ref="AK391:AU391"/>
    <mergeCell ref="AV391:BF391"/>
    <mergeCell ref="BG391:BQ391"/>
    <mergeCell ref="Y392:AJ392"/>
    <mergeCell ref="AK392:AU392"/>
    <mergeCell ref="AV392:BF392"/>
    <mergeCell ref="BG392:BQ392"/>
    <mergeCell ref="Y393:AJ393"/>
    <mergeCell ref="AK393:AU393"/>
    <mergeCell ref="AV393:BF393"/>
    <mergeCell ref="BG393:BQ393"/>
    <mergeCell ref="Y394:AJ394"/>
    <mergeCell ref="AK394:AU394"/>
    <mergeCell ref="AV394:BF394"/>
    <mergeCell ref="BG394:BQ394"/>
    <mergeCell ref="Y395:AJ395"/>
    <mergeCell ref="AK395:AU395"/>
    <mergeCell ref="AV395:BF395"/>
    <mergeCell ref="BG395:BQ395"/>
    <mergeCell ref="Y396:AJ396"/>
    <mergeCell ref="AK396:AU396"/>
    <mergeCell ref="AV396:BF396"/>
    <mergeCell ref="BG396:BQ396"/>
    <mergeCell ref="Y397:AJ397"/>
    <mergeCell ref="AK397:AU397"/>
    <mergeCell ref="AV397:BF397"/>
    <mergeCell ref="BG397:BQ397"/>
    <mergeCell ref="Y398:AJ398"/>
    <mergeCell ref="AK398:AU398"/>
    <mergeCell ref="AV398:BF398"/>
    <mergeCell ref="BG398:BQ398"/>
    <mergeCell ref="Y399:AJ399"/>
    <mergeCell ref="AK399:AU399"/>
    <mergeCell ref="AV399:BF399"/>
    <mergeCell ref="BG399:BQ399"/>
    <mergeCell ref="Y400:AJ400"/>
    <mergeCell ref="AK400:AU400"/>
    <mergeCell ref="AV400:BF400"/>
    <mergeCell ref="BG400:BQ400"/>
    <mergeCell ref="B405:F407"/>
    <mergeCell ref="G405:AA405"/>
    <mergeCell ref="AB405:AV405"/>
    <mergeCell ref="AW405:BQ405"/>
    <mergeCell ref="G406:M407"/>
    <mergeCell ref="N406:T407"/>
    <mergeCell ref="U406:AA407"/>
    <mergeCell ref="AB406:AH407"/>
    <mergeCell ref="AI406:AO407"/>
    <mergeCell ref="AP406:AV407"/>
    <mergeCell ref="AW406:BC407"/>
    <mergeCell ref="BD406:BJ407"/>
    <mergeCell ref="BK406:BQ407"/>
    <mergeCell ref="B408:F408"/>
    <mergeCell ref="G408:M408"/>
    <mergeCell ref="N408:T408"/>
    <mergeCell ref="U408:AA408"/>
    <mergeCell ref="AB408:AH408"/>
    <mergeCell ref="AI408:AO408"/>
    <mergeCell ref="AP408:AV408"/>
    <mergeCell ref="AW408:BC408"/>
    <mergeCell ref="BD408:BJ408"/>
    <mergeCell ref="BK408:BQ408"/>
    <mergeCell ref="B409:F409"/>
    <mergeCell ref="G409:M409"/>
    <mergeCell ref="N409:T409"/>
    <mergeCell ref="U409:AA409"/>
    <mergeCell ref="AB409:AH409"/>
    <mergeCell ref="AI409:AO409"/>
    <mergeCell ref="AP409:AV409"/>
    <mergeCell ref="AW409:BC409"/>
    <mergeCell ref="BD409:BJ409"/>
    <mergeCell ref="BK409:BQ409"/>
    <mergeCell ref="B410:F410"/>
    <mergeCell ref="G410:M410"/>
    <mergeCell ref="N410:T410"/>
    <mergeCell ref="U410:AA410"/>
    <mergeCell ref="AB410:AH410"/>
    <mergeCell ref="AI410:AO410"/>
    <mergeCell ref="AP410:AV410"/>
    <mergeCell ref="AW410:BC410"/>
    <mergeCell ref="BD410:BJ410"/>
    <mergeCell ref="BK410:BQ410"/>
    <mergeCell ref="B411:F411"/>
    <mergeCell ref="G411:M411"/>
    <mergeCell ref="N411:T411"/>
    <mergeCell ref="U411:AA411"/>
    <mergeCell ref="AB411:AH411"/>
    <mergeCell ref="AI411:AO411"/>
    <mergeCell ref="AP411:AV411"/>
    <mergeCell ref="AW411:BC411"/>
    <mergeCell ref="BD411:BJ411"/>
    <mergeCell ref="BK411:BQ411"/>
    <mergeCell ref="B412:F412"/>
    <mergeCell ref="G412:M412"/>
    <mergeCell ref="N412:T412"/>
    <mergeCell ref="U412:AA412"/>
    <mergeCell ref="AB412:AH412"/>
    <mergeCell ref="AI412:AO412"/>
    <mergeCell ref="AP412:AV412"/>
    <mergeCell ref="AW412:BC412"/>
    <mergeCell ref="BD412:BJ412"/>
    <mergeCell ref="BK412:BQ412"/>
    <mergeCell ref="B418:T418"/>
    <mergeCell ref="U418:AG418"/>
    <mergeCell ref="AL418:BD418"/>
    <mergeCell ref="BE418:BQ418"/>
    <mergeCell ref="B419:T419"/>
    <mergeCell ref="U419:AG419"/>
    <mergeCell ref="AL419:BD419"/>
    <mergeCell ref="BE419:BQ419"/>
    <mergeCell ref="U420:AG420"/>
    <mergeCell ref="AL420:BD420"/>
    <mergeCell ref="BE420:BQ420"/>
    <mergeCell ref="U421:AG421"/>
    <mergeCell ref="AL421:BD421"/>
    <mergeCell ref="BE421:BQ421"/>
    <mergeCell ref="U422:AG422"/>
    <mergeCell ref="AL422:BD422"/>
    <mergeCell ref="BE422:BQ422"/>
    <mergeCell ref="U423:AG423"/>
    <mergeCell ref="AL423:BD423"/>
    <mergeCell ref="BE423:BQ423"/>
    <mergeCell ref="U424:AG424"/>
    <mergeCell ref="AL424:BD424"/>
    <mergeCell ref="BE424:BQ424"/>
    <mergeCell ref="U425:AG425"/>
    <mergeCell ref="AL425:BD425"/>
    <mergeCell ref="BE425:BQ425"/>
    <mergeCell ref="U426:AG426"/>
    <mergeCell ref="AL426:BD426"/>
    <mergeCell ref="BE426:BQ426"/>
    <mergeCell ref="U427:AG427"/>
    <mergeCell ref="AL427:BD427"/>
    <mergeCell ref="BE427:BQ427"/>
    <mergeCell ref="B428:T428"/>
    <mergeCell ref="U428:AG428"/>
    <mergeCell ref="AL428:BD428"/>
    <mergeCell ref="BE428:BQ428"/>
    <mergeCell ref="U429:AG429"/>
    <mergeCell ref="AL429:BD429"/>
    <mergeCell ref="BE429:BQ429"/>
    <mergeCell ref="U430:AG430"/>
    <mergeCell ref="AL430:BD430"/>
    <mergeCell ref="BE430:BQ430"/>
    <mergeCell ref="B431:T431"/>
    <mergeCell ref="U431:AG431"/>
    <mergeCell ref="U432:AG432"/>
    <mergeCell ref="B433:T433"/>
    <mergeCell ref="U433:AG433"/>
    <mergeCell ref="U434:AG434"/>
    <mergeCell ref="U435:AG435"/>
    <mergeCell ref="B442:R443"/>
    <mergeCell ref="S442:AI442"/>
    <mergeCell ref="AJ442:AZ442"/>
    <mergeCell ref="BA442:BQ442"/>
    <mergeCell ref="S443:Y443"/>
    <mergeCell ref="Z443:AI443"/>
    <mergeCell ref="AJ443:AP443"/>
    <mergeCell ref="AQ443:AZ443"/>
    <mergeCell ref="BA443:BG443"/>
    <mergeCell ref="BH443:BQ443"/>
    <mergeCell ref="B444:R444"/>
    <mergeCell ref="S444:Y444"/>
    <mergeCell ref="Z444:AI444"/>
    <mergeCell ref="AJ444:AP444"/>
    <mergeCell ref="AQ444:AZ444"/>
    <mergeCell ref="BA444:BG444"/>
    <mergeCell ref="BH444:BQ444"/>
    <mergeCell ref="B445:R445"/>
    <mergeCell ref="S445:Y445"/>
    <mergeCell ref="Z445:AI445"/>
    <mergeCell ref="AJ445:AP445"/>
    <mergeCell ref="AQ445:AZ445"/>
    <mergeCell ref="BA445:BG445"/>
    <mergeCell ref="BH445:BQ445"/>
    <mergeCell ref="B446:R446"/>
    <mergeCell ref="S446:Y446"/>
    <mergeCell ref="Z446:AI446"/>
    <mergeCell ref="AJ446:AP446"/>
    <mergeCell ref="AQ446:AZ446"/>
    <mergeCell ref="BA446:BG446"/>
    <mergeCell ref="BH446:BQ446"/>
    <mergeCell ref="B447:R447"/>
    <mergeCell ref="S447:Y447"/>
    <mergeCell ref="Z447:AI447"/>
    <mergeCell ref="AJ447:AP447"/>
    <mergeCell ref="AQ447:AZ447"/>
    <mergeCell ref="BA447:BG447"/>
    <mergeCell ref="BH447:BQ447"/>
    <mergeCell ref="B448:R448"/>
    <mergeCell ref="S448:Y448"/>
    <mergeCell ref="Z448:AI448"/>
    <mergeCell ref="AJ448:AP448"/>
    <mergeCell ref="AQ448:AZ448"/>
    <mergeCell ref="BA448:BG448"/>
    <mergeCell ref="BH448:BQ448"/>
    <mergeCell ref="B449:R449"/>
    <mergeCell ref="S449:Y449"/>
    <mergeCell ref="Z449:AI449"/>
    <mergeCell ref="AJ449:AP449"/>
    <mergeCell ref="AQ449:AZ449"/>
    <mergeCell ref="BA449:BG449"/>
    <mergeCell ref="BH449:BQ449"/>
    <mergeCell ref="B450:R450"/>
    <mergeCell ref="S450:Y450"/>
    <mergeCell ref="Z450:AI450"/>
    <mergeCell ref="AJ450:AP450"/>
    <mergeCell ref="AQ450:AZ450"/>
    <mergeCell ref="BA450:BG450"/>
    <mergeCell ref="BH450:BQ450"/>
    <mergeCell ref="B451:R451"/>
    <mergeCell ref="S451:Y451"/>
    <mergeCell ref="Z451:AI451"/>
    <mergeCell ref="AJ451:AP451"/>
    <mergeCell ref="AQ451:AZ451"/>
    <mergeCell ref="BA451:BG451"/>
    <mergeCell ref="BH451:BQ451"/>
    <mergeCell ref="B452:R452"/>
    <mergeCell ref="S452:Y452"/>
    <mergeCell ref="Z452:AI452"/>
    <mergeCell ref="AJ452:AP452"/>
    <mergeCell ref="AQ452:AZ452"/>
    <mergeCell ref="BA452:BG452"/>
    <mergeCell ref="BH452:BQ452"/>
    <mergeCell ref="B453:R453"/>
    <mergeCell ref="S453:Y453"/>
    <mergeCell ref="Z453:AI453"/>
    <mergeCell ref="AJ453:AP453"/>
    <mergeCell ref="AQ453:AZ453"/>
    <mergeCell ref="BA453:BG453"/>
    <mergeCell ref="BH453:BQ453"/>
    <mergeCell ref="B454:R454"/>
    <mergeCell ref="S454:Y454"/>
    <mergeCell ref="Z454:AI454"/>
    <mergeCell ref="AJ454:AP454"/>
    <mergeCell ref="AQ454:AZ454"/>
    <mergeCell ref="BA454:BG454"/>
    <mergeCell ref="BH454:BQ454"/>
    <mergeCell ref="B455:R455"/>
    <mergeCell ref="S455:Y455"/>
    <mergeCell ref="Z455:AI455"/>
    <mergeCell ref="AJ455:AP455"/>
    <mergeCell ref="AQ455:AZ455"/>
    <mergeCell ref="BA455:BG455"/>
    <mergeCell ref="BH455:BQ455"/>
    <mergeCell ref="B456:R456"/>
    <mergeCell ref="S456:Y456"/>
    <mergeCell ref="Z456:AI456"/>
    <mergeCell ref="AJ456:AP456"/>
    <mergeCell ref="AQ456:AZ456"/>
    <mergeCell ref="BA456:BG456"/>
    <mergeCell ref="BH456:BQ456"/>
    <mergeCell ref="B457:R457"/>
    <mergeCell ref="S457:Y457"/>
    <mergeCell ref="Z457:AI457"/>
    <mergeCell ref="AJ457:AP457"/>
    <mergeCell ref="AQ457:AZ457"/>
    <mergeCell ref="BA457:BG457"/>
    <mergeCell ref="BH457:BQ457"/>
    <mergeCell ref="B458:R458"/>
    <mergeCell ref="S458:Y458"/>
    <mergeCell ref="Z458:AI458"/>
    <mergeCell ref="AJ458:AP458"/>
    <mergeCell ref="AQ458:AZ458"/>
    <mergeCell ref="BA458:BG458"/>
    <mergeCell ref="BH458:BQ458"/>
    <mergeCell ref="B459:R459"/>
    <mergeCell ref="S459:Y459"/>
    <mergeCell ref="Z459:AI459"/>
    <mergeCell ref="AJ459:AP459"/>
    <mergeCell ref="AQ459:AZ459"/>
    <mergeCell ref="BA459:BG459"/>
    <mergeCell ref="BH459:BQ459"/>
    <mergeCell ref="B460:R460"/>
    <mergeCell ref="S460:Y460"/>
    <mergeCell ref="Z460:AI460"/>
    <mergeCell ref="AJ460:AP460"/>
    <mergeCell ref="AQ460:AZ460"/>
    <mergeCell ref="BA460:BG460"/>
    <mergeCell ref="BH460:BQ460"/>
    <mergeCell ref="B461:R461"/>
    <mergeCell ref="S461:Y461"/>
    <mergeCell ref="Z461:AI461"/>
    <mergeCell ref="AJ461:AP461"/>
    <mergeCell ref="AQ461:AZ461"/>
    <mergeCell ref="BA461:BG461"/>
    <mergeCell ref="BH461:BQ461"/>
    <mergeCell ref="B466:R467"/>
    <mergeCell ref="S466:AI466"/>
    <mergeCell ref="AJ466:AZ466"/>
    <mergeCell ref="BA466:BQ466"/>
    <mergeCell ref="S467:Y467"/>
    <mergeCell ref="Z467:AI467"/>
    <mergeCell ref="AJ467:AP467"/>
    <mergeCell ref="AQ467:AZ467"/>
    <mergeCell ref="BA467:BG467"/>
    <mergeCell ref="BH467:BQ467"/>
    <mergeCell ref="B468:R468"/>
    <mergeCell ref="S468:Y468"/>
    <mergeCell ref="Z468:AI468"/>
    <mergeCell ref="AJ468:AP468"/>
    <mergeCell ref="AQ468:AZ468"/>
    <mergeCell ref="BA468:BG468"/>
    <mergeCell ref="BH468:BQ468"/>
    <mergeCell ref="B469:R469"/>
    <mergeCell ref="S469:Y469"/>
    <mergeCell ref="Z469:AI469"/>
    <mergeCell ref="AJ469:AP469"/>
    <mergeCell ref="AQ469:AZ469"/>
    <mergeCell ref="BA469:BG469"/>
    <mergeCell ref="BH469:BQ469"/>
    <mergeCell ref="B470:R470"/>
    <mergeCell ref="S470:Y470"/>
    <mergeCell ref="Z470:AI470"/>
    <mergeCell ref="AJ470:AP470"/>
    <mergeCell ref="AQ470:AZ470"/>
    <mergeCell ref="BA470:BG470"/>
    <mergeCell ref="BH470:BQ470"/>
    <mergeCell ref="B471:R471"/>
    <mergeCell ref="S471:Y471"/>
    <mergeCell ref="Z471:AI471"/>
    <mergeCell ref="AJ471:AP471"/>
    <mergeCell ref="AQ471:AZ471"/>
    <mergeCell ref="BA471:BG471"/>
    <mergeCell ref="BH471:BQ471"/>
    <mergeCell ref="B472:R472"/>
    <mergeCell ref="S472:Y472"/>
    <mergeCell ref="Z472:AI472"/>
    <mergeCell ref="AJ472:AP472"/>
    <mergeCell ref="AQ472:AZ472"/>
    <mergeCell ref="BA472:BG472"/>
    <mergeCell ref="BH472:BQ472"/>
    <mergeCell ref="B473:R473"/>
    <mergeCell ref="S473:Y473"/>
    <mergeCell ref="Z473:AI473"/>
    <mergeCell ref="AJ473:AP473"/>
    <mergeCell ref="AQ473:AZ473"/>
    <mergeCell ref="BA473:BG473"/>
    <mergeCell ref="BH473:BQ473"/>
    <mergeCell ref="B474:R474"/>
    <mergeCell ref="S474:Y474"/>
    <mergeCell ref="Z474:AI474"/>
    <mergeCell ref="AJ474:AP474"/>
    <mergeCell ref="AQ474:AZ474"/>
    <mergeCell ref="BA474:BG474"/>
    <mergeCell ref="BH474:BQ474"/>
    <mergeCell ref="B480:I482"/>
    <mergeCell ref="J480:BQ480"/>
    <mergeCell ref="J481:S482"/>
    <mergeCell ref="T481:AC482"/>
    <mergeCell ref="AD481:AM482"/>
    <mergeCell ref="AN481:BQ481"/>
    <mergeCell ref="AN482:AW482"/>
    <mergeCell ref="AX482:BG482"/>
    <mergeCell ref="BH482:BQ482"/>
    <mergeCell ref="B483:I483"/>
    <mergeCell ref="J483:S483"/>
    <mergeCell ref="T483:AC483"/>
    <mergeCell ref="AD483:AM483"/>
    <mergeCell ref="AN483:AW483"/>
    <mergeCell ref="AX483:BG483"/>
    <mergeCell ref="BH483:BQ483"/>
    <mergeCell ref="B484:I484"/>
    <mergeCell ref="J484:S484"/>
    <mergeCell ref="T484:AC484"/>
    <mergeCell ref="AD484:AM484"/>
    <mergeCell ref="AN484:AW484"/>
    <mergeCell ref="AX484:BG484"/>
    <mergeCell ref="BH484:BQ484"/>
    <mergeCell ref="B485:I485"/>
    <mergeCell ref="J485:S485"/>
    <mergeCell ref="T485:AC485"/>
    <mergeCell ref="AD485:AM485"/>
    <mergeCell ref="AN485:AW485"/>
    <mergeCell ref="AX485:BG485"/>
    <mergeCell ref="BH485:BQ485"/>
    <mergeCell ref="B486:I486"/>
    <mergeCell ref="J486:S486"/>
    <mergeCell ref="T486:AC486"/>
    <mergeCell ref="AD486:AM486"/>
    <mergeCell ref="AN486:AW486"/>
    <mergeCell ref="AX486:BG486"/>
    <mergeCell ref="BH486:BQ486"/>
    <mergeCell ref="B487:I487"/>
    <mergeCell ref="J487:S487"/>
    <mergeCell ref="T487:AC487"/>
    <mergeCell ref="AD487:AM487"/>
    <mergeCell ref="AN487:AW487"/>
    <mergeCell ref="AX487:BG487"/>
    <mergeCell ref="BH487:BQ487"/>
    <mergeCell ref="B492:K493"/>
    <mergeCell ref="L492:S493"/>
    <mergeCell ref="T492:X493"/>
    <mergeCell ref="Y492:AC493"/>
    <mergeCell ref="AD492:AH493"/>
    <mergeCell ref="AI492:AM493"/>
    <mergeCell ref="AN492:AR493"/>
    <mergeCell ref="AS492:AW493"/>
    <mergeCell ref="AX492:BB493"/>
    <mergeCell ref="BC492:BG493"/>
    <mergeCell ref="BH492:BL493"/>
    <mergeCell ref="BM492:BQ493"/>
    <mergeCell ref="B494:K494"/>
    <mergeCell ref="L494:S494"/>
    <mergeCell ref="T494:X494"/>
    <mergeCell ref="Y494:AC494"/>
    <mergeCell ref="AD494:AH494"/>
    <mergeCell ref="AI494:AM494"/>
    <mergeCell ref="AN494:AR494"/>
    <mergeCell ref="AS494:AW494"/>
    <mergeCell ref="AX494:BB494"/>
    <mergeCell ref="BC494:BG494"/>
    <mergeCell ref="BH494:BL494"/>
    <mergeCell ref="BM494:BQ494"/>
    <mergeCell ref="B495:K495"/>
    <mergeCell ref="L495:S495"/>
    <mergeCell ref="T495:X495"/>
    <mergeCell ref="Y495:AC495"/>
    <mergeCell ref="AD495:AH495"/>
    <mergeCell ref="AI495:AM495"/>
    <mergeCell ref="AN495:AR495"/>
    <mergeCell ref="AS495:AW495"/>
    <mergeCell ref="AX495:BB495"/>
    <mergeCell ref="BC495:BG495"/>
    <mergeCell ref="BH495:BL495"/>
    <mergeCell ref="BM495:BQ495"/>
    <mergeCell ref="B496:K496"/>
    <mergeCell ref="L496:S496"/>
    <mergeCell ref="T496:X496"/>
    <mergeCell ref="Y496:AC496"/>
    <mergeCell ref="AD496:AH496"/>
    <mergeCell ref="AI496:AM496"/>
    <mergeCell ref="AN496:AR496"/>
    <mergeCell ref="AS496:AW496"/>
    <mergeCell ref="AX496:BG496"/>
    <mergeCell ref="BH496:BL496"/>
    <mergeCell ref="BM496:BQ496"/>
    <mergeCell ref="B497:K497"/>
    <mergeCell ref="L497:S497"/>
    <mergeCell ref="T497:X497"/>
    <mergeCell ref="Y497:AC497"/>
    <mergeCell ref="AD497:AH497"/>
    <mergeCell ref="AI497:AM497"/>
    <mergeCell ref="AN497:AR497"/>
    <mergeCell ref="AS497:AW497"/>
    <mergeCell ref="AX497:BG497"/>
    <mergeCell ref="BH497:BL497"/>
    <mergeCell ref="BM497:BQ497"/>
    <mergeCell ref="B502:N502"/>
    <mergeCell ref="O502:AB502"/>
    <mergeCell ref="AC502:AP502"/>
    <mergeCell ref="AQ502:BD502"/>
    <mergeCell ref="BE502:BQ502"/>
    <mergeCell ref="B503:N503"/>
    <mergeCell ref="O503:AB503"/>
    <mergeCell ref="AC503:AP503"/>
    <mergeCell ref="AQ503:BD503"/>
    <mergeCell ref="BE503:BQ503"/>
    <mergeCell ref="B504:N504"/>
    <mergeCell ref="O504:AB504"/>
    <mergeCell ref="AC504:AP504"/>
    <mergeCell ref="AQ504:BD504"/>
    <mergeCell ref="BE504:BQ504"/>
    <mergeCell ref="B505:N505"/>
    <mergeCell ref="O505:AB505"/>
    <mergeCell ref="AC505:AP505"/>
    <mergeCell ref="AQ505:BD505"/>
    <mergeCell ref="BE505:BQ505"/>
    <mergeCell ref="B506:N506"/>
    <mergeCell ref="O506:AB506"/>
    <mergeCell ref="AC506:AP506"/>
    <mergeCell ref="AQ506:BD506"/>
    <mergeCell ref="BE506:BQ506"/>
    <mergeCell ref="B507:N507"/>
    <mergeCell ref="O507:AB507"/>
    <mergeCell ref="AC507:AP507"/>
    <mergeCell ref="AQ507:BD507"/>
    <mergeCell ref="BE507:BQ507"/>
    <mergeCell ref="B512:I513"/>
    <mergeCell ref="J512:U512"/>
    <mergeCell ref="V512:AG512"/>
    <mergeCell ref="AH512:AS512"/>
    <mergeCell ref="AT512:BE512"/>
    <mergeCell ref="BF512:BQ512"/>
    <mergeCell ref="J513:P513"/>
    <mergeCell ref="Q513:U513"/>
    <mergeCell ref="V513:AB513"/>
    <mergeCell ref="AC513:AG513"/>
    <mergeCell ref="AH513:AN513"/>
    <mergeCell ref="AO513:AS513"/>
    <mergeCell ref="AT513:AZ513"/>
    <mergeCell ref="BA513:BE513"/>
    <mergeCell ref="BF513:BL513"/>
    <mergeCell ref="BM513:BQ513"/>
    <mergeCell ref="B514:I514"/>
    <mergeCell ref="J514:P514"/>
    <mergeCell ref="Q514:U514"/>
    <mergeCell ref="V514:AB514"/>
    <mergeCell ref="AC514:AG514"/>
    <mergeCell ref="AH514:AN514"/>
    <mergeCell ref="AO514:AS514"/>
    <mergeCell ref="AT514:AZ514"/>
    <mergeCell ref="BA514:BE514"/>
    <mergeCell ref="BF514:BL514"/>
    <mergeCell ref="BM514:BQ514"/>
    <mergeCell ref="B519:I521"/>
    <mergeCell ref="J519:T519"/>
    <mergeCell ref="U519:AD519"/>
    <mergeCell ref="AE519:AM519"/>
    <mergeCell ref="AN519:AX519"/>
    <mergeCell ref="AY519:BG519"/>
    <mergeCell ref="BH519:BQ519"/>
    <mergeCell ref="J520:N521"/>
    <mergeCell ref="O520:T521"/>
    <mergeCell ref="U520:X521"/>
    <mergeCell ref="Y520:AD521"/>
    <mergeCell ref="AE520:AH521"/>
    <mergeCell ref="AI520:AM521"/>
    <mergeCell ref="AN520:AR521"/>
    <mergeCell ref="AS520:AX521"/>
    <mergeCell ref="AY520:BB521"/>
    <mergeCell ref="BC520:BG521"/>
    <mergeCell ref="BH520:BL521"/>
    <mergeCell ref="BM520:BQ521"/>
    <mergeCell ref="B522:I522"/>
    <mergeCell ref="J522:N522"/>
    <mergeCell ref="O522:T522"/>
    <mergeCell ref="U522:X522"/>
    <mergeCell ref="Y522:AD522"/>
    <mergeCell ref="AE522:AH522"/>
    <mergeCell ref="AI522:AM522"/>
    <mergeCell ref="AN522:AR522"/>
    <mergeCell ref="AS522:AX522"/>
    <mergeCell ref="AY522:BB522"/>
    <mergeCell ref="BC522:BG522"/>
    <mergeCell ref="BH522:BL522"/>
    <mergeCell ref="BM522:BQ522"/>
    <mergeCell ref="B523:I523"/>
    <mergeCell ref="J523:N523"/>
    <mergeCell ref="O523:T523"/>
    <mergeCell ref="U523:X523"/>
    <mergeCell ref="Y523:AD523"/>
    <mergeCell ref="AE523:AH523"/>
    <mergeCell ref="AI523:AM523"/>
    <mergeCell ref="AN523:AR523"/>
    <mergeCell ref="AS523:AX523"/>
    <mergeCell ref="AY523:BB523"/>
    <mergeCell ref="BC523:BG523"/>
    <mergeCell ref="BH523:BL523"/>
    <mergeCell ref="BM523:BQ523"/>
    <mergeCell ref="B524:I524"/>
    <mergeCell ref="J524:N524"/>
    <mergeCell ref="O524:T524"/>
    <mergeCell ref="U524:X524"/>
    <mergeCell ref="Y524:AD524"/>
    <mergeCell ref="AE524:AH524"/>
    <mergeCell ref="AI524:AM524"/>
    <mergeCell ref="AN524:AR524"/>
    <mergeCell ref="AS524:AX524"/>
    <mergeCell ref="AY524:BB524"/>
    <mergeCell ref="BC524:BG524"/>
    <mergeCell ref="BH524:BL524"/>
    <mergeCell ref="BM524:BQ524"/>
    <mergeCell ref="B525:I525"/>
    <mergeCell ref="J525:N525"/>
    <mergeCell ref="O525:T525"/>
    <mergeCell ref="U525:X525"/>
    <mergeCell ref="Y525:AD525"/>
    <mergeCell ref="AE525:AH525"/>
    <mergeCell ref="AI525:AM525"/>
    <mergeCell ref="AN525:AR525"/>
    <mergeCell ref="AS525:AX525"/>
    <mergeCell ref="AY525:BB525"/>
    <mergeCell ref="BC525:BG525"/>
    <mergeCell ref="BH525:BL525"/>
    <mergeCell ref="BM525:BQ525"/>
    <mergeCell ref="B526:I526"/>
    <mergeCell ref="J526:N526"/>
    <mergeCell ref="O526:T526"/>
    <mergeCell ref="U526:X526"/>
    <mergeCell ref="Y526:AD526"/>
    <mergeCell ref="AE526:AH526"/>
    <mergeCell ref="AI526:AM526"/>
    <mergeCell ref="AN526:AR526"/>
    <mergeCell ref="AS526:AX526"/>
    <mergeCell ref="AY526:BB526"/>
    <mergeCell ref="BC526:BG526"/>
    <mergeCell ref="BH526:BL526"/>
    <mergeCell ref="BM526:BQ526"/>
    <mergeCell ref="B527:I527"/>
    <mergeCell ref="J527:N527"/>
    <mergeCell ref="O527:T527"/>
    <mergeCell ref="U527:X527"/>
    <mergeCell ref="Y527:AD527"/>
    <mergeCell ref="AE527:AH527"/>
    <mergeCell ref="AI527:AM527"/>
    <mergeCell ref="AN527:AR527"/>
    <mergeCell ref="AS527:AX527"/>
    <mergeCell ref="AY527:BB527"/>
    <mergeCell ref="BC527:BG527"/>
    <mergeCell ref="BH527:BL527"/>
    <mergeCell ref="BM527:BQ527"/>
    <mergeCell ref="B528:I528"/>
    <mergeCell ref="J528:N528"/>
    <mergeCell ref="O528:T528"/>
    <mergeCell ref="U528:X528"/>
    <mergeCell ref="Y528:AD528"/>
    <mergeCell ref="AE528:AH528"/>
    <mergeCell ref="AI528:AM528"/>
    <mergeCell ref="AN528:AR528"/>
    <mergeCell ref="AS528:AX528"/>
    <mergeCell ref="AY528:BB528"/>
    <mergeCell ref="BC528:BG528"/>
    <mergeCell ref="BH528:BL528"/>
    <mergeCell ref="BM528:BQ528"/>
    <mergeCell ref="B529:I529"/>
    <mergeCell ref="J529:N529"/>
    <mergeCell ref="O529:T529"/>
    <mergeCell ref="U529:X529"/>
    <mergeCell ref="Y529:AD529"/>
    <mergeCell ref="AE529:AH529"/>
    <mergeCell ref="AI529:AM529"/>
    <mergeCell ref="AN529:AR529"/>
    <mergeCell ref="AS529:AX529"/>
    <mergeCell ref="AY529:BB529"/>
    <mergeCell ref="BC529:BG529"/>
    <mergeCell ref="BH529:BL529"/>
    <mergeCell ref="BM529:BQ529"/>
    <mergeCell ref="B530:I530"/>
    <mergeCell ref="J530:N530"/>
    <mergeCell ref="O530:T530"/>
    <mergeCell ref="U530:X530"/>
    <mergeCell ref="Y530:AD530"/>
    <mergeCell ref="AE530:AH530"/>
    <mergeCell ref="AI530:AM530"/>
    <mergeCell ref="AN530:AR530"/>
    <mergeCell ref="AS530:AX530"/>
    <mergeCell ref="AY530:BB530"/>
    <mergeCell ref="BC530:BG530"/>
    <mergeCell ref="BH530:BL530"/>
    <mergeCell ref="BM530:BQ530"/>
    <mergeCell ref="B531:I531"/>
    <mergeCell ref="J531:N531"/>
    <mergeCell ref="O531:T531"/>
    <mergeCell ref="U531:X531"/>
    <mergeCell ref="Y531:AD531"/>
    <mergeCell ref="AE531:AH531"/>
    <mergeCell ref="AI531:AM531"/>
    <mergeCell ref="AN531:AR531"/>
    <mergeCell ref="AS531:AX531"/>
    <mergeCell ref="AY531:BB531"/>
    <mergeCell ref="BC531:BG531"/>
    <mergeCell ref="BH531:BL531"/>
    <mergeCell ref="BM531:BQ531"/>
    <mergeCell ref="B536:I538"/>
    <mergeCell ref="J536:Q536"/>
    <mergeCell ref="R536:Y536"/>
    <mergeCell ref="Z536:AG536"/>
    <mergeCell ref="AH536:AO536"/>
    <mergeCell ref="AP536:AW536"/>
    <mergeCell ref="AX536:BE536"/>
    <mergeCell ref="BF536:BM536"/>
    <mergeCell ref="J537:Q538"/>
    <mergeCell ref="R537:Y538"/>
    <mergeCell ref="Z537:AG538"/>
    <mergeCell ref="AH537:AO538"/>
    <mergeCell ref="AP537:AW538"/>
    <mergeCell ref="AX537:BE538"/>
    <mergeCell ref="BF537:BM538"/>
    <mergeCell ref="B539:I539"/>
    <mergeCell ref="J539:Q539"/>
    <mergeCell ref="R539:Y539"/>
    <mergeCell ref="Z539:AG539"/>
    <mergeCell ref="AH539:AO539"/>
    <mergeCell ref="AP539:AW539"/>
    <mergeCell ref="AX539:BE539"/>
    <mergeCell ref="BF539:BM539"/>
    <mergeCell ref="B540:I540"/>
    <mergeCell ref="J540:Q540"/>
    <mergeCell ref="R540:Y540"/>
    <mergeCell ref="Z540:AG540"/>
    <mergeCell ref="AH540:AO540"/>
    <mergeCell ref="AP540:AW540"/>
    <mergeCell ref="AX540:BE540"/>
    <mergeCell ref="BF540:BM540"/>
    <mergeCell ref="B541:I541"/>
    <mergeCell ref="J541:Q541"/>
    <mergeCell ref="R541:Y541"/>
    <mergeCell ref="Z541:AG541"/>
    <mergeCell ref="AH541:AO541"/>
    <mergeCell ref="AP541:AW541"/>
    <mergeCell ref="AX541:BE541"/>
    <mergeCell ref="BF541:BM541"/>
    <mergeCell ref="B542:I542"/>
    <mergeCell ref="J542:Q542"/>
    <mergeCell ref="R542:Y542"/>
    <mergeCell ref="Z542:AG542"/>
    <mergeCell ref="AH542:AO542"/>
    <mergeCell ref="AP542:AW542"/>
    <mergeCell ref="AX542:BE542"/>
    <mergeCell ref="BF542:BM542"/>
    <mergeCell ref="B543:I543"/>
    <mergeCell ref="J543:Q543"/>
    <mergeCell ref="R543:Y543"/>
    <mergeCell ref="Z543:AG543"/>
    <mergeCell ref="AH543:AO543"/>
    <mergeCell ref="AP543:AW543"/>
    <mergeCell ref="AX543:BE543"/>
    <mergeCell ref="BF543:BM543"/>
    <mergeCell ref="B544:I544"/>
    <mergeCell ref="J544:Q544"/>
    <mergeCell ref="R544:Y544"/>
    <mergeCell ref="Z544:AG544"/>
    <mergeCell ref="AH544:AO544"/>
    <mergeCell ref="AP544:AW544"/>
    <mergeCell ref="AX544:BE544"/>
    <mergeCell ref="BF544:BM544"/>
    <mergeCell ref="B545:I545"/>
    <mergeCell ref="J545:Q545"/>
    <mergeCell ref="R545:Y545"/>
    <mergeCell ref="Z545:AG545"/>
    <mergeCell ref="AH545:AO545"/>
    <mergeCell ref="AP545:AW545"/>
    <mergeCell ref="AX545:BE545"/>
    <mergeCell ref="BF545:BM545"/>
    <mergeCell ref="B546:I546"/>
    <mergeCell ref="J546:Q546"/>
    <mergeCell ref="R546:Y546"/>
    <mergeCell ref="Z546:AG546"/>
    <mergeCell ref="AH546:AO546"/>
    <mergeCell ref="AP546:AW546"/>
    <mergeCell ref="AX546:BE546"/>
    <mergeCell ref="BF546:BM546"/>
    <mergeCell ref="B547:I547"/>
    <mergeCell ref="J547:Q547"/>
    <mergeCell ref="R547:Y547"/>
    <mergeCell ref="Z547:AG547"/>
    <mergeCell ref="AH547:AO547"/>
    <mergeCell ref="AP547:AW547"/>
    <mergeCell ref="AX547:BE547"/>
    <mergeCell ref="BF547:BM547"/>
    <mergeCell ref="B548:I548"/>
    <mergeCell ref="J548:Q548"/>
    <mergeCell ref="R548:Y548"/>
    <mergeCell ref="Z548:AG548"/>
    <mergeCell ref="AH548:AO548"/>
    <mergeCell ref="AP548:AW548"/>
    <mergeCell ref="AX548:BE548"/>
    <mergeCell ref="BF548:BM548"/>
    <mergeCell ref="B553:I554"/>
    <mergeCell ref="J553:U553"/>
    <mergeCell ref="V553:AG553"/>
    <mergeCell ref="AH553:AS553"/>
    <mergeCell ref="AT553:BE553"/>
    <mergeCell ref="BF553:BQ553"/>
    <mergeCell ref="J554:O554"/>
    <mergeCell ref="P554:U554"/>
    <mergeCell ref="V554:AA554"/>
    <mergeCell ref="AB554:AG554"/>
    <mergeCell ref="AH554:AM554"/>
    <mergeCell ref="AN554:AS554"/>
    <mergeCell ref="AT554:AY554"/>
    <mergeCell ref="AZ554:BE554"/>
    <mergeCell ref="BF554:BK554"/>
    <mergeCell ref="BL554:BQ554"/>
    <mergeCell ref="B555:I555"/>
    <mergeCell ref="J555:O555"/>
    <mergeCell ref="P555:U555"/>
    <mergeCell ref="V555:AA555"/>
    <mergeCell ref="AB555:AG555"/>
    <mergeCell ref="AH555:AM555"/>
    <mergeCell ref="AN555:AS555"/>
    <mergeCell ref="AT555:AY555"/>
    <mergeCell ref="AZ555:BE555"/>
    <mergeCell ref="BF555:BK555"/>
    <mergeCell ref="BL555:BQ555"/>
    <mergeCell ref="B556:I556"/>
    <mergeCell ref="J556:O556"/>
    <mergeCell ref="P556:U556"/>
    <mergeCell ref="V556:AA556"/>
    <mergeCell ref="AB556:AG556"/>
    <mergeCell ref="AH556:AM556"/>
    <mergeCell ref="AN556:AS556"/>
    <mergeCell ref="AT556:AY556"/>
    <mergeCell ref="AZ556:BE556"/>
    <mergeCell ref="BF556:BK556"/>
    <mergeCell ref="BL556:BQ556"/>
    <mergeCell ref="B557:I557"/>
    <mergeCell ref="J557:O557"/>
    <mergeCell ref="P557:U557"/>
    <mergeCell ref="V557:AA557"/>
    <mergeCell ref="AB557:AG557"/>
    <mergeCell ref="AH557:AM557"/>
    <mergeCell ref="AN557:AS557"/>
    <mergeCell ref="AT557:AY557"/>
    <mergeCell ref="AZ557:BE557"/>
    <mergeCell ref="BF557:BK557"/>
    <mergeCell ref="BL557:BQ557"/>
    <mergeCell ref="B558:I558"/>
    <mergeCell ref="J558:O558"/>
    <mergeCell ref="P558:U558"/>
    <mergeCell ref="V558:AA558"/>
    <mergeCell ref="AB558:AG558"/>
    <mergeCell ref="AH558:AM558"/>
    <mergeCell ref="AN558:AS558"/>
    <mergeCell ref="AT558:AY558"/>
    <mergeCell ref="AZ558:BE558"/>
    <mergeCell ref="BF558:BK558"/>
    <mergeCell ref="BL558:BQ558"/>
    <mergeCell ref="B559:I559"/>
    <mergeCell ref="J559:O559"/>
    <mergeCell ref="P559:U559"/>
    <mergeCell ref="V559:AA559"/>
    <mergeCell ref="AB559:AG559"/>
    <mergeCell ref="AH559:AM559"/>
    <mergeCell ref="AN559:AS559"/>
    <mergeCell ref="AT559:AY559"/>
    <mergeCell ref="AZ559:BE559"/>
    <mergeCell ref="BF559:BK559"/>
    <mergeCell ref="BL559:BQ559"/>
    <mergeCell ref="B560:I560"/>
    <mergeCell ref="J560:O560"/>
    <mergeCell ref="P560:U560"/>
    <mergeCell ref="V560:AA560"/>
    <mergeCell ref="AB560:AG560"/>
    <mergeCell ref="AH560:AM560"/>
    <mergeCell ref="AN560:AS560"/>
    <mergeCell ref="AT560:AY560"/>
    <mergeCell ref="AZ560:BE560"/>
    <mergeCell ref="BF560:BK560"/>
    <mergeCell ref="BL560:BQ560"/>
    <mergeCell ref="B561:I561"/>
    <mergeCell ref="J561:O561"/>
    <mergeCell ref="P561:U561"/>
    <mergeCell ref="V561:AA561"/>
    <mergeCell ref="AB561:AG561"/>
    <mergeCell ref="AH561:AM561"/>
    <mergeCell ref="AN561:AS561"/>
    <mergeCell ref="AT561:AY561"/>
    <mergeCell ref="AZ561:BE561"/>
    <mergeCell ref="BF561:BK561"/>
    <mergeCell ref="BL561:BQ561"/>
    <mergeCell ref="B562:I562"/>
    <mergeCell ref="J562:O562"/>
    <mergeCell ref="P562:U562"/>
    <mergeCell ref="V562:AA562"/>
    <mergeCell ref="AB562:AG562"/>
    <mergeCell ref="AH562:AM562"/>
    <mergeCell ref="AN562:AS562"/>
    <mergeCell ref="AT562:AY562"/>
    <mergeCell ref="AZ562:BE562"/>
    <mergeCell ref="BF562:BK562"/>
    <mergeCell ref="BL562:BQ562"/>
    <mergeCell ref="B563:I563"/>
    <mergeCell ref="J563:O563"/>
    <mergeCell ref="P563:U563"/>
    <mergeCell ref="V563:AA563"/>
    <mergeCell ref="AB563:AG563"/>
    <mergeCell ref="AH563:AM563"/>
    <mergeCell ref="AN563:AS563"/>
    <mergeCell ref="AT563:AY563"/>
    <mergeCell ref="AZ563:BE563"/>
    <mergeCell ref="BF563:BK563"/>
    <mergeCell ref="BL563:BQ563"/>
    <mergeCell ref="B564:I564"/>
    <mergeCell ref="J564:O564"/>
    <mergeCell ref="P564:U564"/>
    <mergeCell ref="V564:AA564"/>
    <mergeCell ref="AB564:AG564"/>
    <mergeCell ref="AH564:AM564"/>
    <mergeCell ref="AN564:AS564"/>
    <mergeCell ref="AT564:AY564"/>
    <mergeCell ref="AZ564:BE564"/>
    <mergeCell ref="BF564:BK564"/>
    <mergeCell ref="BL564:BQ564"/>
    <mergeCell ref="B569:L570"/>
    <mergeCell ref="M569:W570"/>
    <mergeCell ref="X569:AH570"/>
    <mergeCell ref="AI569:AS570"/>
    <mergeCell ref="AT569:BD570"/>
    <mergeCell ref="BE569:BO570"/>
    <mergeCell ref="BP569:BY570"/>
    <mergeCell ref="B571:F571"/>
    <mergeCell ref="G571:L571"/>
    <mergeCell ref="M571:Q571"/>
    <mergeCell ref="R571:W571"/>
    <mergeCell ref="X571:AB571"/>
    <mergeCell ref="AC571:AH571"/>
    <mergeCell ref="AI571:AM571"/>
    <mergeCell ref="AN571:AS571"/>
    <mergeCell ref="AT571:AX571"/>
    <mergeCell ref="AY571:BD571"/>
    <mergeCell ref="BE571:BI571"/>
    <mergeCell ref="BJ571:BO571"/>
    <mergeCell ref="BP571:BT571"/>
    <mergeCell ref="BU571:BY571"/>
    <mergeCell ref="B572:F572"/>
    <mergeCell ref="G572:L572"/>
    <mergeCell ref="M572:Q572"/>
    <mergeCell ref="R572:W572"/>
    <mergeCell ref="X572:AB572"/>
    <mergeCell ref="AC572:AH572"/>
    <mergeCell ref="AI572:AM572"/>
    <mergeCell ref="AN572:AS572"/>
    <mergeCell ref="AT572:AX572"/>
    <mergeCell ref="AY572:BD572"/>
    <mergeCell ref="BE572:BI572"/>
    <mergeCell ref="BJ572:BO572"/>
    <mergeCell ref="BP572:BT572"/>
    <mergeCell ref="BU572:BY572"/>
    <mergeCell ref="B578:I580"/>
    <mergeCell ref="J578:AP578"/>
    <mergeCell ref="AQ578:BY578"/>
    <mergeCell ref="J579:O580"/>
    <mergeCell ref="P579:U580"/>
    <mergeCell ref="V579:AB580"/>
    <mergeCell ref="AC579:AI580"/>
    <mergeCell ref="AJ579:AP580"/>
    <mergeCell ref="AQ579:AV580"/>
    <mergeCell ref="AW579:BB580"/>
    <mergeCell ref="BC579:BG580"/>
    <mergeCell ref="BH579:BL580"/>
    <mergeCell ref="BM579:BS580"/>
    <mergeCell ref="BT579:BY580"/>
    <mergeCell ref="B581:I581"/>
    <mergeCell ref="J581:O581"/>
    <mergeCell ref="P581:U581"/>
    <mergeCell ref="V581:AB581"/>
    <mergeCell ref="AC581:AI581"/>
    <mergeCell ref="AJ581:AP581"/>
    <mergeCell ref="AQ581:AV581"/>
    <mergeCell ref="AW581:BB581"/>
    <mergeCell ref="BC581:BG581"/>
    <mergeCell ref="BH581:BL581"/>
    <mergeCell ref="BM581:BS581"/>
    <mergeCell ref="BT581:BY581"/>
    <mergeCell ref="B588:I589"/>
    <mergeCell ref="J588:Q589"/>
    <mergeCell ref="R588:Y589"/>
    <mergeCell ref="Z588:AJ589"/>
    <mergeCell ref="AK588:AU589"/>
    <mergeCell ref="AV588:BF589"/>
    <mergeCell ref="BG588:BQ589"/>
    <mergeCell ref="B590:I590"/>
    <mergeCell ref="J590:Q590"/>
    <mergeCell ref="R590:Y590"/>
    <mergeCell ref="Z590:AJ590"/>
    <mergeCell ref="AK590:AU590"/>
    <mergeCell ref="AV590:BF590"/>
    <mergeCell ref="BG590:BQ590"/>
    <mergeCell ref="B591:I591"/>
    <mergeCell ref="J591:Q591"/>
    <mergeCell ref="R591:Y591"/>
    <mergeCell ref="Z591:AJ591"/>
    <mergeCell ref="AK591:AU591"/>
    <mergeCell ref="AV591:BF591"/>
    <mergeCell ref="BG591:BQ591"/>
    <mergeCell ref="B592:I592"/>
    <mergeCell ref="J592:Q592"/>
    <mergeCell ref="R592:Y592"/>
    <mergeCell ref="Z592:AJ592"/>
    <mergeCell ref="AK592:AU592"/>
    <mergeCell ref="AV592:BF592"/>
    <mergeCell ref="BG592:BQ592"/>
    <mergeCell ref="B593:I593"/>
    <mergeCell ref="J593:Q593"/>
    <mergeCell ref="R593:Y593"/>
    <mergeCell ref="Z593:AJ593"/>
    <mergeCell ref="AK593:AU593"/>
    <mergeCell ref="AV593:BF593"/>
    <mergeCell ref="BG593:BQ593"/>
    <mergeCell ref="B594:I594"/>
    <mergeCell ref="J594:Q594"/>
    <mergeCell ref="R594:Y594"/>
    <mergeCell ref="Z594:AJ594"/>
    <mergeCell ref="AK594:AU594"/>
    <mergeCell ref="AV594:BF594"/>
    <mergeCell ref="BG594:BQ594"/>
    <mergeCell ref="B595:AH595"/>
    <mergeCell ref="B599:AC599"/>
    <mergeCell ref="AD599:AO599"/>
    <mergeCell ref="AP599:BA599"/>
    <mergeCell ref="BB599:BQ599"/>
    <mergeCell ref="B600:AC600"/>
    <mergeCell ref="AD600:AO600"/>
    <mergeCell ref="AP600:BA600"/>
    <mergeCell ref="BB600:BQ600"/>
    <mergeCell ref="C601:AC601"/>
    <mergeCell ref="AD601:AO601"/>
    <mergeCell ref="AP601:BA601"/>
    <mergeCell ref="BB601:BQ601"/>
    <mergeCell ref="C602:AC602"/>
    <mergeCell ref="AD602:AO602"/>
    <mergeCell ref="AP602:BA602"/>
    <mergeCell ref="BB602:BQ602"/>
    <mergeCell ref="C603:AC603"/>
    <mergeCell ref="AD603:AO603"/>
    <mergeCell ref="AP603:BA603"/>
    <mergeCell ref="BB603:BQ603"/>
    <mergeCell ref="C604:AC604"/>
    <mergeCell ref="AD604:AO604"/>
    <mergeCell ref="AP604:BA604"/>
    <mergeCell ref="BB604:BQ604"/>
    <mergeCell ref="C605:AC605"/>
    <mergeCell ref="AD605:AO605"/>
    <mergeCell ref="AP605:BA605"/>
    <mergeCell ref="BB605:BQ605"/>
    <mergeCell ref="B606:AC606"/>
    <mergeCell ref="AD606:AO606"/>
    <mergeCell ref="AP606:BA606"/>
    <mergeCell ref="BB606:BQ606"/>
    <mergeCell ref="C607:AC607"/>
    <mergeCell ref="AD607:AO607"/>
    <mergeCell ref="AP607:BA607"/>
    <mergeCell ref="BB607:BQ607"/>
    <mergeCell ref="C608:AC608"/>
    <mergeCell ref="AD608:AO608"/>
    <mergeCell ref="AP608:BA608"/>
    <mergeCell ref="BB608:BQ608"/>
    <mergeCell ref="C609:AC609"/>
    <mergeCell ref="AD609:AO609"/>
    <mergeCell ref="AP609:BA609"/>
    <mergeCell ref="BB609:BQ609"/>
    <mergeCell ref="C610:AC610"/>
    <mergeCell ref="AD610:AO610"/>
    <mergeCell ref="AP610:BA610"/>
    <mergeCell ref="BB610:BQ610"/>
    <mergeCell ref="C611:AC611"/>
    <mergeCell ref="AD611:AO611"/>
    <mergeCell ref="AP611:BA611"/>
    <mergeCell ref="BB611:BQ611"/>
    <mergeCell ref="C612:AC612"/>
    <mergeCell ref="AD612:AO612"/>
    <mergeCell ref="AP612:BA612"/>
    <mergeCell ref="BB612:BQ612"/>
    <mergeCell ref="B613:AH613"/>
    <mergeCell ref="B619:M620"/>
    <mergeCell ref="N619:AO619"/>
    <mergeCell ref="AP619:BQ619"/>
    <mergeCell ref="N620:U620"/>
    <mergeCell ref="V620:AC620"/>
    <mergeCell ref="AD620:AO620"/>
    <mergeCell ref="AP620:AW620"/>
    <mergeCell ref="AX620:BE620"/>
    <mergeCell ref="BF620:BQ620"/>
    <mergeCell ref="B621:M621"/>
    <mergeCell ref="N621:U621"/>
    <mergeCell ref="V621:AC621"/>
    <mergeCell ref="AD621:AO621"/>
    <mergeCell ref="AP621:AW621"/>
    <mergeCell ref="AX621:BE621"/>
    <mergeCell ref="BF621:BQ621"/>
    <mergeCell ref="B622:M622"/>
    <mergeCell ref="N622:U622"/>
    <mergeCell ref="V622:AC622"/>
    <mergeCell ref="AD622:AO622"/>
    <mergeCell ref="AP622:AW622"/>
    <mergeCell ref="AX622:BE622"/>
    <mergeCell ref="BF622:BQ622"/>
    <mergeCell ref="B623:M623"/>
    <mergeCell ref="N623:U623"/>
    <mergeCell ref="V623:AC623"/>
    <mergeCell ref="AD623:AO623"/>
    <mergeCell ref="AP623:AW623"/>
    <mergeCell ref="AX623:BE623"/>
    <mergeCell ref="BF623:BQ623"/>
    <mergeCell ref="B624:M624"/>
    <mergeCell ref="N624:U624"/>
    <mergeCell ref="V624:AC624"/>
    <mergeCell ref="AD624:AO624"/>
    <mergeCell ref="AP624:AW624"/>
    <mergeCell ref="AX624:BE624"/>
    <mergeCell ref="BF624:BQ624"/>
    <mergeCell ref="B625:M625"/>
    <mergeCell ref="N625:U625"/>
    <mergeCell ref="V625:AC625"/>
    <mergeCell ref="AD625:AO625"/>
    <mergeCell ref="AP625:AW625"/>
    <mergeCell ref="AX625:BE625"/>
    <mergeCell ref="BF625:BQ625"/>
    <mergeCell ref="B626:M626"/>
    <mergeCell ref="N626:U626"/>
    <mergeCell ref="V626:AC626"/>
    <mergeCell ref="AD626:AO626"/>
    <mergeCell ref="AP626:AW626"/>
    <mergeCell ref="AX626:BE626"/>
    <mergeCell ref="BF626:BQ626"/>
    <mergeCell ref="B627:M627"/>
    <mergeCell ref="N627:U627"/>
    <mergeCell ref="V627:AC627"/>
    <mergeCell ref="AD627:AO627"/>
    <mergeCell ref="AP627:AW627"/>
    <mergeCell ref="AX627:BE627"/>
    <mergeCell ref="BF627:BQ627"/>
    <mergeCell ref="B628:M628"/>
    <mergeCell ref="N628:U628"/>
    <mergeCell ref="V628:AC628"/>
    <mergeCell ref="AD628:AO628"/>
    <mergeCell ref="AP628:AW628"/>
    <mergeCell ref="AX628:BE628"/>
    <mergeCell ref="BF628:BQ628"/>
    <mergeCell ref="B629:M629"/>
    <mergeCell ref="N629:U629"/>
    <mergeCell ref="V629:AC629"/>
    <mergeCell ref="AD629:AO629"/>
    <mergeCell ref="AP629:AW629"/>
    <mergeCell ref="AX629:BE629"/>
    <mergeCell ref="BF629:BQ629"/>
    <mergeCell ref="B630:M630"/>
    <mergeCell ref="N630:U630"/>
    <mergeCell ref="V630:AC630"/>
    <mergeCell ref="AD630:AO630"/>
    <mergeCell ref="AP630:AW630"/>
    <mergeCell ref="AX630:BE630"/>
    <mergeCell ref="BF630:BQ630"/>
    <mergeCell ref="B631:M631"/>
    <mergeCell ref="N631:U631"/>
    <mergeCell ref="V631:AC631"/>
    <mergeCell ref="AD631:AO631"/>
    <mergeCell ref="AP631:AW631"/>
    <mergeCell ref="AX631:BE631"/>
    <mergeCell ref="BF631:BQ631"/>
    <mergeCell ref="B632:M632"/>
    <mergeCell ref="N632:U632"/>
    <mergeCell ref="V632:AC632"/>
    <mergeCell ref="AD632:AO632"/>
    <mergeCell ref="AP632:AW632"/>
    <mergeCell ref="AX632:BE632"/>
    <mergeCell ref="BF632:BQ632"/>
    <mergeCell ref="B633:M633"/>
    <mergeCell ref="N633:U633"/>
    <mergeCell ref="V633:AC633"/>
    <mergeCell ref="AD633:AO633"/>
    <mergeCell ref="AP633:AW633"/>
    <mergeCell ref="AX633:BE633"/>
    <mergeCell ref="BF633:BQ633"/>
    <mergeCell ref="B634:M634"/>
    <mergeCell ref="N634:U634"/>
    <mergeCell ref="V634:AC634"/>
    <mergeCell ref="AD634:AO634"/>
    <mergeCell ref="AP634:AW634"/>
    <mergeCell ref="AX634:BE634"/>
    <mergeCell ref="BF634:BQ634"/>
    <mergeCell ref="B635:M635"/>
    <mergeCell ref="N635:U635"/>
    <mergeCell ref="V635:AC635"/>
    <mergeCell ref="AD635:AO635"/>
    <mergeCell ref="AP635:AW635"/>
    <mergeCell ref="AX635:BE635"/>
    <mergeCell ref="BF635:BQ635"/>
    <mergeCell ref="B636:M636"/>
    <mergeCell ref="N636:U636"/>
    <mergeCell ref="V636:AC636"/>
    <mergeCell ref="AD636:AO636"/>
    <mergeCell ref="AP636:AW636"/>
    <mergeCell ref="AX636:BE636"/>
    <mergeCell ref="BF636:BQ636"/>
    <mergeCell ref="B637:M637"/>
    <mergeCell ref="N637:U637"/>
    <mergeCell ref="V637:AC637"/>
    <mergeCell ref="AD637:AO637"/>
    <mergeCell ref="AP637:AW637"/>
    <mergeCell ref="AX637:BE637"/>
    <mergeCell ref="BF637:BQ637"/>
    <mergeCell ref="B638:M638"/>
    <mergeCell ref="N638:U638"/>
    <mergeCell ref="V638:AC638"/>
    <mergeCell ref="AD638:AO638"/>
    <mergeCell ref="AP638:AW638"/>
    <mergeCell ref="AX638:BE638"/>
    <mergeCell ref="BF638:BQ638"/>
    <mergeCell ref="B639:M639"/>
    <mergeCell ref="N639:U639"/>
    <mergeCell ref="V639:AC639"/>
    <mergeCell ref="AD639:AO639"/>
    <mergeCell ref="AP639:AW639"/>
    <mergeCell ref="AX639:BE639"/>
    <mergeCell ref="BF639:BQ639"/>
    <mergeCell ref="B640:M640"/>
    <mergeCell ref="N640:U640"/>
    <mergeCell ref="V640:AC640"/>
    <mergeCell ref="AD640:AO640"/>
    <mergeCell ref="AP640:AW640"/>
    <mergeCell ref="AX640:BE640"/>
    <mergeCell ref="BF640:BQ640"/>
    <mergeCell ref="B646:H648"/>
    <mergeCell ref="I646:O648"/>
    <mergeCell ref="P646:AB646"/>
    <mergeCell ref="AC646:AY646"/>
    <mergeCell ref="AZ646:BQ646"/>
    <mergeCell ref="P647:V648"/>
    <mergeCell ref="W647:AB648"/>
    <mergeCell ref="AC647:AG648"/>
    <mergeCell ref="AH647:AL648"/>
    <mergeCell ref="AM647:AS648"/>
    <mergeCell ref="AT647:AY648"/>
    <mergeCell ref="AZ647:BF648"/>
    <mergeCell ref="BG647:BL648"/>
    <mergeCell ref="BM647:BQ648"/>
    <mergeCell ref="B649:H649"/>
    <mergeCell ref="I649:O649"/>
    <mergeCell ref="P649:V649"/>
    <mergeCell ref="W649:AB649"/>
    <mergeCell ref="AC649:AG649"/>
    <mergeCell ref="AH649:AL649"/>
    <mergeCell ref="AM649:AS649"/>
    <mergeCell ref="AT649:AY649"/>
    <mergeCell ref="AZ649:BF649"/>
    <mergeCell ref="BG649:BL649"/>
    <mergeCell ref="BM649:BQ649"/>
    <mergeCell ref="B650:H650"/>
    <mergeCell ref="I650:O650"/>
    <mergeCell ref="P650:V650"/>
    <mergeCell ref="W650:AB650"/>
    <mergeCell ref="AC650:AG650"/>
    <mergeCell ref="AH650:AL650"/>
    <mergeCell ref="AM650:AS650"/>
    <mergeCell ref="AT650:AY650"/>
    <mergeCell ref="AZ650:BF650"/>
    <mergeCell ref="BG650:BL650"/>
    <mergeCell ref="BM650:BQ650"/>
    <mergeCell ref="B651:H651"/>
    <mergeCell ref="I651:O651"/>
    <mergeCell ref="P651:V651"/>
    <mergeCell ref="W651:AB651"/>
    <mergeCell ref="AC651:AG651"/>
    <mergeCell ref="AH651:AL651"/>
    <mergeCell ref="AM651:AS651"/>
    <mergeCell ref="AT651:AY651"/>
    <mergeCell ref="AZ651:BF651"/>
    <mergeCell ref="BG651:BL651"/>
    <mergeCell ref="BM651:BQ651"/>
    <mergeCell ref="B652:H652"/>
    <mergeCell ref="I652:O652"/>
    <mergeCell ref="P652:V652"/>
    <mergeCell ref="W652:AB652"/>
    <mergeCell ref="AC652:AG652"/>
    <mergeCell ref="AH652:AL652"/>
    <mergeCell ref="AM652:AS652"/>
    <mergeCell ref="AT652:AY652"/>
    <mergeCell ref="AZ652:BF652"/>
    <mergeCell ref="BG652:BL652"/>
    <mergeCell ref="BM652:BQ652"/>
    <mergeCell ref="B653:H653"/>
    <mergeCell ref="I653:O653"/>
    <mergeCell ref="P653:V653"/>
    <mergeCell ref="W653:AB653"/>
    <mergeCell ref="AC653:AG653"/>
    <mergeCell ref="AH653:AL653"/>
    <mergeCell ref="AM653:AS653"/>
    <mergeCell ref="AT653:AY653"/>
    <mergeCell ref="AZ653:BF653"/>
    <mergeCell ref="BG653:BL653"/>
    <mergeCell ref="BM653:BQ653"/>
    <mergeCell ref="B659:T660"/>
    <mergeCell ref="U659:AN659"/>
    <mergeCell ref="AO659:AW660"/>
    <mergeCell ref="AX659:BQ659"/>
    <mergeCell ref="U660:AD660"/>
    <mergeCell ref="AE660:AN660"/>
    <mergeCell ref="AX660:BG660"/>
    <mergeCell ref="BH660:BQ660"/>
    <mergeCell ref="B661:I665"/>
    <mergeCell ref="J661:T661"/>
    <mergeCell ref="U661:AD661"/>
    <mergeCell ref="AE661:AN661"/>
    <mergeCell ref="AO661:AW661"/>
    <mergeCell ref="AX661:BG661"/>
    <mergeCell ref="BH661:BQ661"/>
    <mergeCell ref="J662:T662"/>
    <mergeCell ref="U662:AD662"/>
    <mergeCell ref="AE662:AN662"/>
    <mergeCell ref="AO662:AW662"/>
    <mergeCell ref="AX662:BG662"/>
    <mergeCell ref="BH662:BQ662"/>
    <mergeCell ref="J663:T663"/>
    <mergeCell ref="U663:AD663"/>
    <mergeCell ref="AE663:AN663"/>
    <mergeCell ref="AO663:AW663"/>
    <mergeCell ref="AX663:BG663"/>
    <mergeCell ref="BH663:BQ663"/>
    <mergeCell ref="J664:T664"/>
    <mergeCell ref="U664:AD664"/>
    <mergeCell ref="AE664:AN664"/>
    <mergeCell ref="AO664:AW664"/>
    <mergeCell ref="AX664:BG664"/>
    <mergeCell ref="BH664:BQ664"/>
    <mergeCell ref="J665:T665"/>
    <mergeCell ref="U665:AD665"/>
    <mergeCell ref="AE665:AN665"/>
    <mergeCell ref="AO665:AW665"/>
    <mergeCell ref="AX665:BG665"/>
    <mergeCell ref="BH665:BQ665"/>
    <mergeCell ref="B666:I670"/>
    <mergeCell ref="J666:T666"/>
    <mergeCell ref="U666:AD666"/>
    <mergeCell ref="AE666:AN666"/>
    <mergeCell ref="AO666:AW666"/>
    <mergeCell ref="AX666:BG666"/>
    <mergeCell ref="BH666:BQ666"/>
    <mergeCell ref="J667:T667"/>
    <mergeCell ref="U667:AD667"/>
    <mergeCell ref="AE667:AN667"/>
    <mergeCell ref="AO667:AW667"/>
    <mergeCell ref="AX667:BG667"/>
    <mergeCell ref="BH667:BQ667"/>
    <mergeCell ref="J668:T668"/>
    <mergeCell ref="U668:AD668"/>
    <mergeCell ref="AE668:AN668"/>
    <mergeCell ref="AO668:AW668"/>
    <mergeCell ref="AX668:BG668"/>
    <mergeCell ref="BH668:BQ668"/>
    <mergeCell ref="J669:T669"/>
    <mergeCell ref="U669:AD669"/>
    <mergeCell ref="AE669:AN669"/>
    <mergeCell ref="AO669:AW669"/>
    <mergeCell ref="AX669:BG669"/>
    <mergeCell ref="BH669:BQ669"/>
    <mergeCell ref="J670:T670"/>
    <mergeCell ref="U670:AD670"/>
    <mergeCell ref="AE670:AN670"/>
    <mergeCell ref="AO670:AW670"/>
    <mergeCell ref="AX670:BG670"/>
    <mergeCell ref="BH670:BQ670"/>
    <mergeCell ref="B671:I675"/>
    <mergeCell ref="J671:T671"/>
    <mergeCell ref="U671:AD671"/>
    <mergeCell ref="AE671:AN671"/>
    <mergeCell ref="AO671:AW671"/>
    <mergeCell ref="AX671:BG671"/>
    <mergeCell ref="BH671:BQ671"/>
    <mergeCell ref="J672:T672"/>
    <mergeCell ref="U672:AD672"/>
    <mergeCell ref="AE672:AN672"/>
    <mergeCell ref="AO672:AW672"/>
    <mergeCell ref="AX672:BG672"/>
    <mergeCell ref="BH672:BQ672"/>
    <mergeCell ref="J673:T673"/>
    <mergeCell ref="U673:AD673"/>
    <mergeCell ref="AE673:AN673"/>
    <mergeCell ref="AO673:AW673"/>
    <mergeCell ref="AX673:BG673"/>
    <mergeCell ref="BH673:BQ673"/>
    <mergeCell ref="J674:T674"/>
    <mergeCell ref="U674:AD674"/>
    <mergeCell ref="AE674:AN674"/>
    <mergeCell ref="AO674:AW674"/>
    <mergeCell ref="AX674:BG674"/>
    <mergeCell ref="BH674:BQ674"/>
    <mergeCell ref="J675:T675"/>
    <mergeCell ref="U675:AD675"/>
    <mergeCell ref="AE675:AN675"/>
    <mergeCell ref="AO675:AW675"/>
    <mergeCell ref="AX675:BG675"/>
    <mergeCell ref="BH675:BQ675"/>
    <mergeCell ref="B676:I680"/>
    <mergeCell ref="J676:T676"/>
    <mergeCell ref="U676:AD676"/>
    <mergeCell ref="AE676:AN676"/>
    <mergeCell ref="AO676:AW676"/>
    <mergeCell ref="AX676:BG676"/>
    <mergeCell ref="BH676:BQ676"/>
    <mergeCell ref="J677:T677"/>
    <mergeCell ref="U677:AD677"/>
    <mergeCell ref="AE677:AN677"/>
    <mergeCell ref="AO677:AW677"/>
    <mergeCell ref="AX677:BG677"/>
    <mergeCell ref="BH677:BQ677"/>
    <mergeCell ref="J678:T678"/>
    <mergeCell ref="U678:AD678"/>
    <mergeCell ref="AE678:AN678"/>
    <mergeCell ref="AO678:AW678"/>
    <mergeCell ref="AX678:BG678"/>
    <mergeCell ref="BH678:BQ678"/>
    <mergeCell ref="J679:T679"/>
    <mergeCell ref="U679:AD679"/>
    <mergeCell ref="AE679:AN679"/>
    <mergeCell ref="AO679:AW679"/>
    <mergeCell ref="AX679:BG679"/>
    <mergeCell ref="BH679:BQ679"/>
    <mergeCell ref="J680:T680"/>
    <mergeCell ref="U680:AD680"/>
    <mergeCell ref="AE680:AN680"/>
    <mergeCell ref="AO680:AW680"/>
    <mergeCell ref="AX680:BG680"/>
    <mergeCell ref="BH680:BQ680"/>
    <mergeCell ref="B681:I685"/>
    <mergeCell ref="J681:T681"/>
    <mergeCell ref="U681:AD681"/>
    <mergeCell ref="AE681:AN681"/>
    <mergeCell ref="AO681:AW681"/>
    <mergeCell ref="AX681:BG681"/>
    <mergeCell ref="BH681:BQ681"/>
    <mergeCell ref="J682:T682"/>
    <mergeCell ref="U682:AD682"/>
    <mergeCell ref="AE682:AN682"/>
    <mergeCell ref="AO682:AW682"/>
    <mergeCell ref="AX682:BG682"/>
    <mergeCell ref="BH682:BQ682"/>
    <mergeCell ref="J683:T683"/>
    <mergeCell ref="U683:AD683"/>
    <mergeCell ref="AE683:AN683"/>
    <mergeCell ref="AO683:AW683"/>
    <mergeCell ref="AX683:BG683"/>
    <mergeCell ref="BH683:BQ683"/>
    <mergeCell ref="J684:T684"/>
    <mergeCell ref="U684:AD684"/>
    <mergeCell ref="AE684:AN684"/>
    <mergeCell ref="AO684:AW684"/>
    <mergeCell ref="AX684:BG684"/>
    <mergeCell ref="BH684:BQ684"/>
    <mergeCell ref="J685:T685"/>
    <mergeCell ref="U685:AD685"/>
    <mergeCell ref="AE685:AN685"/>
    <mergeCell ref="AO685:AW685"/>
    <mergeCell ref="AX685:BG685"/>
    <mergeCell ref="BH685:BQ685"/>
    <mergeCell ref="B690:I691"/>
    <mergeCell ref="J690:O691"/>
    <mergeCell ref="P690:AC690"/>
    <mergeCell ref="AD690:AQ690"/>
    <mergeCell ref="AR690:AW691"/>
    <mergeCell ref="AX690:BC691"/>
    <mergeCell ref="BD690:BJ691"/>
    <mergeCell ref="BK690:BQ691"/>
    <mergeCell ref="P691:V691"/>
    <mergeCell ref="W691:AC691"/>
    <mergeCell ref="AD691:AJ691"/>
    <mergeCell ref="AK691:AQ691"/>
    <mergeCell ref="B692:I692"/>
    <mergeCell ref="J692:O692"/>
    <mergeCell ref="P692:V692"/>
    <mergeCell ref="W692:AC692"/>
    <mergeCell ref="AD692:AJ692"/>
    <mergeCell ref="AK692:AQ692"/>
    <mergeCell ref="AR692:AW692"/>
    <mergeCell ref="AX692:BC692"/>
    <mergeCell ref="BD692:BJ692"/>
    <mergeCell ref="BK692:BQ692"/>
    <mergeCell ref="B693:I693"/>
    <mergeCell ref="J693:O693"/>
    <mergeCell ref="P693:V693"/>
    <mergeCell ref="W693:AC693"/>
    <mergeCell ref="AD693:AJ693"/>
    <mergeCell ref="AK693:AQ693"/>
    <mergeCell ref="AR693:AW693"/>
    <mergeCell ref="AX693:BC693"/>
    <mergeCell ref="BD693:BJ693"/>
    <mergeCell ref="BK693:BQ693"/>
    <mergeCell ref="B694:I694"/>
    <mergeCell ref="J694:O694"/>
    <mergeCell ref="P694:V694"/>
    <mergeCell ref="W694:AC694"/>
    <mergeCell ref="AD694:AJ694"/>
    <mergeCell ref="AK694:AQ694"/>
    <mergeCell ref="AR694:AW694"/>
    <mergeCell ref="AX694:BC694"/>
    <mergeCell ref="BD694:BJ694"/>
    <mergeCell ref="BK694:BQ694"/>
    <mergeCell ref="B695:I695"/>
    <mergeCell ref="J695:O695"/>
    <mergeCell ref="P695:V695"/>
    <mergeCell ref="W695:AC695"/>
    <mergeCell ref="AD695:AJ695"/>
    <mergeCell ref="AK695:AQ695"/>
    <mergeCell ref="AR695:AW695"/>
    <mergeCell ref="AX695:BC695"/>
    <mergeCell ref="BD695:BJ695"/>
    <mergeCell ref="BK695:BQ695"/>
    <mergeCell ref="B696:I696"/>
    <mergeCell ref="J696:O696"/>
    <mergeCell ref="P696:V696"/>
    <mergeCell ref="W696:AC696"/>
    <mergeCell ref="AD696:AJ696"/>
    <mergeCell ref="AK696:AQ696"/>
    <mergeCell ref="AR696:AW696"/>
    <mergeCell ref="AX696:BC696"/>
    <mergeCell ref="BD696:BJ696"/>
    <mergeCell ref="BK696:BQ696"/>
    <mergeCell ref="B697:I697"/>
    <mergeCell ref="J697:O697"/>
    <mergeCell ref="P697:V697"/>
    <mergeCell ref="W697:AC697"/>
    <mergeCell ref="AD697:AJ697"/>
    <mergeCell ref="AK697:AQ697"/>
    <mergeCell ref="AR697:AW697"/>
    <mergeCell ref="AX697:BC697"/>
    <mergeCell ref="BD697:BJ697"/>
    <mergeCell ref="BK697:BQ697"/>
    <mergeCell ref="B698:I698"/>
    <mergeCell ref="J698:O698"/>
    <mergeCell ref="P698:V698"/>
    <mergeCell ref="W698:AC698"/>
    <mergeCell ref="AD698:AJ698"/>
    <mergeCell ref="AK698:AQ698"/>
    <mergeCell ref="AR698:AW698"/>
    <mergeCell ref="AX698:BC698"/>
    <mergeCell ref="BD698:BJ698"/>
    <mergeCell ref="BK698:BQ698"/>
    <mergeCell ref="B699:I699"/>
    <mergeCell ref="J699:O699"/>
    <mergeCell ref="P699:V699"/>
    <mergeCell ref="W699:AC699"/>
    <mergeCell ref="AD699:AJ699"/>
    <mergeCell ref="AK699:AQ699"/>
    <mergeCell ref="AR699:AW699"/>
    <mergeCell ref="AX699:BC699"/>
    <mergeCell ref="BD699:BJ699"/>
    <mergeCell ref="BK699:BQ699"/>
    <mergeCell ref="B700:I700"/>
    <mergeCell ref="J700:O700"/>
    <mergeCell ref="P700:V700"/>
    <mergeCell ref="W700:AC700"/>
    <mergeCell ref="AD700:AJ700"/>
    <mergeCell ref="AK700:AQ700"/>
    <mergeCell ref="AR700:AW700"/>
    <mergeCell ref="AX700:BC700"/>
    <mergeCell ref="BD700:BJ700"/>
    <mergeCell ref="BK700:BQ700"/>
    <mergeCell ref="B701:I701"/>
    <mergeCell ref="J701:O701"/>
    <mergeCell ref="P701:V701"/>
    <mergeCell ref="W701:AC701"/>
    <mergeCell ref="AD701:AJ701"/>
    <mergeCell ref="AK701:AQ701"/>
    <mergeCell ref="AR701:AW701"/>
    <mergeCell ref="AX701:BC701"/>
    <mergeCell ref="BD701:BJ701"/>
    <mergeCell ref="BK701:BQ701"/>
    <mergeCell ref="B706:K706"/>
    <mergeCell ref="L706:V706"/>
    <mergeCell ref="W706:AG706"/>
    <mergeCell ref="AH706:AR706"/>
    <mergeCell ref="AS706:BC706"/>
    <mergeCell ref="BD706:BN706"/>
    <mergeCell ref="BO706:BY706"/>
    <mergeCell ref="B707:K707"/>
    <mergeCell ref="L707:V707"/>
    <mergeCell ref="W707:AG707"/>
    <mergeCell ref="AH707:AR707"/>
    <mergeCell ref="AS707:BC707"/>
    <mergeCell ref="BD707:BN707"/>
    <mergeCell ref="BO707:BY707"/>
    <mergeCell ref="B708:K708"/>
    <mergeCell ref="L708:V708"/>
    <mergeCell ref="W708:AG708"/>
    <mergeCell ref="AH708:AR708"/>
    <mergeCell ref="AS708:BC708"/>
    <mergeCell ref="BD708:BN708"/>
    <mergeCell ref="BO708:BY708"/>
    <mergeCell ref="B709:K709"/>
    <mergeCell ref="L709:V709"/>
    <mergeCell ref="W709:AG709"/>
    <mergeCell ref="AH709:AR709"/>
    <mergeCell ref="AS709:BC709"/>
    <mergeCell ref="BD709:BN709"/>
    <mergeCell ref="BO709:BY709"/>
    <mergeCell ref="B710:K710"/>
    <mergeCell ref="L710:V710"/>
    <mergeCell ref="W710:AG710"/>
    <mergeCell ref="AH710:AR710"/>
    <mergeCell ref="AS710:BC710"/>
    <mergeCell ref="BD710:BN710"/>
    <mergeCell ref="BO710:BY710"/>
    <mergeCell ref="B711:K711"/>
    <mergeCell ref="L711:V711"/>
    <mergeCell ref="W711:AG711"/>
    <mergeCell ref="AH711:AR711"/>
    <mergeCell ref="AS711:BC711"/>
    <mergeCell ref="BD711:BN711"/>
    <mergeCell ref="BO711:BY711"/>
    <mergeCell ref="B714:K714"/>
    <mergeCell ref="L714:V714"/>
    <mergeCell ref="W714:AG714"/>
    <mergeCell ref="AH714:AR714"/>
    <mergeCell ref="AS714:BC714"/>
    <mergeCell ref="BD714:BN714"/>
    <mergeCell ref="BO714:BY714"/>
    <mergeCell ref="B715:K715"/>
    <mergeCell ref="L715:V715"/>
    <mergeCell ref="W715:AG715"/>
    <mergeCell ref="AH715:AR715"/>
    <mergeCell ref="AS715:BC715"/>
    <mergeCell ref="BD715:BN715"/>
    <mergeCell ref="BO715:BY715"/>
    <mergeCell ref="B716:K716"/>
    <mergeCell ref="L716:V716"/>
    <mergeCell ref="W716:AG716"/>
    <mergeCell ref="AH716:AR716"/>
    <mergeCell ref="AS716:BC716"/>
    <mergeCell ref="BD716:BN716"/>
    <mergeCell ref="BO716:BY716"/>
    <mergeCell ref="B717:K717"/>
    <mergeCell ref="L717:V717"/>
    <mergeCell ref="W717:AG717"/>
    <mergeCell ref="AH717:AR717"/>
    <mergeCell ref="AS717:BC717"/>
    <mergeCell ref="BD717:BN717"/>
    <mergeCell ref="BO717:BY717"/>
    <mergeCell ref="B718:K718"/>
    <mergeCell ref="L718:V718"/>
    <mergeCell ref="W718:AG718"/>
    <mergeCell ref="AH718:AR718"/>
    <mergeCell ref="AS718:BC718"/>
    <mergeCell ref="BD718:BN718"/>
    <mergeCell ref="BO718:BY718"/>
    <mergeCell ref="B719:K719"/>
    <mergeCell ref="L719:V719"/>
    <mergeCell ref="W719:AG719"/>
    <mergeCell ref="AH719:AR719"/>
    <mergeCell ref="AS719:BC719"/>
    <mergeCell ref="BD719:BN719"/>
    <mergeCell ref="BO719:BY719"/>
    <mergeCell ref="B726:J728"/>
    <mergeCell ref="K726:Y727"/>
    <mergeCell ref="Z726:AI728"/>
    <mergeCell ref="AJ726:BY726"/>
    <mergeCell ref="AJ727:BB727"/>
    <mergeCell ref="BC727:BN727"/>
    <mergeCell ref="BO727:BY727"/>
    <mergeCell ref="K728:Q728"/>
    <mergeCell ref="R728:Y728"/>
    <mergeCell ref="AJ728:AR728"/>
    <mergeCell ref="AS728:BB728"/>
    <mergeCell ref="BC728:BF728"/>
    <mergeCell ref="BG728:BN728"/>
    <mergeCell ref="BO728:BS728"/>
    <mergeCell ref="BT728:BY728"/>
    <mergeCell ref="B729:J729"/>
    <mergeCell ref="K729:Q729"/>
    <mergeCell ref="R729:Y729"/>
    <mergeCell ref="Z729:AI729"/>
    <mergeCell ref="AJ729:AR729"/>
    <mergeCell ref="AS729:BB729"/>
    <mergeCell ref="BC729:BF729"/>
    <mergeCell ref="BG729:BN729"/>
    <mergeCell ref="BO729:BS729"/>
    <mergeCell ref="BT729:BY729"/>
    <mergeCell ref="B730:J730"/>
    <mergeCell ref="K730:Q730"/>
    <mergeCell ref="R730:Y730"/>
    <mergeCell ref="Z730:AI730"/>
    <mergeCell ref="AJ730:AR730"/>
    <mergeCell ref="AS730:BB730"/>
    <mergeCell ref="BC730:BF730"/>
    <mergeCell ref="BG730:BN730"/>
    <mergeCell ref="BO730:BS730"/>
    <mergeCell ref="BT730:BY730"/>
    <mergeCell ref="B731:J731"/>
    <mergeCell ref="K731:Q731"/>
    <mergeCell ref="R731:Y731"/>
    <mergeCell ref="Z731:AI731"/>
    <mergeCell ref="AJ731:AR731"/>
    <mergeCell ref="AS731:BB731"/>
    <mergeCell ref="BC731:BF731"/>
    <mergeCell ref="BG731:BN731"/>
    <mergeCell ref="BO731:BS731"/>
    <mergeCell ref="BT731:BY731"/>
    <mergeCell ref="B732:J732"/>
    <mergeCell ref="K732:Q732"/>
    <mergeCell ref="R732:Y732"/>
    <mergeCell ref="Z732:AI732"/>
    <mergeCell ref="AJ732:AR732"/>
    <mergeCell ref="AS732:BB732"/>
    <mergeCell ref="BC732:BF732"/>
    <mergeCell ref="BG732:BN732"/>
    <mergeCell ref="BO732:BS732"/>
    <mergeCell ref="BT732:BY732"/>
    <mergeCell ref="B733:J733"/>
    <mergeCell ref="K733:Q733"/>
    <mergeCell ref="R733:Y733"/>
    <mergeCell ref="Z733:AI733"/>
    <mergeCell ref="AJ733:AR733"/>
    <mergeCell ref="AS733:BB733"/>
    <mergeCell ref="BC733:BF733"/>
    <mergeCell ref="BG733:BN733"/>
    <mergeCell ref="BO733:BS733"/>
    <mergeCell ref="BT733:BY733"/>
    <mergeCell ref="B738:L739"/>
    <mergeCell ref="M738:AD738"/>
    <mergeCell ref="AE738:AV738"/>
    <mergeCell ref="AW738:BN738"/>
    <mergeCell ref="BO738:BY739"/>
    <mergeCell ref="M739:U739"/>
    <mergeCell ref="V739:AD739"/>
    <mergeCell ref="AE739:AM739"/>
    <mergeCell ref="AN739:AV739"/>
    <mergeCell ref="AW739:BE739"/>
    <mergeCell ref="BF739:BN739"/>
    <mergeCell ref="B740:L740"/>
    <mergeCell ref="M740:U740"/>
    <mergeCell ref="V740:AD740"/>
    <mergeCell ref="AE740:AM740"/>
    <mergeCell ref="AN740:AV740"/>
    <mergeCell ref="AW740:BE740"/>
    <mergeCell ref="BF740:BN740"/>
    <mergeCell ref="BO740:BY740"/>
    <mergeCell ref="B745:E746"/>
    <mergeCell ref="F745:K746"/>
    <mergeCell ref="L745:Q746"/>
    <mergeCell ref="R745:W746"/>
    <mergeCell ref="X745:AC746"/>
    <mergeCell ref="AD745:AI746"/>
    <mergeCell ref="AJ745:AO746"/>
    <mergeCell ref="AP745:AU746"/>
    <mergeCell ref="AV745:BA746"/>
    <mergeCell ref="BB745:BG746"/>
    <mergeCell ref="BH745:BM746"/>
    <mergeCell ref="BN745:BS746"/>
    <mergeCell ref="BT745:BY746"/>
    <mergeCell ref="B747:E747"/>
    <mergeCell ref="F747:K747"/>
    <mergeCell ref="L747:Q747"/>
    <mergeCell ref="R747:W747"/>
    <mergeCell ref="X747:AC747"/>
    <mergeCell ref="AD747:AI747"/>
    <mergeCell ref="AJ747:AO747"/>
    <mergeCell ref="AP747:AU747"/>
    <mergeCell ref="AV747:BA747"/>
    <mergeCell ref="BB747:BG747"/>
    <mergeCell ref="BH747:BM747"/>
    <mergeCell ref="BN747:BS747"/>
    <mergeCell ref="BT747:BY747"/>
    <mergeCell ref="B748:E748"/>
    <mergeCell ref="F748:K748"/>
    <mergeCell ref="L748:Q748"/>
    <mergeCell ref="R748:W748"/>
    <mergeCell ref="X748:AC748"/>
    <mergeCell ref="AD748:AI748"/>
    <mergeCell ref="AJ748:AO748"/>
    <mergeCell ref="AP748:AU748"/>
    <mergeCell ref="AV748:BA748"/>
    <mergeCell ref="BB748:BG748"/>
    <mergeCell ref="BH748:BM748"/>
    <mergeCell ref="BN748:BS748"/>
    <mergeCell ref="BT748:BY748"/>
    <mergeCell ref="B749:E749"/>
    <mergeCell ref="F749:K749"/>
    <mergeCell ref="L749:Q749"/>
    <mergeCell ref="R749:W749"/>
    <mergeCell ref="X749:AC749"/>
    <mergeCell ref="AD749:AI749"/>
    <mergeCell ref="AJ749:AO749"/>
    <mergeCell ref="AP749:AU749"/>
    <mergeCell ref="AV749:BA749"/>
    <mergeCell ref="BB749:BG749"/>
    <mergeCell ref="BH749:BM749"/>
    <mergeCell ref="BN749:BS749"/>
    <mergeCell ref="BT749:BY749"/>
    <mergeCell ref="B754:K754"/>
    <mergeCell ref="L754:V754"/>
    <mergeCell ref="W754:AG754"/>
    <mergeCell ref="AH754:AR754"/>
    <mergeCell ref="AS754:BC754"/>
    <mergeCell ref="BD754:BN754"/>
    <mergeCell ref="BO754:BY754"/>
    <mergeCell ref="B755:K755"/>
    <mergeCell ref="L755:V755"/>
    <mergeCell ref="W755:AG755"/>
    <mergeCell ref="AH755:AR755"/>
    <mergeCell ref="AS755:BC755"/>
    <mergeCell ref="BD755:BN755"/>
    <mergeCell ref="BO755:BY755"/>
    <mergeCell ref="B756:K756"/>
    <mergeCell ref="L756:V756"/>
    <mergeCell ref="W756:AG756"/>
    <mergeCell ref="AH756:AR756"/>
    <mergeCell ref="AS756:BC756"/>
    <mergeCell ref="BD756:BN756"/>
    <mergeCell ref="BO756:BY756"/>
    <mergeCell ref="B757:K757"/>
    <mergeCell ref="L757:V757"/>
    <mergeCell ref="W757:AG757"/>
    <mergeCell ref="AH757:AR757"/>
    <mergeCell ref="AS757:BC757"/>
    <mergeCell ref="BD757:BN757"/>
    <mergeCell ref="BO757:BY757"/>
    <mergeCell ref="B758:K758"/>
    <mergeCell ref="L758:V758"/>
    <mergeCell ref="W758:AG758"/>
    <mergeCell ref="AH758:AR758"/>
    <mergeCell ref="AS758:BC758"/>
    <mergeCell ref="BD758:BN758"/>
    <mergeCell ref="BO758:BY758"/>
    <mergeCell ref="B759:K759"/>
    <mergeCell ref="L759:V759"/>
    <mergeCell ref="W759:AG759"/>
    <mergeCell ref="AH759:AR759"/>
    <mergeCell ref="AS759:BC759"/>
    <mergeCell ref="BD759:BN759"/>
    <mergeCell ref="BO759:BY759"/>
    <mergeCell ref="B764:I765"/>
    <mergeCell ref="J764:Q765"/>
    <mergeCell ref="R764:Y765"/>
    <mergeCell ref="Z764:AG765"/>
    <mergeCell ref="AH764:AO765"/>
    <mergeCell ref="AP764:AX765"/>
    <mergeCell ref="AY764:BG765"/>
    <mergeCell ref="BH764:BP765"/>
    <mergeCell ref="BQ764:BY765"/>
    <mergeCell ref="B766:I766"/>
    <mergeCell ref="J766:Q766"/>
    <mergeCell ref="R766:Y766"/>
    <mergeCell ref="Z766:AG766"/>
    <mergeCell ref="AH766:AO766"/>
    <mergeCell ref="AP766:AX766"/>
    <mergeCell ref="AY766:BG766"/>
    <mergeCell ref="BH766:BP766"/>
    <mergeCell ref="BQ766:BY766"/>
    <mergeCell ref="B771:J771"/>
    <mergeCell ref="K771:Q771"/>
    <mergeCell ref="R771:X771"/>
    <mergeCell ref="Y771:AE771"/>
    <mergeCell ref="AF771:AN771"/>
    <mergeCell ref="AO771:AU771"/>
    <mergeCell ref="AV771:BB771"/>
    <mergeCell ref="BC771:BI771"/>
    <mergeCell ref="BJ771:BP771"/>
    <mergeCell ref="BQ771:BY771"/>
    <mergeCell ref="B772:J772"/>
    <mergeCell ref="K772:Q772"/>
    <mergeCell ref="R772:X772"/>
    <mergeCell ref="Y772:AE772"/>
    <mergeCell ref="AF772:AN772"/>
    <mergeCell ref="AO772:AU772"/>
    <mergeCell ref="AV772:BB772"/>
    <mergeCell ref="BC772:BI772"/>
    <mergeCell ref="BJ772:BP772"/>
    <mergeCell ref="BQ772:BY772"/>
    <mergeCell ref="B773:J773"/>
    <mergeCell ref="K773:Q773"/>
    <mergeCell ref="R773:X773"/>
    <mergeCell ref="Y773:AE773"/>
    <mergeCell ref="AF773:AN773"/>
    <mergeCell ref="AO773:AU773"/>
    <mergeCell ref="AV773:BB773"/>
    <mergeCell ref="BC773:BI773"/>
    <mergeCell ref="BJ773:BP773"/>
    <mergeCell ref="BQ773:BY773"/>
    <mergeCell ref="B774:J774"/>
    <mergeCell ref="K774:Q774"/>
    <mergeCell ref="R774:X774"/>
    <mergeCell ref="Y774:AE774"/>
    <mergeCell ref="AF774:AN774"/>
    <mergeCell ref="AO774:AU774"/>
    <mergeCell ref="AV774:BB774"/>
    <mergeCell ref="BC774:BI774"/>
    <mergeCell ref="BJ774:BP774"/>
    <mergeCell ref="BQ774:BY774"/>
    <mergeCell ref="B775:J775"/>
    <mergeCell ref="K775:Q775"/>
    <mergeCell ref="R775:X775"/>
    <mergeCell ref="Y775:AE775"/>
    <mergeCell ref="AF775:AN775"/>
    <mergeCell ref="AO775:AU775"/>
    <mergeCell ref="AV775:BB775"/>
    <mergeCell ref="BC775:BI775"/>
    <mergeCell ref="BJ775:BP775"/>
    <mergeCell ref="BQ775:BY775"/>
    <mergeCell ref="B776:J776"/>
    <mergeCell ref="K776:Q776"/>
    <mergeCell ref="R776:X776"/>
    <mergeCell ref="Y776:AE776"/>
    <mergeCell ref="AF776:AN776"/>
    <mergeCell ref="AO776:AU776"/>
    <mergeCell ref="AV776:BB776"/>
    <mergeCell ref="BC776:BI776"/>
    <mergeCell ref="BJ776:BP776"/>
    <mergeCell ref="BQ776:BY776"/>
    <mergeCell ref="B783:J784"/>
    <mergeCell ref="K783:R784"/>
    <mergeCell ref="S783:Y784"/>
    <mergeCell ref="Z783:AF784"/>
    <mergeCell ref="AG783:AM784"/>
    <mergeCell ref="AN783:AT784"/>
    <mergeCell ref="AU783:BA784"/>
    <mergeCell ref="BB783:BH784"/>
    <mergeCell ref="BI783:BP784"/>
    <mergeCell ref="BQ783:BY784"/>
    <mergeCell ref="B785:J785"/>
    <mergeCell ref="K785:R785"/>
    <mergeCell ref="S785:Y785"/>
    <mergeCell ref="Z785:AF785"/>
    <mergeCell ref="AG785:AM785"/>
    <mergeCell ref="AN785:AT785"/>
    <mergeCell ref="AU785:BA785"/>
    <mergeCell ref="BB785:BH785"/>
    <mergeCell ref="BI785:BP785"/>
    <mergeCell ref="BQ785:BY785"/>
    <mergeCell ref="B790:H791"/>
    <mergeCell ref="I790:N791"/>
    <mergeCell ref="O790:T791"/>
    <mergeCell ref="U790:Z791"/>
    <mergeCell ref="AA790:AF791"/>
    <mergeCell ref="AG790:AM791"/>
    <mergeCell ref="AN790:AT791"/>
    <mergeCell ref="AU790:AZ791"/>
    <mergeCell ref="BA790:BG791"/>
    <mergeCell ref="BH790:BM791"/>
    <mergeCell ref="BN790:BS791"/>
    <mergeCell ref="BT790:BY791"/>
    <mergeCell ref="B792:H792"/>
    <mergeCell ref="I792:N792"/>
    <mergeCell ref="O792:T792"/>
    <mergeCell ref="U792:Z792"/>
    <mergeCell ref="AA792:AF792"/>
    <mergeCell ref="AG792:AM792"/>
    <mergeCell ref="AN792:AT792"/>
    <mergeCell ref="AU792:AZ792"/>
    <mergeCell ref="BA792:BG792"/>
    <mergeCell ref="BH792:BM792"/>
    <mergeCell ref="BN792:BS792"/>
    <mergeCell ref="BT792:BY792"/>
    <mergeCell ref="B797:J798"/>
    <mergeCell ref="K797:N798"/>
    <mergeCell ref="O797:R798"/>
    <mergeCell ref="S797:V798"/>
    <mergeCell ref="W797:Z798"/>
    <mergeCell ref="AA797:AD798"/>
    <mergeCell ref="AE797:AH798"/>
    <mergeCell ref="AI797:AL798"/>
    <mergeCell ref="AM797:AP798"/>
    <mergeCell ref="AQ797:AT798"/>
    <mergeCell ref="AU797:AX798"/>
    <mergeCell ref="AY797:BC798"/>
    <mergeCell ref="BD797:BJ798"/>
    <mergeCell ref="BK797:BT797"/>
    <mergeCell ref="BU797:BY798"/>
    <mergeCell ref="BK798:BO798"/>
    <mergeCell ref="BP798:BT798"/>
    <mergeCell ref="B799:J799"/>
    <mergeCell ref="K799:N799"/>
    <mergeCell ref="O799:R799"/>
    <mergeCell ref="S799:V799"/>
    <mergeCell ref="W799:Z799"/>
    <mergeCell ref="AA799:AD799"/>
    <mergeCell ref="AE799:AH799"/>
    <mergeCell ref="AI799:AL799"/>
    <mergeCell ref="AM799:AP799"/>
    <mergeCell ref="AQ799:AT799"/>
    <mergeCell ref="AU799:AX799"/>
    <mergeCell ref="AY799:BC799"/>
    <mergeCell ref="BD799:BJ799"/>
    <mergeCell ref="BK799:BO799"/>
    <mergeCell ref="BP799:BT799"/>
    <mergeCell ref="BU799:BY799"/>
    <mergeCell ref="B804:J805"/>
    <mergeCell ref="K804:N805"/>
    <mergeCell ref="O804:R805"/>
    <mergeCell ref="S804:V805"/>
    <mergeCell ref="W804:Z805"/>
    <mergeCell ref="AA804:AD805"/>
    <mergeCell ref="AE804:AH805"/>
    <mergeCell ref="AI804:AL805"/>
    <mergeCell ref="AM804:AP805"/>
    <mergeCell ref="AQ804:AT805"/>
    <mergeCell ref="AU804:AX805"/>
    <mergeCell ref="AY804:BC805"/>
    <mergeCell ref="BD804:BJ805"/>
    <mergeCell ref="BK804:BT804"/>
    <mergeCell ref="BU804:BY805"/>
    <mergeCell ref="BK805:BO805"/>
    <mergeCell ref="BP805:BT805"/>
    <mergeCell ref="B806:J806"/>
    <mergeCell ref="K806:N806"/>
    <mergeCell ref="O806:R806"/>
    <mergeCell ref="S806:V806"/>
    <mergeCell ref="W806:Z806"/>
    <mergeCell ref="AA806:AD806"/>
    <mergeCell ref="AE806:AH806"/>
    <mergeCell ref="AI806:AL806"/>
    <mergeCell ref="AM806:AP806"/>
    <mergeCell ref="AQ806:AT806"/>
    <mergeCell ref="AU806:AX806"/>
    <mergeCell ref="AY806:BC806"/>
    <mergeCell ref="BD806:BJ806"/>
    <mergeCell ref="BK806:BO806"/>
    <mergeCell ref="BP806:BT806"/>
    <mergeCell ref="BU806:BY806"/>
    <mergeCell ref="B812:J813"/>
    <mergeCell ref="K812:S813"/>
    <mergeCell ref="T812:AB813"/>
    <mergeCell ref="AC812:AK813"/>
    <mergeCell ref="AL812:AU813"/>
    <mergeCell ref="AV812:BE813"/>
    <mergeCell ref="BF812:BO813"/>
    <mergeCell ref="BP812:BY813"/>
    <mergeCell ref="B814:J814"/>
    <mergeCell ref="K814:S814"/>
    <mergeCell ref="T814:AB814"/>
    <mergeCell ref="AC814:AK814"/>
    <mergeCell ref="AL814:AU814"/>
    <mergeCell ref="AV814:BE814"/>
    <mergeCell ref="BF814:BO814"/>
    <mergeCell ref="BP814:BY814"/>
    <mergeCell ref="B819:J819"/>
    <mergeCell ref="K819:V819"/>
    <mergeCell ref="W819:AG819"/>
    <mergeCell ref="AH819:AR819"/>
    <mergeCell ref="AS819:BC819"/>
    <mergeCell ref="BD819:BN819"/>
    <mergeCell ref="BO819:BY819"/>
    <mergeCell ref="B820:J820"/>
    <mergeCell ref="K820:V820"/>
    <mergeCell ref="W820:AG820"/>
    <mergeCell ref="AH820:AR820"/>
    <mergeCell ref="AS820:BC820"/>
    <mergeCell ref="BD820:BN820"/>
    <mergeCell ref="BO820:BY820"/>
    <mergeCell ref="BI824:BQ824"/>
    <mergeCell ref="B826:I827"/>
    <mergeCell ref="J826:O827"/>
    <mergeCell ref="P826:U827"/>
    <mergeCell ref="V826:AS826"/>
    <mergeCell ref="AT826:BK826"/>
    <mergeCell ref="BL826:BQ827"/>
    <mergeCell ref="V827:AA827"/>
    <mergeCell ref="AB827:AG827"/>
    <mergeCell ref="AH827:AM827"/>
    <mergeCell ref="AN827:AS827"/>
    <mergeCell ref="AT827:AY827"/>
    <mergeCell ref="AZ827:BE827"/>
    <mergeCell ref="BF827:BK827"/>
    <mergeCell ref="B828:I828"/>
    <mergeCell ref="J828:O828"/>
    <mergeCell ref="P828:U828"/>
    <mergeCell ref="V828:AA828"/>
    <mergeCell ref="AB828:AG828"/>
    <mergeCell ref="AH828:AM828"/>
    <mergeCell ref="AN828:AS828"/>
    <mergeCell ref="AT828:AY828"/>
    <mergeCell ref="AZ828:BE828"/>
    <mergeCell ref="BF828:BK828"/>
    <mergeCell ref="BL828:BQ828"/>
    <mergeCell ref="B829:I829"/>
    <mergeCell ref="J829:O829"/>
    <mergeCell ref="P829:U829"/>
    <mergeCell ref="V829:AA829"/>
    <mergeCell ref="AB829:AG829"/>
    <mergeCell ref="AH829:AM829"/>
    <mergeCell ref="AN829:AS829"/>
    <mergeCell ref="AT829:AY829"/>
    <mergeCell ref="AZ829:BE829"/>
    <mergeCell ref="BF829:BK829"/>
    <mergeCell ref="BL829:BQ829"/>
    <mergeCell ref="B830:I830"/>
    <mergeCell ref="J830:O830"/>
    <mergeCell ref="P830:U830"/>
    <mergeCell ref="V830:AA830"/>
    <mergeCell ref="AB830:AG830"/>
    <mergeCell ref="AH830:AM830"/>
    <mergeCell ref="AN830:AS830"/>
    <mergeCell ref="AT830:AY830"/>
    <mergeCell ref="AZ830:BE830"/>
    <mergeCell ref="BF830:BK830"/>
    <mergeCell ref="BL830:BQ830"/>
    <mergeCell ref="B831:I831"/>
    <mergeCell ref="J831:O831"/>
    <mergeCell ref="P831:U831"/>
    <mergeCell ref="V831:AA831"/>
    <mergeCell ref="AB831:AG831"/>
    <mergeCell ref="AH831:AM831"/>
    <mergeCell ref="AN831:AS831"/>
    <mergeCell ref="AT831:AY831"/>
    <mergeCell ref="AZ831:BE831"/>
    <mergeCell ref="BF831:BK831"/>
    <mergeCell ref="BL831:BQ831"/>
    <mergeCell ref="B832:I832"/>
    <mergeCell ref="J832:O832"/>
    <mergeCell ref="P832:U832"/>
    <mergeCell ref="V832:AA832"/>
    <mergeCell ref="AB832:AG832"/>
    <mergeCell ref="AH832:AM832"/>
    <mergeCell ref="AN832:AS832"/>
    <mergeCell ref="AT832:AY832"/>
    <mergeCell ref="AZ832:BE832"/>
    <mergeCell ref="BF832:BK832"/>
    <mergeCell ref="BL832:BQ832"/>
    <mergeCell ref="BI834:BQ834"/>
    <mergeCell ref="B836:I837"/>
    <mergeCell ref="J836:O837"/>
    <mergeCell ref="P836:U837"/>
    <mergeCell ref="V836:AV836"/>
    <mergeCell ref="AW836:BK836"/>
    <mergeCell ref="BL836:BQ837"/>
    <mergeCell ref="V837:AA837"/>
    <mergeCell ref="AB837:AG837"/>
    <mergeCell ref="AH837:AL837"/>
    <mergeCell ref="AM837:AQ837"/>
    <mergeCell ref="AR837:AV837"/>
    <mergeCell ref="AW837:BA837"/>
    <mergeCell ref="BB837:BF837"/>
    <mergeCell ref="BG837:BK837"/>
    <mergeCell ref="B838:I838"/>
    <mergeCell ref="J838:O838"/>
    <mergeCell ref="P838:U838"/>
    <mergeCell ref="V838:AA838"/>
    <mergeCell ref="AB838:AG838"/>
    <mergeCell ref="AH838:AL838"/>
    <mergeCell ref="AM838:AQ838"/>
    <mergeCell ref="AR838:AV838"/>
    <mergeCell ref="AW838:BA838"/>
    <mergeCell ref="BB838:BF838"/>
    <mergeCell ref="BG838:BK838"/>
    <mergeCell ref="BL838:BQ838"/>
    <mergeCell ref="B839:I839"/>
    <mergeCell ref="J839:O839"/>
    <mergeCell ref="P839:U839"/>
    <mergeCell ref="V839:AA839"/>
    <mergeCell ref="AB839:AG839"/>
    <mergeCell ref="AH839:AL839"/>
    <mergeCell ref="AM839:AQ839"/>
    <mergeCell ref="AR839:AV839"/>
    <mergeCell ref="AW839:BA839"/>
    <mergeCell ref="BB839:BF839"/>
    <mergeCell ref="BG839:BK839"/>
    <mergeCell ref="BL839:BQ839"/>
    <mergeCell ref="B840:I840"/>
    <mergeCell ref="J840:O840"/>
    <mergeCell ref="P840:U840"/>
    <mergeCell ref="V840:AA840"/>
    <mergeCell ref="AB840:AG840"/>
    <mergeCell ref="AH840:AL840"/>
    <mergeCell ref="AM840:AQ840"/>
    <mergeCell ref="AR840:AV840"/>
    <mergeCell ref="AW840:BA840"/>
    <mergeCell ref="BB840:BF840"/>
    <mergeCell ref="BG840:BK840"/>
    <mergeCell ref="BL840:BQ840"/>
    <mergeCell ref="B841:I841"/>
    <mergeCell ref="J841:O841"/>
    <mergeCell ref="P841:U841"/>
    <mergeCell ref="V841:AA841"/>
    <mergeCell ref="AB841:AG841"/>
    <mergeCell ref="AH841:AL841"/>
    <mergeCell ref="AM841:AQ841"/>
    <mergeCell ref="AR841:AV841"/>
    <mergeCell ref="AW841:BA841"/>
    <mergeCell ref="BB841:BF841"/>
    <mergeCell ref="BG841:BK841"/>
    <mergeCell ref="BL841:BQ841"/>
    <mergeCell ref="BI843:BQ843"/>
    <mergeCell ref="B845:I846"/>
    <mergeCell ref="J845:P846"/>
    <mergeCell ref="Q845:W846"/>
    <mergeCell ref="X845:AS845"/>
    <mergeCell ref="AT845:BK845"/>
    <mergeCell ref="BL845:BQ846"/>
    <mergeCell ref="X846:AE846"/>
    <mergeCell ref="AF846:AL846"/>
    <mergeCell ref="AM846:AS846"/>
    <mergeCell ref="AT846:AY846"/>
    <mergeCell ref="AZ846:BE846"/>
    <mergeCell ref="BF846:BK846"/>
    <mergeCell ref="B847:I847"/>
    <mergeCell ref="J847:P847"/>
    <mergeCell ref="Q847:W847"/>
    <mergeCell ref="X847:AE847"/>
    <mergeCell ref="AF847:AL847"/>
    <mergeCell ref="AM847:AS847"/>
    <mergeCell ref="AT847:AY847"/>
    <mergeCell ref="AZ847:BE847"/>
    <mergeCell ref="BF847:BK847"/>
    <mergeCell ref="BL847:BQ847"/>
    <mergeCell ref="B848:I848"/>
    <mergeCell ref="J848:P848"/>
    <mergeCell ref="Q848:W848"/>
    <mergeCell ref="X848:AE848"/>
    <mergeCell ref="AF848:AL848"/>
    <mergeCell ref="AM848:AS848"/>
    <mergeCell ref="AT848:AY848"/>
    <mergeCell ref="AZ848:BE848"/>
    <mergeCell ref="BF848:BK848"/>
    <mergeCell ref="BL848:BQ848"/>
    <mergeCell ref="B849:I849"/>
    <mergeCell ref="J849:P849"/>
    <mergeCell ref="Q849:W849"/>
    <mergeCell ref="X849:AE849"/>
    <mergeCell ref="AF849:AL849"/>
    <mergeCell ref="AM849:AS849"/>
    <mergeCell ref="AT849:AY849"/>
    <mergeCell ref="AZ849:BE849"/>
    <mergeCell ref="BF849:BK849"/>
    <mergeCell ref="BL849:BQ849"/>
    <mergeCell ref="B850:I850"/>
    <mergeCell ref="J850:P850"/>
    <mergeCell ref="Q850:W850"/>
    <mergeCell ref="X850:AE850"/>
    <mergeCell ref="AF850:AL850"/>
    <mergeCell ref="AM850:AS850"/>
    <mergeCell ref="AT850:AY850"/>
    <mergeCell ref="AZ850:BE850"/>
    <mergeCell ref="BF850:BK850"/>
    <mergeCell ref="BL850:BQ850"/>
    <mergeCell ref="B851:I851"/>
    <mergeCell ref="J851:P851"/>
    <mergeCell ref="Q851:W851"/>
    <mergeCell ref="X851:AE851"/>
    <mergeCell ref="AF851:AL851"/>
    <mergeCell ref="AM851:AS851"/>
    <mergeCell ref="AT851:AY851"/>
    <mergeCell ref="AZ851:BE851"/>
    <mergeCell ref="BF851:BK851"/>
    <mergeCell ref="BL851:BQ851"/>
    <mergeCell ref="BI853:BQ853"/>
    <mergeCell ref="B855:I856"/>
    <mergeCell ref="J855:P856"/>
    <mergeCell ref="Q855:W856"/>
    <mergeCell ref="X855:AS855"/>
    <mergeCell ref="AT855:BK855"/>
    <mergeCell ref="BL855:BQ856"/>
    <mergeCell ref="X856:AE856"/>
    <mergeCell ref="AF856:AL856"/>
    <mergeCell ref="AM856:AS856"/>
    <mergeCell ref="AT856:AY856"/>
    <mergeCell ref="AZ856:BE856"/>
    <mergeCell ref="BF856:BK856"/>
    <mergeCell ref="B857:I857"/>
    <mergeCell ref="J857:P857"/>
    <mergeCell ref="Q857:W857"/>
    <mergeCell ref="X857:AE857"/>
    <mergeCell ref="AF857:AL857"/>
    <mergeCell ref="AM857:AS857"/>
    <mergeCell ref="AT857:AY857"/>
    <mergeCell ref="AZ857:BE857"/>
    <mergeCell ref="BF857:BK857"/>
    <mergeCell ref="BL857:BQ857"/>
    <mergeCell ref="B858:I858"/>
    <mergeCell ref="J858:P858"/>
    <mergeCell ref="Q858:W858"/>
    <mergeCell ref="X858:AE858"/>
    <mergeCell ref="AF858:AL858"/>
    <mergeCell ref="AM858:AS858"/>
    <mergeCell ref="AT858:AY858"/>
    <mergeCell ref="AZ858:BE858"/>
    <mergeCell ref="BF858:BK858"/>
    <mergeCell ref="BL858:BQ858"/>
    <mergeCell ref="B859:I859"/>
    <mergeCell ref="J859:P859"/>
    <mergeCell ref="Q859:W859"/>
    <mergeCell ref="X859:AE859"/>
    <mergeCell ref="AF859:AL859"/>
    <mergeCell ref="AM859:AS859"/>
    <mergeCell ref="AT859:AY859"/>
    <mergeCell ref="AZ859:BE859"/>
    <mergeCell ref="BF859:BK859"/>
    <mergeCell ref="BL859:BQ859"/>
    <mergeCell ref="B860:I860"/>
    <mergeCell ref="J860:P860"/>
    <mergeCell ref="Q860:W860"/>
    <mergeCell ref="X860:AE860"/>
    <mergeCell ref="AF860:AL860"/>
    <mergeCell ref="AM860:AS860"/>
    <mergeCell ref="AT860:AY860"/>
    <mergeCell ref="AZ860:BE860"/>
    <mergeCell ref="BF860:BK860"/>
    <mergeCell ref="BL860:BQ860"/>
    <mergeCell ref="B861:I861"/>
    <mergeCell ref="J861:P861"/>
    <mergeCell ref="Q861:W861"/>
    <mergeCell ref="X861:AE861"/>
    <mergeCell ref="AF861:AL861"/>
    <mergeCell ref="AM861:AS861"/>
    <mergeCell ref="AT861:AY861"/>
    <mergeCell ref="AZ861:BE861"/>
    <mergeCell ref="BF861:BK861"/>
    <mergeCell ref="BL861:BQ861"/>
    <mergeCell ref="AX863:BQ863"/>
    <mergeCell ref="B865:K868"/>
    <mergeCell ref="L865:V866"/>
    <mergeCell ref="W865:AM866"/>
    <mergeCell ref="AN865:AW866"/>
    <mergeCell ref="AX865:BA868"/>
    <mergeCell ref="BB865:BJ868"/>
    <mergeCell ref="BK865:BQ866"/>
    <mergeCell ref="L867:P868"/>
    <mergeCell ref="Q867:S868"/>
    <mergeCell ref="T867:V868"/>
    <mergeCell ref="W867:AC868"/>
    <mergeCell ref="AD867:AI868"/>
    <mergeCell ref="AJ867:AM868"/>
    <mergeCell ref="AN867:AQ868"/>
    <mergeCell ref="AR867:AT868"/>
    <mergeCell ref="AU867:AW868"/>
    <mergeCell ref="BK867:BQ868"/>
    <mergeCell ref="B869:K869"/>
    <mergeCell ref="L869:P869"/>
    <mergeCell ref="Q869:S869"/>
    <mergeCell ref="T869:V869"/>
    <mergeCell ref="W869:AC869"/>
    <mergeCell ref="AD869:AI869"/>
    <mergeCell ref="AJ869:AM869"/>
    <mergeCell ref="AN869:AQ869"/>
    <mergeCell ref="AR869:AT869"/>
    <mergeCell ref="AU869:AW869"/>
    <mergeCell ref="AX869:BA869"/>
    <mergeCell ref="BB869:BJ869"/>
    <mergeCell ref="BK869:BQ869"/>
    <mergeCell ref="B870:B883"/>
    <mergeCell ref="C870:K870"/>
    <mergeCell ref="L870:P870"/>
    <mergeCell ref="Q870:S870"/>
    <mergeCell ref="T870:V870"/>
    <mergeCell ref="W870:AC870"/>
    <mergeCell ref="AD870:AI870"/>
    <mergeCell ref="AJ870:AM870"/>
    <mergeCell ref="AN870:AQ870"/>
    <mergeCell ref="AR870:AT870"/>
    <mergeCell ref="AU870:AW870"/>
    <mergeCell ref="AX870:BA870"/>
    <mergeCell ref="BB870:BJ870"/>
    <mergeCell ref="BK870:BQ870"/>
    <mergeCell ref="C871:K871"/>
    <mergeCell ref="L871:P871"/>
    <mergeCell ref="Q871:S871"/>
    <mergeCell ref="T871:V871"/>
    <mergeCell ref="W871:AC871"/>
    <mergeCell ref="AD871:AI871"/>
    <mergeCell ref="AJ871:AM871"/>
    <mergeCell ref="AN871:AQ871"/>
    <mergeCell ref="AR871:AT871"/>
    <mergeCell ref="AU871:AW871"/>
    <mergeCell ref="AX871:BA871"/>
    <mergeCell ref="BB871:BJ871"/>
    <mergeCell ref="BK871:BQ871"/>
    <mergeCell ref="C872:K872"/>
    <mergeCell ref="L872:P872"/>
    <mergeCell ref="Q872:S872"/>
    <mergeCell ref="T872:V872"/>
    <mergeCell ref="W872:AC872"/>
    <mergeCell ref="AD872:AI872"/>
    <mergeCell ref="AJ872:AM872"/>
    <mergeCell ref="AN872:AQ872"/>
    <mergeCell ref="AR872:AT872"/>
    <mergeCell ref="AU872:AW872"/>
    <mergeCell ref="AX872:BA872"/>
    <mergeCell ref="BB872:BJ872"/>
    <mergeCell ref="BK872:BQ872"/>
    <mergeCell ref="C873:K873"/>
    <mergeCell ref="L873:P873"/>
    <mergeCell ref="Q873:S873"/>
    <mergeCell ref="T873:V873"/>
    <mergeCell ref="W873:AC873"/>
    <mergeCell ref="AD873:AI873"/>
    <mergeCell ref="AJ873:AM873"/>
    <mergeCell ref="AN873:AQ873"/>
    <mergeCell ref="AR873:AT873"/>
    <mergeCell ref="AU873:AW873"/>
    <mergeCell ref="AX873:BA873"/>
    <mergeCell ref="BB873:BJ873"/>
    <mergeCell ref="BK873:BQ873"/>
    <mergeCell ref="C874:K874"/>
    <mergeCell ref="L874:P874"/>
    <mergeCell ref="Q874:S874"/>
    <mergeCell ref="T874:V874"/>
    <mergeCell ref="W874:AC874"/>
    <mergeCell ref="AD874:AI874"/>
    <mergeCell ref="AJ874:AM874"/>
    <mergeCell ref="AN874:AQ874"/>
    <mergeCell ref="AR874:AT874"/>
    <mergeCell ref="AU874:AW874"/>
    <mergeCell ref="AX874:BA874"/>
    <mergeCell ref="BB874:BJ874"/>
    <mergeCell ref="BK874:BQ874"/>
    <mergeCell ref="C875:K875"/>
    <mergeCell ref="L875:P875"/>
    <mergeCell ref="Q875:S875"/>
    <mergeCell ref="T875:V875"/>
    <mergeCell ref="W875:AC875"/>
    <mergeCell ref="AD875:AI875"/>
    <mergeCell ref="AJ875:AM875"/>
    <mergeCell ref="AN875:AQ875"/>
    <mergeCell ref="AR875:AT875"/>
    <mergeCell ref="AU875:AW875"/>
    <mergeCell ref="AX875:BA875"/>
    <mergeCell ref="BB875:BJ875"/>
    <mergeCell ref="BK875:BQ875"/>
    <mergeCell ref="C876:K876"/>
    <mergeCell ref="L876:P876"/>
    <mergeCell ref="Q876:S876"/>
    <mergeCell ref="T876:V876"/>
    <mergeCell ref="W876:AC876"/>
    <mergeCell ref="AD876:AI876"/>
    <mergeCell ref="AJ876:AM876"/>
    <mergeCell ref="AN876:AQ876"/>
    <mergeCell ref="AR876:AT876"/>
    <mergeCell ref="AU876:AW876"/>
    <mergeCell ref="AX876:BA876"/>
    <mergeCell ref="BB876:BJ876"/>
    <mergeCell ref="BK876:BQ876"/>
    <mergeCell ref="C877:K877"/>
    <mergeCell ref="L877:P877"/>
    <mergeCell ref="Q877:S877"/>
    <mergeCell ref="T877:V877"/>
    <mergeCell ref="W877:AC877"/>
    <mergeCell ref="AD877:AI877"/>
    <mergeCell ref="AJ877:AM877"/>
    <mergeCell ref="AN877:AQ877"/>
    <mergeCell ref="AR877:AT877"/>
    <mergeCell ref="AU877:AW877"/>
    <mergeCell ref="AX877:BA877"/>
    <mergeCell ref="BB877:BJ877"/>
    <mergeCell ref="BK877:BQ877"/>
    <mergeCell ref="C878:K878"/>
    <mergeCell ref="L878:P878"/>
    <mergeCell ref="Q878:S878"/>
    <mergeCell ref="T878:V878"/>
    <mergeCell ref="W878:AC878"/>
    <mergeCell ref="AD878:AI878"/>
    <mergeCell ref="AJ878:AM878"/>
    <mergeCell ref="AN878:AQ878"/>
    <mergeCell ref="AR878:AT878"/>
    <mergeCell ref="AU878:AW878"/>
    <mergeCell ref="AX878:BA878"/>
    <mergeCell ref="BB878:BJ878"/>
    <mergeCell ref="BK878:BQ878"/>
    <mergeCell ref="C879:K879"/>
    <mergeCell ref="L879:P879"/>
    <mergeCell ref="Q879:S879"/>
    <mergeCell ref="T879:V879"/>
    <mergeCell ref="W879:AC879"/>
    <mergeCell ref="AD879:AI879"/>
    <mergeCell ref="AJ879:AM879"/>
    <mergeCell ref="AN879:AQ879"/>
    <mergeCell ref="AR879:AT879"/>
    <mergeCell ref="AU879:AW879"/>
    <mergeCell ref="AX879:BA879"/>
    <mergeCell ref="BB879:BJ879"/>
    <mergeCell ref="BK879:BQ879"/>
    <mergeCell ref="C880:K880"/>
    <mergeCell ref="L880:P880"/>
    <mergeCell ref="Q880:S880"/>
    <mergeCell ref="T880:V880"/>
    <mergeCell ref="W880:AC880"/>
    <mergeCell ref="AD880:AI880"/>
    <mergeCell ref="AJ880:AM880"/>
    <mergeCell ref="AN880:AQ880"/>
    <mergeCell ref="AR880:AT880"/>
    <mergeCell ref="AU880:AW880"/>
    <mergeCell ref="AX880:BA880"/>
    <mergeCell ref="BB880:BJ880"/>
    <mergeCell ref="BK880:BQ880"/>
    <mergeCell ref="C881:K881"/>
    <mergeCell ref="L881:P881"/>
    <mergeCell ref="Q881:S881"/>
    <mergeCell ref="T881:V881"/>
    <mergeCell ref="W881:AC881"/>
    <mergeCell ref="AD881:AI881"/>
    <mergeCell ref="AJ881:AM881"/>
    <mergeCell ref="AN881:AQ881"/>
    <mergeCell ref="AR881:AT881"/>
    <mergeCell ref="AU881:AW881"/>
    <mergeCell ref="AX881:BA881"/>
    <mergeCell ref="BB881:BJ881"/>
    <mergeCell ref="BK881:BQ881"/>
    <mergeCell ref="C882:K882"/>
    <mergeCell ref="L882:P882"/>
    <mergeCell ref="Q882:S882"/>
    <mergeCell ref="T882:V882"/>
    <mergeCell ref="W882:AC882"/>
    <mergeCell ref="AD882:AI882"/>
    <mergeCell ref="AJ882:AM882"/>
    <mergeCell ref="AN882:AQ882"/>
    <mergeCell ref="AR882:AT882"/>
    <mergeCell ref="AU882:AW882"/>
    <mergeCell ref="AX882:BA882"/>
    <mergeCell ref="BB882:BJ882"/>
    <mergeCell ref="BK882:BQ882"/>
    <mergeCell ref="C883:K883"/>
    <mergeCell ref="L883:P883"/>
    <mergeCell ref="Q883:S883"/>
    <mergeCell ref="T883:V883"/>
    <mergeCell ref="W883:AC883"/>
    <mergeCell ref="AD883:AI883"/>
    <mergeCell ref="AJ883:AM883"/>
    <mergeCell ref="AN883:AQ883"/>
    <mergeCell ref="AR883:AT883"/>
    <mergeCell ref="AU883:AW883"/>
    <mergeCell ref="AX883:BA883"/>
    <mergeCell ref="BB883:BJ883"/>
    <mergeCell ref="BK883:BQ883"/>
    <mergeCell ref="B884:K884"/>
    <mergeCell ref="L884:P884"/>
    <mergeCell ref="Q884:S884"/>
    <mergeCell ref="T884:V884"/>
    <mergeCell ref="W884:AC884"/>
    <mergeCell ref="AD884:AI884"/>
    <mergeCell ref="AJ884:AM884"/>
    <mergeCell ref="AN884:AQ884"/>
    <mergeCell ref="AR884:AT884"/>
    <mergeCell ref="AU884:AW884"/>
    <mergeCell ref="AX884:BA884"/>
    <mergeCell ref="BB884:BJ884"/>
    <mergeCell ref="BK884:BQ884"/>
    <mergeCell ref="B885:B889"/>
    <mergeCell ref="C885:K885"/>
    <mergeCell ref="L885:P885"/>
    <mergeCell ref="Q885:S885"/>
    <mergeCell ref="T885:V885"/>
    <mergeCell ref="W885:AC885"/>
    <mergeCell ref="AD885:AI885"/>
    <mergeCell ref="AJ885:AM885"/>
    <mergeCell ref="AN885:AQ885"/>
    <mergeCell ref="AR885:AT885"/>
    <mergeCell ref="AU885:AW885"/>
    <mergeCell ref="AX885:BA885"/>
    <mergeCell ref="BB885:BJ885"/>
    <mergeCell ref="BK885:BQ885"/>
    <mergeCell ref="C886:K886"/>
    <mergeCell ref="L886:P886"/>
    <mergeCell ref="Q886:S886"/>
    <mergeCell ref="T886:V886"/>
    <mergeCell ref="W886:AC886"/>
    <mergeCell ref="AD886:AI886"/>
    <mergeCell ref="AJ886:AM886"/>
    <mergeCell ref="AN886:AQ886"/>
    <mergeCell ref="AR886:AT886"/>
    <mergeCell ref="AU886:AW886"/>
    <mergeCell ref="AX886:BA886"/>
    <mergeCell ref="BB886:BJ886"/>
    <mergeCell ref="BK886:BQ886"/>
    <mergeCell ref="C887:K887"/>
    <mergeCell ref="L887:P887"/>
    <mergeCell ref="Q887:S887"/>
    <mergeCell ref="T887:V887"/>
    <mergeCell ref="W887:AC887"/>
    <mergeCell ref="AD887:AI887"/>
    <mergeCell ref="AJ887:AM887"/>
    <mergeCell ref="AN887:AQ887"/>
    <mergeCell ref="AR887:AT887"/>
    <mergeCell ref="AU887:AW887"/>
    <mergeCell ref="AX887:BA887"/>
    <mergeCell ref="BB887:BJ887"/>
    <mergeCell ref="BK887:BQ887"/>
    <mergeCell ref="C888:K888"/>
    <mergeCell ref="L888:P888"/>
    <mergeCell ref="Q888:S888"/>
    <mergeCell ref="T888:V888"/>
    <mergeCell ref="W888:AC888"/>
    <mergeCell ref="AD888:AI888"/>
    <mergeCell ref="AJ888:AM888"/>
    <mergeCell ref="AN888:AQ888"/>
    <mergeCell ref="AR888:AT888"/>
    <mergeCell ref="AU888:AW888"/>
    <mergeCell ref="AX888:BA888"/>
    <mergeCell ref="BB888:BJ888"/>
    <mergeCell ref="BK888:BQ888"/>
    <mergeCell ref="C889:K889"/>
    <mergeCell ref="L889:P889"/>
    <mergeCell ref="Q889:S889"/>
    <mergeCell ref="T889:V889"/>
    <mergeCell ref="W889:AC889"/>
    <mergeCell ref="AD889:AI889"/>
    <mergeCell ref="AJ889:AM889"/>
    <mergeCell ref="AN889:AQ889"/>
    <mergeCell ref="AR889:AT889"/>
    <mergeCell ref="AU889:AW889"/>
    <mergeCell ref="AX889:BA889"/>
    <mergeCell ref="BB889:BJ889"/>
    <mergeCell ref="BK889:BQ889"/>
    <mergeCell ref="AQ890:BQ890"/>
    <mergeCell ref="B894:S895"/>
    <mergeCell ref="T894:AB895"/>
    <mergeCell ref="AC894:AW894"/>
    <mergeCell ref="AX894:BG895"/>
    <mergeCell ref="BH894:BQ895"/>
    <mergeCell ref="AC895:AI895"/>
    <mergeCell ref="AJ895:AP895"/>
    <mergeCell ref="AQ895:AW895"/>
    <mergeCell ref="B896:S896"/>
    <mergeCell ref="T896:AB896"/>
    <mergeCell ref="AC896:AI896"/>
    <mergeCell ref="AJ896:AP896"/>
    <mergeCell ref="AQ896:AW896"/>
    <mergeCell ref="AX896:BG896"/>
    <mergeCell ref="BH896:BQ896"/>
    <mergeCell ref="BI898:BQ898"/>
    <mergeCell ref="B900:K901"/>
    <mergeCell ref="L900:R901"/>
    <mergeCell ref="S900:Y901"/>
    <mergeCell ref="Z900:AQ900"/>
    <mergeCell ref="AR900:AY901"/>
    <mergeCell ref="AZ900:BH901"/>
    <mergeCell ref="BI900:BQ901"/>
    <mergeCell ref="Z901:AE901"/>
    <mergeCell ref="AF901:AK901"/>
    <mergeCell ref="AL901:AQ901"/>
    <mergeCell ref="B902:K902"/>
    <mergeCell ref="L902:R902"/>
    <mergeCell ref="S902:Y902"/>
    <mergeCell ref="Z902:AE902"/>
    <mergeCell ref="AF902:AK902"/>
    <mergeCell ref="AL902:AQ902"/>
    <mergeCell ref="AR902:AY902"/>
    <mergeCell ref="AZ902:BH902"/>
    <mergeCell ref="BI902:BQ902"/>
    <mergeCell ref="B906:K907"/>
    <mergeCell ref="L906:R907"/>
    <mergeCell ref="S906:Y907"/>
    <mergeCell ref="Z906:AQ906"/>
    <mergeCell ref="AR906:AY907"/>
    <mergeCell ref="AZ906:BH907"/>
    <mergeCell ref="BI906:BQ907"/>
    <mergeCell ref="Z907:AE907"/>
    <mergeCell ref="AF907:AK907"/>
    <mergeCell ref="AL907:AQ907"/>
    <mergeCell ref="B908:K908"/>
    <mergeCell ref="L908:R908"/>
    <mergeCell ref="S908:Y908"/>
    <mergeCell ref="Z908:AE908"/>
    <mergeCell ref="AF908:AK908"/>
    <mergeCell ref="AL908:AQ908"/>
    <mergeCell ref="AR908:AY908"/>
    <mergeCell ref="AZ908:BH908"/>
    <mergeCell ref="BI908:BQ908"/>
    <mergeCell ref="B912:H914"/>
    <mergeCell ref="I912:M914"/>
    <mergeCell ref="N912:Q914"/>
    <mergeCell ref="R912:U914"/>
    <mergeCell ref="V912:Y914"/>
    <mergeCell ref="Z912:AC914"/>
    <mergeCell ref="AD912:AH914"/>
    <mergeCell ref="AI912:AM914"/>
    <mergeCell ref="AN912:AR914"/>
    <mergeCell ref="AS912:AW914"/>
    <mergeCell ref="AX912:BB914"/>
    <mergeCell ref="BC912:BG914"/>
    <mergeCell ref="BH912:BL914"/>
    <mergeCell ref="BM912:BQ914"/>
    <mergeCell ref="B915:H915"/>
    <mergeCell ref="I915:M915"/>
    <mergeCell ref="N915:Q915"/>
    <mergeCell ref="R915:U915"/>
    <mergeCell ref="V915:Y915"/>
    <mergeCell ref="Z915:AC915"/>
    <mergeCell ref="AD915:AH915"/>
    <mergeCell ref="AI915:AM915"/>
    <mergeCell ref="AN915:AR915"/>
    <mergeCell ref="AS915:AW915"/>
    <mergeCell ref="AX915:BB915"/>
    <mergeCell ref="BC915:BG915"/>
    <mergeCell ref="BH915:BL915"/>
    <mergeCell ref="BM915:BQ915"/>
    <mergeCell ref="B920:N921"/>
    <mergeCell ref="O920:W921"/>
    <mergeCell ref="X920:AV920"/>
    <mergeCell ref="AW920:BC921"/>
    <mergeCell ref="BD920:BQ920"/>
    <mergeCell ref="X921:AC921"/>
    <mergeCell ref="AD921:AI921"/>
    <mergeCell ref="AJ921:AO921"/>
    <mergeCell ref="AP921:AV921"/>
    <mergeCell ref="BD921:BJ921"/>
    <mergeCell ref="BK921:BQ921"/>
    <mergeCell ref="B922:N923"/>
    <mergeCell ref="O922:W923"/>
    <mergeCell ref="X922:AC923"/>
    <mergeCell ref="AD922:AI923"/>
    <mergeCell ref="AJ922:AO923"/>
    <mergeCell ref="AP922:AV923"/>
    <mergeCell ref="AW922:BC923"/>
    <mergeCell ref="BD922:BJ923"/>
    <mergeCell ref="BK922:BQ923"/>
    <mergeCell ref="B924:N925"/>
    <mergeCell ref="O924:W925"/>
    <mergeCell ref="X924:AC925"/>
    <mergeCell ref="AD924:AI925"/>
    <mergeCell ref="AJ924:AO925"/>
    <mergeCell ref="AP924:AV925"/>
    <mergeCell ref="AW924:BC925"/>
    <mergeCell ref="BD924:BJ925"/>
    <mergeCell ref="BK924:BQ925"/>
    <mergeCell ref="B926:N927"/>
    <mergeCell ref="O926:W927"/>
    <mergeCell ref="X926:AC927"/>
    <mergeCell ref="AD926:AI927"/>
    <mergeCell ref="AJ926:AO927"/>
    <mergeCell ref="AP926:AV927"/>
    <mergeCell ref="AW926:BC927"/>
    <mergeCell ref="BD926:BJ927"/>
    <mergeCell ref="BK926:BQ927"/>
    <mergeCell ref="B928:N929"/>
    <mergeCell ref="O928:W929"/>
    <mergeCell ref="X928:AC929"/>
    <mergeCell ref="AD928:AI929"/>
    <mergeCell ref="AJ928:AO929"/>
    <mergeCell ref="AP928:AV929"/>
    <mergeCell ref="AW928:BC929"/>
    <mergeCell ref="BD928:BJ929"/>
    <mergeCell ref="BK928:BQ929"/>
    <mergeCell ref="B930:N931"/>
    <mergeCell ref="O930:W931"/>
    <mergeCell ref="X930:AC931"/>
    <mergeCell ref="AD930:AI931"/>
    <mergeCell ref="AJ930:AO931"/>
    <mergeCell ref="AP930:AV931"/>
    <mergeCell ref="AW930:BC931"/>
    <mergeCell ref="BD930:BJ931"/>
    <mergeCell ref="BK930:BQ931"/>
    <mergeCell ref="B936:N936"/>
    <mergeCell ref="O936:Y936"/>
    <mergeCell ref="Z936:AJ936"/>
    <mergeCell ref="AK936:AU936"/>
    <mergeCell ref="AV936:BF936"/>
    <mergeCell ref="BG936:BQ936"/>
    <mergeCell ref="B937:E939"/>
    <mergeCell ref="F937:N937"/>
    <mergeCell ref="O937:Y937"/>
    <mergeCell ref="Z937:AJ937"/>
    <mergeCell ref="AK937:AU937"/>
    <mergeCell ref="AV937:BF937"/>
    <mergeCell ref="BG937:BQ937"/>
    <mergeCell ref="F938:N938"/>
    <mergeCell ref="O938:Y938"/>
    <mergeCell ref="Z938:AJ938"/>
    <mergeCell ref="AK938:AU938"/>
    <mergeCell ref="AV938:BF938"/>
    <mergeCell ref="BG938:BQ938"/>
    <mergeCell ref="F939:N939"/>
    <mergeCell ref="O939:Y939"/>
    <mergeCell ref="Z939:AJ939"/>
    <mergeCell ref="AK939:AU939"/>
    <mergeCell ref="AV939:BF939"/>
    <mergeCell ref="BG939:BQ939"/>
    <mergeCell ref="B940:E942"/>
    <mergeCell ref="F940:N940"/>
    <mergeCell ref="O940:Y940"/>
    <mergeCell ref="Z940:AJ940"/>
    <mergeCell ref="AK940:AU940"/>
    <mergeCell ref="AV940:BF940"/>
    <mergeCell ref="BG940:BQ940"/>
    <mergeCell ref="F941:N941"/>
    <mergeCell ref="O941:Y941"/>
    <mergeCell ref="Z941:AJ941"/>
    <mergeCell ref="AK941:AU941"/>
    <mergeCell ref="AV941:BF941"/>
    <mergeCell ref="BG941:BQ941"/>
    <mergeCell ref="F942:N942"/>
    <mergeCell ref="O942:Y942"/>
    <mergeCell ref="Z942:AJ942"/>
    <mergeCell ref="AK942:AU942"/>
    <mergeCell ref="AV942:BF942"/>
    <mergeCell ref="BG942:BQ942"/>
    <mergeCell ref="B943:E945"/>
    <mergeCell ref="F943:N943"/>
    <mergeCell ref="O943:Y943"/>
    <mergeCell ref="Z943:AJ943"/>
    <mergeCell ref="AK943:AU943"/>
    <mergeCell ref="AV943:BF943"/>
    <mergeCell ref="BG943:BQ943"/>
    <mergeCell ref="F944:N944"/>
    <mergeCell ref="O944:Y944"/>
    <mergeCell ref="Z944:AJ944"/>
    <mergeCell ref="AK944:AU944"/>
    <mergeCell ref="AV944:BF944"/>
    <mergeCell ref="BG944:BQ944"/>
    <mergeCell ref="F945:N945"/>
    <mergeCell ref="O945:Y945"/>
    <mergeCell ref="Z945:AJ945"/>
    <mergeCell ref="AK945:AU945"/>
    <mergeCell ref="AV945:BF945"/>
    <mergeCell ref="BG945:BQ945"/>
    <mergeCell ref="B946:E948"/>
    <mergeCell ref="F946:N946"/>
    <mergeCell ref="O946:Y946"/>
    <mergeCell ref="Z946:AJ946"/>
    <mergeCell ref="AK946:AU946"/>
    <mergeCell ref="AV946:BF946"/>
    <mergeCell ref="BG946:BQ946"/>
    <mergeCell ref="F947:N947"/>
    <mergeCell ref="O947:Y947"/>
    <mergeCell ref="Z947:AJ947"/>
    <mergeCell ref="AK947:AU947"/>
    <mergeCell ref="AV947:BF947"/>
    <mergeCell ref="BG947:BQ947"/>
    <mergeCell ref="F948:N948"/>
    <mergeCell ref="O948:Y948"/>
    <mergeCell ref="Z948:AJ948"/>
    <mergeCell ref="AK948:AU948"/>
    <mergeCell ref="AV948:BF948"/>
    <mergeCell ref="BG948:BQ948"/>
    <mergeCell ref="B955:U956"/>
    <mergeCell ref="V955:AK955"/>
    <mergeCell ref="AL955:BA955"/>
    <mergeCell ref="BB955:BQ955"/>
    <mergeCell ref="V956:AC956"/>
    <mergeCell ref="AD956:AK956"/>
    <mergeCell ref="AL956:AS956"/>
    <mergeCell ref="AT956:BA956"/>
    <mergeCell ref="BB956:BI956"/>
    <mergeCell ref="BJ956:BQ956"/>
    <mergeCell ref="B957:U957"/>
    <mergeCell ref="V957:AC957"/>
    <mergeCell ref="AD957:AK957"/>
    <mergeCell ref="AL957:AS957"/>
    <mergeCell ref="AT957:BA957"/>
    <mergeCell ref="BB957:BI957"/>
    <mergeCell ref="BJ957:BQ957"/>
    <mergeCell ref="V958:AC958"/>
    <mergeCell ref="AD958:AK958"/>
    <mergeCell ref="AL958:AS958"/>
    <mergeCell ref="AT958:BA958"/>
    <mergeCell ref="BB958:BI958"/>
    <mergeCell ref="BJ958:BQ958"/>
    <mergeCell ref="V959:AC959"/>
    <mergeCell ref="AD959:AK959"/>
    <mergeCell ref="AL959:AS959"/>
    <mergeCell ref="AT959:BA959"/>
    <mergeCell ref="BB959:BI959"/>
    <mergeCell ref="BJ959:BQ959"/>
    <mergeCell ref="V960:AC960"/>
    <mergeCell ref="AD960:AK960"/>
    <mergeCell ref="AL960:AS960"/>
    <mergeCell ref="AT960:BA960"/>
    <mergeCell ref="BB960:BI960"/>
    <mergeCell ref="BJ960:BQ960"/>
    <mergeCell ref="B961:U961"/>
    <mergeCell ref="V961:AC961"/>
    <mergeCell ref="AD961:AK961"/>
    <mergeCell ref="AL961:AS961"/>
    <mergeCell ref="AT961:BA961"/>
    <mergeCell ref="BB961:BI961"/>
    <mergeCell ref="BJ961:BQ961"/>
    <mergeCell ref="V962:AC962"/>
    <mergeCell ref="AD962:AK962"/>
    <mergeCell ref="AL962:AS962"/>
    <mergeCell ref="AT962:BA962"/>
    <mergeCell ref="BB962:BI962"/>
    <mergeCell ref="BJ962:BQ962"/>
    <mergeCell ref="V963:AC963"/>
    <mergeCell ref="AD963:AK963"/>
    <mergeCell ref="AL963:AS963"/>
    <mergeCell ref="AT963:BA963"/>
    <mergeCell ref="BB963:BI963"/>
    <mergeCell ref="BJ963:BQ963"/>
    <mergeCell ref="V964:AC964"/>
    <mergeCell ref="AD964:AK964"/>
    <mergeCell ref="AL964:AS964"/>
    <mergeCell ref="AT964:BA964"/>
    <mergeCell ref="BB964:BI964"/>
    <mergeCell ref="BJ964:BQ964"/>
    <mergeCell ref="B965:U965"/>
    <mergeCell ref="V965:AC965"/>
    <mergeCell ref="AD965:AK965"/>
    <mergeCell ref="AL965:AS965"/>
    <mergeCell ref="AT965:BA965"/>
    <mergeCell ref="BB965:BI965"/>
    <mergeCell ref="BJ965:BQ965"/>
    <mergeCell ref="C966:U966"/>
    <mergeCell ref="V966:AC966"/>
    <mergeCell ref="AD966:AK966"/>
    <mergeCell ref="AL966:AS966"/>
    <mergeCell ref="AT966:BA966"/>
    <mergeCell ref="BB966:BI966"/>
    <mergeCell ref="BJ966:BQ966"/>
    <mergeCell ref="V967:AC967"/>
    <mergeCell ref="AD967:AK967"/>
    <mergeCell ref="AL967:AS967"/>
    <mergeCell ref="AT967:BA967"/>
    <mergeCell ref="BB967:BI967"/>
    <mergeCell ref="BJ967:BQ967"/>
    <mergeCell ref="V968:AC968"/>
    <mergeCell ref="AD968:AK968"/>
    <mergeCell ref="AL968:AS968"/>
    <mergeCell ref="AT968:BA968"/>
    <mergeCell ref="BB968:BI968"/>
    <mergeCell ref="BJ968:BQ968"/>
    <mergeCell ref="V969:AC969"/>
    <mergeCell ref="AD969:AK969"/>
    <mergeCell ref="AL969:AS969"/>
    <mergeCell ref="AT969:BA969"/>
    <mergeCell ref="BB969:BI969"/>
    <mergeCell ref="BJ969:BQ969"/>
    <mergeCell ref="V970:AC970"/>
    <mergeCell ref="AD970:AK970"/>
    <mergeCell ref="AL970:AS970"/>
    <mergeCell ref="AT970:BA970"/>
    <mergeCell ref="BB970:BI970"/>
    <mergeCell ref="BJ970:BQ970"/>
    <mergeCell ref="V971:AC971"/>
    <mergeCell ref="AD971:AK971"/>
    <mergeCell ref="AL971:AS971"/>
    <mergeCell ref="AT971:BA971"/>
    <mergeCell ref="BB971:BI971"/>
    <mergeCell ref="BJ971:BQ971"/>
    <mergeCell ref="V972:AC972"/>
    <mergeCell ref="AD972:AK972"/>
    <mergeCell ref="AL972:AS972"/>
    <mergeCell ref="AT972:BA972"/>
    <mergeCell ref="BB972:BI972"/>
    <mergeCell ref="BJ972:BQ972"/>
    <mergeCell ref="C973:U973"/>
    <mergeCell ref="V973:AC973"/>
    <mergeCell ref="AD973:AK973"/>
    <mergeCell ref="AL973:AS973"/>
    <mergeCell ref="AT973:BA973"/>
    <mergeCell ref="BB973:BI973"/>
    <mergeCell ref="BJ973:BQ973"/>
    <mergeCell ref="V974:AC974"/>
    <mergeCell ref="AD974:AK974"/>
    <mergeCell ref="AL974:AS974"/>
    <mergeCell ref="AT974:BA974"/>
    <mergeCell ref="BB974:BI974"/>
    <mergeCell ref="BJ974:BQ974"/>
    <mergeCell ref="V975:AC975"/>
    <mergeCell ref="AD975:AK975"/>
    <mergeCell ref="AL975:AS975"/>
    <mergeCell ref="AT975:BA975"/>
    <mergeCell ref="BB975:BI975"/>
    <mergeCell ref="BJ975:BQ975"/>
    <mergeCell ref="V976:AC976"/>
    <mergeCell ref="AD976:AK976"/>
    <mergeCell ref="AL976:AS976"/>
    <mergeCell ref="AT976:BA976"/>
    <mergeCell ref="BB976:BI976"/>
    <mergeCell ref="BJ976:BQ976"/>
    <mergeCell ref="V977:AC977"/>
    <mergeCell ref="AD977:AK977"/>
    <mergeCell ref="AL977:AS977"/>
    <mergeCell ref="AT977:BA977"/>
    <mergeCell ref="BB977:BI977"/>
    <mergeCell ref="BJ977:BQ977"/>
    <mergeCell ref="B978:U978"/>
    <mergeCell ref="V978:AC978"/>
    <mergeCell ref="AD978:AK978"/>
    <mergeCell ref="AL978:AS978"/>
    <mergeCell ref="AT978:BA978"/>
    <mergeCell ref="BB978:BI978"/>
    <mergeCell ref="BJ978:BQ978"/>
    <mergeCell ref="B979:U979"/>
    <mergeCell ref="V979:AC979"/>
    <mergeCell ref="AD979:AK979"/>
    <mergeCell ref="AL979:AS979"/>
    <mergeCell ref="AT979:BA979"/>
    <mergeCell ref="BB979:BI979"/>
    <mergeCell ref="BJ979:BQ979"/>
    <mergeCell ref="B980:U980"/>
    <mergeCell ref="V980:AC980"/>
    <mergeCell ref="AD980:AK980"/>
    <mergeCell ref="AL980:AS980"/>
    <mergeCell ref="AT980:BA980"/>
    <mergeCell ref="BB980:BI980"/>
    <mergeCell ref="BJ980:BQ980"/>
    <mergeCell ref="B981:U981"/>
    <mergeCell ref="V981:AC981"/>
    <mergeCell ref="AD981:AK981"/>
    <mergeCell ref="AL981:AS981"/>
    <mergeCell ref="AT981:BA981"/>
    <mergeCell ref="BB981:BI981"/>
    <mergeCell ref="BJ981:BQ981"/>
    <mergeCell ref="B986:U987"/>
    <mergeCell ref="V986:AK986"/>
    <mergeCell ref="AL986:BA986"/>
    <mergeCell ref="BB986:BQ986"/>
    <mergeCell ref="V987:AC987"/>
    <mergeCell ref="AD987:AK987"/>
    <mergeCell ref="AL987:AS987"/>
    <mergeCell ref="AT987:BA987"/>
    <mergeCell ref="BB987:BI987"/>
    <mergeCell ref="BJ987:BQ987"/>
    <mergeCell ref="B988:U988"/>
    <mergeCell ref="V988:AC988"/>
    <mergeCell ref="AD988:AK988"/>
    <mergeCell ref="AL988:AS988"/>
    <mergeCell ref="AT988:BA988"/>
    <mergeCell ref="BB988:BI988"/>
    <mergeCell ref="BJ988:BQ988"/>
    <mergeCell ref="V989:AC989"/>
    <mergeCell ref="AD989:AK989"/>
    <mergeCell ref="AL989:AS989"/>
    <mergeCell ref="AT989:BA989"/>
    <mergeCell ref="BB989:BI989"/>
    <mergeCell ref="BJ989:BQ989"/>
    <mergeCell ref="V990:AC990"/>
    <mergeCell ref="AD990:AK990"/>
    <mergeCell ref="AL990:AS990"/>
    <mergeCell ref="AT990:BA990"/>
    <mergeCell ref="BB990:BI990"/>
    <mergeCell ref="BJ990:BQ990"/>
    <mergeCell ref="B991:U991"/>
    <mergeCell ref="V991:AC991"/>
    <mergeCell ref="AD991:AK991"/>
    <mergeCell ref="AL991:AS991"/>
    <mergeCell ref="AT991:BA991"/>
    <mergeCell ref="BB991:BI991"/>
    <mergeCell ref="BJ991:BQ991"/>
    <mergeCell ref="V992:AC992"/>
    <mergeCell ref="AD992:AK992"/>
    <mergeCell ref="AL992:AS992"/>
    <mergeCell ref="AT992:BA992"/>
    <mergeCell ref="BB992:BI992"/>
    <mergeCell ref="BJ992:BQ992"/>
    <mergeCell ref="V993:AC993"/>
    <mergeCell ref="AD993:AK993"/>
    <mergeCell ref="AL993:AS993"/>
    <mergeCell ref="AT993:BA993"/>
    <mergeCell ref="BB993:BI993"/>
    <mergeCell ref="BJ993:BQ993"/>
    <mergeCell ref="B994:U994"/>
    <mergeCell ref="V994:AC994"/>
    <mergeCell ref="AD994:AK994"/>
    <mergeCell ref="AL994:AS994"/>
    <mergeCell ref="AT994:BA994"/>
    <mergeCell ref="BB994:BI994"/>
    <mergeCell ref="BJ994:BQ994"/>
    <mergeCell ref="V995:AC995"/>
    <mergeCell ref="AD995:AK995"/>
    <mergeCell ref="AL995:AS995"/>
    <mergeCell ref="AT995:BA995"/>
    <mergeCell ref="BB995:BI995"/>
    <mergeCell ref="BJ995:BQ995"/>
    <mergeCell ref="V996:AC996"/>
    <mergeCell ref="AD996:AK996"/>
    <mergeCell ref="AL996:AS996"/>
    <mergeCell ref="AT996:BA996"/>
    <mergeCell ref="BB996:BI996"/>
    <mergeCell ref="BJ996:BQ996"/>
    <mergeCell ref="V997:AC997"/>
    <mergeCell ref="AD997:AK997"/>
    <mergeCell ref="AL997:AS997"/>
    <mergeCell ref="AT997:BA997"/>
    <mergeCell ref="BB997:BI997"/>
    <mergeCell ref="BJ997:BQ997"/>
    <mergeCell ref="B998:U998"/>
    <mergeCell ref="V998:AC998"/>
    <mergeCell ref="AD998:AK998"/>
    <mergeCell ref="AL998:AS998"/>
    <mergeCell ref="AT998:BA998"/>
    <mergeCell ref="BB998:BI998"/>
    <mergeCell ref="BJ998:BQ998"/>
  </mergeCells>
  <printOptions/>
  <pageMargins left="0.7875" right="0.7875" top="0.7083333333333334" bottom="0.39375" header="0.5118055555555555" footer="0.39375"/>
  <pageSetup horizontalDpi="300" verticalDpi="300" orientation="portrait" paperSize="9"/>
  <headerFooter alignWithMargins="0">
    <oddFooter>&amp;C&amp;A</oddFooter>
  </headerFooter>
  <rowBreaks count="15" manualBreakCount="15">
    <brk id="54" max="255" man="1"/>
    <brk id="111" max="255" man="1"/>
    <brk id="179" max="255" man="1"/>
    <brk id="245" max="255" man="1"/>
    <brk id="305" max="255" man="1"/>
    <brk id="372" max="255" man="1"/>
    <brk id="436" max="255" man="1"/>
    <brk id="498" max="255" man="1"/>
    <brk id="573" max="255" man="1"/>
    <brk id="613" max="255" man="1"/>
    <brk id="686" max="255" man="1"/>
    <brk id="760" max="255" man="1"/>
    <brk id="841" max="255" man="1"/>
    <brk id="916" max="255" man="1"/>
    <brk id="9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2023-05-17T05:49:27Z</cp:lastPrinted>
  <dcterms:created xsi:type="dcterms:W3CDTF">2009-03-10T01:26:21Z</dcterms:created>
  <dcterms:modified xsi:type="dcterms:W3CDTF">2023-05-17T06:07:25Z</dcterms:modified>
  <cp:category/>
  <cp:version/>
  <cp:contentType/>
  <cp:contentStatus/>
</cp:coreProperties>
</file>