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151772\TMP\Content.Outlook\ISYBBTS7\"/>
    </mc:Choice>
  </mc:AlternateContent>
  <xr:revisionPtr revIDLastSave="0" documentId="13_ncr:101_{977B8C1D-BC3F-4268-92D5-F93060ACC532}" xr6:coauthVersionLast="47" xr6:coauthVersionMax="47" xr10:uidLastSave="{00000000-0000-0000-0000-000000000000}"/>
  <bookViews>
    <workbookView xWindow="-98" yWindow="-98" windowWidth="21795" windowHeight="13875" xr2:uid="{00000000-000D-0000-FFFF-FFFF00000000}"/>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H39"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Y18" i="2" l="1"/>
  <c r="H28" i="2"/>
  <c r="H34" i="2" s="1"/>
  <c r="H35" i="2" s="1"/>
  <c r="H38" i="1"/>
  <c r="L34" i="1"/>
  <c r="H36" i="2" l="1"/>
  <c r="L31" i="2"/>
</calcChain>
</file>

<file path=xl/sharedStrings.xml><?xml version="1.0" encoding="utf-8"?>
<sst xmlns="http://schemas.openxmlformats.org/spreadsheetml/2006/main" count="276" uniqueCount="180">
  <si>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</si>
  <si>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</si>
  <si>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</si>
  <si>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</si>
  <si>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</si>
  <si>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</si>
  <si>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</si>
  <si>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</si>
  <si>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</si>
  <si>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</si>
  <si>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</si>
  <si>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</si>
  <si>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</si>
  <si>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</si>
  <si>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</si>
  <si>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</si>
  <si>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</si>
  <si>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</si>
  <si>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</si>
  <si>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</si>
  <si>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→バス会社（旅行会社）の見積書を添付すること</t>
    <rPh sb="3" eb="5">
      <t>ガイシャ</t>
    </rPh>
    <rPh sb="6" eb="10">
      <t>リョコウカイシャ</t>
    </rPh>
    <rPh sb="12" eb="15">
      <t>ミツモリショ</t>
    </rPh>
    <rPh sb="16" eb="18">
      <t>テンプ</t>
    </rPh>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</si>
  <si>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</si>
  <si>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</si>
  <si>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</si>
  <si>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</si>
  <si>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</si>
  <si>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</si>
  <si>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</si>
  <si>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</si>
  <si>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</si>
  <si>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</si>
  <si>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</si>
  <si>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</si>
  <si>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</si>
  <si>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</si>
  <si>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</si>
  <si>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</si>
  <si>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</si>
  <si>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</si>
  <si>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</si>
  <si>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</si>
  <si>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</si>
  <si>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</si>
  <si>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</si>
  <si>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</si>
  <si>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</si>
  <si>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</si>
  <si>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</si>
  <si>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</si>
  <si>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→この金額のバス会社(旅行会社)の請求書を添付すること</t>
    <rPh sb="3" eb="5">
      <t>キンガク</t>
    </rPh>
    <rPh sb="8" eb="10">
      <t>ガイシャ</t>
    </rPh>
    <rPh sb="11" eb="15">
      <t>リョコウカイシャ</t>
    </rPh>
    <rPh sb="17" eb="20">
      <t>セイキュウショ</t>
    </rPh>
    <rPh sb="21" eb="23">
      <t>テンプ</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</si>
  <si>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</si>
  <si>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→この金額のバス会社(旅行会社)の見積書を添付すること</t>
    <rPh sb="3" eb="5">
      <t>キンガク</t>
    </rPh>
    <rPh sb="8" eb="10">
      <t>ガイシャ</t>
    </rPh>
    <rPh sb="11" eb="15">
      <t>リョコウカイシャ</t>
    </rPh>
    <rPh sb="17" eb="20">
      <t>ミツモリショ</t>
    </rPh>
    <rPh sb="21" eb="23">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</si>
  <si>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</si>
  <si>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</si>
  <si>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</si>
  <si>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</si>
  <si>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</si>
  <si>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</si>
  <si>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※申請書提出後、予算及び上限額の範囲内で実施できるかを協議会において確認するので、
　バスへの正式な依頼は協議会事務局からの実施決定の連絡を受けてからを行うこと。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7" eb="49">
      <t>セイシキ</t>
    </rPh>
    <rPh sb="50" eb="52">
      <t>イライ</t>
    </rPh>
    <rPh sb="53" eb="56">
      <t>キョウギカイ</t>
    </rPh>
    <rPh sb="56" eb="59">
      <t>ジムキョク</t>
    </rPh>
    <rPh sb="62" eb="64">
      <t>ジッシ</t>
    </rPh>
    <rPh sb="64" eb="66">
      <t>ケッテイ</t>
    </rPh>
    <rPh sb="67" eb="69">
      <t>レンラク</t>
    </rPh>
    <rPh sb="70" eb="71">
      <t>ウ</t>
    </rPh>
    <rPh sb="76" eb="77">
      <t>オコナ</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</si>
  <si>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</si>
  <si>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</si>
  <si>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</si>
  <si>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</si>
  <si>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</si>
  <si>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</si>
  <si>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</si>
  <si>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</si>
  <si>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</si>
  <si>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</si>
  <si>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</si>
  <si>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</si>
  <si>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</si>
  <si>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</si>
  <si>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</si>
  <si>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</si>
  <si>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</si>
  <si>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</si>
  <si>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</si>
  <si>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</si>
  <si>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</si>
  <si>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</si>
  <si>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</si>
  <si>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</si>
  <si>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</si>
  <si>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</si>
  <si>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</si>
  <si>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</si>
  <si>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</si>
  <si>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</si>
  <si>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</si>
  <si>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</si>
  <si>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</si>
  <si>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</si>
  <si>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</si>
  <si>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</si>
  <si>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</si>
  <si>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</si>
  <si>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</si>
  <si>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</si>
  <si>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総務部　女子サッカー推進室</t>
    <rPh sb="0" eb="2">
      <t>ソウム</t>
    </rPh>
    <rPh sb="2" eb="3">
      <t>ブ</t>
    </rPh>
    <rPh sb="4" eb="6">
      <t>ジョシ</t>
    </rPh>
    <rPh sb="10" eb="12">
      <t>スイシン</t>
    </rPh>
    <rPh sb="12" eb="13">
      <t>シツ</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</si>
  <si>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</si>
  <si>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</si>
  <si>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</si>
  <si>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</si>
  <si>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</si>
  <si>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</si>
  <si>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</si>
  <si>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</si>
  <si>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</si>
  <si>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</si>
  <si>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</si>
  <si>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</si>
  <si>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</si>
  <si>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</si>
  <si>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</si>
  <si>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</si>
  <si>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0955-52-6310</t>
  </si>
  <si>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</si>
  <si>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</si>
  <si>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</si>
  <si>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</si>
  <si>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</si>
  <si>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</si>
  <si>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</si>
  <si>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</si>
  <si>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</si>
  <si>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</si>
  <si>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</si>
  <si>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</si>
  <si>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</si>
  <si>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</si>
  <si>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</si>
  <si>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</si>
  <si>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</si>
  <si>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</si>
  <si>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</si>
  <si>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</si>
  <si>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</si>
  <si>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</si>
  <si>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</si>
  <si>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</si>
  <si>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</si>
  <si>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</si>
  <si>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</si>
  <si>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</si>
  <si>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</si>
  <si>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</si>
  <si>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</si>
  <si>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</si>
  <si>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</si>
  <si>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神埼郡吉野ヶ里町吉田321-2</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</si>
  <si>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</si>
  <si>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</si>
  <si>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</si>
  <si>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</si>
  <si>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</si>
  <si>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</si>
  <si>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</si>
  <si>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</si>
  <si>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</si>
  <si>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</si>
  <si>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</si>
  <si>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</si>
  <si>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</si>
  <si>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</si>
  <si>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</si>
  <si>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</si>
  <si>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</si>
  <si>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</si>
  <si>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</si>
  <si>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</si>
  <si>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</si>
  <si>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</si>
  <si>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</si>
  <si>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</si>
  <si>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</si>
  <si>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令和6年8月時点</t>
    <rPh sb="0" eb="2">
      <t>レイワ</t>
    </rPh>
    <rPh sb="3" eb="4">
      <t>ネン</t>
    </rPh>
    <rPh sb="5" eb="8">
      <t>ガツジテン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</si>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</sst>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円&quot;"/>
    <numFmt numFmtId="178" formatCode="&quot;〒&quot;@"/>
  </numFmts>
  <fonts count="17">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1"/>
      <color theme="1"/>
      <name val="UD デジタル 教科書体 NP-B"/>
      <family val="1"/>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xf numFmtId="0" fontId="0" fillId="0" borderId="0" xfId="0" applyAlignme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2"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49" fontId="0" fillId="0" borderId="0" xfId="0" applyNumberFormat="1" applyAlignment="1">
      <alignment vertical="center"/>
    </xf>
    <xf numFmtId="0" fontId="0" fillId="2" borderId="3" xfId="0" applyFill="1" applyBorder="1" applyAlignment="1" applyProtection="1">
      <alignment vertical="center"/>
      <protection locked="0"/>
    </xf>
    <xf numFmtId="49" fontId="0" fillId="0" borderId="0" xfId="0" applyNumberFormat="1" applyAlignment="1">
      <alignment vertical="center"/>
    </xf>
    <xf numFmtId="176" fontId="0" fillId="0" borderId="4" xfId="0" applyNumberFormat="1" applyFill="1" applyBorder="1" applyAlignment="1" applyProtection="1">
      <alignment horizontal="center" vertical="center"/>
      <protection locked="0"/>
    </xf>
    <xf numFmtId="176" fontId="0" fillId="0" borderId="4" xfId="0" applyNumberFormat="1"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applyAlignment="1">
      <alignment vertical="center"/>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horizontal="center" vertical="center" shrinkToFit="1"/>
    </xf>
    <xf numFmtId="0" fontId="13" fillId="0" borderId="32" xfId="0" applyFont="1" applyBorder="1" applyAlignment="1">
      <alignment vertical="center" shrinkToFit="1"/>
    </xf>
    <xf numFmtId="0" fontId="13" fillId="0" borderId="33" xfId="0" applyFont="1" applyBorder="1" applyAlignment="1">
      <alignment vertical="center" shrinkToFit="1"/>
    </xf>
    <xf numFmtId="0" fontId="13" fillId="0" borderId="34" xfId="0" applyFont="1" applyBorder="1" applyAlignment="1">
      <alignment horizontal="center" vertical="center" shrinkToFit="1"/>
    </xf>
    <xf numFmtId="0" fontId="15" fillId="0" borderId="0" xfId="0" applyFont="1" applyAlignment="1">
      <alignmen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8" xfId="0" applyFont="1" applyFill="1" applyBorder="1" applyAlignment="1">
      <alignment horizontal="center" vertical="center"/>
    </xf>
    <xf numFmtId="178" fontId="13" fillId="0" borderId="35" xfId="0" applyNumberFormat="1" applyFont="1" applyBorder="1" applyAlignment="1">
      <alignment vertical="center" shrinkToFit="1"/>
    </xf>
    <xf numFmtId="0" fontId="13" fillId="0" borderId="36" xfId="0" applyFont="1" applyBorder="1" applyAlignment="1">
      <alignment vertical="center" shrinkToFit="1"/>
    </xf>
    <xf numFmtId="178" fontId="13" fillId="0" borderId="37" xfId="0" applyNumberFormat="1" applyFont="1" applyBorder="1" applyAlignment="1">
      <alignment vertical="center" shrinkToFit="1"/>
    </xf>
    <xf numFmtId="0" fontId="13" fillId="0" borderId="38" xfId="0" applyFont="1" applyBorder="1" applyAlignment="1">
      <alignment vertical="center" shrinkToFit="1"/>
    </xf>
    <xf numFmtId="0" fontId="12" fillId="0" borderId="39" xfId="0" applyFont="1" applyBorder="1" applyAlignment="1">
      <alignment horizontal="right" wrapText="1"/>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2" xfId="1" applyFont="1" applyFill="1" applyBorder="1" applyAlignment="1">
      <alignment vertical="center"/>
    </xf>
    <xf numFmtId="38" fontId="0" fillId="0" borderId="3" xfId="1" applyFont="1" applyFill="1" applyBorder="1" applyAlignment="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49" fontId="0" fillId="0" borderId="0" xfId="0" applyNumberFormat="1" applyAlignmen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vertical="center"/>
    </xf>
    <xf numFmtId="0" fontId="0" fillId="2" borderId="10" xfId="0" applyFill="1" applyBorder="1" applyAlignment="1" applyProtection="1">
      <alignment horizontal="center" vertical="center"/>
      <protection locked="0"/>
    </xf>
    <xf numFmtId="0" fontId="0" fillId="0" borderId="10" xfId="0" applyBorder="1" applyAlignment="1">
      <alignment vertical="center"/>
    </xf>
    <xf numFmtId="0" fontId="0" fillId="2"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0" fontId="3" fillId="0" borderId="0" xfId="0" applyFont="1" applyBorder="1" applyAlignment="1">
      <alignment vertical="center"/>
    </xf>
    <xf numFmtId="0" fontId="0" fillId="2" borderId="1" xfId="0"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2" borderId="2" xfId="0" applyFill="1" applyBorder="1" applyAlignment="1" applyProtection="1">
      <alignment vertical="center"/>
      <protection locked="0"/>
    </xf>
    <xf numFmtId="0" fontId="8" fillId="0" borderId="0" xfId="0" applyFont="1" applyFill="1" applyAlignment="1">
      <alignment vertical="center"/>
    </xf>
    <xf numFmtId="0" fontId="3"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7" fillId="0" borderId="0" xfId="0" applyFont="1" applyAlignment="1">
      <alignment vertical="center"/>
    </xf>
    <xf numFmtId="176" fontId="0" fillId="0" borderId="19" xfId="0" applyNumberFormat="1" applyBorder="1" applyAlignment="1">
      <alignment vertical="center"/>
    </xf>
    <xf numFmtId="176" fontId="0" fillId="0" borderId="13" xfId="0" applyNumberFormat="1" applyBorder="1" applyAlignment="1">
      <alignment vertical="center"/>
    </xf>
    <xf numFmtId="177" fontId="0" fillId="0" borderId="13" xfId="0" applyNumberFormat="1" applyBorder="1" applyAlignment="1">
      <alignment vertical="center"/>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shrinkToFit="1"/>
    </xf>
    <xf numFmtId="0" fontId="6" fillId="4" borderId="15" xfId="0" applyFont="1" applyFill="1" applyBorder="1" applyAlignment="1">
      <alignment horizontal="center" vertical="center" wrapText="1" shrinkToFit="1"/>
    </xf>
    <xf numFmtId="176" fontId="0" fillId="0" borderId="17" xfId="0" applyNumberFormat="1" applyBorder="1" applyAlignment="1">
      <alignment vertical="center"/>
    </xf>
    <xf numFmtId="176" fontId="0" fillId="0" borderId="12" xfId="0" applyNumberFormat="1" applyBorder="1" applyAlignment="1">
      <alignment vertical="center"/>
    </xf>
    <xf numFmtId="177" fontId="0" fillId="0" borderId="12" xfId="0" applyNumberFormat="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176" fontId="0" fillId="0" borderId="21" xfId="0" applyNumberFormat="1" applyBorder="1" applyAlignment="1">
      <alignment vertical="center"/>
    </xf>
    <xf numFmtId="176" fontId="0" fillId="0" borderId="22" xfId="0" applyNumberFormat="1" applyBorder="1" applyAlignment="1">
      <alignment vertical="center"/>
    </xf>
    <xf numFmtId="177" fontId="0" fillId="0" borderId="22" xfId="0" applyNumberFormat="1" applyBorder="1" applyAlignment="1">
      <alignment vertical="center"/>
    </xf>
    <xf numFmtId="177" fontId="0" fillId="0" borderId="20" xfId="0" applyNumberFormat="1" applyBorder="1" applyAlignment="1">
      <alignment vertical="center"/>
    </xf>
    <xf numFmtId="177" fontId="0" fillId="0" borderId="23" xfId="0" applyNumberFormat="1" applyBorder="1" applyAlignment="1">
      <alignment vertical="center"/>
    </xf>
    <xf numFmtId="0" fontId="6" fillId="4" borderId="16" xfId="0" applyFont="1" applyFill="1" applyBorder="1" applyAlignment="1">
      <alignment horizontal="center" vertical="center" shrinkToFit="1"/>
    </xf>
    <xf numFmtId="177" fontId="0" fillId="0" borderId="18" xfId="0" applyNumberFormat="1" applyBorder="1" applyAlignment="1">
      <alignment vertical="center"/>
    </xf>
    <xf numFmtId="0" fontId="13" fillId="0" borderId="24" xfId="0" applyFont="1" applyFill="1" applyBorder="1" applyAlignment="1">
      <alignment vertical="center" shrinkToFit="1"/>
    </xf>
    <xf numFmtId="0" fontId="14" fillId="4" borderId="27" xfId="0" applyFont="1" applyFill="1" applyBorder="1" applyAlignment="1">
      <alignment horizontal="center" vertical="center"/>
    </xf>
    <xf numFmtId="0" fontId="16" fillId="0" borderId="39" xfId="0" applyFont="1" applyBorder="1" applyAlignment="1">
      <alignment vertical="center" wrapText="1"/>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ont>
        <color theme="0"/>
      </font>
      <fill>
        <patternFill patternType="none">
          <bgColor auto="1"/>
        </patternFill>
      </fill>
      <border>
        <left/>
        <right/>
        <bottom/>
        <vertical/>
        <horizontal/>
      </border>
    </dxf>
    <dxf>
      <fill>
        <patternFill>
          <bgColor rgb="FFFF0000"/>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7081838" y="376238"/>
          <a:ext cx="3124200" cy="1595437"/>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7000875" y="466725"/>
          <a:ext cx="3233738" cy="1981055"/>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G25" sqref="G25"/>
    </sheetView>
  </sheetViews>
  <sheetFormatPr defaultColWidth="2.9375" defaultRowHeight="17.649999999999999"/>
  <cols>
    <col min="1" max="16" width="2.9375" style="1"/>
    <col min="17" max="17" width="2.9375" style="4"/>
    <col min="18" max="16384" width="2.9375" style="1"/>
  </cols>
  <sheetData>
    <row r="1" spans="1:29">
      <c r="A1" s="1" t="s">
        <v>0</v>
      </c>
    </row>
    <row r="2" spans="1:29">
      <c r="A2" s="2" t="s">
        <v>56</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7" t="s">
        <v>5</v>
      </c>
      <c r="S4" s="57"/>
      <c r="T4" s="57"/>
      <c r="U4" s="57"/>
      <c r="V4" s="58" t="s">
        <v>4</v>
      </c>
      <c r="W4" s="59"/>
      <c r="X4" s="15"/>
      <c r="Y4" s="10" t="s">
        <v>3</v>
      </c>
      <c r="Z4" s="15"/>
      <c r="AA4" s="10" t="s">
        <v>2</v>
      </c>
      <c r="AB4" s="15"/>
      <c r="AC4" s="7" t="s">
        <v>1</v>
      </c>
    </row>
    <row r="5" spans="1:29">
      <c r="R5" s="57" t="s">
        <v>6</v>
      </c>
      <c r="S5" s="57"/>
      <c r="T5" s="57"/>
      <c r="U5" s="57"/>
      <c r="V5" s="64"/>
      <c r="W5" s="64"/>
      <c r="X5" s="64"/>
      <c r="Y5" s="64"/>
      <c r="Z5" s="64"/>
      <c r="AA5" s="64"/>
      <c r="AB5" s="64"/>
      <c r="AC5" s="64"/>
    </row>
    <row r="6" spans="1:29">
      <c r="R6" s="57" t="s">
        <v>7</v>
      </c>
      <c r="S6" s="57"/>
      <c r="T6" s="57"/>
      <c r="U6" s="57"/>
      <c r="V6" s="64"/>
      <c r="W6" s="64"/>
      <c r="X6" s="64"/>
      <c r="Y6" s="64"/>
      <c r="Z6" s="64"/>
      <c r="AA6" s="64"/>
      <c r="AB6" s="64"/>
      <c r="AC6" s="64"/>
    </row>
    <row r="7" spans="1:29" s="23" customFormat="1">
      <c r="R7" s="57" t="s">
        <v>65</v>
      </c>
      <c r="S7" s="57"/>
      <c r="T7" s="57"/>
      <c r="U7" s="57"/>
      <c r="V7" s="64"/>
      <c r="W7" s="64"/>
      <c r="X7" s="64"/>
      <c r="Y7" s="64"/>
      <c r="Z7" s="64"/>
      <c r="AA7" s="64"/>
      <c r="AB7" s="64"/>
      <c r="AC7" s="64"/>
    </row>
    <row r="8" spans="1:29">
      <c r="R8" s="57" t="s">
        <v>66</v>
      </c>
      <c r="S8" s="57"/>
      <c r="T8" s="57"/>
      <c r="U8" s="57"/>
      <c r="V8" s="64"/>
      <c r="W8" s="64"/>
      <c r="X8" s="64"/>
      <c r="Y8" s="64"/>
      <c r="Z8" s="64"/>
      <c r="AA8" s="64"/>
      <c r="AB8" s="64"/>
      <c r="AC8" s="64"/>
    </row>
    <row r="10" spans="1:29">
      <c r="A10" s="51" t="s">
        <v>8</v>
      </c>
      <c r="B10" s="51"/>
      <c r="C10" s="56" t="s">
        <v>10</v>
      </c>
      <c r="D10" s="56"/>
      <c r="E10" s="56"/>
      <c r="F10" s="56"/>
      <c r="G10" s="63"/>
      <c r="H10" s="63"/>
      <c r="I10" s="63"/>
      <c r="J10" s="63"/>
      <c r="K10" s="63"/>
      <c r="L10" s="63"/>
      <c r="M10" s="63"/>
      <c r="N10" s="63"/>
      <c r="O10" s="63"/>
      <c r="P10" s="63"/>
      <c r="Q10" s="63"/>
    </row>
    <row r="11" spans="1:29">
      <c r="C11" s="56" t="s">
        <v>178</v>
      </c>
      <c r="D11" s="56"/>
      <c r="E11" s="56"/>
      <c r="F11" s="56"/>
      <c r="G11" s="63"/>
      <c r="H11" s="63"/>
      <c r="I11" s="63"/>
      <c r="J11" s="63"/>
      <c r="K11" s="63"/>
      <c r="L11" s="63"/>
      <c r="M11" s="63"/>
      <c r="N11" s="63"/>
      <c r="O11" s="63"/>
      <c r="P11" s="63"/>
      <c r="Q11" s="63"/>
    </row>
    <row r="12" spans="1:29" s="23" customFormat="1">
      <c r="C12" s="56" t="s">
        <v>65</v>
      </c>
      <c r="D12" s="56"/>
      <c r="E12" s="56"/>
      <c r="F12" s="56"/>
      <c r="G12" s="63"/>
      <c r="H12" s="63"/>
      <c r="I12" s="63"/>
      <c r="J12" s="63"/>
      <c r="K12" s="63"/>
      <c r="L12" s="63"/>
      <c r="M12" s="63"/>
      <c r="N12" s="63"/>
      <c r="O12" s="63"/>
      <c r="P12" s="63"/>
      <c r="Q12" s="63"/>
    </row>
    <row r="13" spans="1:29">
      <c r="C13" s="56" t="s">
        <v>66</v>
      </c>
      <c r="D13" s="56"/>
      <c r="E13" s="56"/>
      <c r="F13" s="56"/>
      <c r="G13" s="63"/>
      <c r="H13" s="63"/>
      <c r="I13" s="63"/>
      <c r="J13" s="63"/>
      <c r="K13" s="63"/>
      <c r="L13" s="63"/>
      <c r="M13" s="63"/>
      <c r="N13" s="63"/>
      <c r="O13" s="63"/>
      <c r="P13" s="63"/>
      <c r="Q13" s="63"/>
    </row>
    <row r="14" spans="1:29" s="24" customFormat="1">
      <c r="C14" s="40" t="s">
        <v>179</v>
      </c>
      <c r="D14" s="40"/>
      <c r="E14" s="40"/>
      <c r="F14" s="40"/>
      <c r="G14" s="41"/>
      <c r="H14" s="41"/>
      <c r="I14" s="41"/>
      <c r="J14" s="41"/>
      <c r="K14" s="41"/>
      <c r="L14" s="41"/>
      <c r="M14" s="41"/>
      <c r="N14" s="41"/>
      <c r="O14" s="41"/>
      <c r="P14" s="41"/>
      <c r="Q14" s="41"/>
    </row>
    <row r="16" spans="1:29">
      <c r="A16" s="51" t="s">
        <v>9</v>
      </c>
      <c r="B16" s="51"/>
      <c r="C16" s="44" t="s">
        <v>60</v>
      </c>
      <c r="D16" s="45"/>
      <c r="E16" s="45"/>
      <c r="F16" s="46"/>
      <c r="G16" s="58" t="s">
        <v>4</v>
      </c>
      <c r="H16" s="59"/>
      <c r="I16" s="14"/>
      <c r="J16" s="10" t="s">
        <v>3</v>
      </c>
      <c r="K16" s="14"/>
      <c r="L16" s="10" t="s">
        <v>2</v>
      </c>
      <c r="M16" s="14"/>
      <c r="N16" s="7" t="s">
        <v>1</v>
      </c>
      <c r="Q16" s="1"/>
      <c r="R16" s="4"/>
    </row>
    <row r="17" spans="1:29" s="4" customFormat="1">
      <c r="A17" s="5"/>
      <c r="B17" s="5"/>
      <c r="F17" s="3"/>
      <c r="G17" s="3"/>
      <c r="H17" s="3"/>
      <c r="I17" s="3"/>
      <c r="J17" s="3"/>
      <c r="K17" s="3"/>
      <c r="L17" s="3"/>
      <c r="M17" s="3"/>
      <c r="N17" s="3"/>
    </row>
    <row r="18" spans="1:29">
      <c r="A18" s="51" t="s">
        <v>22</v>
      </c>
      <c r="B18" s="51"/>
      <c r="C18" s="1" t="s">
        <v>12</v>
      </c>
    </row>
    <row r="19" spans="1:29" s="4" customFormat="1">
      <c r="A19" s="5"/>
      <c r="B19" s="5"/>
      <c r="C19" s="44" t="s">
        <v>35</v>
      </c>
      <c r="D19" s="45"/>
      <c r="E19" s="45"/>
      <c r="F19" s="46"/>
      <c r="G19" s="70"/>
      <c r="H19" s="55"/>
      <c r="I19" s="55"/>
      <c r="J19" s="55"/>
      <c r="K19" s="55"/>
      <c r="L19" s="55"/>
      <c r="M19" s="55"/>
      <c r="N19" s="55"/>
      <c r="O19" s="55"/>
      <c r="P19" s="9" t="s">
        <v>40</v>
      </c>
      <c r="Q19" s="10"/>
      <c r="R19" s="55"/>
      <c r="S19" s="55"/>
      <c r="T19" s="7" t="s">
        <v>29</v>
      </c>
      <c r="U19" s="44" t="s">
        <v>42</v>
      </c>
      <c r="V19" s="45"/>
      <c r="W19" s="45"/>
      <c r="X19" s="45"/>
      <c r="Y19" s="45" t="str">
        <f>IF(G22+N22+U22&lt;&gt;0,IF(R19=3,G22+N22+U22,IF(R19=2,G22+N22,IF(R19=1,G22,0))),"")</f>
        <v/>
      </c>
      <c r="Z19" s="45"/>
      <c r="AA19" s="7" t="s">
        <v>28</v>
      </c>
    </row>
    <row r="20" spans="1:29" s="4" customFormat="1">
      <c r="A20" s="5"/>
      <c r="B20" s="5"/>
      <c r="C20" s="44" t="s">
        <v>41</v>
      </c>
      <c r="D20" s="45"/>
      <c r="E20" s="45"/>
      <c r="F20" s="46"/>
      <c r="G20" s="57" t="s">
        <v>37</v>
      </c>
      <c r="H20" s="57"/>
      <c r="I20" s="57"/>
      <c r="J20" s="57"/>
      <c r="K20" s="57"/>
      <c r="L20" s="57"/>
      <c r="M20" s="57"/>
      <c r="N20" s="57" t="s">
        <v>38</v>
      </c>
      <c r="O20" s="57"/>
      <c r="P20" s="57"/>
      <c r="Q20" s="57"/>
      <c r="R20" s="69"/>
      <c r="S20" s="69"/>
      <c r="T20" s="69"/>
      <c r="U20" s="57" t="s">
        <v>39</v>
      </c>
      <c r="V20" s="57"/>
      <c r="W20" s="57"/>
      <c r="X20" s="57"/>
      <c r="Y20" s="57"/>
      <c r="Z20" s="57"/>
      <c r="AA20" s="57"/>
    </row>
    <row r="21" spans="1:29" s="4" customFormat="1">
      <c r="A21" s="5"/>
      <c r="B21" s="5"/>
      <c r="C21" s="44" t="s">
        <v>36</v>
      </c>
      <c r="D21" s="45"/>
      <c r="E21" s="45"/>
      <c r="F21" s="46"/>
      <c r="G21" s="66"/>
      <c r="H21" s="66"/>
      <c r="I21" s="66"/>
      <c r="J21" s="66"/>
      <c r="K21" s="66"/>
      <c r="L21" s="66"/>
      <c r="M21" s="66"/>
      <c r="N21" s="66"/>
      <c r="O21" s="66"/>
      <c r="P21" s="66"/>
      <c r="Q21" s="66"/>
      <c r="R21" s="66"/>
      <c r="S21" s="66"/>
      <c r="T21" s="66"/>
      <c r="U21" s="66"/>
      <c r="V21" s="66"/>
      <c r="W21" s="66"/>
      <c r="X21" s="66"/>
      <c r="Y21" s="66"/>
      <c r="Z21" s="66"/>
      <c r="AA21" s="66"/>
    </row>
    <row r="22" spans="1:29" s="4" customFormat="1">
      <c r="A22" s="5"/>
      <c r="B22" s="5"/>
      <c r="C22" s="44" t="s">
        <v>34</v>
      </c>
      <c r="D22" s="45"/>
      <c r="E22" s="45"/>
      <c r="F22" s="46"/>
      <c r="G22" s="67"/>
      <c r="H22" s="68"/>
      <c r="I22" s="68"/>
      <c r="J22" s="68"/>
      <c r="K22" s="68"/>
      <c r="L22" s="68"/>
      <c r="M22" s="19" t="s">
        <v>28</v>
      </c>
      <c r="N22" s="67"/>
      <c r="O22" s="68"/>
      <c r="P22" s="68"/>
      <c r="Q22" s="68"/>
      <c r="R22" s="68"/>
      <c r="S22" s="68"/>
      <c r="T22" s="20" t="s">
        <v>28</v>
      </c>
      <c r="U22" s="67"/>
      <c r="V22" s="68"/>
      <c r="W22" s="68"/>
      <c r="X22" s="68"/>
      <c r="Y22" s="68"/>
      <c r="Z22" s="68"/>
      <c r="AA22" s="20" t="s">
        <v>28</v>
      </c>
    </row>
    <row r="23" spans="1:29" s="4" customFormat="1">
      <c r="A23" s="5"/>
      <c r="B23" s="5"/>
      <c r="C23" s="44" t="s">
        <v>64</v>
      </c>
      <c r="D23" s="45"/>
      <c r="E23" s="45"/>
      <c r="F23" s="46"/>
      <c r="G23" s="66"/>
      <c r="H23" s="66"/>
      <c r="I23" s="66"/>
      <c r="J23" s="66"/>
      <c r="K23" s="66"/>
      <c r="L23" s="66"/>
      <c r="M23" s="66"/>
      <c r="N23" s="66"/>
      <c r="O23" s="66"/>
      <c r="P23" s="66"/>
      <c r="Q23" s="66"/>
      <c r="R23" s="66"/>
      <c r="S23" s="66"/>
      <c r="T23" s="66"/>
      <c r="U23" s="66"/>
      <c r="V23" s="66"/>
      <c r="W23" s="66"/>
      <c r="X23" s="66"/>
      <c r="Y23" s="66"/>
      <c r="Z23" s="66"/>
      <c r="AA23" s="66"/>
    </row>
    <row r="24" spans="1:29" s="21" customFormat="1">
      <c r="A24" s="18"/>
      <c r="B24" s="65" t="s">
        <v>177</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1:29">
      <c r="A25" s="5"/>
      <c r="B25" s="5"/>
    </row>
    <row r="26" spans="1:29">
      <c r="A26" s="51" t="s">
        <v>18</v>
      </c>
      <c r="B26" s="51"/>
      <c r="C26" s="62" t="s">
        <v>13</v>
      </c>
      <c r="D26" s="62"/>
      <c r="E26" s="62"/>
      <c r="F26" s="62"/>
      <c r="G26" s="62"/>
      <c r="H26" s="62"/>
      <c r="I26" s="61"/>
      <c r="J26" s="61"/>
      <c r="K26" s="11"/>
      <c r="L26" s="12"/>
      <c r="M26" s="12"/>
      <c r="N26" s="12"/>
      <c r="O26" s="12"/>
      <c r="P26" s="12"/>
      <c r="Q26" s="12"/>
      <c r="R26" s="12"/>
      <c r="S26" s="12"/>
      <c r="T26" s="12"/>
      <c r="U26" s="12"/>
      <c r="V26" s="12"/>
      <c r="W26" s="12"/>
      <c r="X26" s="12"/>
      <c r="Y26" s="12"/>
    </row>
    <row r="27" spans="1:29" s="4" customFormat="1">
      <c r="A27" s="5"/>
      <c r="B27" s="5"/>
      <c r="C27" s="57" t="s">
        <v>30</v>
      </c>
      <c r="D27" s="57"/>
      <c r="E27" s="57"/>
      <c r="F27" s="57"/>
      <c r="G27" s="57"/>
      <c r="H27" s="57"/>
      <c r="I27" s="57"/>
      <c r="J27" s="57"/>
      <c r="K27" s="57" t="s">
        <v>14</v>
      </c>
      <c r="L27" s="57"/>
      <c r="M27" s="57"/>
      <c r="N27" s="57"/>
      <c r="O27" s="57"/>
      <c r="P27" s="57"/>
      <c r="Q27" s="57"/>
      <c r="R27" s="57"/>
      <c r="S27" s="57"/>
      <c r="T27" s="57"/>
      <c r="U27" s="57"/>
      <c r="V27" s="57" t="s">
        <v>33</v>
      </c>
      <c r="W27" s="57"/>
      <c r="X27" s="57"/>
      <c r="Y27" s="57"/>
    </row>
    <row r="28" spans="1:29">
      <c r="A28" s="5"/>
      <c r="B28" s="5"/>
      <c r="C28" s="52"/>
      <c r="D28" s="53"/>
      <c r="E28" s="53"/>
      <c r="F28" s="53"/>
      <c r="G28" s="53"/>
      <c r="H28" s="53"/>
      <c r="I28" s="53"/>
      <c r="J28" s="54"/>
      <c r="K28" s="52"/>
      <c r="L28" s="53"/>
      <c r="M28" s="53"/>
      <c r="N28" s="53"/>
      <c r="O28" s="59" t="s">
        <v>31</v>
      </c>
      <c r="P28" s="59"/>
      <c r="Q28" s="53"/>
      <c r="R28" s="53"/>
      <c r="S28" s="53"/>
      <c r="T28" s="53"/>
      <c r="U28" s="6" t="s">
        <v>32</v>
      </c>
      <c r="V28" s="52"/>
      <c r="W28" s="53"/>
      <c r="X28" s="53"/>
      <c r="Y28" s="54"/>
    </row>
    <row r="29" spans="1:29" s="4" customFormat="1">
      <c r="A29" s="5"/>
      <c r="B29" s="5"/>
      <c r="C29" s="52"/>
      <c r="D29" s="53"/>
      <c r="E29" s="53"/>
      <c r="F29" s="53"/>
      <c r="G29" s="53"/>
      <c r="H29" s="53"/>
      <c r="I29" s="53"/>
      <c r="J29" s="54"/>
      <c r="K29" s="52"/>
      <c r="L29" s="53"/>
      <c r="M29" s="53"/>
      <c r="N29" s="53"/>
      <c r="O29" s="59" t="s">
        <v>31</v>
      </c>
      <c r="P29" s="59"/>
      <c r="Q29" s="53"/>
      <c r="R29" s="53"/>
      <c r="S29" s="53"/>
      <c r="T29" s="53"/>
      <c r="U29" s="6" t="s">
        <v>32</v>
      </c>
      <c r="V29" s="52"/>
      <c r="W29" s="53"/>
      <c r="X29" s="53"/>
      <c r="Y29" s="54"/>
    </row>
    <row r="30" spans="1:29">
      <c r="A30" s="5"/>
      <c r="B30" s="5"/>
      <c r="C30" s="21"/>
      <c r="P30" s="4"/>
      <c r="R30" s="4"/>
      <c r="S30" s="4"/>
      <c r="T30" s="4"/>
      <c r="U30" s="4"/>
      <c r="V30" s="4"/>
      <c r="W30" s="4"/>
      <c r="X30" s="4"/>
      <c r="Y30" s="4"/>
      <c r="Z30" s="4"/>
      <c r="AA30" s="4"/>
      <c r="AB30" s="4"/>
      <c r="AC30" s="4"/>
    </row>
    <row r="31" spans="1:29">
      <c r="A31" s="51" t="s">
        <v>23</v>
      </c>
      <c r="B31" s="51"/>
      <c r="C31" s="44" t="s">
        <v>25</v>
      </c>
      <c r="D31" s="45"/>
      <c r="E31" s="45"/>
      <c r="F31" s="45"/>
      <c r="G31" s="45"/>
      <c r="H31" s="60" t="str">
        <f>IF(H32+H33&lt;&gt;0,H32+H33,"")</f>
        <v/>
      </c>
      <c r="I31" s="60"/>
      <c r="J31" s="10" t="s">
        <v>28</v>
      </c>
      <c r="K31" s="11"/>
      <c r="L31" s="73" t="s">
        <v>70</v>
      </c>
      <c r="M31" s="74"/>
      <c r="N31" s="74"/>
      <c r="O31" s="74"/>
      <c r="P31" s="74"/>
      <c r="Q31" s="74"/>
      <c r="R31" s="74"/>
      <c r="S31" s="70"/>
      <c r="T31" s="55"/>
      <c r="U31" s="55"/>
      <c r="V31" s="55"/>
      <c r="W31" s="55"/>
      <c r="X31" s="55"/>
      <c r="Y31" s="55"/>
      <c r="Z31" s="55"/>
      <c r="AA31" s="55"/>
      <c r="AB31" s="22" t="s">
        <v>67</v>
      </c>
    </row>
    <row r="32" spans="1:29">
      <c r="A32" s="5"/>
      <c r="B32" s="5"/>
      <c r="C32" s="4"/>
      <c r="D32" s="44" t="s">
        <v>15</v>
      </c>
      <c r="E32" s="45"/>
      <c r="F32" s="45"/>
      <c r="G32" s="45"/>
      <c r="H32" s="55"/>
      <c r="I32" s="55"/>
      <c r="J32" s="10" t="s">
        <v>28</v>
      </c>
      <c r="K32" s="11"/>
      <c r="L32" s="73" t="s">
        <v>71</v>
      </c>
      <c r="M32" s="74"/>
      <c r="N32" s="74"/>
      <c r="O32" s="74"/>
      <c r="P32" s="74"/>
      <c r="Q32" s="74"/>
      <c r="R32" s="74"/>
      <c r="S32" s="70"/>
      <c r="T32" s="55"/>
      <c r="U32" s="55"/>
      <c r="V32" s="55"/>
      <c r="W32" s="55"/>
      <c r="X32" s="55"/>
      <c r="Y32" s="55"/>
      <c r="Z32" s="55"/>
      <c r="AA32" s="55"/>
      <c r="AB32" s="75"/>
    </row>
    <row r="33" spans="1:29">
      <c r="A33" s="5"/>
      <c r="B33" s="5"/>
      <c r="C33" s="4"/>
      <c r="D33" s="44" t="s">
        <v>16</v>
      </c>
      <c r="E33" s="45"/>
      <c r="F33" s="45"/>
      <c r="G33" s="45"/>
      <c r="H33" s="55"/>
      <c r="I33" s="55"/>
      <c r="J33" s="10" t="s">
        <v>28</v>
      </c>
      <c r="K33" s="13"/>
      <c r="L33" s="8"/>
      <c r="M33" s="8"/>
      <c r="N33" s="8"/>
      <c r="O33" s="8"/>
      <c r="P33" s="71" t="s">
        <v>69</v>
      </c>
      <c r="Q33" s="71"/>
      <c r="R33" s="71"/>
      <c r="S33" s="71"/>
      <c r="T33" s="71"/>
      <c r="U33" s="71"/>
      <c r="V33" s="71"/>
      <c r="W33" s="71"/>
      <c r="X33" s="71"/>
      <c r="Y33" s="71"/>
      <c r="Z33" s="71"/>
      <c r="AA33" s="71"/>
      <c r="AB33" s="71"/>
      <c r="AC33" s="71"/>
    </row>
    <row r="34" spans="1:29" s="4" customFormat="1">
      <c r="A34" s="5"/>
      <c r="B34" s="5"/>
      <c r="D34" s="44" t="s">
        <v>26</v>
      </c>
      <c r="E34" s="45"/>
      <c r="F34" s="45"/>
      <c r="G34" s="45"/>
      <c r="H34" s="55"/>
      <c r="I34" s="55"/>
      <c r="J34" s="45" t="s">
        <v>27</v>
      </c>
      <c r="K34" s="45"/>
      <c r="L34" s="45" t="str">
        <f>$H$31</f>
        <v/>
      </c>
      <c r="M34" s="45"/>
      <c r="N34" s="10" t="s">
        <v>24</v>
      </c>
      <c r="O34" s="7"/>
      <c r="P34" s="80" t="s">
        <v>55</v>
      </c>
      <c r="Q34" s="80"/>
      <c r="R34" s="80"/>
      <c r="S34" s="80"/>
      <c r="T34" s="80"/>
      <c r="U34" s="80"/>
      <c r="V34" s="80"/>
      <c r="W34" s="80"/>
      <c r="X34" s="80"/>
      <c r="Y34" s="80"/>
      <c r="Z34" s="80"/>
      <c r="AA34" s="80"/>
      <c r="AB34" s="80"/>
      <c r="AC34" s="80"/>
    </row>
    <row r="35" spans="1:29">
      <c r="A35" s="5"/>
      <c r="B35" s="5"/>
      <c r="P35" s="72" t="s">
        <v>68</v>
      </c>
      <c r="Q35" s="72"/>
      <c r="R35" s="72"/>
      <c r="S35" s="72"/>
      <c r="T35" s="72"/>
      <c r="U35" s="72"/>
      <c r="V35" s="72"/>
      <c r="W35" s="72"/>
      <c r="X35" s="72"/>
      <c r="Y35" s="72"/>
      <c r="Z35" s="72"/>
      <c r="AA35" s="72"/>
      <c r="AB35" s="72"/>
      <c r="AC35" s="72"/>
    </row>
    <row r="36" spans="1:29">
      <c r="A36" s="51" t="s">
        <v>47</v>
      </c>
      <c r="B36" s="51"/>
      <c r="C36" s="56" t="s">
        <v>21</v>
      </c>
      <c r="D36" s="56"/>
      <c r="E36" s="56"/>
      <c r="F36" s="56"/>
      <c r="G36" s="56"/>
      <c r="H36" s="49"/>
      <c r="I36" s="50"/>
      <c r="J36" s="50"/>
      <c r="K36" s="50"/>
      <c r="L36" s="7" t="s">
        <v>17</v>
      </c>
      <c r="M36" s="78" t="s">
        <v>51</v>
      </c>
      <c r="N36" s="79"/>
      <c r="O36" s="79"/>
      <c r="P36" s="79"/>
      <c r="Q36" s="79"/>
      <c r="R36" s="79"/>
      <c r="S36" s="79"/>
      <c r="T36" s="79"/>
      <c r="U36" s="79"/>
      <c r="V36" s="79"/>
      <c r="W36" s="79"/>
      <c r="X36" s="79"/>
      <c r="Y36" s="79"/>
      <c r="Z36" s="79"/>
      <c r="AA36" s="79"/>
      <c r="AB36" s="79"/>
      <c r="AC36" s="79"/>
    </row>
    <row r="37" spans="1:29">
      <c r="A37" s="5"/>
      <c r="B37" s="5"/>
      <c r="C37" s="56" t="s">
        <v>11</v>
      </c>
      <c r="D37" s="56"/>
      <c r="E37" s="56"/>
      <c r="F37" s="56"/>
      <c r="G37" s="56"/>
      <c r="H37" s="47" t="str">
        <f>IF(H31="","",H31*3300)</f>
        <v/>
      </c>
      <c r="I37" s="48"/>
      <c r="J37" s="48"/>
      <c r="K37" s="48"/>
      <c r="L37" s="7" t="s">
        <v>17</v>
      </c>
      <c r="M37" s="1" t="s">
        <v>62</v>
      </c>
    </row>
    <row r="38" spans="1:29">
      <c r="A38" s="5"/>
      <c r="B38" s="5"/>
      <c r="C38" s="56" t="s">
        <v>63</v>
      </c>
      <c r="D38" s="56"/>
      <c r="E38" s="56"/>
      <c r="F38" s="56"/>
      <c r="G38" s="56"/>
      <c r="H38" s="47" t="str">
        <f>IF(H37="","",IF(H36-H37&gt;0,H36-H37,0))</f>
        <v/>
      </c>
      <c r="I38" s="48"/>
      <c r="J38" s="48"/>
      <c r="K38" s="48"/>
      <c r="L38" s="7" t="s">
        <v>17</v>
      </c>
      <c r="M38" s="4" t="s">
        <v>43</v>
      </c>
    </row>
    <row r="39" spans="1:29" s="4" customFormat="1">
      <c r="A39" s="51"/>
      <c r="B39" s="51"/>
      <c r="C39" s="56" t="s">
        <v>48</v>
      </c>
      <c r="D39" s="56"/>
      <c r="E39" s="56"/>
      <c r="F39" s="56"/>
      <c r="G39" s="56"/>
      <c r="H39" s="76" t="str">
        <f>IF(H37="","",IF(H36-H37&gt;0,H37,H36))</f>
        <v/>
      </c>
      <c r="I39" s="77"/>
      <c r="J39" s="77"/>
      <c r="K39" s="77"/>
      <c r="L39" s="7" t="s">
        <v>17</v>
      </c>
    </row>
    <row r="40" spans="1:29" s="4" customFormat="1" ht="10.9" customHeight="1">
      <c r="A40" s="5"/>
      <c r="B40" s="5"/>
    </row>
    <row r="41" spans="1:29" s="4" customFormat="1">
      <c r="A41" s="42" t="s">
        <v>59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spans="1:29">
      <c r="A42" s="43" t="s">
        <v>58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spans="1:29">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sheetData>
  <sheetProtection sheet="1" objects="1" scenarios="1"/>
  <mergeCells count="92">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 ref="C36:G36"/>
    <mergeCell ref="C37:G37"/>
    <mergeCell ref="C38:G38"/>
    <mergeCell ref="Q29:T29"/>
    <mergeCell ref="K27:U27"/>
    <mergeCell ref="V27:Y27"/>
    <mergeCell ref="V28:Y28"/>
    <mergeCell ref="V29:Y29"/>
    <mergeCell ref="O28:P28"/>
    <mergeCell ref="Q28:T28"/>
    <mergeCell ref="U19:X19"/>
    <mergeCell ref="Y19:Z19"/>
    <mergeCell ref="N20:T20"/>
    <mergeCell ref="U20:AA20"/>
    <mergeCell ref="R19:S19"/>
    <mergeCell ref="G19:O19"/>
    <mergeCell ref="B24:AC24"/>
    <mergeCell ref="G23:M23"/>
    <mergeCell ref="U22:Z22"/>
    <mergeCell ref="G21:M21"/>
    <mergeCell ref="C20:F20"/>
    <mergeCell ref="C21:F21"/>
    <mergeCell ref="G20:M20"/>
    <mergeCell ref="N22:S22"/>
    <mergeCell ref="N21:T21"/>
    <mergeCell ref="U21:AA21"/>
    <mergeCell ref="N23:T23"/>
    <mergeCell ref="U23:AA23"/>
    <mergeCell ref="G22:L22"/>
    <mergeCell ref="V4:W4"/>
    <mergeCell ref="V5:AC5"/>
    <mergeCell ref="V6:AC6"/>
    <mergeCell ref="V8:AC8"/>
    <mergeCell ref="G10:Q10"/>
    <mergeCell ref="R4:U4"/>
    <mergeCell ref="R5:U5"/>
    <mergeCell ref="R6:U6"/>
    <mergeCell ref="G11:Q11"/>
    <mergeCell ref="G13:Q13"/>
    <mergeCell ref="R7:U7"/>
    <mergeCell ref="V7:AC7"/>
    <mergeCell ref="C12:F12"/>
    <mergeCell ref="G12:Q12"/>
    <mergeCell ref="R8:U8"/>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s>
  <phoneticPr fontId="1"/>
  <conditionalFormatting sqref="P34:AB34">
    <cfRule type="expression" dxfId="8" priority="18">
      <formula>$H$31-$H$32-$H$33=$H$34</formula>
    </cfRule>
  </conditionalFormatting>
  <conditionalFormatting sqref="C27:Y29">
    <cfRule type="expression" dxfId="7" priority="4">
      <formula>$I$26="無"</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95-E9A8-4C3B-886A-24A63698860F}">
  <dimension ref="A1:AC40"/>
  <sheetViews>
    <sheetView view="pageBreakPreview" zoomScaleNormal="100" zoomScaleSheetLayoutView="100" workbookViewId="0">
      <selection activeCell="AL13" sqref="AL13"/>
    </sheetView>
  </sheetViews>
  <sheetFormatPr defaultColWidth="2.9375" defaultRowHeight="17.649999999999999"/>
  <cols>
    <col min="1" max="16384" width="2.9375" style="4"/>
  </cols>
  <sheetData>
    <row r="1" spans="1:29">
      <c r="A1" s="4" t="s">
        <v>44</v>
      </c>
    </row>
    <row r="2" spans="1:29">
      <c r="A2" s="2" t="s">
        <v>57</v>
      </c>
      <c r="B2" s="2"/>
      <c r="C2" s="2"/>
      <c r="D2" s="2"/>
      <c r="E2" s="2"/>
      <c r="F2" s="2"/>
      <c r="G2" s="2"/>
      <c r="H2" s="2"/>
      <c r="I2" s="2"/>
      <c r="J2" s="2"/>
      <c r="K2" s="2"/>
      <c r="L2" s="2"/>
      <c r="M2" s="2"/>
      <c r="N2" s="2"/>
      <c r="O2" s="2"/>
      <c r="P2" s="2"/>
      <c r="Q2" s="2"/>
      <c r="R2" s="2"/>
      <c r="S2" s="2"/>
      <c r="T2" s="2"/>
      <c r="U2" s="2"/>
      <c r="V2" s="2"/>
      <c r="W2" s="2"/>
      <c r="X2" s="2"/>
      <c r="Y2" s="2"/>
      <c r="Z2" s="2"/>
      <c r="AA2" s="2"/>
      <c r="AB2" s="2"/>
      <c r="AC2" s="2"/>
    </row>
    <row r="3" spans="1:29">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c r="R4" s="57" t="s">
        <v>45</v>
      </c>
      <c r="S4" s="57"/>
      <c r="T4" s="57"/>
      <c r="U4" s="57"/>
      <c r="V4" s="58" t="s">
        <v>4</v>
      </c>
      <c r="W4" s="59"/>
      <c r="X4" s="15"/>
      <c r="Y4" s="10" t="s">
        <v>3</v>
      </c>
      <c r="Z4" s="15"/>
      <c r="AA4" s="10" t="s">
        <v>2</v>
      </c>
      <c r="AB4" s="15"/>
      <c r="AC4" s="7" t="s">
        <v>1</v>
      </c>
    </row>
    <row r="5" spans="1:29">
      <c r="R5" s="57" t="s">
        <v>6</v>
      </c>
      <c r="S5" s="57"/>
      <c r="T5" s="57"/>
      <c r="U5" s="57"/>
      <c r="V5" s="64"/>
      <c r="W5" s="64"/>
      <c r="X5" s="64"/>
      <c r="Y5" s="64"/>
      <c r="Z5" s="64"/>
      <c r="AA5" s="64"/>
      <c r="AB5" s="64"/>
      <c r="AC5" s="64"/>
    </row>
    <row r="6" spans="1:29">
      <c r="R6" s="57" t="s">
        <v>7</v>
      </c>
      <c r="S6" s="57"/>
      <c r="T6" s="57"/>
      <c r="U6" s="57"/>
      <c r="V6" s="64"/>
      <c r="W6" s="64"/>
      <c r="X6" s="64"/>
      <c r="Y6" s="64"/>
      <c r="Z6" s="64"/>
      <c r="AA6" s="64"/>
      <c r="AB6" s="64"/>
      <c r="AC6" s="64"/>
    </row>
    <row r="7" spans="1:29">
      <c r="A7" s="23"/>
      <c r="B7" s="23"/>
      <c r="C7" s="23"/>
      <c r="D7" s="23"/>
      <c r="E7" s="23"/>
      <c r="F7" s="23"/>
      <c r="G7" s="23"/>
      <c r="H7" s="23"/>
      <c r="I7" s="23"/>
      <c r="J7" s="23"/>
      <c r="K7" s="23"/>
      <c r="L7" s="23"/>
      <c r="M7" s="23"/>
      <c r="N7" s="23"/>
      <c r="O7" s="23"/>
      <c r="P7" s="23"/>
      <c r="Q7" s="23"/>
      <c r="R7" s="57" t="s">
        <v>65</v>
      </c>
      <c r="S7" s="57"/>
      <c r="T7" s="57"/>
      <c r="U7" s="57"/>
      <c r="V7" s="64"/>
      <c r="W7" s="64"/>
      <c r="X7" s="64"/>
      <c r="Y7" s="64"/>
      <c r="Z7" s="64"/>
      <c r="AA7" s="64"/>
      <c r="AB7" s="64"/>
      <c r="AC7" s="64"/>
    </row>
    <row r="8" spans="1:29">
      <c r="A8" s="23"/>
      <c r="B8" s="23"/>
      <c r="C8" s="23"/>
      <c r="D8" s="23"/>
      <c r="E8" s="23"/>
      <c r="F8" s="23"/>
      <c r="G8" s="23"/>
      <c r="H8" s="23"/>
      <c r="I8" s="23"/>
      <c r="J8" s="23"/>
      <c r="K8" s="23"/>
      <c r="L8" s="23"/>
      <c r="M8" s="23"/>
      <c r="N8" s="23"/>
      <c r="O8" s="23"/>
      <c r="P8" s="23"/>
      <c r="Q8" s="23"/>
      <c r="R8" s="57" t="s">
        <v>66</v>
      </c>
      <c r="S8" s="57"/>
      <c r="T8" s="57"/>
      <c r="U8" s="57"/>
      <c r="V8" s="64"/>
      <c r="W8" s="64"/>
      <c r="X8" s="64"/>
      <c r="Y8" s="64"/>
      <c r="Z8" s="64"/>
      <c r="AA8" s="64"/>
      <c r="AB8" s="64"/>
      <c r="AC8" s="64"/>
    </row>
    <row r="10" spans="1:29">
      <c r="A10" s="51" t="s">
        <v>8</v>
      </c>
      <c r="B10" s="51"/>
      <c r="C10" s="56" t="s">
        <v>10</v>
      </c>
      <c r="D10" s="56"/>
      <c r="E10" s="56"/>
      <c r="F10" s="56"/>
      <c r="G10" s="63" t="str">
        <f>IF(実施申請書!G10&lt;&gt;0,実施申請書!G10,"")</f>
        <v/>
      </c>
      <c r="H10" s="63"/>
      <c r="I10" s="63"/>
      <c r="J10" s="63"/>
      <c r="K10" s="63"/>
      <c r="L10" s="63"/>
      <c r="M10" s="63"/>
      <c r="N10" s="63"/>
      <c r="O10" s="63"/>
      <c r="P10" s="63"/>
      <c r="Q10" s="63"/>
    </row>
    <row r="11" spans="1:29">
      <c r="C11" s="56" t="s">
        <v>178</v>
      </c>
      <c r="D11" s="56"/>
      <c r="E11" s="56"/>
      <c r="F11" s="56"/>
      <c r="G11" s="63" t="str">
        <f>IF(実施申請書!G11&lt;&gt;0,実施申請書!G11,"")</f>
        <v/>
      </c>
      <c r="H11" s="63"/>
      <c r="I11" s="63"/>
      <c r="J11" s="63"/>
      <c r="K11" s="63"/>
      <c r="L11" s="63"/>
      <c r="M11" s="63"/>
      <c r="N11" s="63"/>
      <c r="O11" s="63"/>
      <c r="P11" s="63"/>
      <c r="Q11" s="63"/>
    </row>
    <row r="12" spans="1:29">
      <c r="C12" s="56" t="s">
        <v>65</v>
      </c>
      <c r="D12" s="56"/>
      <c r="E12" s="56"/>
      <c r="F12" s="56"/>
      <c r="G12" s="63" t="str">
        <f>IF(実施申請書!G12&lt;&gt;0,実施申請書!G12,"")</f>
        <v/>
      </c>
      <c r="H12" s="63"/>
      <c r="I12" s="63"/>
      <c r="J12" s="63"/>
      <c r="K12" s="63"/>
      <c r="L12" s="63"/>
      <c r="M12" s="63"/>
      <c r="N12" s="63"/>
      <c r="O12" s="63"/>
      <c r="P12" s="63"/>
      <c r="Q12" s="63"/>
    </row>
    <row r="13" spans="1:29">
      <c r="A13" s="23"/>
      <c r="B13" s="23"/>
      <c r="C13" s="56" t="s">
        <v>66</v>
      </c>
      <c r="D13" s="56"/>
      <c r="E13" s="56"/>
      <c r="F13" s="56"/>
      <c r="G13" s="63" t="str">
        <f>IF(実施申請書!G13&lt;&gt;0,実施申請書!G13,"")</f>
        <v/>
      </c>
      <c r="H13" s="63"/>
      <c r="I13" s="63"/>
      <c r="J13" s="63"/>
      <c r="K13" s="63"/>
      <c r="L13" s="63"/>
      <c r="M13" s="63"/>
      <c r="N13" s="63"/>
      <c r="O13" s="63"/>
      <c r="P13" s="63"/>
      <c r="Q13" s="63"/>
      <c r="R13" s="23"/>
      <c r="S13" s="23"/>
      <c r="T13" s="23"/>
      <c r="U13" s="23"/>
      <c r="V13" s="23"/>
      <c r="W13" s="23"/>
      <c r="X13" s="23"/>
      <c r="Y13" s="23"/>
      <c r="Z13" s="23"/>
      <c r="AA13" s="23"/>
      <c r="AB13" s="23"/>
      <c r="AC13" s="23"/>
    </row>
    <row r="15" spans="1:29">
      <c r="A15" s="51" t="s">
        <v>9</v>
      </c>
      <c r="B15" s="51"/>
      <c r="C15" s="44" t="s">
        <v>46</v>
      </c>
      <c r="D15" s="45"/>
      <c r="E15" s="45"/>
      <c r="F15" s="46"/>
      <c r="G15" s="58" t="s">
        <v>4</v>
      </c>
      <c r="H15" s="59"/>
      <c r="I15" s="14" t="str">
        <f>IF(実施申請書!I16&lt;&gt;0,実施申請書!I16,"")</f>
        <v/>
      </c>
      <c r="J15" s="10" t="s">
        <v>3</v>
      </c>
      <c r="K15" s="17" t="str">
        <f>IF(実施申請書!K16&lt;&gt;0,実施申請書!K16,"")</f>
        <v/>
      </c>
      <c r="L15" s="10" t="s">
        <v>2</v>
      </c>
      <c r="M15" s="17" t="str">
        <f>IF(実施申請書!M16&lt;&gt;0,実施申請書!M16,"")</f>
        <v/>
      </c>
      <c r="N15" s="7" t="s">
        <v>1</v>
      </c>
    </row>
    <row r="16" spans="1:29">
      <c r="A16" s="5"/>
      <c r="B16" s="5"/>
      <c r="F16" s="3"/>
      <c r="G16" s="3"/>
      <c r="H16" s="3"/>
      <c r="I16" s="3"/>
      <c r="J16" s="3"/>
      <c r="K16" s="3"/>
      <c r="L16" s="3"/>
      <c r="M16" s="3"/>
      <c r="N16" s="3"/>
    </row>
    <row r="17" spans="1:29">
      <c r="A17" s="51" t="s">
        <v>22</v>
      </c>
      <c r="B17" s="51"/>
      <c r="C17" s="4" t="s">
        <v>12</v>
      </c>
    </row>
    <row r="18" spans="1:29">
      <c r="A18" s="5"/>
      <c r="B18" s="5"/>
      <c r="C18" s="44" t="s">
        <v>35</v>
      </c>
      <c r="D18" s="45"/>
      <c r="E18" s="45"/>
      <c r="F18" s="46"/>
      <c r="G18" s="70" t="str">
        <f>IF(実施申請書!G19&lt;&gt;0,実施申請書!G19,"")</f>
        <v/>
      </c>
      <c r="H18" s="55" t="str">
        <f>IF(実施申請書!H19&lt;&gt;0,実施申請書!H19,"")</f>
        <v/>
      </c>
      <c r="I18" s="55" t="str">
        <f>IF(実施申請書!I19&lt;&gt;0,実施申請書!I19,"")</f>
        <v/>
      </c>
      <c r="J18" s="55" t="str">
        <f>IF(実施申請書!J19&lt;&gt;0,実施申請書!J19,"")</f>
        <v/>
      </c>
      <c r="K18" s="55" t="str">
        <f>IF(実施申請書!K19&lt;&gt;0,実施申請書!K19,"")</f>
        <v/>
      </c>
      <c r="L18" s="55" t="str">
        <f>IF(実施申請書!L19&lt;&gt;0,実施申請書!L19,"")</f>
        <v/>
      </c>
      <c r="M18" s="55" t="str">
        <f>IF(実施申請書!M19&lt;&gt;0,実施申請書!M19,"")</f>
        <v/>
      </c>
      <c r="N18" s="55" t="str">
        <f>IF(実施申請書!N19&lt;&gt;0,実施申請書!N19,"")</f>
        <v/>
      </c>
      <c r="O18" s="75" t="str">
        <f>IF(実施申請書!O19&lt;&gt;0,実施申請書!O19,"")</f>
        <v/>
      </c>
      <c r="P18" s="9" t="s">
        <v>40</v>
      </c>
      <c r="Q18" s="10"/>
      <c r="R18" s="55" t="str">
        <f>IF(実施申請書!R19&lt;&gt;0,実施申請書!R19,"")</f>
        <v/>
      </c>
      <c r="S18" s="55" t="str">
        <f>IF(実施申請書!S19&lt;&gt;0,実施申請書!S19,"")</f>
        <v/>
      </c>
      <c r="T18" s="7" t="s">
        <v>29</v>
      </c>
      <c r="U18" s="44" t="s">
        <v>42</v>
      </c>
      <c r="V18" s="45"/>
      <c r="W18" s="45"/>
      <c r="X18" s="45"/>
      <c r="Y18" s="45" t="str">
        <f>IFERROR(IF(G21+N21+U21&lt;&gt;0,IF(R18=3,G21+N21+U21,IF(R18=2,G21+N21,IF(R18=1,G21,0))),""),"")</f>
        <v/>
      </c>
      <c r="Z18" s="45"/>
      <c r="AA18" s="7" t="s">
        <v>28</v>
      </c>
    </row>
    <row r="19" spans="1:29">
      <c r="A19" s="5"/>
      <c r="B19" s="5"/>
      <c r="C19" s="44" t="s">
        <v>41</v>
      </c>
      <c r="D19" s="45"/>
      <c r="E19" s="45"/>
      <c r="F19" s="46"/>
      <c r="G19" s="57" t="s">
        <v>37</v>
      </c>
      <c r="H19" s="57"/>
      <c r="I19" s="57"/>
      <c r="J19" s="57"/>
      <c r="K19" s="57"/>
      <c r="L19" s="57"/>
      <c r="M19" s="57"/>
      <c r="N19" s="57" t="s">
        <v>38</v>
      </c>
      <c r="O19" s="57"/>
      <c r="P19" s="57"/>
      <c r="Q19" s="57"/>
      <c r="R19" s="69"/>
      <c r="S19" s="69"/>
      <c r="T19" s="69"/>
      <c r="U19" s="57" t="s">
        <v>39</v>
      </c>
      <c r="V19" s="57"/>
      <c r="W19" s="57"/>
      <c r="X19" s="57"/>
      <c r="Y19" s="57"/>
      <c r="Z19" s="57"/>
      <c r="AA19" s="57"/>
    </row>
    <row r="20" spans="1:29">
      <c r="A20" s="5"/>
      <c r="B20" s="5"/>
      <c r="C20" s="44" t="s">
        <v>36</v>
      </c>
      <c r="D20" s="45"/>
      <c r="E20" s="45"/>
      <c r="F20" s="46"/>
      <c r="G20" s="52" t="str">
        <f>IF(実施申請書!G21&lt;&gt;0,実施申請書!G21,"")</f>
        <v/>
      </c>
      <c r="H20" s="53" t="str">
        <f>IF(実施申請書!H21&lt;&gt;0,実施申請書!H21,"")</f>
        <v/>
      </c>
      <c r="I20" s="53" t="str">
        <f>IF(実施申請書!I21&lt;&gt;0,実施申請書!I21,"")</f>
        <v/>
      </c>
      <c r="J20" s="53" t="str">
        <f>IF(実施申請書!J21&lt;&gt;0,実施申請書!J21,"")</f>
        <v/>
      </c>
      <c r="K20" s="53" t="str">
        <f>IF(実施申請書!K21&lt;&gt;0,実施申請書!K21,"")</f>
        <v/>
      </c>
      <c r="L20" s="53" t="str">
        <f>IF(実施申請書!L21&lt;&gt;0,実施申請書!L21,"")</f>
        <v/>
      </c>
      <c r="M20" s="54" t="str">
        <f>IF(実施申請書!M21&lt;&gt;0,実施申請書!M21,"")</f>
        <v/>
      </c>
      <c r="N20" s="52" t="str">
        <f>IF(実施申請書!N21&lt;&gt;0,実施申請書!N21,"")</f>
        <v/>
      </c>
      <c r="O20" s="53" t="str">
        <f>IF(実施申請書!O21&lt;&gt;0,実施申請書!O21,"")</f>
        <v/>
      </c>
      <c r="P20" s="53" t="str">
        <f>IF(実施申請書!P21&lt;&gt;0,実施申請書!P21,"")</f>
        <v/>
      </c>
      <c r="Q20" s="53" t="str">
        <f>IF(実施申請書!Q21&lt;&gt;0,実施申請書!Q21,"")</f>
        <v/>
      </c>
      <c r="R20" s="53" t="str">
        <f>IF(実施申請書!R21&lt;&gt;0,実施申請書!R21,"")</f>
        <v/>
      </c>
      <c r="S20" s="53" t="str">
        <f>IF(実施申請書!S21&lt;&gt;0,実施申請書!S21,"")</f>
        <v/>
      </c>
      <c r="T20" s="54" t="str">
        <f>IF(実施申請書!T21&lt;&gt;0,実施申請書!T21,"")</f>
        <v/>
      </c>
      <c r="U20" s="52" t="str">
        <f>IF(実施申請書!U21&lt;&gt;0,実施申請書!U21,"")</f>
        <v/>
      </c>
      <c r="V20" s="53" t="str">
        <f>IF(実施申請書!V21&lt;&gt;0,実施申請書!V21,"")</f>
        <v/>
      </c>
      <c r="W20" s="53" t="str">
        <f>IF(実施申請書!W21&lt;&gt;0,実施申請書!W21,"")</f>
        <v/>
      </c>
      <c r="X20" s="53" t="str">
        <f>IF(実施申請書!X21&lt;&gt;0,実施申請書!X21,"")</f>
        <v/>
      </c>
      <c r="Y20" s="53" t="str">
        <f>IF(実施申請書!Y21&lt;&gt;0,実施申請書!Y21,"")</f>
        <v/>
      </c>
      <c r="Z20" s="53" t="str">
        <f>IF(実施申請書!Z21&lt;&gt;0,実施申請書!Z21,"")</f>
        <v/>
      </c>
      <c r="AA20" s="54" t="str">
        <f>IF(実施申請書!AA21&lt;&gt;0,実施申請書!AA21,"")</f>
        <v/>
      </c>
    </row>
    <row r="21" spans="1:29">
      <c r="A21" s="5"/>
      <c r="B21" s="5"/>
      <c r="C21" s="44" t="s">
        <v>34</v>
      </c>
      <c r="D21" s="45"/>
      <c r="E21" s="45"/>
      <c r="F21" s="46"/>
      <c r="G21" s="67" t="str">
        <f>IF(実施申請書!G22&lt;&gt;0,実施申請書!G22,"")</f>
        <v/>
      </c>
      <c r="H21" s="68" t="str">
        <f>IF(実施申請書!H22&lt;&gt;0,実施申請書!H22,"")</f>
        <v/>
      </c>
      <c r="I21" s="68" t="str">
        <f>IF(実施申請書!I22&lt;&gt;0,実施申請書!I22,"")</f>
        <v/>
      </c>
      <c r="J21" s="68" t="str">
        <f>IF(実施申請書!J22&lt;&gt;0,実施申請書!J22,"")</f>
        <v/>
      </c>
      <c r="K21" s="68" t="str">
        <f>IF(実施申請書!K22&lt;&gt;0,実施申請書!K22,"")</f>
        <v/>
      </c>
      <c r="L21" s="68" t="str">
        <f>IF(実施申請書!L22&lt;&gt;0,実施申請書!L22,"")</f>
        <v/>
      </c>
      <c r="M21" s="19" t="s">
        <v>28</v>
      </c>
      <c r="N21" s="67" t="str">
        <f>IF(実施申請書!N22&lt;&gt;0,実施申請書!N22,"")</f>
        <v/>
      </c>
      <c r="O21" s="68" t="str">
        <f>IF(実施申請書!O22&lt;&gt;0,実施申請書!O22,"")</f>
        <v/>
      </c>
      <c r="P21" s="68" t="str">
        <f>IF(実施申請書!P22&lt;&gt;0,実施申請書!P22,"")</f>
        <v/>
      </c>
      <c r="Q21" s="68" t="str">
        <f>IF(実施申請書!Q22&lt;&gt;0,実施申請書!Q22,"")</f>
        <v/>
      </c>
      <c r="R21" s="68" t="str">
        <f>IF(実施申請書!R22&lt;&gt;0,実施申請書!R22,"")</f>
        <v/>
      </c>
      <c r="S21" s="68" t="str">
        <f>IF(実施申請書!S22&lt;&gt;0,実施申請書!S22,"")</f>
        <v/>
      </c>
      <c r="T21" s="20" t="s">
        <v>28</v>
      </c>
      <c r="U21" s="67" t="str">
        <f>IF(実施申請書!U22&lt;&gt;0,実施申請書!U22,"")</f>
        <v/>
      </c>
      <c r="V21" s="68" t="str">
        <f>IF(実施申請書!V22&lt;&gt;0,実施申請書!V22,"")</f>
        <v/>
      </c>
      <c r="W21" s="68" t="str">
        <f>IF(実施申請書!W22&lt;&gt;0,実施申請書!W22,"")</f>
        <v/>
      </c>
      <c r="X21" s="68" t="str">
        <f>IF(実施申請書!X22&lt;&gt;0,実施申請書!X22,"")</f>
        <v/>
      </c>
      <c r="Y21" s="68" t="str">
        <f>IF(実施申請書!Y22&lt;&gt;0,実施申請書!Y22,"")</f>
        <v/>
      </c>
      <c r="Z21" s="68" t="str">
        <f>IF(実施申請書!Z22&lt;&gt;0,実施申請書!Z22,"")</f>
        <v/>
      </c>
      <c r="AA21" s="20" t="s">
        <v>28</v>
      </c>
    </row>
    <row r="22" spans="1:29">
      <c r="A22" s="5"/>
      <c r="B22" s="5"/>
    </row>
    <row r="23" spans="1:29">
      <c r="A23" s="51" t="s">
        <v>18</v>
      </c>
      <c r="B23" s="51"/>
      <c r="C23" s="62" t="s">
        <v>13</v>
      </c>
      <c r="D23" s="62"/>
      <c r="E23" s="62"/>
      <c r="F23" s="62"/>
      <c r="G23" s="62"/>
      <c r="H23" s="62"/>
      <c r="I23" s="81" t="str">
        <f>IF(実施申請書!I26&lt;&gt;0,実施申請書!I26,"")</f>
        <v/>
      </c>
      <c r="J23" s="82" t="str">
        <f>IF(実施申請書!J25&lt;&gt;0,実施申請書!J25,"")</f>
        <v/>
      </c>
      <c r="K23" s="11"/>
      <c r="L23" s="12"/>
      <c r="M23" s="12"/>
      <c r="N23" s="12"/>
      <c r="O23" s="12"/>
      <c r="P23" s="12"/>
      <c r="Q23" s="12"/>
      <c r="R23" s="12"/>
      <c r="S23" s="12"/>
      <c r="T23" s="12"/>
      <c r="U23" s="12"/>
      <c r="V23" s="12"/>
      <c r="W23" s="12"/>
      <c r="X23" s="12"/>
      <c r="Y23" s="12"/>
    </row>
    <row r="24" spans="1:29">
      <c r="A24" s="5"/>
      <c r="B24" s="5"/>
      <c r="C24" s="57" t="s">
        <v>30</v>
      </c>
      <c r="D24" s="57"/>
      <c r="E24" s="57"/>
      <c r="F24" s="57"/>
      <c r="G24" s="57"/>
      <c r="H24" s="57"/>
      <c r="I24" s="57"/>
      <c r="J24" s="57"/>
      <c r="K24" s="57" t="s">
        <v>14</v>
      </c>
      <c r="L24" s="57"/>
      <c r="M24" s="57"/>
      <c r="N24" s="57"/>
      <c r="O24" s="57"/>
      <c r="P24" s="57"/>
      <c r="Q24" s="57"/>
      <c r="R24" s="57"/>
      <c r="S24" s="57"/>
      <c r="T24" s="57"/>
      <c r="U24" s="57"/>
      <c r="V24" s="57" t="s">
        <v>33</v>
      </c>
      <c r="W24" s="57"/>
      <c r="X24" s="57"/>
      <c r="Y24" s="57"/>
    </row>
    <row r="25" spans="1:29">
      <c r="A25" s="5"/>
      <c r="B25" s="5"/>
      <c r="C25" s="52" t="str">
        <f>IF(実施申請書!C28&lt;&gt;0,実施申請書!C28,"")</f>
        <v/>
      </c>
      <c r="D25" s="53" t="str">
        <f>IF(実施申請書!D27&lt;&gt;0,実施申請書!D27,"")</f>
        <v/>
      </c>
      <c r="E25" s="53" t="str">
        <f>IF(実施申請書!E28&lt;&gt;0,実施申請書!E28,"")</f>
        <v/>
      </c>
      <c r="F25" s="53" t="str">
        <f>IF(実施申請書!F27&lt;&gt;0,実施申請書!F27,"")</f>
        <v/>
      </c>
      <c r="G25" s="53" t="str">
        <f>IF(実施申請書!G28&lt;&gt;0,実施申請書!G28,"")</f>
        <v/>
      </c>
      <c r="H25" s="53" t="str">
        <f>IF(実施申請書!H27&lt;&gt;0,実施申請書!H27,"")</f>
        <v/>
      </c>
      <c r="I25" s="53" t="str">
        <f>IF(実施申請書!I28&lt;&gt;0,実施申請書!I28,"")</f>
        <v/>
      </c>
      <c r="J25" s="54" t="str">
        <f>IF(実施申請書!J27&lt;&gt;0,実施申請書!J27,"")</f>
        <v/>
      </c>
      <c r="K25" s="52" t="str">
        <f>IF(実施申請書!K28&lt;&gt;0,実施申請書!K28,"")</f>
        <v/>
      </c>
      <c r="L25" s="53" t="str">
        <f>IF(実施申請書!L27&lt;&gt;0,実施申請書!L27,"")</f>
        <v/>
      </c>
      <c r="M25" s="53" t="str">
        <f>IF(実施申請書!M28&lt;&gt;0,実施申請書!M28,"")</f>
        <v/>
      </c>
      <c r="N25" s="53" t="str">
        <f>IF(実施申請書!N27&lt;&gt;0,実施申請書!N27,"")</f>
        <v/>
      </c>
      <c r="O25" s="59" t="s">
        <v>31</v>
      </c>
      <c r="P25" s="59"/>
      <c r="Q25" s="53" t="str">
        <f>IF(実施申請書!Q28&lt;&gt;0,実施申請書!Q28,"")</f>
        <v/>
      </c>
      <c r="R25" s="53" t="str">
        <f>IF(実施申請書!R27&lt;&gt;0,実施申請書!R27,"")</f>
        <v/>
      </c>
      <c r="S25" s="53" t="str">
        <f>IF(実施申請書!S28&lt;&gt;0,実施申請書!S28,"")</f>
        <v/>
      </c>
      <c r="T25" s="53" t="str">
        <f>IF(実施申請書!T27&lt;&gt;0,実施申請書!T27,"")</f>
        <v/>
      </c>
      <c r="U25" s="6" t="s">
        <v>32</v>
      </c>
      <c r="V25" s="52" t="str">
        <f>IF(実施申請書!V28&lt;&gt;0,実施申請書!V28,"")</f>
        <v/>
      </c>
      <c r="W25" s="53" t="str">
        <f>IF(実施申請書!W27&lt;&gt;0,実施申請書!W27,"")</f>
        <v/>
      </c>
      <c r="X25" s="53" t="str">
        <f>IF(実施申請書!X28&lt;&gt;0,実施申請書!X28,"")</f>
        <v/>
      </c>
      <c r="Y25" s="54" t="str">
        <f>IF(実施申請書!Y27&lt;&gt;0,実施申請書!Y27,"")</f>
        <v/>
      </c>
    </row>
    <row r="26" spans="1:29">
      <c r="A26" s="5"/>
      <c r="B26" s="5"/>
      <c r="C26" s="52" t="str">
        <f>IF(実施申請書!C29&lt;&gt;0,実施申請書!C29,"")</f>
        <v/>
      </c>
      <c r="D26" s="53" t="str">
        <f>IF(実施申請書!D28&lt;&gt;0,実施申請書!D28,"")</f>
        <v/>
      </c>
      <c r="E26" s="53" t="str">
        <f>IF(実施申請書!E29&lt;&gt;0,実施申請書!E29,"")</f>
        <v/>
      </c>
      <c r="F26" s="53" t="str">
        <f>IF(実施申請書!F28&lt;&gt;0,実施申請書!F28,"")</f>
        <v/>
      </c>
      <c r="G26" s="53" t="str">
        <f>IF(実施申請書!G29&lt;&gt;0,実施申請書!G29,"")</f>
        <v/>
      </c>
      <c r="H26" s="53" t="str">
        <f>IF(実施申請書!H28&lt;&gt;0,実施申請書!H28,"")</f>
        <v/>
      </c>
      <c r="I26" s="53" t="str">
        <f>IF(実施申請書!I29&lt;&gt;0,実施申請書!I29,"")</f>
        <v/>
      </c>
      <c r="J26" s="54" t="str">
        <f>IF(実施申請書!J28&lt;&gt;0,実施申請書!J28,"")</f>
        <v/>
      </c>
      <c r="K26" s="52" t="str">
        <f>IF(実施申請書!K29&lt;&gt;0,実施申請書!K29,"")</f>
        <v/>
      </c>
      <c r="L26" s="53" t="str">
        <f>IF(実施申請書!L28&lt;&gt;0,実施申請書!L28,"")</f>
        <v/>
      </c>
      <c r="M26" s="53" t="str">
        <f>IF(実施申請書!M29&lt;&gt;0,実施申請書!M29,"")</f>
        <v/>
      </c>
      <c r="N26" s="53" t="str">
        <f>IF(実施申請書!N28&lt;&gt;0,実施申請書!N28,"")</f>
        <v/>
      </c>
      <c r="O26" s="59" t="s">
        <v>31</v>
      </c>
      <c r="P26" s="59"/>
      <c r="Q26" s="53" t="str">
        <f>IF(実施申請書!Q29&lt;&gt;0,実施申請書!Q29,"")</f>
        <v/>
      </c>
      <c r="R26" s="53" t="str">
        <f>IF(実施申請書!R28&lt;&gt;0,実施申請書!R28,"")</f>
        <v/>
      </c>
      <c r="S26" s="53" t="str">
        <f>IF(実施申請書!S29&lt;&gt;0,実施申請書!S29,"")</f>
        <v/>
      </c>
      <c r="T26" s="53" t="str">
        <f>IF(実施申請書!T28&lt;&gt;0,実施申請書!T28,"")</f>
        <v/>
      </c>
      <c r="U26" s="6" t="s">
        <v>32</v>
      </c>
      <c r="V26" s="52" t="str">
        <f>IF(実施申請書!V29&lt;&gt;0,実施申請書!V29,"")</f>
        <v/>
      </c>
      <c r="W26" s="53" t="str">
        <f>IF(実施申請書!W28&lt;&gt;0,実施申請書!W28,"")</f>
        <v/>
      </c>
      <c r="X26" s="53" t="str">
        <f>IF(実施申請書!X29&lt;&gt;0,実施申請書!X29,"")</f>
        <v/>
      </c>
      <c r="Y26" s="54" t="str">
        <f>IF(実施申請書!Y28&lt;&gt;0,実施申請書!Y28,"")</f>
        <v/>
      </c>
    </row>
    <row r="27" spans="1:29">
      <c r="A27" s="5"/>
      <c r="B27" s="5"/>
    </row>
    <row r="28" spans="1:29">
      <c r="A28" s="51" t="s">
        <v>23</v>
      </c>
      <c r="B28" s="51"/>
      <c r="C28" s="44" t="s">
        <v>25</v>
      </c>
      <c r="D28" s="45"/>
      <c r="E28" s="45"/>
      <c r="F28" s="45"/>
      <c r="G28" s="45"/>
      <c r="H28" s="60" t="str">
        <f>IF(AND(H29="",H30=""),"",IF(H29="",H30,IF(H30="",H29,H29+H30)))</f>
        <v/>
      </c>
      <c r="I28" s="60"/>
      <c r="J28" s="10" t="s">
        <v>28</v>
      </c>
      <c r="K28" s="11"/>
      <c r="L28" s="73" t="s">
        <v>70</v>
      </c>
      <c r="M28" s="74"/>
      <c r="N28" s="74"/>
      <c r="O28" s="74"/>
      <c r="P28" s="74"/>
      <c r="Q28" s="74"/>
      <c r="R28" s="74"/>
      <c r="S28" s="70" t="str">
        <f>IF(実施申請書!S31&lt;&gt;0,実施申請書!S31,"")</f>
        <v/>
      </c>
      <c r="T28" s="55"/>
      <c r="U28" s="55"/>
      <c r="V28" s="55"/>
      <c r="W28" s="55"/>
      <c r="X28" s="55"/>
      <c r="Y28" s="55"/>
      <c r="Z28" s="55"/>
      <c r="AA28" s="55"/>
      <c r="AB28" s="22" t="s">
        <v>67</v>
      </c>
    </row>
    <row r="29" spans="1:29">
      <c r="A29" s="5"/>
      <c r="B29" s="5"/>
      <c r="D29" s="44" t="s">
        <v>15</v>
      </c>
      <c r="E29" s="45"/>
      <c r="F29" s="45"/>
      <c r="G29" s="45"/>
      <c r="H29" s="55" t="str">
        <f>IF(実施申請書!H32&lt;&gt;0,実施申請書!H32,"")</f>
        <v/>
      </c>
      <c r="I29" s="55" t="str">
        <f>IF(実施申請書!I31&lt;&gt;0,実施申請書!I31,"")</f>
        <v/>
      </c>
      <c r="J29" s="10" t="s">
        <v>28</v>
      </c>
      <c r="K29" s="11"/>
      <c r="L29" s="73" t="s">
        <v>71</v>
      </c>
      <c r="M29" s="74"/>
      <c r="N29" s="74"/>
      <c r="O29" s="74"/>
      <c r="P29" s="74"/>
      <c r="Q29" s="74"/>
      <c r="R29" s="74"/>
      <c r="S29" s="70" t="str">
        <f>IF(実施申請書!S32&lt;&gt;0,実施申請書!S32,"")</f>
        <v/>
      </c>
      <c r="T29" s="55"/>
      <c r="U29" s="55"/>
      <c r="V29" s="55"/>
      <c r="W29" s="55"/>
      <c r="X29" s="55"/>
      <c r="Y29" s="55"/>
      <c r="Z29" s="55"/>
      <c r="AA29" s="55"/>
      <c r="AB29" s="75"/>
    </row>
    <row r="30" spans="1:29">
      <c r="A30" s="5"/>
      <c r="B30" s="5"/>
      <c r="D30" s="44" t="s">
        <v>16</v>
      </c>
      <c r="E30" s="45"/>
      <c r="F30" s="45"/>
      <c r="G30" s="45"/>
      <c r="H30" s="55" t="str">
        <f>IF(実施申請書!H33&lt;&gt;0,実施申請書!H33,"")</f>
        <v/>
      </c>
      <c r="I30" s="55" t="str">
        <f>IF(実施申請書!I32&lt;&gt;0,実施申請書!I32,"")</f>
        <v/>
      </c>
      <c r="J30" s="10" t="s">
        <v>28</v>
      </c>
      <c r="K30" s="13"/>
      <c r="L30" s="8"/>
      <c r="M30" s="8"/>
      <c r="N30" s="8"/>
      <c r="O30" s="8"/>
      <c r="P30" s="71" t="s">
        <v>69</v>
      </c>
      <c r="Q30" s="71"/>
      <c r="R30" s="71"/>
      <c r="S30" s="71"/>
      <c r="T30" s="71"/>
      <c r="U30" s="71"/>
      <c r="V30" s="71"/>
      <c r="W30" s="71"/>
      <c r="X30" s="71"/>
      <c r="Y30" s="71"/>
      <c r="Z30" s="71"/>
      <c r="AA30" s="71"/>
      <c r="AB30" s="71"/>
      <c r="AC30" s="71"/>
    </row>
    <row r="31" spans="1:29">
      <c r="A31" s="5"/>
      <c r="B31" s="5"/>
      <c r="D31" s="44" t="s">
        <v>26</v>
      </c>
      <c r="E31" s="45"/>
      <c r="F31" s="45"/>
      <c r="G31" s="45"/>
      <c r="H31" s="55" t="str">
        <f>IF(実施申請書!H34&lt;&gt;0,実施申請書!H34,"")</f>
        <v/>
      </c>
      <c r="I31" s="55" t="str">
        <f>IF(実施申請書!I33&lt;&gt;0,実施申請書!I33,"")</f>
        <v/>
      </c>
      <c r="J31" s="45" t="s">
        <v>27</v>
      </c>
      <c r="K31" s="45"/>
      <c r="L31" s="45" t="str">
        <f>$H$28</f>
        <v/>
      </c>
      <c r="M31" s="45"/>
      <c r="N31" s="10" t="s">
        <v>24</v>
      </c>
      <c r="O31" s="7"/>
      <c r="P31" s="80" t="s">
        <v>55</v>
      </c>
      <c r="Q31" s="80"/>
      <c r="R31" s="80"/>
      <c r="S31" s="80"/>
      <c r="T31" s="80"/>
      <c r="U31" s="80"/>
      <c r="V31" s="80"/>
      <c r="W31" s="80"/>
      <c r="X31" s="80"/>
      <c r="Y31" s="80"/>
      <c r="Z31" s="80"/>
      <c r="AA31" s="80"/>
      <c r="AB31" s="80"/>
      <c r="AC31" s="80"/>
    </row>
    <row r="32" spans="1:29">
      <c r="A32" s="5"/>
      <c r="B32" s="5"/>
      <c r="P32" s="72" t="s">
        <v>68</v>
      </c>
      <c r="Q32" s="72"/>
      <c r="R32" s="72"/>
      <c r="S32" s="72"/>
      <c r="T32" s="72"/>
      <c r="U32" s="72"/>
      <c r="V32" s="72"/>
      <c r="W32" s="72"/>
      <c r="X32" s="72"/>
      <c r="Y32" s="72"/>
      <c r="Z32" s="72"/>
      <c r="AA32" s="72"/>
      <c r="AB32" s="72"/>
      <c r="AC32" s="72"/>
    </row>
    <row r="33" spans="1:29">
      <c r="A33" s="51" t="s">
        <v>47</v>
      </c>
      <c r="B33" s="51"/>
      <c r="C33" s="56" t="s">
        <v>21</v>
      </c>
      <c r="D33" s="56"/>
      <c r="E33" s="56"/>
      <c r="F33" s="56"/>
      <c r="G33" s="56"/>
      <c r="H33" s="49" t="str">
        <f>IF(実施申請書!H36&lt;&gt;0,実施申請書!H36,"")</f>
        <v/>
      </c>
      <c r="I33" s="50" t="str">
        <f>IF(実施申請書!I35&lt;&gt;0,実施申請書!I35,"")</f>
        <v/>
      </c>
      <c r="J33" s="50" t="str">
        <f>IF(実施申請書!J36&lt;&gt;0,実施申請書!J36,"")</f>
        <v/>
      </c>
      <c r="K33" s="50" t="str">
        <f>IF(実施申請書!K35&lt;&gt;0,実施申請書!K35,"")</f>
        <v/>
      </c>
      <c r="L33" s="7" t="s">
        <v>17</v>
      </c>
      <c r="M33" s="4" t="s">
        <v>20</v>
      </c>
    </row>
    <row r="34" spans="1:29">
      <c r="A34" s="5"/>
      <c r="B34" s="5"/>
      <c r="C34" s="56" t="s">
        <v>11</v>
      </c>
      <c r="D34" s="56"/>
      <c r="E34" s="56"/>
      <c r="F34" s="56"/>
      <c r="G34" s="56"/>
      <c r="H34" s="47" t="str">
        <f>IF(H28="","",H28*3300)</f>
        <v/>
      </c>
      <c r="I34" s="48"/>
      <c r="J34" s="48"/>
      <c r="K34" s="48"/>
      <c r="L34" s="7" t="s">
        <v>17</v>
      </c>
      <c r="M34" s="4" t="s">
        <v>62</v>
      </c>
    </row>
    <row r="35" spans="1:29">
      <c r="A35" s="5"/>
      <c r="B35" s="5"/>
      <c r="C35" s="56" t="s">
        <v>63</v>
      </c>
      <c r="D35" s="56"/>
      <c r="E35" s="56"/>
      <c r="F35" s="56"/>
      <c r="G35" s="56"/>
      <c r="H35" s="47" t="str">
        <f>IFERROR(IF(H34="","",IF(H33-H34&gt;0,H33-H34,0)),"")</f>
        <v/>
      </c>
      <c r="I35" s="48"/>
      <c r="J35" s="48"/>
      <c r="K35" s="48"/>
      <c r="L35" s="7" t="s">
        <v>17</v>
      </c>
      <c r="M35" s="4" t="s">
        <v>43</v>
      </c>
    </row>
    <row r="36" spans="1:29">
      <c r="A36" s="51"/>
      <c r="B36" s="51"/>
      <c r="C36" s="56" t="s">
        <v>48</v>
      </c>
      <c r="D36" s="56"/>
      <c r="E36" s="56"/>
      <c r="F36" s="56"/>
      <c r="G36" s="56"/>
      <c r="H36" s="76" t="str">
        <f>IFERROR(IF(H34="","",IF(H33-H34&gt;0,H34,H33)),"")</f>
        <v/>
      </c>
      <c r="I36" s="77"/>
      <c r="J36" s="77"/>
      <c r="K36" s="77"/>
      <c r="L36" s="7" t="s">
        <v>17</v>
      </c>
      <c r="M36" s="78" t="s">
        <v>49</v>
      </c>
      <c r="N36" s="79"/>
      <c r="O36" s="79"/>
      <c r="P36" s="79"/>
      <c r="Q36" s="79"/>
      <c r="R36" s="79"/>
      <c r="S36" s="79"/>
      <c r="T36" s="79"/>
      <c r="U36" s="79"/>
      <c r="V36" s="79"/>
      <c r="W36" s="79"/>
      <c r="X36" s="79"/>
      <c r="Y36" s="79"/>
      <c r="Z36" s="79"/>
      <c r="AA36" s="79"/>
      <c r="AB36" s="79"/>
      <c r="AC36" s="79"/>
    </row>
    <row r="37" spans="1:29">
      <c r="A37" s="5"/>
      <c r="B37" s="5"/>
    </row>
    <row r="38" spans="1:29">
      <c r="A38" s="51" t="s">
        <v>19</v>
      </c>
      <c r="B38" s="51"/>
      <c r="C38" s="79" t="s">
        <v>50</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row>
    <row r="40" spans="1:29">
      <c r="A40" s="42" t="s">
        <v>61</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sheetData>
  <sheetProtection sheet="1" objects="1" scenarios="1"/>
  <mergeCells count="88">
    <mergeCell ref="L28:R28"/>
    <mergeCell ref="S28:AA28"/>
    <mergeCell ref="L29:R29"/>
    <mergeCell ref="S29:AB29"/>
    <mergeCell ref="P32:AC32"/>
    <mergeCell ref="L31:M31"/>
    <mergeCell ref="P31:AC31"/>
    <mergeCell ref="P30:AC30"/>
    <mergeCell ref="R7:U7"/>
    <mergeCell ref="V7:AC7"/>
    <mergeCell ref="R8:U8"/>
    <mergeCell ref="V8:AC8"/>
    <mergeCell ref="C13:F13"/>
    <mergeCell ref="G13:Q13"/>
    <mergeCell ref="G12:Q12"/>
    <mergeCell ref="M36:AC36"/>
    <mergeCell ref="A38:B38"/>
    <mergeCell ref="C38:AC38"/>
    <mergeCell ref="C34:G34"/>
    <mergeCell ref="H34:K34"/>
    <mergeCell ref="C35:G35"/>
    <mergeCell ref="H35:K35"/>
    <mergeCell ref="A36:B36"/>
    <mergeCell ref="C36:G36"/>
    <mergeCell ref="H36:K36"/>
    <mergeCell ref="A33:B33"/>
    <mergeCell ref="C33:G33"/>
    <mergeCell ref="H33:K33"/>
    <mergeCell ref="D30:G30"/>
    <mergeCell ref="H30:I30"/>
    <mergeCell ref="D31:G31"/>
    <mergeCell ref="H31:I31"/>
    <mergeCell ref="J31:K31"/>
    <mergeCell ref="A28:B28"/>
    <mergeCell ref="C28:G28"/>
    <mergeCell ref="H28:I28"/>
    <mergeCell ref="D29:G29"/>
    <mergeCell ref="H29:I29"/>
    <mergeCell ref="C26:J26"/>
    <mergeCell ref="K26:N26"/>
    <mergeCell ref="O26:P26"/>
    <mergeCell ref="Q26:T26"/>
    <mergeCell ref="V26:Y26"/>
    <mergeCell ref="C24:J24"/>
    <mergeCell ref="K24:U24"/>
    <mergeCell ref="V24:Y24"/>
    <mergeCell ref="C25:J25"/>
    <mergeCell ref="K25:N25"/>
    <mergeCell ref="O25:P25"/>
    <mergeCell ref="Q25:T25"/>
    <mergeCell ref="V25:Y25"/>
    <mergeCell ref="A23:B23"/>
    <mergeCell ref="C23:H23"/>
    <mergeCell ref="I23:J23"/>
    <mergeCell ref="C20:F20"/>
    <mergeCell ref="G20:M20"/>
    <mergeCell ref="N20:T20"/>
    <mergeCell ref="U20:AA20"/>
    <mergeCell ref="C21:F21"/>
    <mergeCell ref="G21:L21"/>
    <mergeCell ref="N21:S21"/>
    <mergeCell ref="U21:Z21"/>
    <mergeCell ref="Y18:Z18"/>
    <mergeCell ref="G15:H15"/>
    <mergeCell ref="A17:B17"/>
    <mergeCell ref="C19:F19"/>
    <mergeCell ref="G19:M19"/>
    <mergeCell ref="N19:T19"/>
    <mergeCell ref="C18:F18"/>
    <mergeCell ref="G18:O18"/>
    <mergeCell ref="R18:S18"/>
    <mergeCell ref="U18:X1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xr:uid="{092443AE-9F77-4509-B426-427A3D61C362}"/>
    <dataValidation type="whole" operator="greaterThanOrEqual" allowBlank="1" showInputMessage="1" showErrorMessage="1" sqref="U21 G21 N21" xr:uid="{397F8B89-FD4D-4E2E-982E-691AD1D32597}">
      <formula1>1</formula1>
    </dataValidation>
    <dataValidation type="list" allowBlank="1" showInputMessage="1" showErrorMessage="1" sqref="G20:AA20" xr:uid="{CDE7C5C5-386E-4138-A55D-2AF09615DDA2}">
      <formula1>"大型,中型,小型"</formula1>
    </dataValidation>
    <dataValidation type="list" allowBlank="1" showInputMessage="1" showErrorMessage="1" sqref="R18" xr:uid="{BA563B5D-4029-4D1C-A75A-F7DBA6823FE3}">
      <formula1>"1,2,3"</formula1>
    </dataValidation>
    <dataValidation type="list" allowBlank="1" showInputMessage="1" showErrorMessage="1" sqref="V25:X26 Z25:AC26 AD23:AD24" xr:uid="{661D9878-94C1-40EB-81FE-61A921A3C462}">
      <formula1>"往復,片道"</formula1>
    </dataValidation>
    <dataValidation type="list" allowBlank="1" showInputMessage="1" showErrorMessage="1" sqref="C25:H26" xr:uid="{EEE8D03E-988E-4375-B71B-DC55593C585F}">
      <formula1>"長崎自動車道,西九州自動車道,厳木多久有料道路"</formula1>
    </dataValidation>
    <dataValidation type="list" allowBlank="1" showInputMessage="1" showErrorMessage="1" sqref="I23:J23" xr:uid="{69C040D1-B28A-49A2-BECE-D490A9A91059}">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FD5-7CF5-494A-B434-F86FB969C6CC}">
  <dimension ref="A1:V50"/>
  <sheetViews>
    <sheetView view="pageBreakPreview" zoomScaleNormal="100" zoomScaleSheetLayoutView="100" workbookViewId="0">
      <selection activeCell="G83" sqref="G83"/>
    </sheetView>
  </sheetViews>
  <sheetFormatPr defaultColWidth="3.8125" defaultRowHeight="15" customHeight="1"/>
  <cols>
    <col min="1" max="1" width="2.5" style="4" customWidth="1"/>
    <col min="2" max="21" width="3.8125" style="4"/>
    <col min="22" max="22" width="2.5" style="4" customWidth="1"/>
    <col min="23" max="16384" width="3.8125" style="4"/>
  </cols>
  <sheetData>
    <row r="1" spans="1:22" ht="9.4" customHeight="1"/>
    <row r="2" spans="1:22" ht="21.4" customHeight="1" thickBot="1">
      <c r="A2" s="83" t="s">
        <v>54</v>
      </c>
      <c r="B2" s="83"/>
      <c r="C2" s="83"/>
      <c r="D2" s="83"/>
      <c r="E2" s="83"/>
      <c r="F2" s="83"/>
      <c r="G2" s="83"/>
      <c r="H2" s="83"/>
      <c r="I2" s="83"/>
      <c r="J2" s="83"/>
      <c r="K2" s="83"/>
      <c r="L2" s="83"/>
      <c r="M2" s="83"/>
      <c r="N2" s="83"/>
      <c r="O2" s="83"/>
      <c r="P2" s="83"/>
      <c r="Q2" s="83"/>
      <c r="R2" s="83"/>
      <c r="S2" s="83"/>
      <c r="T2" s="83"/>
      <c r="U2" s="83"/>
      <c r="V2" s="83"/>
    </row>
    <row r="3" spans="1:22" ht="15" customHeight="1">
      <c r="A3" s="2"/>
      <c r="B3" s="87" t="s">
        <v>25</v>
      </c>
      <c r="C3" s="88"/>
      <c r="D3" s="89" t="s">
        <v>52</v>
      </c>
      <c r="E3" s="89"/>
      <c r="F3" s="88"/>
      <c r="G3" s="87" t="s">
        <v>25</v>
      </c>
      <c r="H3" s="88"/>
      <c r="I3" s="89" t="s">
        <v>52</v>
      </c>
      <c r="J3" s="89"/>
      <c r="K3" s="88"/>
      <c r="L3" s="87" t="s">
        <v>25</v>
      </c>
      <c r="M3" s="88"/>
      <c r="N3" s="89" t="s">
        <v>52</v>
      </c>
      <c r="O3" s="89"/>
      <c r="P3" s="88"/>
      <c r="Q3" s="87" t="s">
        <v>25</v>
      </c>
      <c r="R3" s="88"/>
      <c r="S3" s="89" t="s">
        <v>52</v>
      </c>
      <c r="T3" s="89"/>
      <c r="U3" s="100"/>
    </row>
    <row r="4" spans="1:22" ht="15" customHeight="1">
      <c r="A4" s="2"/>
      <c r="B4" s="90">
        <v>1</v>
      </c>
      <c r="C4" s="91"/>
      <c r="D4" s="92">
        <f>B4*3300</f>
        <v>3300</v>
      </c>
      <c r="E4" s="92"/>
      <c r="F4" s="92"/>
      <c r="G4" s="90">
        <v>46</v>
      </c>
      <c r="H4" s="91"/>
      <c r="I4" s="92">
        <f>G4*3300</f>
        <v>151800</v>
      </c>
      <c r="J4" s="92"/>
      <c r="K4" s="92"/>
      <c r="L4" s="90">
        <v>91</v>
      </c>
      <c r="M4" s="91"/>
      <c r="N4" s="92">
        <f>L4*3300</f>
        <v>300300</v>
      </c>
      <c r="O4" s="92"/>
      <c r="P4" s="92"/>
      <c r="Q4" s="90">
        <v>136</v>
      </c>
      <c r="R4" s="91"/>
      <c r="S4" s="92">
        <f>Q4*3300</f>
        <v>448800</v>
      </c>
      <c r="T4" s="92"/>
      <c r="U4" s="101"/>
    </row>
    <row r="5" spans="1:22" ht="15" customHeight="1">
      <c r="A5" s="2"/>
      <c r="B5" s="84">
        <v>2</v>
      </c>
      <c r="C5" s="85"/>
      <c r="D5" s="86">
        <f t="shared" ref="D5:D25" si="0">B5*3300</f>
        <v>6600</v>
      </c>
      <c r="E5" s="86"/>
      <c r="F5" s="86"/>
      <c r="G5" s="84">
        <v>47</v>
      </c>
      <c r="H5" s="85"/>
      <c r="I5" s="86">
        <f t="shared" ref="I5:I48" si="1">G5*3300</f>
        <v>155100</v>
      </c>
      <c r="J5" s="86"/>
      <c r="K5" s="86"/>
      <c r="L5" s="84">
        <v>92</v>
      </c>
      <c r="M5" s="85"/>
      <c r="N5" s="86">
        <f t="shared" ref="N5:N48" si="2">L5*3300</f>
        <v>303600</v>
      </c>
      <c r="O5" s="86"/>
      <c r="P5" s="86"/>
      <c r="Q5" s="84">
        <v>137</v>
      </c>
      <c r="R5" s="85"/>
      <c r="S5" s="86">
        <f t="shared" ref="S5:S48" si="3">Q5*3300</f>
        <v>452100</v>
      </c>
      <c r="T5" s="86"/>
      <c r="U5" s="98"/>
    </row>
    <row r="6" spans="1:22" ht="15" customHeight="1">
      <c r="A6" s="2"/>
      <c r="B6" s="84">
        <v>3</v>
      </c>
      <c r="C6" s="85"/>
      <c r="D6" s="86">
        <f t="shared" si="0"/>
        <v>9900</v>
      </c>
      <c r="E6" s="86"/>
      <c r="F6" s="86"/>
      <c r="G6" s="84">
        <v>48</v>
      </c>
      <c r="H6" s="85"/>
      <c r="I6" s="86">
        <f t="shared" si="1"/>
        <v>158400</v>
      </c>
      <c r="J6" s="86"/>
      <c r="K6" s="86"/>
      <c r="L6" s="84">
        <v>93</v>
      </c>
      <c r="M6" s="85"/>
      <c r="N6" s="86">
        <f t="shared" si="2"/>
        <v>306900</v>
      </c>
      <c r="O6" s="86"/>
      <c r="P6" s="86"/>
      <c r="Q6" s="84">
        <v>138</v>
      </c>
      <c r="R6" s="85"/>
      <c r="S6" s="86">
        <f t="shared" si="3"/>
        <v>455400</v>
      </c>
      <c r="T6" s="86"/>
      <c r="U6" s="98"/>
    </row>
    <row r="7" spans="1:22" ht="15" customHeight="1">
      <c r="A7" s="2"/>
      <c r="B7" s="84">
        <v>4</v>
      </c>
      <c r="C7" s="85"/>
      <c r="D7" s="86">
        <f t="shared" si="0"/>
        <v>13200</v>
      </c>
      <c r="E7" s="86"/>
      <c r="F7" s="86"/>
      <c r="G7" s="84">
        <v>49</v>
      </c>
      <c r="H7" s="85"/>
      <c r="I7" s="86">
        <f t="shared" si="1"/>
        <v>161700</v>
      </c>
      <c r="J7" s="86"/>
      <c r="K7" s="86"/>
      <c r="L7" s="84">
        <v>94</v>
      </c>
      <c r="M7" s="85"/>
      <c r="N7" s="86">
        <f t="shared" si="2"/>
        <v>310200</v>
      </c>
      <c r="O7" s="86"/>
      <c r="P7" s="86"/>
      <c r="Q7" s="84">
        <v>139</v>
      </c>
      <c r="R7" s="85"/>
      <c r="S7" s="86">
        <f t="shared" si="3"/>
        <v>458700</v>
      </c>
      <c r="T7" s="86"/>
      <c r="U7" s="98"/>
    </row>
    <row r="8" spans="1:22" ht="15" customHeight="1">
      <c r="A8" s="2"/>
      <c r="B8" s="84">
        <v>5</v>
      </c>
      <c r="C8" s="85"/>
      <c r="D8" s="86">
        <f t="shared" si="0"/>
        <v>16500</v>
      </c>
      <c r="E8" s="86"/>
      <c r="F8" s="86"/>
      <c r="G8" s="84">
        <v>50</v>
      </c>
      <c r="H8" s="85"/>
      <c r="I8" s="86">
        <f t="shared" si="1"/>
        <v>165000</v>
      </c>
      <c r="J8" s="86"/>
      <c r="K8" s="86"/>
      <c r="L8" s="84">
        <v>95</v>
      </c>
      <c r="M8" s="85"/>
      <c r="N8" s="86">
        <f t="shared" si="2"/>
        <v>313500</v>
      </c>
      <c r="O8" s="86"/>
      <c r="P8" s="86"/>
      <c r="Q8" s="84">
        <v>140</v>
      </c>
      <c r="R8" s="85"/>
      <c r="S8" s="86">
        <f t="shared" si="3"/>
        <v>462000</v>
      </c>
      <c r="T8" s="86"/>
      <c r="U8" s="98"/>
    </row>
    <row r="9" spans="1:22" ht="15" customHeight="1">
      <c r="A9" s="2"/>
      <c r="B9" s="84">
        <v>6</v>
      </c>
      <c r="C9" s="85"/>
      <c r="D9" s="86">
        <f t="shared" si="0"/>
        <v>19800</v>
      </c>
      <c r="E9" s="86"/>
      <c r="F9" s="86"/>
      <c r="G9" s="84">
        <v>51</v>
      </c>
      <c r="H9" s="85"/>
      <c r="I9" s="86">
        <f t="shared" si="1"/>
        <v>168300</v>
      </c>
      <c r="J9" s="86"/>
      <c r="K9" s="86"/>
      <c r="L9" s="84">
        <v>96</v>
      </c>
      <c r="M9" s="85"/>
      <c r="N9" s="86">
        <f t="shared" si="2"/>
        <v>316800</v>
      </c>
      <c r="O9" s="86"/>
      <c r="P9" s="86"/>
      <c r="Q9" s="84">
        <v>141</v>
      </c>
      <c r="R9" s="85"/>
      <c r="S9" s="86">
        <f t="shared" si="3"/>
        <v>465300</v>
      </c>
      <c r="T9" s="86"/>
      <c r="U9" s="98"/>
    </row>
    <row r="10" spans="1:22" ht="15" customHeight="1">
      <c r="A10" s="2"/>
      <c r="B10" s="84">
        <v>7</v>
      </c>
      <c r="C10" s="85"/>
      <c r="D10" s="86">
        <f t="shared" si="0"/>
        <v>23100</v>
      </c>
      <c r="E10" s="86"/>
      <c r="F10" s="86"/>
      <c r="G10" s="84">
        <v>52</v>
      </c>
      <c r="H10" s="85"/>
      <c r="I10" s="86">
        <f t="shared" si="1"/>
        <v>171600</v>
      </c>
      <c r="J10" s="86"/>
      <c r="K10" s="86"/>
      <c r="L10" s="84">
        <v>97</v>
      </c>
      <c r="M10" s="85"/>
      <c r="N10" s="86">
        <f t="shared" si="2"/>
        <v>320100</v>
      </c>
      <c r="O10" s="86"/>
      <c r="P10" s="86"/>
      <c r="Q10" s="84">
        <v>142</v>
      </c>
      <c r="R10" s="85"/>
      <c r="S10" s="86">
        <f t="shared" si="3"/>
        <v>468600</v>
      </c>
      <c r="T10" s="86"/>
      <c r="U10" s="98"/>
    </row>
    <row r="11" spans="1:22" ht="15" customHeight="1">
      <c r="A11" s="2"/>
      <c r="B11" s="84">
        <v>8</v>
      </c>
      <c r="C11" s="85"/>
      <c r="D11" s="86">
        <f t="shared" si="0"/>
        <v>26400</v>
      </c>
      <c r="E11" s="86"/>
      <c r="F11" s="86"/>
      <c r="G11" s="84">
        <v>53</v>
      </c>
      <c r="H11" s="85"/>
      <c r="I11" s="86">
        <f t="shared" si="1"/>
        <v>174900</v>
      </c>
      <c r="J11" s="86"/>
      <c r="K11" s="86"/>
      <c r="L11" s="84">
        <v>98</v>
      </c>
      <c r="M11" s="85"/>
      <c r="N11" s="86">
        <f t="shared" si="2"/>
        <v>323400</v>
      </c>
      <c r="O11" s="86"/>
      <c r="P11" s="86"/>
      <c r="Q11" s="84">
        <v>143</v>
      </c>
      <c r="R11" s="85"/>
      <c r="S11" s="86">
        <f t="shared" si="3"/>
        <v>471900</v>
      </c>
      <c r="T11" s="86"/>
      <c r="U11" s="98"/>
    </row>
    <row r="12" spans="1:22" ht="15" customHeight="1">
      <c r="A12" s="2"/>
      <c r="B12" s="84">
        <v>9</v>
      </c>
      <c r="C12" s="85"/>
      <c r="D12" s="86">
        <f t="shared" si="0"/>
        <v>29700</v>
      </c>
      <c r="E12" s="86"/>
      <c r="F12" s="86"/>
      <c r="G12" s="84">
        <v>54</v>
      </c>
      <c r="H12" s="85"/>
      <c r="I12" s="86">
        <f t="shared" si="1"/>
        <v>178200</v>
      </c>
      <c r="J12" s="86"/>
      <c r="K12" s="86"/>
      <c r="L12" s="84">
        <v>99</v>
      </c>
      <c r="M12" s="85"/>
      <c r="N12" s="86">
        <f t="shared" si="2"/>
        <v>326700</v>
      </c>
      <c r="O12" s="86"/>
      <c r="P12" s="86"/>
      <c r="Q12" s="84">
        <v>144</v>
      </c>
      <c r="R12" s="85"/>
      <c r="S12" s="86">
        <f t="shared" si="3"/>
        <v>475200</v>
      </c>
      <c r="T12" s="86"/>
      <c r="U12" s="98"/>
    </row>
    <row r="13" spans="1:22" ht="15" customHeight="1">
      <c r="A13" s="2"/>
      <c r="B13" s="84">
        <v>10</v>
      </c>
      <c r="C13" s="85"/>
      <c r="D13" s="86">
        <f t="shared" si="0"/>
        <v>33000</v>
      </c>
      <c r="E13" s="86"/>
      <c r="F13" s="86"/>
      <c r="G13" s="84">
        <v>55</v>
      </c>
      <c r="H13" s="85"/>
      <c r="I13" s="86">
        <f t="shared" si="1"/>
        <v>181500</v>
      </c>
      <c r="J13" s="86"/>
      <c r="K13" s="86"/>
      <c r="L13" s="84">
        <v>100</v>
      </c>
      <c r="M13" s="85"/>
      <c r="N13" s="86">
        <f t="shared" si="2"/>
        <v>330000</v>
      </c>
      <c r="O13" s="86"/>
      <c r="P13" s="86"/>
      <c r="Q13" s="84">
        <v>145</v>
      </c>
      <c r="R13" s="85"/>
      <c r="S13" s="86">
        <f t="shared" si="3"/>
        <v>478500</v>
      </c>
      <c r="T13" s="86"/>
      <c r="U13" s="98"/>
    </row>
    <row r="14" spans="1:22" ht="15" customHeight="1">
      <c r="A14" s="2"/>
      <c r="B14" s="84">
        <v>11</v>
      </c>
      <c r="C14" s="85"/>
      <c r="D14" s="86">
        <f t="shared" si="0"/>
        <v>36300</v>
      </c>
      <c r="E14" s="86"/>
      <c r="F14" s="86"/>
      <c r="G14" s="84">
        <v>56</v>
      </c>
      <c r="H14" s="85"/>
      <c r="I14" s="86">
        <f t="shared" si="1"/>
        <v>184800</v>
      </c>
      <c r="J14" s="86"/>
      <c r="K14" s="86"/>
      <c r="L14" s="84">
        <v>101</v>
      </c>
      <c r="M14" s="85"/>
      <c r="N14" s="86">
        <f t="shared" si="2"/>
        <v>333300</v>
      </c>
      <c r="O14" s="86"/>
      <c r="P14" s="86"/>
      <c r="Q14" s="84">
        <v>146</v>
      </c>
      <c r="R14" s="85"/>
      <c r="S14" s="86">
        <f t="shared" si="3"/>
        <v>481800</v>
      </c>
      <c r="T14" s="86"/>
      <c r="U14" s="98"/>
    </row>
    <row r="15" spans="1:22" ht="15" customHeight="1">
      <c r="A15" s="2"/>
      <c r="B15" s="84">
        <v>12</v>
      </c>
      <c r="C15" s="85"/>
      <c r="D15" s="86">
        <f t="shared" si="0"/>
        <v>39600</v>
      </c>
      <c r="E15" s="86"/>
      <c r="F15" s="86"/>
      <c r="G15" s="84">
        <v>57</v>
      </c>
      <c r="H15" s="85"/>
      <c r="I15" s="86">
        <f t="shared" si="1"/>
        <v>188100</v>
      </c>
      <c r="J15" s="86"/>
      <c r="K15" s="86"/>
      <c r="L15" s="84">
        <v>102</v>
      </c>
      <c r="M15" s="85"/>
      <c r="N15" s="86">
        <f t="shared" si="2"/>
        <v>336600</v>
      </c>
      <c r="O15" s="86"/>
      <c r="P15" s="86"/>
      <c r="Q15" s="84">
        <v>147</v>
      </c>
      <c r="R15" s="85"/>
      <c r="S15" s="86">
        <f t="shared" si="3"/>
        <v>485100</v>
      </c>
      <c r="T15" s="86"/>
      <c r="U15" s="98"/>
    </row>
    <row r="16" spans="1:22" ht="15" customHeight="1">
      <c r="A16" s="2"/>
      <c r="B16" s="84">
        <v>13</v>
      </c>
      <c r="C16" s="85"/>
      <c r="D16" s="86">
        <f t="shared" si="0"/>
        <v>42900</v>
      </c>
      <c r="E16" s="86"/>
      <c r="F16" s="86"/>
      <c r="G16" s="84">
        <v>58</v>
      </c>
      <c r="H16" s="85"/>
      <c r="I16" s="86">
        <f t="shared" si="1"/>
        <v>191400</v>
      </c>
      <c r="J16" s="86"/>
      <c r="K16" s="86"/>
      <c r="L16" s="84">
        <v>103</v>
      </c>
      <c r="M16" s="85"/>
      <c r="N16" s="86">
        <f t="shared" si="2"/>
        <v>339900</v>
      </c>
      <c r="O16" s="86"/>
      <c r="P16" s="86"/>
      <c r="Q16" s="84">
        <v>148</v>
      </c>
      <c r="R16" s="85"/>
      <c r="S16" s="86">
        <f t="shared" si="3"/>
        <v>488400</v>
      </c>
      <c r="T16" s="86"/>
      <c r="U16" s="98"/>
    </row>
    <row r="17" spans="1:21" ht="15" customHeight="1">
      <c r="A17" s="2"/>
      <c r="B17" s="84">
        <v>14</v>
      </c>
      <c r="C17" s="85"/>
      <c r="D17" s="86">
        <f t="shared" si="0"/>
        <v>46200</v>
      </c>
      <c r="E17" s="86"/>
      <c r="F17" s="86"/>
      <c r="G17" s="84">
        <v>59</v>
      </c>
      <c r="H17" s="85"/>
      <c r="I17" s="86">
        <f t="shared" si="1"/>
        <v>194700</v>
      </c>
      <c r="J17" s="86"/>
      <c r="K17" s="86"/>
      <c r="L17" s="84">
        <v>104</v>
      </c>
      <c r="M17" s="85"/>
      <c r="N17" s="86">
        <f t="shared" si="2"/>
        <v>343200</v>
      </c>
      <c r="O17" s="86"/>
      <c r="P17" s="86"/>
      <c r="Q17" s="84">
        <v>149</v>
      </c>
      <c r="R17" s="85"/>
      <c r="S17" s="86">
        <f t="shared" si="3"/>
        <v>491700</v>
      </c>
      <c r="T17" s="86"/>
      <c r="U17" s="98"/>
    </row>
    <row r="18" spans="1:21" ht="15" customHeight="1">
      <c r="A18" s="2"/>
      <c r="B18" s="84">
        <v>15</v>
      </c>
      <c r="C18" s="85"/>
      <c r="D18" s="86">
        <f t="shared" si="0"/>
        <v>49500</v>
      </c>
      <c r="E18" s="86"/>
      <c r="F18" s="86"/>
      <c r="G18" s="84">
        <v>60</v>
      </c>
      <c r="H18" s="85"/>
      <c r="I18" s="86">
        <f t="shared" si="1"/>
        <v>198000</v>
      </c>
      <c r="J18" s="86"/>
      <c r="K18" s="86"/>
      <c r="L18" s="84">
        <v>105</v>
      </c>
      <c r="M18" s="85"/>
      <c r="N18" s="86">
        <f t="shared" si="2"/>
        <v>346500</v>
      </c>
      <c r="O18" s="86"/>
      <c r="P18" s="86"/>
      <c r="Q18" s="84">
        <v>150</v>
      </c>
      <c r="R18" s="85"/>
      <c r="S18" s="86">
        <f t="shared" si="3"/>
        <v>495000</v>
      </c>
      <c r="T18" s="86"/>
      <c r="U18" s="98"/>
    </row>
    <row r="19" spans="1:21" ht="15" customHeight="1">
      <c r="A19" s="2"/>
      <c r="B19" s="84">
        <v>16</v>
      </c>
      <c r="C19" s="85"/>
      <c r="D19" s="86">
        <f t="shared" si="0"/>
        <v>52800</v>
      </c>
      <c r="E19" s="86"/>
      <c r="F19" s="86"/>
      <c r="G19" s="84">
        <v>61</v>
      </c>
      <c r="H19" s="85"/>
      <c r="I19" s="86">
        <f t="shared" si="1"/>
        <v>201300</v>
      </c>
      <c r="J19" s="86"/>
      <c r="K19" s="86"/>
      <c r="L19" s="84">
        <v>106</v>
      </c>
      <c r="M19" s="85"/>
      <c r="N19" s="86">
        <f t="shared" si="2"/>
        <v>349800</v>
      </c>
      <c r="O19" s="86"/>
      <c r="P19" s="86"/>
      <c r="Q19" s="84">
        <v>151</v>
      </c>
      <c r="R19" s="85"/>
      <c r="S19" s="86">
        <f t="shared" si="3"/>
        <v>498300</v>
      </c>
      <c r="T19" s="86"/>
      <c r="U19" s="98"/>
    </row>
    <row r="20" spans="1:21" ht="15" customHeight="1">
      <c r="A20" s="2"/>
      <c r="B20" s="84">
        <v>17</v>
      </c>
      <c r="C20" s="85"/>
      <c r="D20" s="86">
        <f t="shared" si="0"/>
        <v>56100</v>
      </c>
      <c r="E20" s="86"/>
      <c r="F20" s="86"/>
      <c r="G20" s="84">
        <v>62</v>
      </c>
      <c r="H20" s="85"/>
      <c r="I20" s="86">
        <f t="shared" si="1"/>
        <v>204600</v>
      </c>
      <c r="J20" s="86"/>
      <c r="K20" s="86"/>
      <c r="L20" s="84">
        <v>107</v>
      </c>
      <c r="M20" s="85"/>
      <c r="N20" s="86">
        <f t="shared" si="2"/>
        <v>353100</v>
      </c>
      <c r="O20" s="86"/>
      <c r="P20" s="86"/>
      <c r="Q20" s="84">
        <v>152</v>
      </c>
      <c r="R20" s="85"/>
      <c r="S20" s="86">
        <f t="shared" si="3"/>
        <v>501600</v>
      </c>
      <c r="T20" s="86"/>
      <c r="U20" s="98"/>
    </row>
    <row r="21" spans="1:21" ht="15" customHeight="1">
      <c r="A21" s="2"/>
      <c r="B21" s="84">
        <v>18</v>
      </c>
      <c r="C21" s="85"/>
      <c r="D21" s="86">
        <f t="shared" si="0"/>
        <v>59400</v>
      </c>
      <c r="E21" s="86"/>
      <c r="F21" s="86"/>
      <c r="G21" s="84">
        <v>63</v>
      </c>
      <c r="H21" s="85"/>
      <c r="I21" s="86">
        <f t="shared" si="1"/>
        <v>207900</v>
      </c>
      <c r="J21" s="86"/>
      <c r="K21" s="86"/>
      <c r="L21" s="84">
        <v>108</v>
      </c>
      <c r="M21" s="85"/>
      <c r="N21" s="86">
        <f t="shared" si="2"/>
        <v>356400</v>
      </c>
      <c r="O21" s="86"/>
      <c r="P21" s="86"/>
      <c r="Q21" s="84">
        <v>153</v>
      </c>
      <c r="R21" s="85"/>
      <c r="S21" s="86">
        <f t="shared" si="3"/>
        <v>504900</v>
      </c>
      <c r="T21" s="86"/>
      <c r="U21" s="98"/>
    </row>
    <row r="22" spans="1:21" ht="15" customHeight="1">
      <c r="A22" s="2"/>
      <c r="B22" s="84">
        <v>19</v>
      </c>
      <c r="C22" s="85"/>
      <c r="D22" s="86">
        <f t="shared" si="0"/>
        <v>62700</v>
      </c>
      <c r="E22" s="86"/>
      <c r="F22" s="86"/>
      <c r="G22" s="84">
        <v>64</v>
      </c>
      <c r="H22" s="85"/>
      <c r="I22" s="86">
        <f t="shared" si="1"/>
        <v>211200</v>
      </c>
      <c r="J22" s="86"/>
      <c r="K22" s="86"/>
      <c r="L22" s="84">
        <v>109</v>
      </c>
      <c r="M22" s="85"/>
      <c r="N22" s="86">
        <f t="shared" si="2"/>
        <v>359700</v>
      </c>
      <c r="O22" s="86"/>
      <c r="P22" s="86"/>
      <c r="Q22" s="84">
        <v>154</v>
      </c>
      <c r="R22" s="85"/>
      <c r="S22" s="86">
        <f t="shared" si="3"/>
        <v>508200</v>
      </c>
      <c r="T22" s="86"/>
      <c r="U22" s="98"/>
    </row>
    <row r="23" spans="1:21" ht="15" customHeight="1">
      <c r="A23" s="2"/>
      <c r="B23" s="84">
        <v>20</v>
      </c>
      <c r="C23" s="85"/>
      <c r="D23" s="86">
        <f t="shared" si="0"/>
        <v>66000</v>
      </c>
      <c r="E23" s="86"/>
      <c r="F23" s="86"/>
      <c r="G23" s="84">
        <v>65</v>
      </c>
      <c r="H23" s="85"/>
      <c r="I23" s="86">
        <f t="shared" si="1"/>
        <v>214500</v>
      </c>
      <c r="J23" s="86"/>
      <c r="K23" s="86"/>
      <c r="L23" s="84">
        <v>110</v>
      </c>
      <c r="M23" s="85"/>
      <c r="N23" s="86">
        <f t="shared" si="2"/>
        <v>363000</v>
      </c>
      <c r="O23" s="86"/>
      <c r="P23" s="86"/>
      <c r="Q23" s="84">
        <v>155</v>
      </c>
      <c r="R23" s="85"/>
      <c r="S23" s="86">
        <f t="shared" si="3"/>
        <v>511500</v>
      </c>
      <c r="T23" s="86"/>
      <c r="U23" s="98"/>
    </row>
    <row r="24" spans="1:21" ht="15" customHeight="1">
      <c r="A24" s="2"/>
      <c r="B24" s="84">
        <v>21</v>
      </c>
      <c r="C24" s="85"/>
      <c r="D24" s="86">
        <f t="shared" si="0"/>
        <v>69300</v>
      </c>
      <c r="E24" s="86"/>
      <c r="F24" s="86"/>
      <c r="G24" s="84">
        <v>66</v>
      </c>
      <c r="H24" s="85"/>
      <c r="I24" s="86">
        <f t="shared" si="1"/>
        <v>217800</v>
      </c>
      <c r="J24" s="86"/>
      <c r="K24" s="86"/>
      <c r="L24" s="84">
        <v>111</v>
      </c>
      <c r="M24" s="85"/>
      <c r="N24" s="86">
        <f t="shared" si="2"/>
        <v>366300</v>
      </c>
      <c r="O24" s="86"/>
      <c r="P24" s="86"/>
      <c r="Q24" s="84">
        <v>156</v>
      </c>
      <c r="R24" s="85"/>
      <c r="S24" s="86">
        <f t="shared" si="3"/>
        <v>514800</v>
      </c>
      <c r="T24" s="86"/>
      <c r="U24" s="98"/>
    </row>
    <row r="25" spans="1:21" ht="15" customHeight="1">
      <c r="A25" s="2"/>
      <c r="B25" s="84">
        <v>22</v>
      </c>
      <c r="C25" s="85"/>
      <c r="D25" s="86">
        <f t="shared" si="0"/>
        <v>72600</v>
      </c>
      <c r="E25" s="86"/>
      <c r="F25" s="86"/>
      <c r="G25" s="84">
        <v>67</v>
      </c>
      <c r="H25" s="85"/>
      <c r="I25" s="86">
        <f t="shared" si="1"/>
        <v>221100</v>
      </c>
      <c r="J25" s="86"/>
      <c r="K25" s="86"/>
      <c r="L25" s="84">
        <v>112</v>
      </c>
      <c r="M25" s="85"/>
      <c r="N25" s="86">
        <f t="shared" si="2"/>
        <v>369600</v>
      </c>
      <c r="O25" s="86"/>
      <c r="P25" s="86"/>
      <c r="Q25" s="84">
        <v>157</v>
      </c>
      <c r="R25" s="85"/>
      <c r="S25" s="86">
        <f t="shared" si="3"/>
        <v>518100</v>
      </c>
      <c r="T25" s="86"/>
      <c r="U25" s="98"/>
    </row>
    <row r="26" spans="1:21" ht="15" customHeight="1">
      <c r="A26" s="16"/>
      <c r="B26" s="84">
        <v>23</v>
      </c>
      <c r="C26" s="85"/>
      <c r="D26" s="86">
        <f t="shared" ref="D26:D45" si="4">B26*3300</f>
        <v>75900</v>
      </c>
      <c r="E26" s="86"/>
      <c r="F26" s="86"/>
      <c r="G26" s="84">
        <v>68</v>
      </c>
      <c r="H26" s="85"/>
      <c r="I26" s="86">
        <f t="shared" si="1"/>
        <v>224400</v>
      </c>
      <c r="J26" s="86"/>
      <c r="K26" s="86"/>
      <c r="L26" s="84">
        <v>113</v>
      </c>
      <c r="M26" s="85"/>
      <c r="N26" s="86">
        <f t="shared" si="2"/>
        <v>372900</v>
      </c>
      <c r="O26" s="86"/>
      <c r="P26" s="86"/>
      <c r="Q26" s="84">
        <v>158</v>
      </c>
      <c r="R26" s="85"/>
      <c r="S26" s="86">
        <f t="shared" si="3"/>
        <v>521400</v>
      </c>
      <c r="T26" s="86"/>
      <c r="U26" s="98"/>
    </row>
    <row r="27" spans="1:21" ht="15" customHeight="1">
      <c r="B27" s="84">
        <v>24</v>
      </c>
      <c r="C27" s="85"/>
      <c r="D27" s="86">
        <f t="shared" si="4"/>
        <v>79200</v>
      </c>
      <c r="E27" s="86"/>
      <c r="F27" s="86"/>
      <c r="G27" s="84">
        <v>69</v>
      </c>
      <c r="H27" s="85"/>
      <c r="I27" s="86">
        <f t="shared" si="1"/>
        <v>227700</v>
      </c>
      <c r="J27" s="86"/>
      <c r="K27" s="86"/>
      <c r="L27" s="84">
        <v>114</v>
      </c>
      <c r="M27" s="85"/>
      <c r="N27" s="86">
        <f t="shared" si="2"/>
        <v>376200</v>
      </c>
      <c r="O27" s="86"/>
      <c r="P27" s="86"/>
      <c r="Q27" s="84">
        <v>159</v>
      </c>
      <c r="R27" s="85"/>
      <c r="S27" s="86">
        <f t="shared" si="3"/>
        <v>524700</v>
      </c>
      <c r="T27" s="86"/>
      <c r="U27" s="98"/>
    </row>
    <row r="28" spans="1:21" ht="15" customHeight="1">
      <c r="B28" s="84">
        <v>25</v>
      </c>
      <c r="C28" s="85"/>
      <c r="D28" s="86">
        <f t="shared" si="4"/>
        <v>82500</v>
      </c>
      <c r="E28" s="86"/>
      <c r="F28" s="86"/>
      <c r="G28" s="84">
        <v>70</v>
      </c>
      <c r="H28" s="85"/>
      <c r="I28" s="86">
        <f t="shared" si="1"/>
        <v>231000</v>
      </c>
      <c r="J28" s="86"/>
      <c r="K28" s="86"/>
      <c r="L28" s="84">
        <v>115</v>
      </c>
      <c r="M28" s="85"/>
      <c r="N28" s="86">
        <f t="shared" si="2"/>
        <v>379500</v>
      </c>
      <c r="O28" s="86"/>
      <c r="P28" s="86"/>
      <c r="Q28" s="84">
        <v>160</v>
      </c>
      <c r="R28" s="85"/>
      <c r="S28" s="86">
        <f t="shared" si="3"/>
        <v>528000</v>
      </c>
      <c r="T28" s="86"/>
      <c r="U28" s="98"/>
    </row>
    <row r="29" spans="1:21" ht="15" customHeight="1">
      <c r="B29" s="84">
        <v>26</v>
      </c>
      <c r="C29" s="85"/>
      <c r="D29" s="86">
        <f t="shared" si="4"/>
        <v>85800</v>
      </c>
      <c r="E29" s="86"/>
      <c r="F29" s="86"/>
      <c r="G29" s="84">
        <v>71</v>
      </c>
      <c r="H29" s="85"/>
      <c r="I29" s="86">
        <f t="shared" si="1"/>
        <v>234300</v>
      </c>
      <c r="J29" s="86"/>
      <c r="K29" s="86"/>
      <c r="L29" s="84">
        <v>116</v>
      </c>
      <c r="M29" s="85"/>
      <c r="N29" s="86">
        <f t="shared" si="2"/>
        <v>382800</v>
      </c>
      <c r="O29" s="86"/>
      <c r="P29" s="86"/>
      <c r="Q29" s="84">
        <v>161</v>
      </c>
      <c r="R29" s="85"/>
      <c r="S29" s="86">
        <f t="shared" si="3"/>
        <v>531300</v>
      </c>
      <c r="T29" s="86"/>
      <c r="U29" s="98"/>
    </row>
    <row r="30" spans="1:21" ht="15" customHeight="1">
      <c r="B30" s="84">
        <v>27</v>
      </c>
      <c r="C30" s="85"/>
      <c r="D30" s="86">
        <f t="shared" si="4"/>
        <v>89100</v>
      </c>
      <c r="E30" s="86"/>
      <c r="F30" s="86"/>
      <c r="G30" s="84">
        <v>72</v>
      </c>
      <c r="H30" s="85"/>
      <c r="I30" s="86">
        <f t="shared" si="1"/>
        <v>237600</v>
      </c>
      <c r="J30" s="86"/>
      <c r="K30" s="86"/>
      <c r="L30" s="84">
        <v>117</v>
      </c>
      <c r="M30" s="85"/>
      <c r="N30" s="86">
        <f t="shared" si="2"/>
        <v>386100</v>
      </c>
      <c r="O30" s="86"/>
      <c r="P30" s="86"/>
      <c r="Q30" s="84">
        <v>162</v>
      </c>
      <c r="R30" s="85"/>
      <c r="S30" s="86">
        <f t="shared" si="3"/>
        <v>534600</v>
      </c>
      <c r="T30" s="86"/>
      <c r="U30" s="98"/>
    </row>
    <row r="31" spans="1:21" ht="15" customHeight="1">
      <c r="B31" s="84">
        <v>28</v>
      </c>
      <c r="C31" s="85"/>
      <c r="D31" s="86">
        <f t="shared" si="4"/>
        <v>92400</v>
      </c>
      <c r="E31" s="86"/>
      <c r="F31" s="86"/>
      <c r="G31" s="84">
        <v>73</v>
      </c>
      <c r="H31" s="85"/>
      <c r="I31" s="86">
        <f t="shared" si="1"/>
        <v>240900</v>
      </c>
      <c r="J31" s="86"/>
      <c r="K31" s="86"/>
      <c r="L31" s="84">
        <v>118</v>
      </c>
      <c r="M31" s="85"/>
      <c r="N31" s="86">
        <f t="shared" si="2"/>
        <v>389400</v>
      </c>
      <c r="O31" s="86"/>
      <c r="P31" s="86"/>
      <c r="Q31" s="84">
        <v>163</v>
      </c>
      <c r="R31" s="85"/>
      <c r="S31" s="86">
        <f t="shared" si="3"/>
        <v>537900</v>
      </c>
      <c r="T31" s="86"/>
      <c r="U31" s="98"/>
    </row>
    <row r="32" spans="1:21" ht="15" customHeight="1">
      <c r="B32" s="84">
        <v>29</v>
      </c>
      <c r="C32" s="85"/>
      <c r="D32" s="86">
        <f t="shared" si="4"/>
        <v>95700</v>
      </c>
      <c r="E32" s="86"/>
      <c r="F32" s="86"/>
      <c r="G32" s="84">
        <v>74</v>
      </c>
      <c r="H32" s="85"/>
      <c r="I32" s="86">
        <f t="shared" si="1"/>
        <v>244200</v>
      </c>
      <c r="J32" s="86"/>
      <c r="K32" s="86"/>
      <c r="L32" s="84">
        <v>119</v>
      </c>
      <c r="M32" s="85"/>
      <c r="N32" s="86">
        <f t="shared" si="2"/>
        <v>392700</v>
      </c>
      <c r="O32" s="86"/>
      <c r="P32" s="86"/>
      <c r="Q32" s="84">
        <v>164</v>
      </c>
      <c r="R32" s="85"/>
      <c r="S32" s="86">
        <f t="shared" si="3"/>
        <v>541200</v>
      </c>
      <c r="T32" s="86"/>
      <c r="U32" s="98"/>
    </row>
    <row r="33" spans="2:21" ht="15" customHeight="1">
      <c r="B33" s="84">
        <v>30</v>
      </c>
      <c r="C33" s="85"/>
      <c r="D33" s="86">
        <f t="shared" si="4"/>
        <v>99000</v>
      </c>
      <c r="E33" s="86"/>
      <c r="F33" s="86"/>
      <c r="G33" s="84">
        <v>75</v>
      </c>
      <c r="H33" s="85"/>
      <c r="I33" s="86">
        <f t="shared" si="1"/>
        <v>247500</v>
      </c>
      <c r="J33" s="86"/>
      <c r="K33" s="86"/>
      <c r="L33" s="84">
        <v>120</v>
      </c>
      <c r="M33" s="85"/>
      <c r="N33" s="86">
        <f t="shared" si="2"/>
        <v>396000</v>
      </c>
      <c r="O33" s="86"/>
      <c r="P33" s="86"/>
      <c r="Q33" s="84">
        <v>165</v>
      </c>
      <c r="R33" s="85"/>
      <c r="S33" s="86">
        <f t="shared" si="3"/>
        <v>544500</v>
      </c>
      <c r="T33" s="86"/>
      <c r="U33" s="98"/>
    </row>
    <row r="34" spans="2:21" ht="15" customHeight="1">
      <c r="B34" s="84">
        <v>31</v>
      </c>
      <c r="C34" s="85"/>
      <c r="D34" s="86">
        <f t="shared" si="4"/>
        <v>102300</v>
      </c>
      <c r="E34" s="86"/>
      <c r="F34" s="86"/>
      <c r="G34" s="84">
        <v>76</v>
      </c>
      <c r="H34" s="85"/>
      <c r="I34" s="86">
        <f t="shared" si="1"/>
        <v>250800</v>
      </c>
      <c r="J34" s="86"/>
      <c r="K34" s="86"/>
      <c r="L34" s="84">
        <v>121</v>
      </c>
      <c r="M34" s="85"/>
      <c r="N34" s="86">
        <f t="shared" si="2"/>
        <v>399300</v>
      </c>
      <c r="O34" s="86"/>
      <c r="P34" s="86"/>
      <c r="Q34" s="84">
        <v>166</v>
      </c>
      <c r="R34" s="85"/>
      <c r="S34" s="86">
        <f t="shared" si="3"/>
        <v>547800</v>
      </c>
      <c r="T34" s="86"/>
      <c r="U34" s="98"/>
    </row>
    <row r="35" spans="2:21" ht="15" customHeight="1">
      <c r="B35" s="84">
        <v>32</v>
      </c>
      <c r="C35" s="85"/>
      <c r="D35" s="86">
        <f t="shared" si="4"/>
        <v>105600</v>
      </c>
      <c r="E35" s="86"/>
      <c r="F35" s="86"/>
      <c r="G35" s="84">
        <v>77</v>
      </c>
      <c r="H35" s="85"/>
      <c r="I35" s="86">
        <f t="shared" si="1"/>
        <v>254100</v>
      </c>
      <c r="J35" s="86"/>
      <c r="K35" s="86"/>
      <c r="L35" s="84">
        <v>122</v>
      </c>
      <c r="M35" s="85"/>
      <c r="N35" s="86">
        <f t="shared" si="2"/>
        <v>402600</v>
      </c>
      <c r="O35" s="86"/>
      <c r="P35" s="86"/>
      <c r="Q35" s="84">
        <v>167</v>
      </c>
      <c r="R35" s="85"/>
      <c r="S35" s="86">
        <f t="shared" si="3"/>
        <v>551100</v>
      </c>
      <c r="T35" s="86"/>
      <c r="U35" s="98"/>
    </row>
    <row r="36" spans="2:21" ht="15" customHeight="1">
      <c r="B36" s="84">
        <v>33</v>
      </c>
      <c r="C36" s="85"/>
      <c r="D36" s="86">
        <f t="shared" si="4"/>
        <v>108900</v>
      </c>
      <c r="E36" s="86"/>
      <c r="F36" s="86"/>
      <c r="G36" s="84">
        <v>78</v>
      </c>
      <c r="H36" s="85"/>
      <c r="I36" s="86">
        <f t="shared" si="1"/>
        <v>257400</v>
      </c>
      <c r="J36" s="86"/>
      <c r="K36" s="86"/>
      <c r="L36" s="84">
        <v>123</v>
      </c>
      <c r="M36" s="85"/>
      <c r="N36" s="86">
        <f t="shared" si="2"/>
        <v>405900</v>
      </c>
      <c r="O36" s="86"/>
      <c r="P36" s="86"/>
      <c r="Q36" s="84">
        <v>168</v>
      </c>
      <c r="R36" s="85"/>
      <c r="S36" s="86">
        <f t="shared" si="3"/>
        <v>554400</v>
      </c>
      <c r="T36" s="86"/>
      <c r="U36" s="98"/>
    </row>
    <row r="37" spans="2:21" ht="15" customHeight="1">
      <c r="B37" s="84">
        <v>34</v>
      </c>
      <c r="C37" s="85"/>
      <c r="D37" s="86">
        <f t="shared" si="4"/>
        <v>112200</v>
      </c>
      <c r="E37" s="86"/>
      <c r="F37" s="86"/>
      <c r="G37" s="84">
        <v>79</v>
      </c>
      <c r="H37" s="85"/>
      <c r="I37" s="86">
        <f t="shared" si="1"/>
        <v>260700</v>
      </c>
      <c r="J37" s="86"/>
      <c r="K37" s="86"/>
      <c r="L37" s="84">
        <v>124</v>
      </c>
      <c r="M37" s="85"/>
      <c r="N37" s="86">
        <f t="shared" si="2"/>
        <v>409200</v>
      </c>
      <c r="O37" s="86"/>
      <c r="P37" s="86"/>
      <c r="Q37" s="84">
        <v>169</v>
      </c>
      <c r="R37" s="85"/>
      <c r="S37" s="86">
        <f t="shared" si="3"/>
        <v>557700</v>
      </c>
      <c r="T37" s="86"/>
      <c r="U37" s="98"/>
    </row>
    <row r="38" spans="2:21" ht="15" customHeight="1">
      <c r="B38" s="84">
        <v>35</v>
      </c>
      <c r="C38" s="85"/>
      <c r="D38" s="86">
        <f t="shared" si="4"/>
        <v>115500</v>
      </c>
      <c r="E38" s="86"/>
      <c r="F38" s="86"/>
      <c r="G38" s="84">
        <v>80</v>
      </c>
      <c r="H38" s="85"/>
      <c r="I38" s="86">
        <f t="shared" si="1"/>
        <v>264000</v>
      </c>
      <c r="J38" s="86"/>
      <c r="K38" s="86"/>
      <c r="L38" s="84">
        <v>125</v>
      </c>
      <c r="M38" s="85"/>
      <c r="N38" s="86">
        <f t="shared" si="2"/>
        <v>412500</v>
      </c>
      <c r="O38" s="86"/>
      <c r="P38" s="86"/>
      <c r="Q38" s="84">
        <v>170</v>
      </c>
      <c r="R38" s="85"/>
      <c r="S38" s="86">
        <f t="shared" si="3"/>
        <v>561000</v>
      </c>
      <c r="T38" s="86"/>
      <c r="U38" s="98"/>
    </row>
    <row r="39" spans="2:21" ht="15" customHeight="1">
      <c r="B39" s="84">
        <v>36</v>
      </c>
      <c r="C39" s="85"/>
      <c r="D39" s="86">
        <f t="shared" si="4"/>
        <v>118800</v>
      </c>
      <c r="E39" s="86"/>
      <c r="F39" s="86"/>
      <c r="G39" s="84">
        <v>81</v>
      </c>
      <c r="H39" s="85"/>
      <c r="I39" s="86">
        <f t="shared" si="1"/>
        <v>267300</v>
      </c>
      <c r="J39" s="86"/>
      <c r="K39" s="86"/>
      <c r="L39" s="84">
        <v>126</v>
      </c>
      <c r="M39" s="85"/>
      <c r="N39" s="86">
        <f t="shared" si="2"/>
        <v>415800</v>
      </c>
      <c r="O39" s="86"/>
      <c r="P39" s="86"/>
      <c r="Q39" s="84">
        <v>171</v>
      </c>
      <c r="R39" s="85"/>
      <c r="S39" s="86">
        <f t="shared" si="3"/>
        <v>564300</v>
      </c>
      <c r="T39" s="86"/>
      <c r="U39" s="98"/>
    </row>
    <row r="40" spans="2:21" ht="15" customHeight="1">
      <c r="B40" s="84">
        <v>37</v>
      </c>
      <c r="C40" s="85"/>
      <c r="D40" s="86">
        <f t="shared" si="4"/>
        <v>122100</v>
      </c>
      <c r="E40" s="86"/>
      <c r="F40" s="86"/>
      <c r="G40" s="84">
        <v>82</v>
      </c>
      <c r="H40" s="85"/>
      <c r="I40" s="86">
        <f t="shared" si="1"/>
        <v>270600</v>
      </c>
      <c r="J40" s="86"/>
      <c r="K40" s="86"/>
      <c r="L40" s="84">
        <v>127</v>
      </c>
      <c r="M40" s="85"/>
      <c r="N40" s="86">
        <f t="shared" si="2"/>
        <v>419100</v>
      </c>
      <c r="O40" s="86"/>
      <c r="P40" s="86"/>
      <c r="Q40" s="84">
        <v>172</v>
      </c>
      <c r="R40" s="85"/>
      <c r="S40" s="86">
        <f t="shared" si="3"/>
        <v>567600</v>
      </c>
      <c r="T40" s="86"/>
      <c r="U40" s="98"/>
    </row>
    <row r="41" spans="2:21" ht="15" customHeight="1">
      <c r="B41" s="84">
        <v>38</v>
      </c>
      <c r="C41" s="85"/>
      <c r="D41" s="86">
        <f t="shared" si="4"/>
        <v>125400</v>
      </c>
      <c r="E41" s="86"/>
      <c r="F41" s="86"/>
      <c r="G41" s="84">
        <v>83</v>
      </c>
      <c r="H41" s="85"/>
      <c r="I41" s="86">
        <f t="shared" si="1"/>
        <v>273900</v>
      </c>
      <c r="J41" s="86"/>
      <c r="K41" s="86"/>
      <c r="L41" s="84">
        <v>128</v>
      </c>
      <c r="M41" s="85"/>
      <c r="N41" s="86">
        <f t="shared" si="2"/>
        <v>422400</v>
      </c>
      <c r="O41" s="86"/>
      <c r="P41" s="86"/>
      <c r="Q41" s="84">
        <v>173</v>
      </c>
      <c r="R41" s="85"/>
      <c r="S41" s="86">
        <f t="shared" si="3"/>
        <v>570900</v>
      </c>
      <c r="T41" s="86"/>
      <c r="U41" s="98"/>
    </row>
    <row r="42" spans="2:21" ht="15" customHeight="1">
      <c r="B42" s="84">
        <v>39</v>
      </c>
      <c r="C42" s="85"/>
      <c r="D42" s="86">
        <f t="shared" si="4"/>
        <v>128700</v>
      </c>
      <c r="E42" s="86"/>
      <c r="F42" s="86"/>
      <c r="G42" s="84">
        <v>84</v>
      </c>
      <c r="H42" s="85"/>
      <c r="I42" s="86">
        <f t="shared" si="1"/>
        <v>277200</v>
      </c>
      <c r="J42" s="86"/>
      <c r="K42" s="86"/>
      <c r="L42" s="84">
        <v>129</v>
      </c>
      <c r="M42" s="85"/>
      <c r="N42" s="86">
        <f t="shared" si="2"/>
        <v>425700</v>
      </c>
      <c r="O42" s="86"/>
      <c r="P42" s="86"/>
      <c r="Q42" s="84">
        <v>174</v>
      </c>
      <c r="R42" s="85"/>
      <c r="S42" s="86">
        <f t="shared" si="3"/>
        <v>574200</v>
      </c>
      <c r="T42" s="86"/>
      <c r="U42" s="98"/>
    </row>
    <row r="43" spans="2:21" ht="15" customHeight="1">
      <c r="B43" s="84">
        <v>40</v>
      </c>
      <c r="C43" s="85"/>
      <c r="D43" s="86">
        <f t="shared" si="4"/>
        <v>132000</v>
      </c>
      <c r="E43" s="86"/>
      <c r="F43" s="86"/>
      <c r="G43" s="84">
        <v>85</v>
      </c>
      <c r="H43" s="85"/>
      <c r="I43" s="86">
        <f t="shared" si="1"/>
        <v>280500</v>
      </c>
      <c r="J43" s="86"/>
      <c r="K43" s="86"/>
      <c r="L43" s="84">
        <v>130</v>
      </c>
      <c r="M43" s="85"/>
      <c r="N43" s="86">
        <f t="shared" si="2"/>
        <v>429000</v>
      </c>
      <c r="O43" s="86"/>
      <c r="P43" s="86"/>
      <c r="Q43" s="84">
        <v>175</v>
      </c>
      <c r="R43" s="85"/>
      <c r="S43" s="86">
        <f t="shared" si="3"/>
        <v>577500</v>
      </c>
      <c r="T43" s="86"/>
      <c r="U43" s="98"/>
    </row>
    <row r="44" spans="2:21" ht="15" customHeight="1">
      <c r="B44" s="84">
        <v>41</v>
      </c>
      <c r="C44" s="85"/>
      <c r="D44" s="86">
        <f t="shared" si="4"/>
        <v>135300</v>
      </c>
      <c r="E44" s="86"/>
      <c r="F44" s="86"/>
      <c r="G44" s="84">
        <v>86</v>
      </c>
      <c r="H44" s="85"/>
      <c r="I44" s="86">
        <f t="shared" si="1"/>
        <v>283800</v>
      </c>
      <c r="J44" s="86"/>
      <c r="K44" s="86"/>
      <c r="L44" s="84">
        <v>131</v>
      </c>
      <c r="M44" s="85"/>
      <c r="N44" s="86">
        <f t="shared" si="2"/>
        <v>432300</v>
      </c>
      <c r="O44" s="86"/>
      <c r="P44" s="86"/>
      <c r="Q44" s="84">
        <v>176</v>
      </c>
      <c r="R44" s="85"/>
      <c r="S44" s="86">
        <f t="shared" si="3"/>
        <v>580800</v>
      </c>
      <c r="T44" s="86"/>
      <c r="U44" s="98"/>
    </row>
    <row r="45" spans="2:21" ht="15" customHeight="1">
      <c r="B45" s="84">
        <v>42</v>
      </c>
      <c r="C45" s="85"/>
      <c r="D45" s="86">
        <f t="shared" si="4"/>
        <v>138600</v>
      </c>
      <c r="E45" s="86"/>
      <c r="F45" s="86"/>
      <c r="G45" s="84">
        <v>87</v>
      </c>
      <c r="H45" s="85"/>
      <c r="I45" s="86">
        <f t="shared" si="1"/>
        <v>287100</v>
      </c>
      <c r="J45" s="86"/>
      <c r="K45" s="86"/>
      <c r="L45" s="84">
        <v>132</v>
      </c>
      <c r="M45" s="85"/>
      <c r="N45" s="86">
        <f t="shared" si="2"/>
        <v>435600</v>
      </c>
      <c r="O45" s="86"/>
      <c r="P45" s="86"/>
      <c r="Q45" s="84">
        <v>177</v>
      </c>
      <c r="R45" s="85"/>
      <c r="S45" s="86">
        <f t="shared" si="3"/>
        <v>584100</v>
      </c>
      <c r="T45" s="86"/>
      <c r="U45" s="98"/>
    </row>
    <row r="46" spans="2:21" ht="15" customHeight="1">
      <c r="B46" s="84">
        <v>43</v>
      </c>
      <c r="C46" s="85"/>
      <c r="D46" s="86">
        <f t="shared" ref="D46:D47" si="5">B46*3300</f>
        <v>141900</v>
      </c>
      <c r="E46" s="86"/>
      <c r="F46" s="86"/>
      <c r="G46" s="84">
        <v>88</v>
      </c>
      <c r="H46" s="85"/>
      <c r="I46" s="86">
        <f t="shared" si="1"/>
        <v>290400</v>
      </c>
      <c r="J46" s="86"/>
      <c r="K46" s="86"/>
      <c r="L46" s="84">
        <v>133</v>
      </c>
      <c r="M46" s="85"/>
      <c r="N46" s="86">
        <f t="shared" si="2"/>
        <v>438900</v>
      </c>
      <c r="O46" s="86"/>
      <c r="P46" s="86"/>
      <c r="Q46" s="84">
        <v>178</v>
      </c>
      <c r="R46" s="85"/>
      <c r="S46" s="86">
        <f t="shared" si="3"/>
        <v>587400</v>
      </c>
      <c r="T46" s="86"/>
      <c r="U46" s="98"/>
    </row>
    <row r="47" spans="2:21" ht="15" customHeight="1">
      <c r="B47" s="84">
        <v>44</v>
      </c>
      <c r="C47" s="85"/>
      <c r="D47" s="86">
        <f t="shared" si="5"/>
        <v>145200</v>
      </c>
      <c r="E47" s="86"/>
      <c r="F47" s="86"/>
      <c r="G47" s="84">
        <v>89</v>
      </c>
      <c r="H47" s="85"/>
      <c r="I47" s="86">
        <f t="shared" si="1"/>
        <v>293700</v>
      </c>
      <c r="J47" s="86"/>
      <c r="K47" s="86"/>
      <c r="L47" s="84">
        <v>134</v>
      </c>
      <c r="M47" s="85"/>
      <c r="N47" s="86">
        <f t="shared" si="2"/>
        <v>442200</v>
      </c>
      <c r="O47" s="86"/>
      <c r="P47" s="86"/>
      <c r="Q47" s="84">
        <v>179</v>
      </c>
      <c r="R47" s="85"/>
      <c r="S47" s="86">
        <f t="shared" si="3"/>
        <v>590700</v>
      </c>
      <c r="T47" s="86"/>
      <c r="U47" s="98"/>
    </row>
    <row r="48" spans="2:21" ht="15" customHeight="1" thickBot="1">
      <c r="B48" s="95">
        <v>45</v>
      </c>
      <c r="C48" s="96"/>
      <c r="D48" s="97">
        <f t="shared" ref="D48" si="6">B48*3300</f>
        <v>148500</v>
      </c>
      <c r="E48" s="97"/>
      <c r="F48" s="97"/>
      <c r="G48" s="95">
        <v>90</v>
      </c>
      <c r="H48" s="96"/>
      <c r="I48" s="97">
        <f t="shared" si="1"/>
        <v>297000</v>
      </c>
      <c r="J48" s="97"/>
      <c r="K48" s="97"/>
      <c r="L48" s="95">
        <v>135</v>
      </c>
      <c r="M48" s="96"/>
      <c r="N48" s="97">
        <f t="shared" si="2"/>
        <v>445500</v>
      </c>
      <c r="O48" s="97"/>
      <c r="P48" s="97"/>
      <c r="Q48" s="95">
        <v>180</v>
      </c>
      <c r="R48" s="96"/>
      <c r="S48" s="97">
        <f t="shared" si="3"/>
        <v>594000</v>
      </c>
      <c r="T48" s="97"/>
      <c r="U48" s="99"/>
    </row>
    <row r="49" spans="2:21" ht="15" customHeight="1">
      <c r="B49" s="93" t="s">
        <v>53</v>
      </c>
      <c r="C49" s="93"/>
      <c r="D49" s="93"/>
      <c r="E49" s="93"/>
      <c r="F49" s="93"/>
      <c r="G49" s="93"/>
      <c r="H49" s="93"/>
      <c r="I49" s="93"/>
      <c r="J49" s="93"/>
      <c r="K49" s="93"/>
      <c r="L49" s="93"/>
      <c r="M49" s="93"/>
      <c r="N49" s="93"/>
      <c r="O49" s="93"/>
      <c r="P49" s="93"/>
      <c r="Q49" s="93"/>
      <c r="R49" s="93"/>
      <c r="S49" s="93"/>
      <c r="T49" s="93"/>
      <c r="U49" s="93"/>
    </row>
    <row r="50" spans="2:21" ht="15" customHeight="1">
      <c r="B50" s="94"/>
      <c r="C50" s="94"/>
      <c r="D50" s="94"/>
      <c r="E50" s="94"/>
      <c r="F50" s="94"/>
      <c r="G50" s="94"/>
      <c r="H50" s="94"/>
      <c r="I50" s="94"/>
      <c r="J50" s="94"/>
      <c r="K50" s="94"/>
      <c r="L50" s="94"/>
      <c r="M50" s="94"/>
      <c r="N50" s="94"/>
      <c r="O50" s="94"/>
      <c r="P50" s="94"/>
      <c r="Q50" s="94"/>
      <c r="R50" s="94"/>
      <c r="S50" s="94"/>
      <c r="T50" s="94"/>
      <c r="U50" s="94"/>
    </row>
  </sheetData>
  <sheetProtection sheet="1" objects="1" scenarios="1"/>
  <mergeCells count="37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 ref="D28:F28"/>
    <mergeCell ref="B29:C29"/>
    <mergeCell ref="D29:F29"/>
    <mergeCell ref="B28:C28"/>
    <mergeCell ref="B33:C33"/>
    <mergeCell ref="D33:F33"/>
    <mergeCell ref="B31:C31"/>
    <mergeCell ref="D31:F31"/>
    <mergeCell ref="B30:C30"/>
    <mergeCell ref="D30:F30"/>
    <mergeCell ref="B23:C23"/>
    <mergeCell ref="D23:F23"/>
    <mergeCell ref="B24:C24"/>
    <mergeCell ref="D24:F24"/>
    <mergeCell ref="B25:C25"/>
    <mergeCell ref="D25:F25"/>
    <mergeCell ref="B26:C26"/>
    <mergeCell ref="D26:F26"/>
    <mergeCell ref="B27:C27"/>
    <mergeCell ref="D27:F27"/>
    <mergeCell ref="B18:C18"/>
    <mergeCell ref="D18:F18"/>
    <mergeCell ref="B19:C19"/>
    <mergeCell ref="D19:F19"/>
    <mergeCell ref="B20:C20"/>
    <mergeCell ref="D20:F20"/>
    <mergeCell ref="B21:C21"/>
    <mergeCell ref="D21:F21"/>
    <mergeCell ref="B22:C22"/>
    <mergeCell ref="D22:F22"/>
    <mergeCell ref="B13:C13"/>
    <mergeCell ref="D13:F13"/>
    <mergeCell ref="B14:C14"/>
    <mergeCell ref="D14:F14"/>
    <mergeCell ref="B15:C15"/>
    <mergeCell ref="D15:F15"/>
    <mergeCell ref="B16:C16"/>
    <mergeCell ref="D16:F16"/>
    <mergeCell ref="B17:C17"/>
    <mergeCell ref="D17:F17"/>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3:R3"/>
    <mergeCell ref="S3:U3"/>
    <mergeCell ref="Q4:R4"/>
    <mergeCell ref="S4:U4"/>
    <mergeCell ref="Q5:R5"/>
    <mergeCell ref="S5:U5"/>
    <mergeCell ref="Q6:R6"/>
    <mergeCell ref="S6:U6"/>
    <mergeCell ref="Q7:R7"/>
    <mergeCell ref="S7:U7"/>
    <mergeCell ref="Q12:R12"/>
    <mergeCell ref="S12:U12"/>
    <mergeCell ref="Q13:R13"/>
    <mergeCell ref="S13:U13"/>
    <mergeCell ref="Q14:R14"/>
    <mergeCell ref="S14:U14"/>
    <mergeCell ref="Q15:R15"/>
    <mergeCell ref="S15:U15"/>
    <mergeCell ref="Q16:R16"/>
    <mergeCell ref="S16:U16"/>
    <mergeCell ref="Q17:R17"/>
    <mergeCell ref="S17:U17"/>
    <mergeCell ref="Q18:R18"/>
    <mergeCell ref="S18:U18"/>
    <mergeCell ref="Q19:R19"/>
    <mergeCell ref="S19:U19"/>
    <mergeCell ref="Q20:R20"/>
    <mergeCell ref="S20:U20"/>
    <mergeCell ref="Q21:R21"/>
    <mergeCell ref="S21:U21"/>
    <mergeCell ref="Q22:R22"/>
    <mergeCell ref="S22:U22"/>
    <mergeCell ref="Q23:R23"/>
    <mergeCell ref="S23:U23"/>
    <mergeCell ref="Q24:R24"/>
    <mergeCell ref="S24:U24"/>
    <mergeCell ref="Q25:R25"/>
    <mergeCell ref="S25:U25"/>
    <mergeCell ref="Q26:R26"/>
    <mergeCell ref="S26:U26"/>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G3:H3"/>
    <mergeCell ref="I3:K3"/>
    <mergeCell ref="G4:H4"/>
    <mergeCell ref="I4:K4"/>
    <mergeCell ref="G5:H5"/>
    <mergeCell ref="I5:K5"/>
    <mergeCell ref="G6:H6"/>
    <mergeCell ref="I6:K6"/>
    <mergeCell ref="G7:H7"/>
    <mergeCell ref="I7:K7"/>
    <mergeCell ref="G20:H20"/>
    <mergeCell ref="I20:K20"/>
    <mergeCell ref="G21:H21"/>
    <mergeCell ref="I21:K21"/>
    <mergeCell ref="G22:H22"/>
    <mergeCell ref="I22:K22"/>
    <mergeCell ref="G23:H23"/>
    <mergeCell ref="I23:K23"/>
    <mergeCell ref="G24:H24"/>
    <mergeCell ref="I24:K24"/>
    <mergeCell ref="G25:H25"/>
    <mergeCell ref="I25:K25"/>
    <mergeCell ref="G26:H26"/>
    <mergeCell ref="I26:K26"/>
    <mergeCell ref="G27:H27"/>
    <mergeCell ref="I27:K27"/>
    <mergeCell ref="G28:H28"/>
    <mergeCell ref="I28:K28"/>
    <mergeCell ref="G29:H29"/>
    <mergeCell ref="I29:K29"/>
    <mergeCell ref="G30:H30"/>
    <mergeCell ref="I30:K30"/>
    <mergeCell ref="G31:H31"/>
    <mergeCell ref="I31:K31"/>
    <mergeCell ref="G32:H32"/>
    <mergeCell ref="I32:K32"/>
    <mergeCell ref="G33:H33"/>
    <mergeCell ref="I33:K33"/>
    <mergeCell ref="I41:K41"/>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L3:M3"/>
    <mergeCell ref="N3:P3"/>
    <mergeCell ref="L4:M4"/>
    <mergeCell ref="N4:P4"/>
    <mergeCell ref="L5:M5"/>
    <mergeCell ref="N5:P5"/>
    <mergeCell ref="L6:M6"/>
    <mergeCell ref="N6:P6"/>
    <mergeCell ref="L7:M7"/>
    <mergeCell ref="N7:P7"/>
    <mergeCell ref="L12:M12"/>
    <mergeCell ref="N12:P12"/>
    <mergeCell ref="L13:M13"/>
    <mergeCell ref="N13:P13"/>
    <mergeCell ref="L14:M14"/>
    <mergeCell ref="N14:P14"/>
    <mergeCell ref="L15:M15"/>
    <mergeCell ref="N15:P15"/>
    <mergeCell ref="N23:P23"/>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7-AEAA-4AF5-B5C2-8DED50868DE2}">
  <dimension ref="A1:E23"/>
  <sheetViews>
    <sheetView view="pageBreakPreview" zoomScaleNormal="100" zoomScaleSheetLayoutView="100" workbookViewId="0">
      <selection activeCell="D14" sqref="D14"/>
    </sheetView>
  </sheetViews>
  <sheetFormatPr defaultRowHeight="19.899999999999999"/>
  <cols>
    <col min="1" max="1" width="19.5625" style="31" customWidth="1"/>
    <col min="2" max="2" width="34.5625" style="31" bestFit="1" customWidth="1"/>
    <col min="3" max="3" width="14.875" style="31" bestFit="1" customWidth="1"/>
    <col min="4" max="4" width="41.5625" style="31" customWidth="1"/>
    <col min="5" max="5" width="18.4375" style="31" bestFit="1" customWidth="1"/>
    <col min="6" max="16384" width="9" style="31"/>
  </cols>
  <sheetData>
    <row r="1" spans="1:5" ht="41.25" customHeight="1" thickBot="1">
      <c r="A1" s="104" t="s">
        <v>175</v>
      </c>
      <c r="B1" s="104"/>
      <c r="C1" s="104"/>
      <c r="D1" s="104"/>
      <c r="E1" s="39" t="s">
        <v>176</v>
      </c>
    </row>
    <row r="2" spans="1:5">
      <c r="A2" s="32" t="s">
        <v>170</v>
      </c>
      <c r="B2" s="33" t="s">
        <v>171</v>
      </c>
      <c r="C2" s="103" t="s">
        <v>172</v>
      </c>
      <c r="D2" s="103"/>
      <c r="E2" s="34" t="s">
        <v>173</v>
      </c>
    </row>
    <row r="3" spans="1:5">
      <c r="A3" s="25" t="s">
        <v>72</v>
      </c>
      <c r="B3" s="26" t="s">
        <v>91</v>
      </c>
      <c r="C3" s="35" t="s">
        <v>174</v>
      </c>
      <c r="D3" s="36" t="s">
        <v>130</v>
      </c>
      <c r="E3" s="27" t="s">
        <v>102</v>
      </c>
    </row>
    <row r="4" spans="1:5">
      <c r="A4" s="25" t="s">
        <v>73</v>
      </c>
      <c r="B4" s="26" t="s">
        <v>92</v>
      </c>
      <c r="C4" s="35" t="s">
        <v>131</v>
      </c>
      <c r="D4" s="36" t="s">
        <v>132</v>
      </c>
      <c r="E4" s="27" t="s">
        <v>103</v>
      </c>
    </row>
    <row r="5" spans="1:5">
      <c r="A5" s="25" t="s">
        <v>74</v>
      </c>
      <c r="B5" s="26" t="s">
        <v>93</v>
      </c>
      <c r="C5" s="35" t="s">
        <v>133</v>
      </c>
      <c r="D5" s="36" t="s">
        <v>134</v>
      </c>
      <c r="E5" s="27" t="s">
        <v>104</v>
      </c>
    </row>
    <row r="6" spans="1:5">
      <c r="A6" s="25" t="s">
        <v>75</v>
      </c>
      <c r="B6" s="26" t="s">
        <v>94</v>
      </c>
      <c r="C6" s="35" t="s">
        <v>135</v>
      </c>
      <c r="D6" s="36" t="s">
        <v>136</v>
      </c>
      <c r="E6" s="27" t="s">
        <v>105</v>
      </c>
    </row>
    <row r="7" spans="1:5">
      <c r="A7" s="25" t="s">
        <v>76</v>
      </c>
      <c r="B7" s="26" t="s">
        <v>95</v>
      </c>
      <c r="C7" s="35" t="s">
        <v>137</v>
      </c>
      <c r="D7" s="36" t="s">
        <v>138</v>
      </c>
      <c r="E7" s="27" t="s">
        <v>106</v>
      </c>
    </row>
    <row r="8" spans="1:5">
      <c r="A8" s="25" t="s">
        <v>77</v>
      </c>
      <c r="B8" s="26" t="s">
        <v>95</v>
      </c>
      <c r="C8" s="35" t="s">
        <v>139</v>
      </c>
      <c r="D8" s="36" t="s">
        <v>140</v>
      </c>
      <c r="E8" s="27" t="s">
        <v>107</v>
      </c>
    </row>
    <row r="9" spans="1:5">
      <c r="A9" s="25" t="s">
        <v>78</v>
      </c>
      <c r="B9" s="26" t="s">
        <v>121</v>
      </c>
      <c r="C9" s="35" t="s">
        <v>141</v>
      </c>
      <c r="D9" s="36" t="s">
        <v>142</v>
      </c>
      <c r="E9" s="27" t="s">
        <v>108</v>
      </c>
    </row>
    <row r="10" spans="1:5">
      <c r="A10" s="25" t="s">
        <v>79</v>
      </c>
      <c r="B10" s="26" t="s">
        <v>126</v>
      </c>
      <c r="C10" s="35" t="s">
        <v>143</v>
      </c>
      <c r="D10" s="36" t="s">
        <v>144</v>
      </c>
      <c r="E10" s="27" t="s">
        <v>109</v>
      </c>
    </row>
    <row r="11" spans="1:5">
      <c r="A11" s="25" t="s">
        <v>80</v>
      </c>
      <c r="B11" s="26" t="s">
        <v>96</v>
      </c>
      <c r="C11" s="35" t="s">
        <v>145</v>
      </c>
      <c r="D11" s="36" t="s">
        <v>146</v>
      </c>
      <c r="E11" s="27" t="s">
        <v>110</v>
      </c>
    </row>
    <row r="12" spans="1:5">
      <c r="A12" s="25" t="s">
        <v>81</v>
      </c>
      <c r="B12" s="26" t="s">
        <v>92</v>
      </c>
      <c r="C12" s="35" t="s">
        <v>147</v>
      </c>
      <c r="D12" s="36" t="s">
        <v>148</v>
      </c>
      <c r="E12" s="27" t="s">
        <v>111</v>
      </c>
    </row>
    <row r="13" spans="1:5">
      <c r="A13" s="25" t="s">
        <v>82</v>
      </c>
      <c r="B13" s="26" t="s">
        <v>125</v>
      </c>
      <c r="C13" s="35" t="s">
        <v>149</v>
      </c>
      <c r="D13" s="36" t="s">
        <v>150</v>
      </c>
      <c r="E13" s="27" t="s">
        <v>112</v>
      </c>
    </row>
    <row r="14" spans="1:5">
      <c r="A14" s="25" t="s">
        <v>83</v>
      </c>
      <c r="B14" s="26" t="s">
        <v>97</v>
      </c>
      <c r="C14" s="35" t="s">
        <v>151</v>
      </c>
      <c r="D14" s="36" t="s">
        <v>152</v>
      </c>
      <c r="E14" s="27" t="s">
        <v>113</v>
      </c>
    </row>
    <row r="15" spans="1:5">
      <c r="A15" s="25" t="s">
        <v>84</v>
      </c>
      <c r="B15" s="26" t="s">
        <v>98</v>
      </c>
      <c r="C15" s="35" t="s">
        <v>153</v>
      </c>
      <c r="D15" s="36" t="s">
        <v>154</v>
      </c>
      <c r="E15" s="27" t="s">
        <v>114</v>
      </c>
    </row>
    <row r="16" spans="1:5">
      <c r="A16" s="25" t="s">
        <v>85</v>
      </c>
      <c r="B16" s="26" t="s">
        <v>99</v>
      </c>
      <c r="C16" s="35" t="s">
        <v>155</v>
      </c>
      <c r="D16" s="36" t="s">
        <v>156</v>
      </c>
      <c r="E16" s="27" t="s">
        <v>115</v>
      </c>
    </row>
    <row r="17" spans="1:5">
      <c r="A17" s="25" t="s">
        <v>86</v>
      </c>
      <c r="B17" s="26" t="s">
        <v>122</v>
      </c>
      <c r="C17" s="35" t="s">
        <v>157</v>
      </c>
      <c r="D17" s="36" t="s">
        <v>158</v>
      </c>
      <c r="E17" s="27" t="s">
        <v>116</v>
      </c>
    </row>
    <row r="18" spans="1:5">
      <c r="A18" s="25" t="s">
        <v>87</v>
      </c>
      <c r="B18" s="26" t="s">
        <v>124</v>
      </c>
      <c r="C18" s="35" t="s">
        <v>159</v>
      </c>
      <c r="D18" s="36" t="s">
        <v>160</v>
      </c>
      <c r="E18" s="27" t="s">
        <v>117</v>
      </c>
    </row>
    <row r="19" spans="1:5">
      <c r="A19" s="25" t="s">
        <v>88</v>
      </c>
      <c r="B19" s="26" t="s">
        <v>100</v>
      </c>
      <c r="C19" s="35" t="s">
        <v>161</v>
      </c>
      <c r="D19" s="36" t="s">
        <v>162</v>
      </c>
      <c r="E19" s="27" t="s">
        <v>118</v>
      </c>
    </row>
    <row r="20" spans="1:5">
      <c r="A20" s="25" t="s">
        <v>89</v>
      </c>
      <c r="B20" s="26" t="s">
        <v>123</v>
      </c>
      <c r="C20" s="35" t="s">
        <v>163</v>
      </c>
      <c r="D20" s="36" t="s">
        <v>164</v>
      </c>
      <c r="E20" s="27" t="s">
        <v>119</v>
      </c>
    </row>
    <row r="21" spans="1:5">
      <c r="A21" s="25" t="s">
        <v>90</v>
      </c>
      <c r="B21" s="26" t="s">
        <v>101</v>
      </c>
      <c r="C21" s="35" t="s">
        <v>165</v>
      </c>
      <c r="D21" s="36" t="s">
        <v>166</v>
      </c>
      <c r="E21" s="27" t="s">
        <v>120</v>
      </c>
    </row>
    <row r="22" spans="1:5" ht="20.25" thickBot="1">
      <c r="A22" s="28" t="s">
        <v>129</v>
      </c>
      <c r="B22" s="29" t="s">
        <v>128</v>
      </c>
      <c r="C22" s="37" t="s">
        <v>167</v>
      </c>
      <c r="D22" s="38" t="s">
        <v>168</v>
      </c>
      <c r="E22" s="30" t="s">
        <v>127</v>
      </c>
    </row>
    <row r="23" spans="1:5">
      <c r="A23" s="102" t="s">
        <v>169</v>
      </c>
      <c r="B23" s="102"/>
      <c r="C23" s="102"/>
      <c r="D23" s="102"/>
      <c r="E23" s="102"/>
    </row>
  </sheetData>
  <sheetProtection sheet="1" objects="1" scenarios="1"/>
  <mergeCells count="3">
    <mergeCell ref="A23:E23"/>
    <mergeCell ref="C2:D2"/>
    <mergeCell ref="A1:D1"/>
  </mergeCells>
  <phoneticPr fontId="1"/>
  <dataValidations count="1">
    <dataValidation imeMode="hiragana" allowBlank="1" showInputMessage="1" showErrorMessage="1" sqref="B3:D22" xr:uid="{66B2C936-6334-4515-AF1C-17C50808AC75}"/>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古賀　恵輔（スポーツ課）</cp:lastModifiedBy>
  <cp:lastPrinted>2024-08-22T06:08:49Z</cp:lastPrinted>
  <dcterms:created xsi:type="dcterms:W3CDTF">2015-06-05T18:19:34Z</dcterms:created>
  <dcterms:modified xsi:type="dcterms:W3CDTF">2024-08-27T14:27:11Z</dcterms:modified>
</cp:coreProperties>
</file>