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５" sheetId="1" r:id="rId1"/>
    <sheet name="６" sheetId="2" r:id="rId2"/>
    <sheet name="７" sheetId="3" r:id="rId3"/>
  </sheets>
  <definedNames/>
  <calcPr calcMode="manual" fullCalcOnLoad="1"/>
</workbook>
</file>

<file path=xl/sharedStrings.xml><?xml version="1.0" encoding="utf-8"?>
<sst xmlns="http://schemas.openxmlformats.org/spreadsheetml/2006/main" count="285" uniqueCount="240">
  <si>
    <t>区　　分</t>
  </si>
  <si>
    <t>■行政財産</t>
  </si>
  <si>
    <t>土地（地籍）</t>
  </si>
  <si>
    <t>木造</t>
  </si>
  <si>
    <t>非木造</t>
  </si>
  <si>
    <t>総　　　計</t>
  </si>
  <si>
    <t>公用財産計</t>
  </si>
  <si>
    <t>公共用財産計</t>
  </si>
  <si>
    <t>建　物　（延面積）</t>
  </si>
  <si>
    <t>（資料：財政課）</t>
  </si>
  <si>
    <t>交通安全対策特別交付金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</si>
  <si>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</si>
  <si>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</si>
  <si>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</si>
  <si>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</si>
  <si>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</si>
  <si>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</si>
  <si>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</si>
  <si>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自動車所得税交付金</t>
  </si>
  <si>
    <t>地方特例交付金</t>
  </si>
  <si>
    <t>地方交付税</t>
  </si>
  <si>
    <t>分担金及び負担金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</si>
  <si>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</si>
  <si>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</si>
  <si>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</si>
  <si>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</si>
  <si>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</si>
  <si>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</si>
  <si>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</si>
  <si>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</si>
  <si>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</si>
  <si>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</si>
  <si>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歳入合計</t>
  </si>
  <si>
    <t>決　算　額</t>
  </si>
  <si>
    <t>■普通会計決算状況</t>
  </si>
  <si>
    <t>（歳入）</t>
  </si>
  <si>
    <t>人件費</t>
  </si>
  <si>
    <t>扶助費</t>
  </si>
  <si>
    <t>公債費</t>
  </si>
  <si>
    <t>物件費</t>
  </si>
  <si>
    <t>義務的経費</t>
  </si>
  <si>
    <t>投資的経費</t>
  </si>
  <si>
    <t>普通建設事業（補助）</t>
  </si>
  <si>
    <t>普通建設事業（単独）</t>
  </si>
  <si>
    <t>災害復旧事業</t>
  </si>
  <si>
    <t>維持補修費</t>
  </si>
  <si>
    <t>補助費等</t>
  </si>
  <si>
    <t>積立金</t>
  </si>
  <si>
    <t>投資・出資金・貸付金</t>
  </si>
  <si>
    <t>繰出金</t>
  </si>
  <si>
    <t>歳出合計</t>
  </si>
  <si>
    <t>（歳出）</t>
  </si>
  <si>
    <t>国民健康保険特別会計</t>
  </si>
  <si>
    <t>歳　入</t>
  </si>
  <si>
    <t>歳　出</t>
  </si>
  <si>
    <t>老人保健特別会計</t>
  </si>
  <si>
    <t>農業集落排水事業特別会計</t>
  </si>
  <si>
    <t>公共下水道事業特別会計</t>
  </si>
  <si>
    <t>土地区画整理事業特別会計</t>
  </si>
  <si>
    <t>競輪事業特別会計</t>
  </si>
  <si>
    <t>給湯事業特別会計</t>
  </si>
  <si>
    <t>交通災害共済特別会計</t>
  </si>
  <si>
    <t>合　　計</t>
  </si>
  <si>
    <t>（単位：千円・％）</t>
  </si>
  <si>
    <t>（単位：千円）</t>
  </si>
  <si>
    <t>■市税収入状況</t>
  </si>
  <si>
    <t>決算額</t>
  </si>
  <si>
    <t>市民税個人分</t>
  </si>
  <si>
    <t>市民税法人分</t>
  </si>
  <si>
    <t>固定資産税</t>
  </si>
  <si>
    <t>軽自動車税</t>
  </si>
  <si>
    <t>入湯税</t>
  </si>
  <si>
    <t>市たばこ税</t>
  </si>
  <si>
    <t>◇行財政◇</t>
  </si>
  <si>
    <t>■市職員数</t>
  </si>
  <si>
    <t>職　員　数</t>
  </si>
  <si>
    <t>総数（A)＋（B)</t>
  </si>
  <si>
    <t>市長事務部局計（A)</t>
  </si>
  <si>
    <t>　総務課</t>
  </si>
  <si>
    <t>　財政課</t>
  </si>
  <si>
    <t>　税務課</t>
  </si>
  <si>
    <t>　企画課</t>
  </si>
  <si>
    <t>　行政改革課</t>
  </si>
  <si>
    <t>　市民協働課</t>
  </si>
  <si>
    <t>　男女参画課</t>
  </si>
  <si>
    <t>営業部</t>
  </si>
  <si>
    <t>　企業立地課</t>
  </si>
  <si>
    <t>　わたしたちの新幹線課</t>
  </si>
  <si>
    <t>　観光課</t>
  </si>
  <si>
    <t>くらし部</t>
  </si>
  <si>
    <t>　福祉課</t>
  </si>
  <si>
    <t>　健康課</t>
  </si>
  <si>
    <t>　市民課</t>
  </si>
  <si>
    <t>こども部</t>
  </si>
  <si>
    <t>　未来課</t>
  </si>
  <si>
    <t>　支援課</t>
  </si>
  <si>
    <t>　食育課</t>
  </si>
  <si>
    <t>　建設課</t>
  </si>
  <si>
    <t>　都市計画課</t>
  </si>
  <si>
    <t>　環境課</t>
  </si>
  <si>
    <t>　下水道課</t>
  </si>
  <si>
    <t>山内支所</t>
  </si>
  <si>
    <t>北方支所</t>
  </si>
  <si>
    <t>会計課</t>
  </si>
  <si>
    <t>　くらし課</t>
  </si>
  <si>
    <t>　まちづくり課</t>
  </si>
  <si>
    <t>教育部</t>
  </si>
  <si>
    <t>議会事務局</t>
  </si>
  <si>
    <t>選挙管理委員会事務局</t>
  </si>
  <si>
    <t>監査委員事務局</t>
  </si>
  <si>
    <t>農業委員会事務局</t>
  </si>
  <si>
    <t>水道部</t>
  </si>
  <si>
    <t>杵藤地区広域市町村圏組合派遣</t>
  </si>
  <si>
    <t>　教育総務課</t>
  </si>
  <si>
    <t>　学校教育課</t>
  </si>
  <si>
    <t>　文化・学習課</t>
  </si>
  <si>
    <t>　水道課</t>
  </si>
  <si>
    <t>■市有財産状況</t>
  </si>
  <si>
    <t>（）は兼務職員数</t>
  </si>
  <si>
    <t>（資料：総務課）</t>
  </si>
  <si>
    <t>工業用水道事業</t>
  </si>
  <si>
    <t>水　道　事　業</t>
  </si>
  <si>
    <t>収　益　的</t>
  </si>
  <si>
    <t>資　本　的</t>
  </si>
  <si>
    <t>収　益　的</t>
  </si>
  <si>
    <t>資　本　的</t>
  </si>
  <si>
    <t>収　入</t>
  </si>
  <si>
    <t>支　出</t>
  </si>
  <si>
    <t>差　引</t>
  </si>
  <si>
    <t>政策部</t>
  </si>
  <si>
    <t>　いのしし課</t>
  </si>
  <si>
    <t>　競輪事業所</t>
  </si>
  <si>
    <t>後期高齢者医療特別会計</t>
  </si>
  <si>
    <t>武雄市リサイクルセンター</t>
  </si>
  <si>
    <t>（資料：水道課）</t>
  </si>
  <si>
    <t>※</t>
  </si>
  <si>
    <t>区　分</t>
  </si>
  <si>
    <t>構成比</t>
  </si>
  <si>
    <t>まちづくり部</t>
  </si>
  <si>
    <t>固定資産評価審査委員会事務局</t>
  </si>
  <si>
    <t>0</t>
  </si>
  <si>
    <t>男</t>
  </si>
  <si>
    <t>女</t>
  </si>
  <si>
    <t>（単位：千円）</t>
  </si>
  <si>
    <t>本庁舎</t>
  </si>
  <si>
    <t>山内支所</t>
  </si>
  <si>
    <t>学校</t>
  </si>
  <si>
    <t>公営住宅</t>
  </si>
  <si>
    <t>公園</t>
  </si>
  <si>
    <t>公民館</t>
  </si>
  <si>
    <t>保育所</t>
  </si>
  <si>
    <t>児童公園・運動公園</t>
  </si>
  <si>
    <t>開発行為に伴う広場用地</t>
  </si>
  <si>
    <t>公衆便所</t>
  </si>
  <si>
    <t>消防用施設</t>
  </si>
  <si>
    <t>駐車場</t>
  </si>
  <si>
    <t>文化会館・勤労青少年ホーム</t>
  </si>
  <si>
    <t>勤労者福祉会館</t>
  </si>
  <si>
    <t>池の内遊歩道</t>
  </si>
  <si>
    <t>団地等住宅地調整地</t>
  </si>
  <si>
    <t>矢筈農業集落排水施設</t>
  </si>
  <si>
    <t>橋下地区汚水処理場</t>
  </si>
  <si>
    <t>公共下水道終末処理場用地</t>
  </si>
  <si>
    <t>図書館・歴史資料館</t>
  </si>
  <si>
    <t>衛生処理センター</t>
  </si>
  <si>
    <t>都市計画課事務所</t>
  </si>
  <si>
    <t>その他の施設</t>
  </si>
  <si>
    <t>計</t>
  </si>
  <si>
    <t>(4)</t>
  </si>
  <si>
    <t>　お結び課</t>
  </si>
  <si>
    <t>1</t>
  </si>
  <si>
    <t>0</t>
  </si>
  <si>
    <t>(3)</t>
  </si>
  <si>
    <t>(1)</t>
  </si>
  <si>
    <t>(5)</t>
  </si>
  <si>
    <t>(7)</t>
  </si>
  <si>
    <t>　がん検診率向上課</t>
  </si>
  <si>
    <t>(2)</t>
  </si>
  <si>
    <t>4(4)</t>
  </si>
  <si>
    <t>特別地方消費税交付金</t>
  </si>
  <si>
    <t>戸別浄化槽事業特別会計</t>
  </si>
  <si>
    <t>新工業団地整備事業</t>
  </si>
  <si>
    <t>建設課事務所</t>
  </si>
  <si>
    <t>平成22年度</t>
  </si>
  <si>
    <t>平成23年度</t>
  </si>
  <si>
    <t>0</t>
  </si>
  <si>
    <t>（6）</t>
  </si>
  <si>
    <t>（1）</t>
  </si>
  <si>
    <t>つながる部</t>
  </si>
  <si>
    <t>　被災者支援課</t>
  </si>
  <si>
    <t>1(6)</t>
  </si>
  <si>
    <t>1(1)</t>
  </si>
  <si>
    <t>2(6)</t>
  </si>
  <si>
    <t>3(3)</t>
  </si>
  <si>
    <t>（平成25年1月1日現在　単位：人）</t>
  </si>
  <si>
    <t>8(1)</t>
  </si>
  <si>
    <t>7(1)</t>
  </si>
  <si>
    <t>　秘書課</t>
  </si>
  <si>
    <t>4(1)</t>
  </si>
  <si>
    <t>　ﾌｪｲｽﾌﾞｯｸ・ｼﾃｨ課</t>
  </si>
  <si>
    <t>(4)</t>
  </si>
  <si>
    <t>14(1)</t>
  </si>
  <si>
    <t>10(1)</t>
  </si>
  <si>
    <t>6(1)</t>
  </si>
  <si>
    <t>3(1)</t>
  </si>
  <si>
    <t>6(4)</t>
  </si>
  <si>
    <t>5(3)</t>
  </si>
  <si>
    <t>1(1)</t>
  </si>
  <si>
    <t>2(10)</t>
  </si>
  <si>
    <t>2(13)</t>
  </si>
  <si>
    <t>2(11)</t>
  </si>
  <si>
    <t>　商工流通課</t>
  </si>
  <si>
    <t>3(3)</t>
  </si>
  <si>
    <t>3(2)</t>
  </si>
  <si>
    <t>1(3)</t>
  </si>
  <si>
    <t>　農林課</t>
  </si>
  <si>
    <t>13(1)</t>
  </si>
  <si>
    <t>　海外対策課</t>
  </si>
  <si>
    <t>1(7)</t>
  </si>
  <si>
    <t>3(5)</t>
  </si>
  <si>
    <t>2(4)</t>
  </si>
  <si>
    <t>7(9)</t>
  </si>
  <si>
    <t>4(4)</t>
  </si>
  <si>
    <t>市長事務部局外計（B)</t>
  </si>
  <si>
    <t>19(3)</t>
  </si>
  <si>
    <t>28(3)</t>
  </si>
  <si>
    <t>0(4)</t>
  </si>
  <si>
    <t>12(2)</t>
  </si>
  <si>
    <t>9(2)</t>
  </si>
  <si>
    <t>8.8</t>
  </si>
  <si>
    <t>48.5</t>
  </si>
  <si>
    <t>（平成24年３月31日現在）</t>
  </si>
  <si>
    <t>土地開発基金（円）</t>
  </si>
  <si>
    <t>有価証券額（円）</t>
  </si>
  <si>
    <t>土地(山林を除く)（㎡）</t>
  </si>
  <si>
    <t>山林（㎡）</t>
  </si>
  <si>
    <t>建物（㎡）</t>
  </si>
  <si>
    <t>■特別会計決算状況　平成23年度</t>
  </si>
  <si>
    <t>■水道事業会計決算状況　　平成23年度</t>
  </si>
  <si>
    <t>（平成24年3月31日現在　単位：㎡）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</si>
</sst>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183" fontId="4" fillId="0" borderId="16" xfId="49" applyNumberFormat="1" applyFont="1" applyFill="1" applyBorder="1" applyAlignment="1">
      <alignment horizontal="center" vertical="center"/>
    </xf>
    <xf numFmtId="183" fontId="4" fillId="0" borderId="10" xfId="49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distributed"/>
    </xf>
    <xf numFmtId="0" fontId="4" fillId="0" borderId="11" xfId="0" applyFont="1" applyFill="1" applyBorder="1" applyAlignment="1">
      <alignment horizontal="left" vertical="distributed"/>
    </xf>
    <xf numFmtId="0" fontId="4" fillId="0" borderId="15" xfId="0" applyFont="1" applyFill="1" applyBorder="1" applyAlignment="1">
      <alignment horizontal="left" vertical="distributed"/>
    </xf>
    <xf numFmtId="0" fontId="4" fillId="0" borderId="24" xfId="0" applyFont="1" applyFill="1" applyBorder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187" fontId="4" fillId="0" borderId="11" xfId="49" applyNumberFormat="1" applyFont="1" applyFill="1" applyBorder="1" applyAlignment="1">
      <alignment horizontal="right" vertical="center"/>
    </xf>
    <xf numFmtId="187" fontId="4" fillId="0" borderId="15" xfId="49" applyNumberFormat="1" applyFont="1" applyFill="1" applyBorder="1" applyAlignment="1">
      <alignment horizontal="right" vertical="center"/>
    </xf>
    <xf numFmtId="184" fontId="4" fillId="0" borderId="16" xfId="49" applyNumberFormat="1" applyFont="1" applyFill="1" applyBorder="1" applyAlignment="1">
      <alignment horizontal="right" vertical="center"/>
    </xf>
    <xf numFmtId="184" fontId="4" fillId="0" borderId="10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15" xfId="49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192" fontId="4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view="pageLayout" zoomScaleSheetLayoutView="85" workbookViewId="0" topLeftCell="A1">
      <selection activeCell="A1" sqref="A1"/>
    </sheetView>
  </sheetViews>
  <sheetFormatPr defaultColWidth="1.25" defaultRowHeight="15" customHeight="1"/>
  <cols>
    <col min="1" max="16384" width="1.25" style="1" customWidth="1"/>
  </cols>
  <sheetData>
    <row r="1" s="3" customFormat="1" ht="18.75" customHeight="1">
      <c r="A1" s="2" t="s">
        <v>73</v>
      </c>
    </row>
    <row r="2" s="4" customFormat="1" ht="15" customHeight="1"/>
    <row r="3" spans="1:69" s="5" customFormat="1" ht="15" customHeight="1">
      <c r="A3" s="5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9" t="s">
        <v>194</v>
      </c>
    </row>
    <row r="4" spans="2:69" s="5" customFormat="1" ht="3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8"/>
      <c r="BM4" s="8"/>
      <c r="BN4" s="8"/>
      <c r="BO4" s="8"/>
      <c r="BP4" s="8"/>
      <c r="BQ4" s="8"/>
    </row>
    <row r="5" spans="2:69" s="4" customFormat="1" ht="15" customHeight="1">
      <c r="B5" s="75" t="s">
        <v>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52" t="s">
        <v>75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J5" s="75" t="s">
        <v>0</v>
      </c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52" t="s">
        <v>75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4"/>
    </row>
    <row r="6" spans="2:69" s="4" customFormat="1" ht="15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U6" s="52" t="s">
        <v>167</v>
      </c>
      <c r="V6" s="53"/>
      <c r="W6" s="53"/>
      <c r="X6" s="53"/>
      <c r="Y6" s="54"/>
      <c r="Z6" s="52" t="s">
        <v>141</v>
      </c>
      <c r="AA6" s="53"/>
      <c r="AB6" s="53"/>
      <c r="AC6" s="53"/>
      <c r="AD6" s="85"/>
      <c r="AE6" s="86" t="s">
        <v>142</v>
      </c>
      <c r="AF6" s="53"/>
      <c r="AG6" s="53"/>
      <c r="AH6" s="53"/>
      <c r="AI6" s="54"/>
      <c r="AJ6" s="78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80"/>
      <c r="BC6" s="52" t="s">
        <v>167</v>
      </c>
      <c r="BD6" s="53"/>
      <c r="BE6" s="53"/>
      <c r="BF6" s="53"/>
      <c r="BG6" s="54"/>
      <c r="BH6" s="52" t="s">
        <v>141</v>
      </c>
      <c r="BI6" s="53"/>
      <c r="BJ6" s="53"/>
      <c r="BK6" s="53"/>
      <c r="BL6" s="85"/>
      <c r="BM6" s="86" t="s">
        <v>142</v>
      </c>
      <c r="BN6" s="53"/>
      <c r="BO6" s="53"/>
      <c r="BP6" s="53"/>
      <c r="BQ6" s="54"/>
    </row>
    <row r="7" spans="2:69" s="4" customFormat="1" ht="15" customHeight="1">
      <c r="B7" s="52" t="s">
        <v>76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81">
        <f>SUM(Z7:AI7)</f>
        <v>408</v>
      </c>
      <c r="V7" s="82"/>
      <c r="W7" s="82"/>
      <c r="X7" s="82"/>
      <c r="Y7" s="83"/>
      <c r="Z7" s="81">
        <f>Z8+BH20</f>
        <v>275</v>
      </c>
      <c r="AA7" s="82"/>
      <c r="AB7" s="82"/>
      <c r="AC7" s="82"/>
      <c r="AD7" s="84"/>
      <c r="AE7" s="87">
        <f>AE8+BM20</f>
        <v>133</v>
      </c>
      <c r="AF7" s="82"/>
      <c r="AG7" s="82"/>
      <c r="AH7" s="82"/>
      <c r="AI7" s="83"/>
      <c r="AJ7" s="72" t="s">
        <v>101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4"/>
      <c r="BC7" s="33">
        <v>21</v>
      </c>
      <c r="BD7" s="34"/>
      <c r="BE7" s="34"/>
      <c r="BF7" s="34"/>
      <c r="BG7" s="37"/>
      <c r="BH7" s="33">
        <v>12</v>
      </c>
      <c r="BI7" s="34"/>
      <c r="BJ7" s="34"/>
      <c r="BK7" s="34"/>
      <c r="BL7" s="35"/>
      <c r="BM7" s="36">
        <v>9</v>
      </c>
      <c r="BN7" s="34"/>
      <c r="BO7" s="34"/>
      <c r="BP7" s="34"/>
      <c r="BQ7" s="37"/>
    </row>
    <row r="8" spans="2:69" s="4" customFormat="1" ht="15" customHeight="1">
      <c r="B8" s="52" t="s">
        <v>77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38">
        <f>SUM(U9,U14,U22,U31,U36,U40,BC7,BC11)+7</f>
        <v>308</v>
      </c>
      <c r="V8" s="39"/>
      <c r="W8" s="39"/>
      <c r="X8" s="39"/>
      <c r="Y8" s="41"/>
      <c r="Z8" s="38">
        <f>SUM(Z9,Z14,Z22,Z31,Z36,Z40,BH7,BH11)+3</f>
        <v>209</v>
      </c>
      <c r="AA8" s="39"/>
      <c r="AB8" s="39"/>
      <c r="AC8" s="39"/>
      <c r="AD8" s="40"/>
      <c r="AE8" s="42">
        <f>SUM(AE9,AE14,AE22,AE31,AE36,AE40,BM7,BM11)+4</f>
        <v>99</v>
      </c>
      <c r="AF8" s="39"/>
      <c r="AG8" s="39"/>
      <c r="AH8" s="39"/>
      <c r="AI8" s="41"/>
      <c r="AJ8" s="43" t="s">
        <v>78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5"/>
      <c r="BC8" s="38">
        <v>5</v>
      </c>
      <c r="BD8" s="39"/>
      <c r="BE8" s="39"/>
      <c r="BF8" s="39"/>
      <c r="BG8" s="41"/>
      <c r="BH8" s="38">
        <v>3</v>
      </c>
      <c r="BI8" s="39"/>
      <c r="BJ8" s="39"/>
      <c r="BK8" s="39"/>
      <c r="BL8" s="40"/>
      <c r="BM8" s="42">
        <v>2</v>
      </c>
      <c r="BN8" s="39"/>
      <c r="BO8" s="39"/>
      <c r="BP8" s="39"/>
      <c r="BQ8" s="41"/>
    </row>
    <row r="9" spans="2:69" s="4" customFormat="1" ht="15" customHeight="1">
      <c r="B9" s="58" t="s">
        <v>129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33">
        <v>55</v>
      </c>
      <c r="V9" s="34"/>
      <c r="W9" s="34"/>
      <c r="X9" s="34"/>
      <c r="Y9" s="37"/>
      <c r="Z9" s="33">
        <v>44</v>
      </c>
      <c r="AA9" s="34"/>
      <c r="AB9" s="34"/>
      <c r="AC9" s="34"/>
      <c r="AD9" s="35"/>
      <c r="AE9" s="36">
        <v>11</v>
      </c>
      <c r="AF9" s="34"/>
      <c r="AG9" s="34"/>
      <c r="AH9" s="34"/>
      <c r="AI9" s="37"/>
      <c r="AJ9" s="43" t="s">
        <v>104</v>
      </c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5"/>
      <c r="BC9" s="38">
        <v>10</v>
      </c>
      <c r="BD9" s="39"/>
      <c r="BE9" s="39"/>
      <c r="BF9" s="39"/>
      <c r="BG9" s="41"/>
      <c r="BH9" s="38">
        <v>4</v>
      </c>
      <c r="BI9" s="39"/>
      <c r="BJ9" s="39"/>
      <c r="BK9" s="39"/>
      <c r="BL9" s="40"/>
      <c r="BM9" s="42">
        <v>6</v>
      </c>
      <c r="BN9" s="39"/>
      <c r="BO9" s="39"/>
      <c r="BP9" s="39"/>
      <c r="BQ9" s="41"/>
    </row>
    <row r="10" spans="2:69" s="4" customFormat="1" ht="15" customHeight="1">
      <c r="B10" s="55" t="s">
        <v>78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38" t="s">
        <v>227</v>
      </c>
      <c r="V10" s="39"/>
      <c r="W10" s="39"/>
      <c r="X10" s="39"/>
      <c r="Y10" s="41"/>
      <c r="Z10" s="38" t="s">
        <v>228</v>
      </c>
      <c r="AA10" s="39"/>
      <c r="AB10" s="39"/>
      <c r="AC10" s="39"/>
      <c r="AD10" s="40"/>
      <c r="AE10" s="42">
        <v>3</v>
      </c>
      <c r="AF10" s="39"/>
      <c r="AG10" s="39"/>
      <c r="AH10" s="39"/>
      <c r="AI10" s="41"/>
      <c r="AJ10" s="43" t="s">
        <v>105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5"/>
      <c r="BC10" s="38">
        <v>5</v>
      </c>
      <c r="BD10" s="39"/>
      <c r="BE10" s="39"/>
      <c r="BF10" s="39"/>
      <c r="BG10" s="41"/>
      <c r="BH10" s="38">
        <v>4</v>
      </c>
      <c r="BI10" s="39"/>
      <c r="BJ10" s="39"/>
      <c r="BK10" s="39"/>
      <c r="BL10" s="40"/>
      <c r="BM10" s="42">
        <v>1</v>
      </c>
      <c r="BN10" s="39"/>
      <c r="BO10" s="39"/>
      <c r="BP10" s="39"/>
      <c r="BQ10" s="41"/>
    </row>
    <row r="11" spans="2:69" s="4" customFormat="1" ht="15" customHeight="1">
      <c r="B11" s="55" t="s">
        <v>79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38" t="s">
        <v>201</v>
      </c>
      <c r="V11" s="39"/>
      <c r="W11" s="39"/>
      <c r="X11" s="39"/>
      <c r="Y11" s="41"/>
      <c r="Z11" s="38" t="s">
        <v>202</v>
      </c>
      <c r="AA11" s="39"/>
      <c r="AB11" s="39"/>
      <c r="AC11" s="39"/>
      <c r="AD11" s="40"/>
      <c r="AE11" s="42">
        <v>4</v>
      </c>
      <c r="AF11" s="39"/>
      <c r="AG11" s="39"/>
      <c r="AH11" s="39"/>
      <c r="AI11" s="41"/>
      <c r="AJ11" s="72" t="s">
        <v>102</v>
      </c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4"/>
      <c r="BC11" s="33">
        <v>21</v>
      </c>
      <c r="BD11" s="34"/>
      <c r="BE11" s="34"/>
      <c r="BF11" s="34"/>
      <c r="BG11" s="37"/>
      <c r="BH11" s="33">
        <v>12</v>
      </c>
      <c r="BI11" s="34"/>
      <c r="BJ11" s="34"/>
      <c r="BK11" s="34"/>
      <c r="BL11" s="35"/>
      <c r="BM11" s="36">
        <v>9</v>
      </c>
      <c r="BN11" s="34"/>
      <c r="BO11" s="34"/>
      <c r="BP11" s="34"/>
      <c r="BQ11" s="37"/>
    </row>
    <row r="12" spans="2:69" s="4" customFormat="1" ht="15" customHeight="1">
      <c r="B12" s="55" t="s">
        <v>80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38">
        <v>28</v>
      </c>
      <c r="V12" s="39"/>
      <c r="W12" s="39"/>
      <c r="X12" s="39"/>
      <c r="Y12" s="41"/>
      <c r="Z12" s="38">
        <v>23</v>
      </c>
      <c r="AA12" s="39"/>
      <c r="AB12" s="39"/>
      <c r="AC12" s="39"/>
      <c r="AD12" s="40"/>
      <c r="AE12" s="42">
        <v>5</v>
      </c>
      <c r="AF12" s="39"/>
      <c r="AG12" s="39"/>
      <c r="AH12" s="39"/>
      <c r="AI12" s="41"/>
      <c r="AJ12" s="43" t="s">
        <v>78</v>
      </c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5"/>
      <c r="BC12" s="38">
        <v>4</v>
      </c>
      <c r="BD12" s="39"/>
      <c r="BE12" s="39"/>
      <c r="BF12" s="39"/>
      <c r="BG12" s="41"/>
      <c r="BH12" s="38">
        <v>2</v>
      </c>
      <c r="BI12" s="39"/>
      <c r="BJ12" s="39"/>
      <c r="BK12" s="39"/>
      <c r="BL12" s="40"/>
      <c r="BM12" s="42">
        <v>2</v>
      </c>
      <c r="BN12" s="39"/>
      <c r="BO12" s="39"/>
      <c r="BP12" s="39"/>
      <c r="BQ12" s="41"/>
    </row>
    <row r="13" spans="2:69" s="4" customFormat="1" ht="15" customHeight="1">
      <c r="B13" s="55" t="s">
        <v>82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67" t="s">
        <v>175</v>
      </c>
      <c r="V13" s="65"/>
      <c r="W13" s="65"/>
      <c r="X13" s="65"/>
      <c r="Y13" s="66"/>
      <c r="Z13" s="67" t="s">
        <v>186</v>
      </c>
      <c r="AA13" s="65"/>
      <c r="AB13" s="65"/>
      <c r="AC13" s="65"/>
      <c r="AD13" s="68"/>
      <c r="AE13" s="64" t="s">
        <v>187</v>
      </c>
      <c r="AF13" s="65"/>
      <c r="AG13" s="65"/>
      <c r="AH13" s="65"/>
      <c r="AI13" s="66"/>
      <c r="AJ13" s="43" t="s">
        <v>104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5"/>
      <c r="BC13" s="38">
        <v>10</v>
      </c>
      <c r="BD13" s="39"/>
      <c r="BE13" s="39"/>
      <c r="BF13" s="39"/>
      <c r="BG13" s="41"/>
      <c r="BH13" s="38">
        <v>3</v>
      </c>
      <c r="BI13" s="39"/>
      <c r="BJ13" s="39"/>
      <c r="BK13" s="39"/>
      <c r="BL13" s="40"/>
      <c r="BM13" s="42">
        <v>7</v>
      </c>
      <c r="BN13" s="39"/>
      <c r="BO13" s="39"/>
      <c r="BP13" s="39"/>
      <c r="BQ13" s="41"/>
    </row>
    <row r="14" spans="2:69" s="4" customFormat="1" ht="15" customHeight="1">
      <c r="B14" s="58" t="s">
        <v>188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33">
        <v>26</v>
      </c>
      <c r="V14" s="34"/>
      <c r="W14" s="34"/>
      <c r="X14" s="34"/>
      <c r="Y14" s="37"/>
      <c r="Z14" s="33">
        <v>22</v>
      </c>
      <c r="AA14" s="34"/>
      <c r="AB14" s="34"/>
      <c r="AC14" s="34"/>
      <c r="AD14" s="35"/>
      <c r="AE14" s="36">
        <v>4</v>
      </c>
      <c r="AF14" s="34"/>
      <c r="AG14" s="34"/>
      <c r="AH14" s="34"/>
      <c r="AI14" s="37"/>
      <c r="AJ14" s="43" t="s">
        <v>105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5"/>
      <c r="BC14" s="38">
        <v>6</v>
      </c>
      <c r="BD14" s="39"/>
      <c r="BE14" s="39"/>
      <c r="BF14" s="39"/>
      <c r="BG14" s="41"/>
      <c r="BH14" s="38">
        <v>6</v>
      </c>
      <c r="BI14" s="39"/>
      <c r="BJ14" s="39"/>
      <c r="BK14" s="39"/>
      <c r="BL14" s="40"/>
      <c r="BM14" s="42">
        <v>0</v>
      </c>
      <c r="BN14" s="39"/>
      <c r="BO14" s="39"/>
      <c r="BP14" s="39"/>
      <c r="BQ14" s="41"/>
    </row>
    <row r="15" spans="2:69" s="4" customFormat="1" ht="15" customHeight="1">
      <c r="B15" s="55" t="s">
        <v>81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38" t="s">
        <v>195</v>
      </c>
      <c r="V15" s="39"/>
      <c r="W15" s="39"/>
      <c r="X15" s="39"/>
      <c r="Y15" s="41"/>
      <c r="Z15" s="38" t="s">
        <v>196</v>
      </c>
      <c r="AA15" s="39"/>
      <c r="AB15" s="39"/>
      <c r="AC15" s="39"/>
      <c r="AD15" s="40"/>
      <c r="AE15" s="42">
        <v>1</v>
      </c>
      <c r="AF15" s="39"/>
      <c r="AG15" s="39"/>
      <c r="AH15" s="39"/>
      <c r="AI15" s="41"/>
      <c r="AJ15" s="72" t="s">
        <v>103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4"/>
      <c r="BC15" s="33" t="s">
        <v>221</v>
      </c>
      <c r="BD15" s="34"/>
      <c r="BE15" s="34"/>
      <c r="BF15" s="34"/>
      <c r="BG15" s="37"/>
      <c r="BH15" s="33" t="s">
        <v>219</v>
      </c>
      <c r="BI15" s="34"/>
      <c r="BJ15" s="34"/>
      <c r="BK15" s="34"/>
      <c r="BL15" s="35"/>
      <c r="BM15" s="36" t="s">
        <v>222</v>
      </c>
      <c r="BN15" s="34"/>
      <c r="BO15" s="34"/>
      <c r="BP15" s="34"/>
      <c r="BQ15" s="37"/>
    </row>
    <row r="16" spans="2:69" s="4" customFormat="1" ht="15" customHeight="1">
      <c r="B16" s="55" t="s">
        <v>197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/>
      <c r="U16" s="67" t="s">
        <v>198</v>
      </c>
      <c r="V16" s="65"/>
      <c r="W16" s="65"/>
      <c r="X16" s="65"/>
      <c r="Y16" s="66"/>
      <c r="Z16" s="67" t="s">
        <v>204</v>
      </c>
      <c r="AA16" s="65"/>
      <c r="AB16" s="65"/>
      <c r="AC16" s="65"/>
      <c r="AD16" s="68"/>
      <c r="AE16" s="64" t="s">
        <v>170</v>
      </c>
      <c r="AF16" s="65"/>
      <c r="AG16" s="65"/>
      <c r="AH16" s="65"/>
      <c r="AI16" s="66"/>
      <c r="AJ16" s="52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4"/>
      <c r="BC16" s="38"/>
      <c r="BD16" s="39"/>
      <c r="BE16" s="39"/>
      <c r="BF16" s="39"/>
      <c r="BG16" s="41"/>
      <c r="BH16" s="38"/>
      <c r="BI16" s="39"/>
      <c r="BJ16" s="39"/>
      <c r="BK16" s="39"/>
      <c r="BL16" s="40"/>
      <c r="BM16" s="42"/>
      <c r="BN16" s="39"/>
      <c r="BO16" s="39"/>
      <c r="BP16" s="39"/>
      <c r="BQ16" s="41"/>
    </row>
    <row r="17" spans="2:69" s="4" customFormat="1" ht="15" customHeight="1">
      <c r="B17" s="55" t="s">
        <v>199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67" t="s">
        <v>205</v>
      </c>
      <c r="V17" s="65"/>
      <c r="W17" s="65"/>
      <c r="X17" s="65"/>
      <c r="Y17" s="66"/>
      <c r="Z17" s="67" t="s">
        <v>206</v>
      </c>
      <c r="AA17" s="65"/>
      <c r="AB17" s="65"/>
      <c r="AC17" s="65"/>
      <c r="AD17" s="68"/>
      <c r="AE17" s="64" t="s">
        <v>207</v>
      </c>
      <c r="AF17" s="65"/>
      <c r="AG17" s="65"/>
      <c r="AH17" s="65"/>
      <c r="AI17" s="66"/>
      <c r="AJ17" s="43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5"/>
      <c r="BC17" s="38"/>
      <c r="BD17" s="39"/>
      <c r="BE17" s="39"/>
      <c r="BF17" s="39"/>
      <c r="BG17" s="41"/>
      <c r="BH17" s="38"/>
      <c r="BI17" s="39"/>
      <c r="BJ17" s="39"/>
      <c r="BK17" s="39"/>
      <c r="BL17" s="40"/>
      <c r="BM17" s="42"/>
      <c r="BN17" s="39"/>
      <c r="BO17" s="39"/>
      <c r="BP17" s="39"/>
      <c r="BQ17" s="41"/>
    </row>
    <row r="18" spans="2:69" s="4" customFormat="1" ht="15" customHeight="1">
      <c r="B18" s="55" t="s">
        <v>83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38">
        <v>4</v>
      </c>
      <c r="V18" s="39"/>
      <c r="W18" s="39"/>
      <c r="X18" s="39"/>
      <c r="Y18" s="41"/>
      <c r="Z18" s="38">
        <v>3</v>
      </c>
      <c r="AA18" s="39"/>
      <c r="AB18" s="39"/>
      <c r="AC18" s="39"/>
      <c r="AD18" s="40"/>
      <c r="AE18" s="42">
        <v>1</v>
      </c>
      <c r="AF18" s="39"/>
      <c r="AG18" s="39"/>
      <c r="AH18" s="39"/>
      <c r="AI18" s="41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5"/>
      <c r="BC18" s="38"/>
      <c r="BD18" s="39"/>
      <c r="BE18" s="39"/>
      <c r="BF18" s="39"/>
      <c r="BG18" s="41"/>
      <c r="BH18" s="38"/>
      <c r="BI18" s="39"/>
      <c r="BJ18" s="39"/>
      <c r="BK18" s="39"/>
      <c r="BL18" s="40"/>
      <c r="BM18" s="42"/>
      <c r="BN18" s="39"/>
      <c r="BO18" s="39"/>
      <c r="BP18" s="39"/>
      <c r="BQ18" s="41"/>
    </row>
    <row r="19" spans="2:69" s="4" customFormat="1" ht="15" customHeight="1">
      <c r="B19" s="55" t="s">
        <v>84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67" t="s">
        <v>200</v>
      </c>
      <c r="V19" s="65"/>
      <c r="W19" s="65"/>
      <c r="X19" s="65"/>
      <c r="Y19" s="66"/>
      <c r="Z19" s="67" t="s">
        <v>172</v>
      </c>
      <c r="AA19" s="65"/>
      <c r="AB19" s="65"/>
      <c r="AC19" s="65"/>
      <c r="AD19" s="68"/>
      <c r="AE19" s="64" t="s">
        <v>173</v>
      </c>
      <c r="AF19" s="65"/>
      <c r="AG19" s="65"/>
      <c r="AH19" s="65"/>
      <c r="AI19" s="66"/>
      <c r="AJ19" s="43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5"/>
      <c r="BC19" s="38"/>
      <c r="BD19" s="39"/>
      <c r="BE19" s="39"/>
      <c r="BF19" s="39"/>
      <c r="BG19" s="41"/>
      <c r="BH19" s="38"/>
      <c r="BI19" s="39"/>
      <c r="BJ19" s="39"/>
      <c r="BK19" s="39"/>
      <c r="BL19" s="40"/>
      <c r="BM19" s="42"/>
      <c r="BN19" s="39"/>
      <c r="BO19" s="39"/>
      <c r="BP19" s="39"/>
      <c r="BQ19" s="41"/>
    </row>
    <row r="20" spans="2:69" s="4" customFormat="1" ht="13.5">
      <c r="B20" s="55" t="s">
        <v>169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67" t="s">
        <v>170</v>
      </c>
      <c r="V20" s="65"/>
      <c r="W20" s="65"/>
      <c r="X20" s="65"/>
      <c r="Y20" s="66"/>
      <c r="Z20" s="67" t="s">
        <v>170</v>
      </c>
      <c r="AA20" s="65"/>
      <c r="AB20" s="65"/>
      <c r="AC20" s="65"/>
      <c r="AD20" s="68"/>
      <c r="AE20" s="64" t="s">
        <v>171</v>
      </c>
      <c r="AF20" s="65"/>
      <c r="AG20" s="65"/>
      <c r="AH20" s="65"/>
      <c r="AI20" s="66"/>
      <c r="AJ20" s="43" t="s">
        <v>223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5"/>
      <c r="BC20" s="38">
        <f>BC21+BC25+2+BC27+4+BC30+BC32</f>
        <v>100</v>
      </c>
      <c r="BD20" s="39"/>
      <c r="BE20" s="39"/>
      <c r="BF20" s="39"/>
      <c r="BG20" s="41"/>
      <c r="BH20" s="38">
        <f>BH21+BH25+2+BH27+3+BH30+BH32</f>
        <v>66</v>
      </c>
      <c r="BI20" s="39"/>
      <c r="BJ20" s="39"/>
      <c r="BK20" s="39"/>
      <c r="BL20" s="40"/>
      <c r="BM20" s="42">
        <f>BM21+BM25+BM27+BM30+BM32</f>
        <v>34</v>
      </c>
      <c r="BN20" s="39"/>
      <c r="BO20" s="39"/>
      <c r="BP20" s="39"/>
      <c r="BQ20" s="41"/>
    </row>
    <row r="21" spans="2:69" s="4" customFormat="1" ht="13.5">
      <c r="B21" s="55" t="s">
        <v>189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/>
      <c r="U21" s="67" t="s">
        <v>209</v>
      </c>
      <c r="V21" s="65"/>
      <c r="W21" s="65"/>
      <c r="X21" s="65"/>
      <c r="Y21" s="66"/>
      <c r="Z21" s="67" t="s">
        <v>210</v>
      </c>
      <c r="AA21" s="65"/>
      <c r="AB21" s="65"/>
      <c r="AC21" s="65"/>
      <c r="AD21" s="68"/>
      <c r="AE21" s="64" t="s">
        <v>177</v>
      </c>
      <c r="AF21" s="65"/>
      <c r="AG21" s="65"/>
      <c r="AH21" s="65"/>
      <c r="AI21" s="66"/>
      <c r="AJ21" s="72" t="s">
        <v>106</v>
      </c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4"/>
      <c r="BC21" s="33">
        <v>58</v>
      </c>
      <c r="BD21" s="34"/>
      <c r="BE21" s="34"/>
      <c r="BF21" s="34"/>
      <c r="BG21" s="37"/>
      <c r="BH21" s="33">
        <v>33</v>
      </c>
      <c r="BI21" s="34"/>
      <c r="BJ21" s="34"/>
      <c r="BK21" s="34"/>
      <c r="BL21" s="35"/>
      <c r="BM21" s="36">
        <v>26</v>
      </c>
      <c r="BN21" s="34"/>
      <c r="BO21" s="34"/>
      <c r="BP21" s="34"/>
      <c r="BQ21" s="37"/>
    </row>
    <row r="22" spans="2:69" s="4" customFormat="1" ht="15" customHeight="1">
      <c r="B22" s="58" t="s">
        <v>85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33">
        <v>45</v>
      </c>
      <c r="V22" s="34"/>
      <c r="W22" s="34"/>
      <c r="X22" s="34"/>
      <c r="Y22" s="37"/>
      <c r="Z22" s="33">
        <v>39</v>
      </c>
      <c r="AA22" s="34"/>
      <c r="AB22" s="34"/>
      <c r="AC22" s="34"/>
      <c r="AD22" s="35"/>
      <c r="AE22" s="36">
        <v>6</v>
      </c>
      <c r="AF22" s="34"/>
      <c r="AG22" s="34"/>
      <c r="AH22" s="34"/>
      <c r="AI22" s="37"/>
      <c r="AJ22" s="55" t="s">
        <v>113</v>
      </c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38">
        <v>4</v>
      </c>
      <c r="BD22" s="39"/>
      <c r="BE22" s="39"/>
      <c r="BF22" s="39"/>
      <c r="BG22" s="41"/>
      <c r="BH22" s="38">
        <v>2</v>
      </c>
      <c r="BI22" s="39"/>
      <c r="BJ22" s="39"/>
      <c r="BK22" s="39"/>
      <c r="BL22" s="40"/>
      <c r="BM22" s="42">
        <v>2</v>
      </c>
      <c r="BN22" s="39"/>
      <c r="BO22" s="39"/>
      <c r="BP22" s="39"/>
      <c r="BQ22" s="41"/>
    </row>
    <row r="23" spans="2:69" ht="15" customHeight="1">
      <c r="B23" s="55" t="s">
        <v>211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38" t="s">
        <v>195</v>
      </c>
      <c r="V23" s="39"/>
      <c r="W23" s="39"/>
      <c r="X23" s="39"/>
      <c r="Y23" s="41"/>
      <c r="Z23" s="38" t="s">
        <v>203</v>
      </c>
      <c r="AA23" s="39"/>
      <c r="AB23" s="39"/>
      <c r="AC23" s="39"/>
      <c r="AD23" s="40"/>
      <c r="AE23" s="42">
        <v>2</v>
      </c>
      <c r="AF23" s="39"/>
      <c r="AG23" s="39"/>
      <c r="AH23" s="39"/>
      <c r="AI23" s="41"/>
      <c r="AJ23" s="55" t="s">
        <v>114</v>
      </c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7"/>
      <c r="BC23" s="38">
        <v>24</v>
      </c>
      <c r="BD23" s="39"/>
      <c r="BE23" s="39"/>
      <c r="BF23" s="39"/>
      <c r="BG23" s="41"/>
      <c r="BH23" s="38">
        <v>5</v>
      </c>
      <c r="BI23" s="39"/>
      <c r="BJ23" s="39"/>
      <c r="BK23" s="39"/>
      <c r="BL23" s="40"/>
      <c r="BM23" s="42">
        <v>19</v>
      </c>
      <c r="BN23" s="39"/>
      <c r="BO23" s="39"/>
      <c r="BP23" s="39"/>
      <c r="BQ23" s="41"/>
    </row>
    <row r="24" spans="2:69" ht="15" customHeight="1">
      <c r="B24" s="55" t="s">
        <v>86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38" t="s">
        <v>212</v>
      </c>
      <c r="V24" s="39"/>
      <c r="W24" s="39"/>
      <c r="X24" s="39"/>
      <c r="Y24" s="41"/>
      <c r="Z24" s="38" t="s">
        <v>213</v>
      </c>
      <c r="AA24" s="39"/>
      <c r="AB24" s="39"/>
      <c r="AC24" s="39"/>
      <c r="AD24" s="40"/>
      <c r="AE24" s="64" t="s">
        <v>173</v>
      </c>
      <c r="AF24" s="65"/>
      <c r="AG24" s="65"/>
      <c r="AH24" s="65"/>
      <c r="AI24" s="66"/>
      <c r="AJ24" s="55" t="s">
        <v>115</v>
      </c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7"/>
      <c r="BC24" s="38" t="s">
        <v>225</v>
      </c>
      <c r="BD24" s="39"/>
      <c r="BE24" s="39"/>
      <c r="BF24" s="39"/>
      <c r="BG24" s="41"/>
      <c r="BH24" s="38" t="s">
        <v>224</v>
      </c>
      <c r="BI24" s="39"/>
      <c r="BJ24" s="39"/>
      <c r="BK24" s="39"/>
      <c r="BL24" s="40"/>
      <c r="BM24" s="42">
        <v>9</v>
      </c>
      <c r="BN24" s="39"/>
      <c r="BO24" s="39"/>
      <c r="BP24" s="39"/>
      <c r="BQ24" s="41"/>
    </row>
    <row r="25" spans="2:69" ht="15" customHeight="1">
      <c r="B25" s="55" t="s">
        <v>87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67" t="s">
        <v>214</v>
      </c>
      <c r="V25" s="65"/>
      <c r="W25" s="65"/>
      <c r="X25" s="65"/>
      <c r="Y25" s="66"/>
      <c r="Z25" s="67" t="s">
        <v>214</v>
      </c>
      <c r="AA25" s="65"/>
      <c r="AB25" s="65"/>
      <c r="AC25" s="65"/>
      <c r="AD25" s="68"/>
      <c r="AE25" s="64" t="s">
        <v>140</v>
      </c>
      <c r="AF25" s="65"/>
      <c r="AG25" s="65"/>
      <c r="AH25" s="65"/>
      <c r="AI25" s="66"/>
      <c r="AJ25" s="72" t="s">
        <v>107</v>
      </c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4"/>
      <c r="BC25" s="33">
        <v>6</v>
      </c>
      <c r="BD25" s="34"/>
      <c r="BE25" s="34"/>
      <c r="BF25" s="34"/>
      <c r="BG25" s="37"/>
      <c r="BH25" s="33">
        <v>5</v>
      </c>
      <c r="BI25" s="34"/>
      <c r="BJ25" s="34"/>
      <c r="BK25" s="34"/>
      <c r="BL25" s="35"/>
      <c r="BM25" s="36">
        <v>1</v>
      </c>
      <c r="BN25" s="34"/>
      <c r="BO25" s="34"/>
      <c r="BP25" s="34"/>
      <c r="BQ25" s="37"/>
    </row>
    <row r="26" spans="2:69" ht="15" customHeight="1">
      <c r="B26" s="55" t="s">
        <v>215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38" t="s">
        <v>201</v>
      </c>
      <c r="V26" s="39"/>
      <c r="W26" s="39"/>
      <c r="X26" s="39"/>
      <c r="Y26" s="41"/>
      <c r="Z26" s="38" t="s">
        <v>216</v>
      </c>
      <c r="AA26" s="39"/>
      <c r="AB26" s="39"/>
      <c r="AC26" s="39"/>
      <c r="AD26" s="40"/>
      <c r="AE26" s="42">
        <v>1</v>
      </c>
      <c r="AF26" s="39"/>
      <c r="AG26" s="39"/>
      <c r="AH26" s="39"/>
      <c r="AI26" s="41"/>
      <c r="AJ26" s="72" t="s">
        <v>108</v>
      </c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4"/>
      <c r="BC26" s="33" t="s">
        <v>208</v>
      </c>
      <c r="BD26" s="34"/>
      <c r="BE26" s="34"/>
      <c r="BF26" s="34"/>
      <c r="BG26" s="37"/>
      <c r="BH26" s="33" t="s">
        <v>192</v>
      </c>
      <c r="BI26" s="34"/>
      <c r="BJ26" s="34"/>
      <c r="BK26" s="34"/>
      <c r="BL26" s="35"/>
      <c r="BM26" s="36" t="s">
        <v>226</v>
      </c>
      <c r="BN26" s="34"/>
      <c r="BO26" s="34"/>
      <c r="BP26" s="34"/>
      <c r="BQ26" s="37"/>
    </row>
    <row r="27" spans="2:69" ht="15" customHeight="1">
      <c r="B27" s="55" t="s">
        <v>130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67" t="s">
        <v>168</v>
      </c>
      <c r="V27" s="65"/>
      <c r="W27" s="65"/>
      <c r="X27" s="65"/>
      <c r="Y27" s="66"/>
      <c r="Z27" s="67" t="s">
        <v>168</v>
      </c>
      <c r="AA27" s="65"/>
      <c r="AB27" s="65"/>
      <c r="AC27" s="65"/>
      <c r="AD27" s="68"/>
      <c r="AE27" s="64" t="s">
        <v>185</v>
      </c>
      <c r="AF27" s="65"/>
      <c r="AG27" s="65"/>
      <c r="AH27" s="65"/>
      <c r="AI27" s="66"/>
      <c r="AJ27" s="72" t="s">
        <v>109</v>
      </c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4"/>
      <c r="BC27" s="33">
        <v>3</v>
      </c>
      <c r="BD27" s="34"/>
      <c r="BE27" s="34"/>
      <c r="BF27" s="34"/>
      <c r="BG27" s="37"/>
      <c r="BH27" s="33">
        <v>2</v>
      </c>
      <c r="BI27" s="34"/>
      <c r="BJ27" s="34"/>
      <c r="BK27" s="34"/>
      <c r="BL27" s="35"/>
      <c r="BM27" s="36">
        <v>1</v>
      </c>
      <c r="BN27" s="34"/>
      <c r="BO27" s="34"/>
      <c r="BP27" s="34"/>
      <c r="BQ27" s="37"/>
    </row>
    <row r="28" spans="2:69" ht="15" customHeight="1">
      <c r="B28" s="55" t="s">
        <v>88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38">
        <v>8</v>
      </c>
      <c r="V28" s="39"/>
      <c r="W28" s="39"/>
      <c r="X28" s="39"/>
      <c r="Y28" s="41"/>
      <c r="Z28" s="38">
        <v>6</v>
      </c>
      <c r="AA28" s="39"/>
      <c r="AB28" s="39"/>
      <c r="AC28" s="39"/>
      <c r="AD28" s="40"/>
      <c r="AE28" s="42">
        <v>2</v>
      </c>
      <c r="AF28" s="39"/>
      <c r="AG28" s="39"/>
      <c r="AH28" s="39"/>
      <c r="AI28" s="41"/>
      <c r="AJ28" s="72" t="s">
        <v>110</v>
      </c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4"/>
      <c r="BC28" s="33" t="s">
        <v>178</v>
      </c>
      <c r="BD28" s="34"/>
      <c r="BE28" s="34"/>
      <c r="BF28" s="34"/>
      <c r="BG28" s="37"/>
      <c r="BH28" s="33" t="s">
        <v>193</v>
      </c>
      <c r="BI28" s="34"/>
      <c r="BJ28" s="34"/>
      <c r="BK28" s="34"/>
      <c r="BL28" s="35"/>
      <c r="BM28" s="36" t="s">
        <v>191</v>
      </c>
      <c r="BN28" s="34"/>
      <c r="BO28" s="34"/>
      <c r="BP28" s="34"/>
      <c r="BQ28" s="37"/>
    </row>
    <row r="29" spans="2:69" ht="15" customHeight="1">
      <c r="B29" s="69" t="s">
        <v>217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67" t="s">
        <v>218</v>
      </c>
      <c r="V29" s="65"/>
      <c r="W29" s="65"/>
      <c r="X29" s="65"/>
      <c r="Y29" s="66"/>
      <c r="Z29" s="67" t="s">
        <v>190</v>
      </c>
      <c r="AA29" s="65"/>
      <c r="AB29" s="65"/>
      <c r="AC29" s="65"/>
      <c r="AD29" s="68"/>
      <c r="AE29" s="64" t="s">
        <v>173</v>
      </c>
      <c r="AF29" s="65"/>
      <c r="AG29" s="65"/>
      <c r="AH29" s="65"/>
      <c r="AI29" s="66"/>
      <c r="AJ29" s="72" t="s">
        <v>139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4"/>
      <c r="BC29" s="33" t="s">
        <v>168</v>
      </c>
      <c r="BD29" s="34"/>
      <c r="BE29" s="34"/>
      <c r="BF29" s="34"/>
      <c r="BG29" s="37"/>
      <c r="BH29" s="33" t="s">
        <v>168</v>
      </c>
      <c r="BI29" s="34"/>
      <c r="BJ29" s="34"/>
      <c r="BK29" s="34"/>
      <c r="BL29" s="35"/>
      <c r="BM29" s="36" t="s">
        <v>140</v>
      </c>
      <c r="BN29" s="34"/>
      <c r="BO29" s="34"/>
      <c r="BP29" s="34"/>
      <c r="BQ29" s="37"/>
    </row>
    <row r="30" spans="2:69" ht="15" customHeight="1">
      <c r="B30" s="55" t="s">
        <v>131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38">
        <v>8</v>
      </c>
      <c r="V30" s="39"/>
      <c r="W30" s="39"/>
      <c r="X30" s="39"/>
      <c r="Y30" s="41"/>
      <c r="Z30" s="38">
        <v>7</v>
      </c>
      <c r="AA30" s="39"/>
      <c r="AB30" s="39"/>
      <c r="AC30" s="39"/>
      <c r="AD30" s="40"/>
      <c r="AE30" s="42">
        <v>1</v>
      </c>
      <c r="AF30" s="39"/>
      <c r="AG30" s="39"/>
      <c r="AH30" s="39"/>
      <c r="AI30" s="41"/>
      <c r="AJ30" s="72" t="s">
        <v>111</v>
      </c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C30" s="33">
        <v>12</v>
      </c>
      <c r="BD30" s="34"/>
      <c r="BE30" s="34"/>
      <c r="BF30" s="34"/>
      <c r="BG30" s="37"/>
      <c r="BH30" s="33">
        <v>12</v>
      </c>
      <c r="BI30" s="34"/>
      <c r="BJ30" s="34"/>
      <c r="BK30" s="34"/>
      <c r="BL30" s="35"/>
      <c r="BM30" s="36">
        <v>0</v>
      </c>
      <c r="BN30" s="34"/>
      <c r="BO30" s="34"/>
      <c r="BP30" s="34"/>
      <c r="BQ30" s="37"/>
    </row>
    <row r="31" spans="2:69" ht="15" customHeight="1">
      <c r="B31" s="58" t="s">
        <v>89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33">
        <v>43</v>
      </c>
      <c r="V31" s="34"/>
      <c r="W31" s="34"/>
      <c r="X31" s="34"/>
      <c r="Y31" s="37"/>
      <c r="Z31" s="33">
        <v>20</v>
      </c>
      <c r="AA31" s="34"/>
      <c r="AB31" s="34"/>
      <c r="AC31" s="34"/>
      <c r="AD31" s="35"/>
      <c r="AE31" s="36">
        <v>23</v>
      </c>
      <c r="AF31" s="34"/>
      <c r="AG31" s="34"/>
      <c r="AH31" s="34"/>
      <c r="AI31" s="37"/>
      <c r="AJ31" s="55" t="s">
        <v>116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7"/>
      <c r="BC31" s="38">
        <v>11</v>
      </c>
      <c r="BD31" s="39"/>
      <c r="BE31" s="39"/>
      <c r="BF31" s="39"/>
      <c r="BG31" s="41"/>
      <c r="BH31" s="38">
        <v>11</v>
      </c>
      <c r="BI31" s="39"/>
      <c r="BJ31" s="39"/>
      <c r="BK31" s="39"/>
      <c r="BL31" s="40"/>
      <c r="BM31" s="42">
        <v>0</v>
      </c>
      <c r="BN31" s="39"/>
      <c r="BO31" s="39"/>
      <c r="BP31" s="39"/>
      <c r="BQ31" s="41"/>
    </row>
    <row r="32" spans="2:69" ht="15" customHeight="1">
      <c r="B32" s="55" t="s">
        <v>90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38">
        <v>10</v>
      </c>
      <c r="V32" s="39"/>
      <c r="W32" s="39"/>
      <c r="X32" s="39"/>
      <c r="Y32" s="41"/>
      <c r="Z32" s="38">
        <v>8</v>
      </c>
      <c r="AA32" s="39"/>
      <c r="AB32" s="39"/>
      <c r="AC32" s="39"/>
      <c r="AD32" s="40"/>
      <c r="AE32" s="42">
        <v>2</v>
      </c>
      <c r="AF32" s="39"/>
      <c r="AG32" s="39"/>
      <c r="AH32" s="39"/>
      <c r="AI32" s="41"/>
      <c r="AJ32" s="61" t="s">
        <v>112</v>
      </c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3"/>
      <c r="BC32" s="33">
        <v>15</v>
      </c>
      <c r="BD32" s="34"/>
      <c r="BE32" s="34"/>
      <c r="BF32" s="34"/>
      <c r="BG32" s="37"/>
      <c r="BH32" s="33">
        <v>9</v>
      </c>
      <c r="BI32" s="34"/>
      <c r="BJ32" s="34"/>
      <c r="BK32" s="34"/>
      <c r="BL32" s="35"/>
      <c r="BM32" s="36">
        <v>6</v>
      </c>
      <c r="BN32" s="34"/>
      <c r="BO32" s="34"/>
      <c r="BP32" s="34"/>
      <c r="BQ32" s="37"/>
    </row>
    <row r="33" spans="2:69" ht="15" customHeight="1">
      <c r="B33" s="55" t="s">
        <v>91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38">
        <v>21</v>
      </c>
      <c r="V33" s="39"/>
      <c r="W33" s="39"/>
      <c r="X33" s="39"/>
      <c r="Y33" s="41"/>
      <c r="Z33" s="38">
        <v>8</v>
      </c>
      <c r="AA33" s="39"/>
      <c r="AB33" s="39"/>
      <c r="AC33" s="39"/>
      <c r="AD33" s="40"/>
      <c r="AE33" s="42">
        <v>13</v>
      </c>
      <c r="AF33" s="39"/>
      <c r="AG33" s="39"/>
      <c r="AH33" s="39"/>
      <c r="AI33" s="41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/>
      <c r="BC33" s="38"/>
      <c r="BD33" s="39"/>
      <c r="BE33" s="39"/>
      <c r="BF33" s="39"/>
      <c r="BG33" s="41"/>
      <c r="BH33" s="38"/>
      <c r="BI33" s="39"/>
      <c r="BJ33" s="39"/>
      <c r="BK33" s="39"/>
      <c r="BL33" s="40"/>
      <c r="BM33" s="42"/>
      <c r="BN33" s="39"/>
      <c r="BO33" s="39"/>
      <c r="BP33" s="39"/>
      <c r="BQ33" s="41"/>
    </row>
    <row r="34" spans="2:69" ht="15" customHeight="1">
      <c r="B34" s="55" t="s">
        <v>176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67" t="s">
        <v>175</v>
      </c>
      <c r="V34" s="65"/>
      <c r="W34" s="65"/>
      <c r="X34" s="65"/>
      <c r="Y34" s="66"/>
      <c r="Z34" s="67" t="s">
        <v>177</v>
      </c>
      <c r="AA34" s="65"/>
      <c r="AB34" s="65"/>
      <c r="AC34" s="65"/>
      <c r="AD34" s="68"/>
      <c r="AE34" s="64" t="s">
        <v>174</v>
      </c>
      <c r="AF34" s="65"/>
      <c r="AG34" s="65"/>
      <c r="AH34" s="65"/>
      <c r="AI34" s="66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5"/>
      <c r="BC34" s="38"/>
      <c r="BD34" s="39"/>
      <c r="BE34" s="39"/>
      <c r="BF34" s="39"/>
      <c r="BG34" s="41"/>
      <c r="BH34" s="38"/>
      <c r="BI34" s="39"/>
      <c r="BJ34" s="39"/>
      <c r="BK34" s="39"/>
      <c r="BL34" s="40"/>
      <c r="BM34" s="42"/>
      <c r="BN34" s="39"/>
      <c r="BO34" s="39"/>
      <c r="BP34" s="39"/>
      <c r="BQ34" s="41"/>
    </row>
    <row r="35" spans="2:69" ht="15" customHeight="1">
      <c r="B35" s="55" t="s">
        <v>92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38">
        <v>11</v>
      </c>
      <c r="V35" s="39"/>
      <c r="W35" s="39"/>
      <c r="X35" s="39"/>
      <c r="Y35" s="41"/>
      <c r="Z35" s="38">
        <v>3</v>
      </c>
      <c r="AA35" s="39"/>
      <c r="AB35" s="39"/>
      <c r="AC35" s="39"/>
      <c r="AD35" s="40"/>
      <c r="AE35" s="42">
        <v>8</v>
      </c>
      <c r="AF35" s="39"/>
      <c r="AG35" s="39"/>
      <c r="AH35" s="39"/>
      <c r="AI35" s="41"/>
      <c r="AJ35" s="43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5"/>
      <c r="BC35" s="38"/>
      <c r="BD35" s="39"/>
      <c r="BE35" s="39"/>
      <c r="BF35" s="39"/>
      <c r="BG35" s="41"/>
      <c r="BH35" s="38"/>
      <c r="BI35" s="39"/>
      <c r="BJ35" s="39"/>
      <c r="BK35" s="39"/>
      <c r="BL35" s="40"/>
      <c r="BM35" s="42"/>
      <c r="BN35" s="39"/>
      <c r="BO35" s="39"/>
      <c r="BP35" s="39"/>
      <c r="BQ35" s="41"/>
    </row>
    <row r="36" spans="2:69" ht="15" customHeight="1">
      <c r="B36" s="58" t="s">
        <v>93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0"/>
      <c r="U36" s="33">
        <v>39</v>
      </c>
      <c r="V36" s="34"/>
      <c r="W36" s="34"/>
      <c r="X36" s="34"/>
      <c r="Y36" s="37"/>
      <c r="Z36" s="33">
        <v>10</v>
      </c>
      <c r="AA36" s="34"/>
      <c r="AB36" s="34"/>
      <c r="AC36" s="34"/>
      <c r="AD36" s="35"/>
      <c r="AE36" s="36">
        <v>29</v>
      </c>
      <c r="AF36" s="34"/>
      <c r="AG36" s="34"/>
      <c r="AH36" s="34"/>
      <c r="AI36" s="37"/>
      <c r="AJ36" s="43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5"/>
      <c r="BC36" s="38"/>
      <c r="BD36" s="39"/>
      <c r="BE36" s="39"/>
      <c r="BF36" s="39"/>
      <c r="BG36" s="41"/>
      <c r="BH36" s="38"/>
      <c r="BI36" s="39"/>
      <c r="BJ36" s="39"/>
      <c r="BK36" s="39"/>
      <c r="BL36" s="40"/>
      <c r="BM36" s="42"/>
      <c r="BN36" s="39"/>
      <c r="BO36" s="39"/>
      <c r="BP36" s="39"/>
      <c r="BQ36" s="41"/>
    </row>
    <row r="37" spans="2:69" ht="15" customHeight="1">
      <c r="B37" s="55" t="s">
        <v>94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  <c r="U37" s="38">
        <v>30</v>
      </c>
      <c r="V37" s="39"/>
      <c r="W37" s="39"/>
      <c r="X37" s="39"/>
      <c r="Y37" s="41"/>
      <c r="Z37" s="38">
        <v>6</v>
      </c>
      <c r="AA37" s="39"/>
      <c r="AB37" s="39"/>
      <c r="AC37" s="39"/>
      <c r="AD37" s="40"/>
      <c r="AE37" s="42">
        <v>24</v>
      </c>
      <c r="AF37" s="39"/>
      <c r="AG37" s="39"/>
      <c r="AH37" s="39"/>
      <c r="AI37" s="41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5"/>
      <c r="BC37" s="38"/>
      <c r="BD37" s="39"/>
      <c r="BE37" s="39"/>
      <c r="BF37" s="39"/>
      <c r="BG37" s="41"/>
      <c r="BH37" s="38"/>
      <c r="BI37" s="39"/>
      <c r="BJ37" s="39"/>
      <c r="BK37" s="39"/>
      <c r="BL37" s="40"/>
      <c r="BM37" s="42"/>
      <c r="BN37" s="39"/>
      <c r="BO37" s="39"/>
      <c r="BP37" s="39"/>
      <c r="BQ37" s="41"/>
    </row>
    <row r="38" spans="2:69" ht="15" customHeight="1">
      <c r="B38" s="55" t="s">
        <v>95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38">
        <v>5</v>
      </c>
      <c r="V38" s="39"/>
      <c r="W38" s="39"/>
      <c r="X38" s="39"/>
      <c r="Y38" s="41"/>
      <c r="Z38" s="38">
        <v>3</v>
      </c>
      <c r="AA38" s="39"/>
      <c r="AB38" s="39"/>
      <c r="AC38" s="39"/>
      <c r="AD38" s="40"/>
      <c r="AE38" s="42">
        <v>2</v>
      </c>
      <c r="AF38" s="39"/>
      <c r="AG38" s="39"/>
      <c r="AH38" s="39"/>
      <c r="AI38" s="41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5"/>
      <c r="BC38" s="38"/>
      <c r="BD38" s="39"/>
      <c r="BE38" s="39"/>
      <c r="BF38" s="39"/>
      <c r="BG38" s="41"/>
      <c r="BH38" s="38"/>
      <c r="BI38" s="39"/>
      <c r="BJ38" s="39"/>
      <c r="BK38" s="39"/>
      <c r="BL38" s="40"/>
      <c r="BM38" s="42"/>
      <c r="BN38" s="39"/>
      <c r="BO38" s="39"/>
      <c r="BP38" s="39"/>
      <c r="BQ38" s="41"/>
    </row>
    <row r="39" spans="2:69" ht="15" customHeight="1">
      <c r="B39" s="55" t="s">
        <v>96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  <c r="U39" s="38" t="s">
        <v>219</v>
      </c>
      <c r="V39" s="39"/>
      <c r="W39" s="39"/>
      <c r="X39" s="39"/>
      <c r="Y39" s="41"/>
      <c r="Z39" s="38" t="s">
        <v>207</v>
      </c>
      <c r="AA39" s="39"/>
      <c r="AB39" s="39"/>
      <c r="AC39" s="39"/>
      <c r="AD39" s="40"/>
      <c r="AE39" s="42" t="s">
        <v>220</v>
      </c>
      <c r="AF39" s="39"/>
      <c r="AG39" s="39"/>
      <c r="AH39" s="39"/>
      <c r="AI39" s="41"/>
      <c r="AJ39" s="43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/>
      <c r="BC39" s="38"/>
      <c r="BD39" s="39"/>
      <c r="BE39" s="39"/>
      <c r="BF39" s="39"/>
      <c r="BG39" s="41"/>
      <c r="BH39" s="38"/>
      <c r="BI39" s="39"/>
      <c r="BJ39" s="39"/>
      <c r="BK39" s="39"/>
      <c r="BL39" s="40"/>
      <c r="BM39" s="42"/>
      <c r="BN39" s="39"/>
      <c r="BO39" s="39"/>
      <c r="BP39" s="39"/>
      <c r="BQ39" s="41"/>
    </row>
    <row r="40" spans="2:69" ht="15" customHeight="1">
      <c r="B40" s="58" t="s">
        <v>138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0"/>
      <c r="U40" s="33">
        <v>51</v>
      </c>
      <c r="V40" s="34"/>
      <c r="W40" s="34"/>
      <c r="X40" s="34"/>
      <c r="Y40" s="37"/>
      <c r="Z40" s="33">
        <v>47</v>
      </c>
      <c r="AA40" s="34"/>
      <c r="AB40" s="34"/>
      <c r="AC40" s="34"/>
      <c r="AD40" s="35"/>
      <c r="AE40" s="36">
        <v>4</v>
      </c>
      <c r="AF40" s="34"/>
      <c r="AG40" s="34"/>
      <c r="AH40" s="34"/>
      <c r="AI40" s="37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5"/>
      <c r="BC40" s="38"/>
      <c r="BD40" s="39"/>
      <c r="BE40" s="39"/>
      <c r="BF40" s="39"/>
      <c r="BG40" s="41"/>
      <c r="BH40" s="38"/>
      <c r="BI40" s="39"/>
      <c r="BJ40" s="39"/>
      <c r="BK40" s="39"/>
      <c r="BL40" s="40"/>
      <c r="BM40" s="42"/>
      <c r="BN40" s="39"/>
      <c r="BO40" s="39"/>
      <c r="BP40" s="39"/>
      <c r="BQ40" s="41"/>
    </row>
    <row r="41" spans="2:69" ht="15" customHeight="1">
      <c r="B41" s="55" t="s">
        <v>97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7"/>
      <c r="U41" s="38">
        <v>16</v>
      </c>
      <c r="V41" s="39"/>
      <c r="W41" s="39"/>
      <c r="X41" s="39"/>
      <c r="Y41" s="41"/>
      <c r="Z41" s="38">
        <v>15</v>
      </c>
      <c r="AA41" s="39"/>
      <c r="AB41" s="39"/>
      <c r="AC41" s="39"/>
      <c r="AD41" s="40"/>
      <c r="AE41" s="42">
        <v>1</v>
      </c>
      <c r="AF41" s="39"/>
      <c r="AG41" s="39"/>
      <c r="AH41" s="39"/>
      <c r="AI41" s="41"/>
      <c r="AJ41" s="43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5"/>
      <c r="BC41" s="38"/>
      <c r="BD41" s="39"/>
      <c r="BE41" s="39"/>
      <c r="BF41" s="39"/>
      <c r="BG41" s="41"/>
      <c r="BH41" s="38"/>
      <c r="BI41" s="39"/>
      <c r="BJ41" s="39"/>
      <c r="BK41" s="39"/>
      <c r="BL41" s="40"/>
      <c r="BM41" s="42"/>
      <c r="BN41" s="39"/>
      <c r="BO41" s="39"/>
      <c r="BP41" s="39"/>
      <c r="BQ41" s="41"/>
    </row>
    <row r="42" spans="2:69" ht="15" customHeight="1">
      <c r="B42" s="55" t="s">
        <v>98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7"/>
      <c r="U42" s="38">
        <v>10</v>
      </c>
      <c r="V42" s="39"/>
      <c r="W42" s="39"/>
      <c r="X42" s="39"/>
      <c r="Y42" s="41"/>
      <c r="Z42" s="38">
        <v>9</v>
      </c>
      <c r="AA42" s="39"/>
      <c r="AB42" s="39"/>
      <c r="AC42" s="39"/>
      <c r="AD42" s="40"/>
      <c r="AE42" s="42">
        <v>1</v>
      </c>
      <c r="AF42" s="39"/>
      <c r="AG42" s="39"/>
      <c r="AH42" s="39"/>
      <c r="AI42" s="41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5"/>
      <c r="BC42" s="38"/>
      <c r="BD42" s="39"/>
      <c r="BE42" s="39"/>
      <c r="BF42" s="39"/>
      <c r="BG42" s="41"/>
      <c r="BH42" s="38"/>
      <c r="BI42" s="39"/>
      <c r="BJ42" s="39"/>
      <c r="BK42" s="39"/>
      <c r="BL42" s="40"/>
      <c r="BM42" s="42"/>
      <c r="BN42" s="39"/>
      <c r="BO42" s="39"/>
      <c r="BP42" s="39"/>
      <c r="BQ42" s="41"/>
    </row>
    <row r="43" spans="2:69" ht="15" customHeight="1">
      <c r="B43" s="55" t="s">
        <v>99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  <c r="U43" s="38">
        <v>12</v>
      </c>
      <c r="V43" s="39"/>
      <c r="W43" s="39"/>
      <c r="X43" s="39"/>
      <c r="Y43" s="41"/>
      <c r="Z43" s="38">
        <v>11</v>
      </c>
      <c r="AA43" s="39"/>
      <c r="AB43" s="39"/>
      <c r="AC43" s="39"/>
      <c r="AD43" s="40"/>
      <c r="AE43" s="42">
        <v>1</v>
      </c>
      <c r="AF43" s="39"/>
      <c r="AG43" s="39"/>
      <c r="AH43" s="39"/>
      <c r="AI43" s="41"/>
      <c r="AJ43" s="88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8"/>
      <c r="BD43" s="39"/>
      <c r="BE43" s="39"/>
      <c r="BF43" s="39"/>
      <c r="BG43" s="41"/>
      <c r="BH43" s="38"/>
      <c r="BI43" s="39"/>
      <c r="BJ43" s="39"/>
      <c r="BK43" s="39"/>
      <c r="BL43" s="40"/>
      <c r="BM43" s="42"/>
      <c r="BN43" s="39"/>
      <c r="BO43" s="39"/>
      <c r="BP43" s="39"/>
      <c r="BQ43" s="41"/>
    </row>
    <row r="44" spans="2:69" ht="15" customHeight="1">
      <c r="B44" s="55" t="s">
        <v>100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7"/>
      <c r="U44" s="38">
        <v>11</v>
      </c>
      <c r="V44" s="39"/>
      <c r="W44" s="39"/>
      <c r="X44" s="39"/>
      <c r="Y44" s="41"/>
      <c r="Z44" s="38">
        <v>10</v>
      </c>
      <c r="AA44" s="39"/>
      <c r="AB44" s="39"/>
      <c r="AC44" s="39"/>
      <c r="AD44" s="40"/>
      <c r="AE44" s="42">
        <v>1</v>
      </c>
      <c r="AF44" s="39"/>
      <c r="AG44" s="39"/>
      <c r="AH44" s="39"/>
      <c r="AI44" s="41"/>
      <c r="AJ44" s="52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  <c r="BC44" s="38"/>
      <c r="BD44" s="39"/>
      <c r="BE44" s="39"/>
      <c r="BF44" s="39"/>
      <c r="BG44" s="41"/>
      <c r="BH44" s="38"/>
      <c r="BI44" s="39"/>
      <c r="BJ44" s="39"/>
      <c r="BK44" s="39"/>
      <c r="BL44" s="40"/>
      <c r="BM44" s="42"/>
      <c r="BN44" s="39"/>
      <c r="BO44" s="39"/>
      <c r="BP44" s="39"/>
      <c r="BQ44" s="41"/>
    </row>
    <row r="45" spans="42:69" ht="15" customHeight="1">
      <c r="AP45" s="1" t="s">
        <v>135</v>
      </c>
      <c r="AS45" s="1" t="s">
        <v>118</v>
      </c>
      <c r="BQ45" s="10" t="s">
        <v>119</v>
      </c>
    </row>
    <row r="46" spans="2:68" ht="1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I46" s="11"/>
      <c r="BJ46" s="11"/>
      <c r="BK46" s="11"/>
      <c r="BL46" s="11"/>
      <c r="BM46" s="11"/>
      <c r="BN46" s="11"/>
      <c r="BO46" s="11"/>
      <c r="BP46" s="11"/>
    </row>
    <row r="47" spans="1:69" s="11" customFormat="1" ht="15" customHeight="1">
      <c r="A47" s="11" t="s">
        <v>65</v>
      </c>
      <c r="N47" s="11" t="s">
        <v>184</v>
      </c>
      <c r="BH47" s="1"/>
      <c r="BQ47" s="12" t="s">
        <v>63</v>
      </c>
    </row>
    <row r="48" spans="2:69" s="11" customFormat="1" ht="15" customHeight="1">
      <c r="B48" s="22" t="s">
        <v>136</v>
      </c>
      <c r="C48" s="22"/>
      <c r="D48" s="22"/>
      <c r="E48" s="22"/>
      <c r="F48" s="22"/>
      <c r="G48" s="22"/>
      <c r="H48" s="22"/>
      <c r="I48" s="22"/>
      <c r="J48" s="22" t="s">
        <v>67</v>
      </c>
      <c r="K48" s="22"/>
      <c r="L48" s="22"/>
      <c r="M48" s="22"/>
      <c r="N48" s="22"/>
      <c r="O48" s="22"/>
      <c r="P48" s="22"/>
      <c r="Q48" s="22"/>
      <c r="R48" s="22"/>
      <c r="S48" s="22"/>
      <c r="T48" s="22" t="s">
        <v>68</v>
      </c>
      <c r="U48" s="22"/>
      <c r="V48" s="22"/>
      <c r="W48" s="22"/>
      <c r="X48" s="22"/>
      <c r="Y48" s="22"/>
      <c r="Z48" s="22"/>
      <c r="AA48" s="22"/>
      <c r="AB48" s="22"/>
      <c r="AC48" s="22"/>
      <c r="AD48" s="29" t="s">
        <v>69</v>
      </c>
      <c r="AE48" s="30"/>
      <c r="AF48" s="30"/>
      <c r="AG48" s="30"/>
      <c r="AH48" s="30"/>
      <c r="AI48" s="30"/>
      <c r="AJ48" s="30"/>
      <c r="AK48" s="30"/>
      <c r="AL48" s="30"/>
      <c r="AM48" s="23"/>
      <c r="AN48" s="22" t="s">
        <v>70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 t="s">
        <v>71</v>
      </c>
      <c r="AY48" s="22"/>
      <c r="AZ48" s="22"/>
      <c r="BA48" s="22"/>
      <c r="BB48" s="22"/>
      <c r="BC48" s="22"/>
      <c r="BD48" s="22"/>
      <c r="BE48" s="22"/>
      <c r="BF48" s="22"/>
      <c r="BG48" s="22"/>
      <c r="BH48" s="29" t="s">
        <v>72</v>
      </c>
      <c r="BI48" s="30"/>
      <c r="BJ48" s="30"/>
      <c r="BK48" s="30"/>
      <c r="BL48" s="30"/>
      <c r="BM48" s="30"/>
      <c r="BN48" s="30"/>
      <c r="BO48" s="30"/>
      <c r="BP48" s="30"/>
      <c r="BQ48" s="23"/>
    </row>
    <row r="49" spans="2:69" s="11" customFormat="1" ht="15" customHeight="1">
      <c r="B49" s="22" t="s">
        <v>66</v>
      </c>
      <c r="C49" s="22"/>
      <c r="D49" s="22"/>
      <c r="E49" s="22"/>
      <c r="F49" s="22"/>
      <c r="G49" s="22"/>
      <c r="H49" s="22"/>
      <c r="I49" s="22"/>
      <c r="J49" s="46">
        <v>1717871</v>
      </c>
      <c r="K49" s="47"/>
      <c r="L49" s="47"/>
      <c r="M49" s="47"/>
      <c r="N49" s="47"/>
      <c r="O49" s="47"/>
      <c r="P49" s="47"/>
      <c r="Q49" s="47"/>
      <c r="R49" s="47"/>
      <c r="S49" s="48"/>
      <c r="T49" s="46">
        <v>474496</v>
      </c>
      <c r="U49" s="47"/>
      <c r="V49" s="47"/>
      <c r="W49" s="47"/>
      <c r="X49" s="47"/>
      <c r="Y49" s="47"/>
      <c r="Z49" s="47"/>
      <c r="AA49" s="47"/>
      <c r="AB49" s="47"/>
      <c r="AC49" s="48"/>
      <c r="AD49" s="46">
        <v>2600457</v>
      </c>
      <c r="AE49" s="47"/>
      <c r="AF49" s="47"/>
      <c r="AG49" s="47"/>
      <c r="AH49" s="47"/>
      <c r="AI49" s="47"/>
      <c r="AJ49" s="47"/>
      <c r="AK49" s="47"/>
      <c r="AL49" s="47"/>
      <c r="AM49" s="48"/>
      <c r="AN49" s="46">
        <v>135452</v>
      </c>
      <c r="AO49" s="47"/>
      <c r="AP49" s="47"/>
      <c r="AQ49" s="47"/>
      <c r="AR49" s="47"/>
      <c r="AS49" s="47"/>
      <c r="AT49" s="47"/>
      <c r="AU49" s="47"/>
      <c r="AV49" s="47"/>
      <c r="AW49" s="48"/>
      <c r="AX49" s="46">
        <v>23487</v>
      </c>
      <c r="AY49" s="47"/>
      <c r="AZ49" s="47"/>
      <c r="BA49" s="47"/>
      <c r="BB49" s="47"/>
      <c r="BC49" s="47"/>
      <c r="BD49" s="47"/>
      <c r="BE49" s="47"/>
      <c r="BF49" s="47"/>
      <c r="BG49" s="48"/>
      <c r="BH49" s="46">
        <v>411921</v>
      </c>
      <c r="BI49" s="47"/>
      <c r="BJ49" s="47"/>
      <c r="BK49" s="47"/>
      <c r="BL49" s="47"/>
      <c r="BM49" s="47"/>
      <c r="BN49" s="47"/>
      <c r="BO49" s="47"/>
      <c r="BP49" s="47"/>
      <c r="BQ49" s="48"/>
    </row>
    <row r="50" spans="2:69" s="11" customFormat="1" ht="15" customHeight="1">
      <c r="B50" s="22" t="s">
        <v>137</v>
      </c>
      <c r="C50" s="22"/>
      <c r="D50" s="22"/>
      <c r="E50" s="22"/>
      <c r="F50" s="22"/>
      <c r="G50" s="22"/>
      <c r="H50" s="22"/>
      <c r="I50" s="22"/>
      <c r="J50" s="29">
        <v>32</v>
      </c>
      <c r="K50" s="30"/>
      <c r="L50" s="30"/>
      <c r="M50" s="30"/>
      <c r="N50" s="30"/>
      <c r="O50" s="30"/>
      <c r="P50" s="30"/>
      <c r="Q50" s="30"/>
      <c r="R50" s="30"/>
      <c r="S50" s="23"/>
      <c r="T50" s="29" t="s">
        <v>229</v>
      </c>
      <c r="U50" s="30"/>
      <c r="V50" s="30"/>
      <c r="W50" s="30"/>
      <c r="X50" s="30"/>
      <c r="Y50" s="30"/>
      <c r="Z50" s="30"/>
      <c r="AA50" s="30"/>
      <c r="AB50" s="30"/>
      <c r="AC50" s="23"/>
      <c r="AD50" s="29" t="s">
        <v>230</v>
      </c>
      <c r="AE50" s="30"/>
      <c r="AF50" s="30"/>
      <c r="AG50" s="30"/>
      <c r="AH50" s="30"/>
      <c r="AI50" s="30"/>
      <c r="AJ50" s="30"/>
      <c r="AK50" s="30"/>
      <c r="AL50" s="30"/>
      <c r="AM50" s="23"/>
      <c r="AN50" s="29">
        <v>2.5</v>
      </c>
      <c r="AO50" s="30"/>
      <c r="AP50" s="30"/>
      <c r="AQ50" s="30"/>
      <c r="AR50" s="30"/>
      <c r="AS50" s="30"/>
      <c r="AT50" s="30"/>
      <c r="AU50" s="30"/>
      <c r="AV50" s="30"/>
      <c r="AW50" s="23"/>
      <c r="AX50" s="29">
        <v>0.4</v>
      </c>
      <c r="AY50" s="30"/>
      <c r="AZ50" s="30"/>
      <c r="BA50" s="30"/>
      <c r="BB50" s="30"/>
      <c r="BC50" s="30"/>
      <c r="BD50" s="30"/>
      <c r="BE50" s="30"/>
      <c r="BF50" s="30"/>
      <c r="BG50" s="23"/>
      <c r="BH50" s="29">
        <v>7.7</v>
      </c>
      <c r="BI50" s="30"/>
      <c r="BJ50" s="30"/>
      <c r="BK50" s="30"/>
      <c r="BL50" s="30"/>
      <c r="BM50" s="30"/>
      <c r="BN50" s="30"/>
      <c r="BO50" s="30"/>
      <c r="BP50" s="30"/>
      <c r="BQ50" s="23"/>
    </row>
    <row r="51" s="11" customFormat="1" ht="15" customHeight="1">
      <c r="BQ51" s="12" t="s">
        <v>9</v>
      </c>
    </row>
    <row r="52" s="11" customFormat="1" ht="13.5" customHeight="1"/>
    <row r="53" spans="1:66" s="11" customFormat="1" ht="15" customHeight="1">
      <c r="A53" s="11" t="s">
        <v>117</v>
      </c>
      <c r="BN53" s="12" t="s">
        <v>231</v>
      </c>
    </row>
    <row r="54" spans="2:71" s="11" customFormat="1" ht="15.75" customHeight="1">
      <c r="B54" s="51" t="s">
        <v>232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 t="s">
        <v>233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 t="s">
        <v>234</v>
      </c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 t="s">
        <v>235</v>
      </c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 t="s">
        <v>236</v>
      </c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91"/>
      <c r="BO54" s="15"/>
      <c r="BP54" s="6"/>
      <c r="BQ54" s="6"/>
      <c r="BR54" s="6"/>
      <c r="BS54" s="6"/>
    </row>
    <row r="55" spans="2:71" s="11" customFormat="1" ht="15" customHeight="1">
      <c r="B55" s="49">
        <v>645870314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>
        <v>0</v>
      </c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>
        <v>3318334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2414438</v>
      </c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>
        <v>219019.91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50"/>
      <c r="BO55" s="15"/>
      <c r="BP55" s="6"/>
      <c r="BQ55" s="6"/>
      <c r="BR55" s="6"/>
      <c r="BS55" s="6"/>
    </row>
    <row r="56" s="11" customFormat="1" ht="15" customHeight="1">
      <c r="BN56" s="12" t="s">
        <v>9</v>
      </c>
    </row>
    <row r="57" s="11" customFormat="1" ht="15" customHeight="1"/>
    <row r="58" spans="2:69" s="11" customFormat="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</sheetData>
  <sheetProtection/>
  <mergeCells count="345">
    <mergeCell ref="B54:N54"/>
    <mergeCell ref="BM31:BQ31"/>
    <mergeCell ref="AD48:AM48"/>
    <mergeCell ref="AD49:AM49"/>
    <mergeCell ref="AD50:AM50"/>
    <mergeCell ref="B55:N55"/>
    <mergeCell ref="O54:AA54"/>
    <mergeCell ref="O55:AA55"/>
    <mergeCell ref="AB54:AN54"/>
    <mergeCell ref="AB55:AN55"/>
    <mergeCell ref="AJ25:BB25"/>
    <mergeCell ref="BC25:BG25"/>
    <mergeCell ref="BH25:BL25"/>
    <mergeCell ref="BM25:BQ25"/>
    <mergeCell ref="AJ22:BB22"/>
    <mergeCell ref="BM24:BQ24"/>
    <mergeCell ref="BM23:BQ23"/>
    <mergeCell ref="BH23:BL23"/>
    <mergeCell ref="B17:T17"/>
    <mergeCell ref="U17:Y17"/>
    <mergeCell ref="Z17:AD17"/>
    <mergeCell ref="AE17:AI17"/>
    <mergeCell ref="B23:T23"/>
    <mergeCell ref="U23:Y23"/>
    <mergeCell ref="Z23:AD23"/>
    <mergeCell ref="AE23:AI23"/>
    <mergeCell ref="Z21:AD21"/>
    <mergeCell ref="AE21:AI21"/>
    <mergeCell ref="BC19:BG19"/>
    <mergeCell ref="AJ20:BB20"/>
    <mergeCell ref="BC20:BG20"/>
    <mergeCell ref="BM9:BQ9"/>
    <mergeCell ref="BM8:BQ8"/>
    <mergeCell ref="BM17:BQ17"/>
    <mergeCell ref="BM15:BQ15"/>
    <mergeCell ref="BM11:BQ11"/>
    <mergeCell ref="BC18:BG18"/>
    <mergeCell ref="BH18:BL18"/>
    <mergeCell ref="BM7:BQ7"/>
    <mergeCell ref="BM6:BQ6"/>
    <mergeCell ref="B14:T14"/>
    <mergeCell ref="U14:Y14"/>
    <mergeCell ref="Z14:AD14"/>
    <mergeCell ref="AE14:AI14"/>
    <mergeCell ref="B13:T13"/>
    <mergeCell ref="Z13:AD13"/>
    <mergeCell ref="BM14:BQ14"/>
    <mergeCell ref="BM13:BQ13"/>
    <mergeCell ref="BM26:BQ26"/>
    <mergeCell ref="BM21:BQ21"/>
    <mergeCell ref="BM16:BQ16"/>
    <mergeCell ref="BM19:BQ19"/>
    <mergeCell ref="BM20:BQ20"/>
    <mergeCell ref="BM18:BQ18"/>
    <mergeCell ref="BM22:BQ22"/>
    <mergeCell ref="BM27:BQ27"/>
    <mergeCell ref="BM43:BQ43"/>
    <mergeCell ref="BM42:BQ42"/>
    <mergeCell ref="BM41:BQ41"/>
    <mergeCell ref="BM38:BQ38"/>
    <mergeCell ref="BM29:BQ29"/>
    <mergeCell ref="BM30:BQ30"/>
    <mergeCell ref="BM40:BQ40"/>
    <mergeCell ref="BH38:BL38"/>
    <mergeCell ref="BH41:BL41"/>
    <mergeCell ref="BC28:BG28"/>
    <mergeCell ref="BB54:BN54"/>
    <mergeCell ref="AE43:AI43"/>
    <mergeCell ref="BM28:BQ28"/>
    <mergeCell ref="AJ29:BB29"/>
    <mergeCell ref="BC29:BG29"/>
    <mergeCell ref="BH29:BL29"/>
    <mergeCell ref="BM33:BQ33"/>
    <mergeCell ref="U43:Y43"/>
    <mergeCell ref="B43:T43"/>
    <mergeCell ref="BH19:BL19"/>
    <mergeCell ref="BH20:BL20"/>
    <mergeCell ref="B25:T25"/>
    <mergeCell ref="U25:Y25"/>
    <mergeCell ref="AE25:AI25"/>
    <mergeCell ref="B21:T21"/>
    <mergeCell ref="B24:T24"/>
    <mergeCell ref="BC43:BG43"/>
    <mergeCell ref="AE19:AI19"/>
    <mergeCell ref="BC38:BG38"/>
    <mergeCell ref="Z25:AD25"/>
    <mergeCell ref="AJ43:BB43"/>
    <mergeCell ref="AJ26:BB26"/>
    <mergeCell ref="BC26:BG26"/>
    <mergeCell ref="BC24:BG24"/>
    <mergeCell ref="AE28:AI28"/>
    <mergeCell ref="BC23:BG23"/>
    <mergeCell ref="Z43:AD43"/>
    <mergeCell ref="AJ27:BB27"/>
    <mergeCell ref="BH17:BL17"/>
    <mergeCell ref="Z20:AD20"/>
    <mergeCell ref="AE20:AI20"/>
    <mergeCell ref="BH16:BL16"/>
    <mergeCell ref="BC21:BG21"/>
    <mergeCell ref="BC16:BG16"/>
    <mergeCell ref="Z18:AD18"/>
    <mergeCell ref="AE18:AI18"/>
    <mergeCell ref="Z19:AD19"/>
    <mergeCell ref="BH15:BL15"/>
    <mergeCell ref="BH13:BL13"/>
    <mergeCell ref="Z16:AD16"/>
    <mergeCell ref="AE16:AI16"/>
    <mergeCell ref="AJ15:BB15"/>
    <mergeCell ref="BC15:BG15"/>
    <mergeCell ref="Z15:AD15"/>
    <mergeCell ref="AE15:AI15"/>
    <mergeCell ref="AJ14:BB14"/>
    <mergeCell ref="BC14:BG14"/>
    <mergeCell ref="BM12:BQ12"/>
    <mergeCell ref="BC10:BG10"/>
    <mergeCell ref="BH10:BL10"/>
    <mergeCell ref="AJ10:BB10"/>
    <mergeCell ref="BH11:BL11"/>
    <mergeCell ref="BM10:BQ10"/>
    <mergeCell ref="BH14:BL14"/>
    <mergeCell ref="AE13:AI13"/>
    <mergeCell ref="AJ13:BB13"/>
    <mergeCell ref="BC13:BG13"/>
    <mergeCell ref="Z12:AD12"/>
    <mergeCell ref="AE12:AI12"/>
    <mergeCell ref="AJ12:BB12"/>
    <mergeCell ref="BC12:BG12"/>
    <mergeCell ref="Z10:AD10"/>
    <mergeCell ref="AE10:AI10"/>
    <mergeCell ref="BH12:BL12"/>
    <mergeCell ref="BH9:BL9"/>
    <mergeCell ref="AE8:AI8"/>
    <mergeCell ref="U11:Y11"/>
    <mergeCell ref="Z11:AD11"/>
    <mergeCell ref="AE11:AI11"/>
    <mergeCell ref="AJ11:BB11"/>
    <mergeCell ref="BC11:BG11"/>
    <mergeCell ref="AE7:AI7"/>
    <mergeCell ref="AJ8:BB8"/>
    <mergeCell ref="BC8:BG8"/>
    <mergeCell ref="B9:T9"/>
    <mergeCell ref="U9:Y9"/>
    <mergeCell ref="Z9:AD9"/>
    <mergeCell ref="AE9:AI9"/>
    <mergeCell ref="AJ9:BB9"/>
    <mergeCell ref="BC9:BG9"/>
    <mergeCell ref="B16:T16"/>
    <mergeCell ref="BH8:BL8"/>
    <mergeCell ref="BC7:BG7"/>
    <mergeCell ref="BH7:BL7"/>
    <mergeCell ref="AJ7:BB7"/>
    <mergeCell ref="AE6:AI6"/>
    <mergeCell ref="AJ5:BB6"/>
    <mergeCell ref="BC5:BQ5"/>
    <mergeCell ref="BC6:BG6"/>
    <mergeCell ref="BH6:BL6"/>
    <mergeCell ref="B10:T10"/>
    <mergeCell ref="U10:Y10"/>
    <mergeCell ref="B11:T11"/>
    <mergeCell ref="B12:T12"/>
    <mergeCell ref="U12:Y12"/>
    <mergeCell ref="B15:T15"/>
    <mergeCell ref="U13:Y13"/>
    <mergeCell ref="U15:Y15"/>
    <mergeCell ref="B5:T6"/>
    <mergeCell ref="B7:T7"/>
    <mergeCell ref="U7:Y7"/>
    <mergeCell ref="U6:Y6"/>
    <mergeCell ref="U5:AI5"/>
    <mergeCell ref="B8:T8"/>
    <mergeCell ref="U8:Y8"/>
    <mergeCell ref="Z8:AD8"/>
    <mergeCell ref="Z7:AD7"/>
    <mergeCell ref="Z6:AD6"/>
    <mergeCell ref="U27:Y27"/>
    <mergeCell ref="B18:T18"/>
    <mergeCell ref="U18:Y18"/>
    <mergeCell ref="B22:T22"/>
    <mergeCell ref="U22:Y22"/>
    <mergeCell ref="B20:T20"/>
    <mergeCell ref="U20:Y20"/>
    <mergeCell ref="B19:T19"/>
    <mergeCell ref="U19:Y19"/>
    <mergeCell ref="U21:Y21"/>
    <mergeCell ref="BC17:BG17"/>
    <mergeCell ref="BC32:BG32"/>
    <mergeCell ref="B26:T26"/>
    <mergeCell ref="U26:Y26"/>
    <mergeCell ref="Z26:AD26"/>
    <mergeCell ref="AE26:AI26"/>
    <mergeCell ref="Z27:AD27"/>
    <mergeCell ref="BC27:BG27"/>
    <mergeCell ref="AJ28:BB28"/>
    <mergeCell ref="B27:T27"/>
    <mergeCell ref="AJ16:BB16"/>
    <mergeCell ref="U24:Y24"/>
    <mergeCell ref="Z22:AD22"/>
    <mergeCell ref="AE22:AI22"/>
    <mergeCell ref="Z24:AD24"/>
    <mergeCell ref="U16:Y16"/>
    <mergeCell ref="AJ19:BB19"/>
    <mergeCell ref="AJ23:BB23"/>
    <mergeCell ref="AJ18:BB18"/>
    <mergeCell ref="AJ17:BB17"/>
    <mergeCell ref="BH28:BL28"/>
    <mergeCell ref="AE30:AI30"/>
    <mergeCell ref="AE29:AI29"/>
    <mergeCell ref="AJ21:BB21"/>
    <mergeCell ref="AE24:AI24"/>
    <mergeCell ref="BH24:BL24"/>
    <mergeCell ref="BC22:BG22"/>
    <mergeCell ref="BH22:BL22"/>
    <mergeCell ref="BH21:BL21"/>
    <mergeCell ref="BH26:BL26"/>
    <mergeCell ref="BC30:BG30"/>
    <mergeCell ref="BH30:BL30"/>
    <mergeCell ref="AE27:AI27"/>
    <mergeCell ref="AJ24:BB24"/>
    <mergeCell ref="B32:T32"/>
    <mergeCell ref="U32:Y32"/>
    <mergeCell ref="Z32:AD32"/>
    <mergeCell ref="U29:Y29"/>
    <mergeCell ref="Z29:AD29"/>
    <mergeCell ref="BH27:BL27"/>
    <mergeCell ref="U30:Y30"/>
    <mergeCell ref="Z30:AD30"/>
    <mergeCell ref="B29:T29"/>
    <mergeCell ref="AE32:AI32"/>
    <mergeCell ref="Z31:AD31"/>
    <mergeCell ref="AJ31:BB31"/>
    <mergeCell ref="AE31:AI31"/>
    <mergeCell ref="B30:T30"/>
    <mergeCell ref="AJ30:BB30"/>
    <mergeCell ref="B28:T28"/>
    <mergeCell ref="U28:Y28"/>
    <mergeCell ref="Z28:AD28"/>
    <mergeCell ref="B31:T31"/>
    <mergeCell ref="U31:Y31"/>
    <mergeCell ref="B36:T36"/>
    <mergeCell ref="U36:Y36"/>
    <mergeCell ref="Z36:AD36"/>
    <mergeCell ref="U33:Y33"/>
    <mergeCell ref="Z33:AD33"/>
    <mergeCell ref="B34:T34"/>
    <mergeCell ref="U34:Y34"/>
    <mergeCell ref="Z34:AD34"/>
    <mergeCell ref="B35:T35"/>
    <mergeCell ref="U35:Y35"/>
    <mergeCell ref="Z35:AD35"/>
    <mergeCell ref="AJ37:BB37"/>
    <mergeCell ref="BC37:BG37"/>
    <mergeCell ref="BH37:BL37"/>
    <mergeCell ref="BH33:BL33"/>
    <mergeCell ref="AJ35:BB35"/>
    <mergeCell ref="AE35:AI35"/>
    <mergeCell ref="AE36:AI36"/>
    <mergeCell ref="BC31:BG31"/>
    <mergeCell ref="AJ32:BB32"/>
    <mergeCell ref="B37:T37"/>
    <mergeCell ref="U37:Y37"/>
    <mergeCell ref="Z37:AD37"/>
    <mergeCell ref="AE37:AI37"/>
    <mergeCell ref="AE34:AI34"/>
    <mergeCell ref="AJ33:BB33"/>
    <mergeCell ref="AJ36:BB36"/>
    <mergeCell ref="B33:T33"/>
    <mergeCell ref="B38:T38"/>
    <mergeCell ref="U38:Y38"/>
    <mergeCell ref="Z38:AD38"/>
    <mergeCell ref="AE38:AI38"/>
    <mergeCell ref="BH43:BL43"/>
    <mergeCell ref="B39:T39"/>
    <mergeCell ref="U39:Y39"/>
    <mergeCell ref="Z39:AD39"/>
    <mergeCell ref="AE39:AI39"/>
    <mergeCell ref="AJ38:BB38"/>
    <mergeCell ref="AJ42:BB42"/>
    <mergeCell ref="BC42:BG42"/>
    <mergeCell ref="AJ41:BB41"/>
    <mergeCell ref="BC41:BG41"/>
    <mergeCell ref="AJ40:BB40"/>
    <mergeCell ref="BH40:BL40"/>
    <mergeCell ref="BC40:BG40"/>
    <mergeCell ref="B41:T41"/>
    <mergeCell ref="U41:Y41"/>
    <mergeCell ref="Z41:AD41"/>
    <mergeCell ref="AE41:AI41"/>
    <mergeCell ref="Z40:AD40"/>
    <mergeCell ref="AE40:AI40"/>
    <mergeCell ref="U40:Y40"/>
    <mergeCell ref="B40:T40"/>
    <mergeCell ref="B42:T42"/>
    <mergeCell ref="U42:Y42"/>
    <mergeCell ref="Z42:AD42"/>
    <mergeCell ref="AE42:AI42"/>
    <mergeCell ref="BH42:BL42"/>
    <mergeCell ref="AX49:BG49"/>
    <mergeCell ref="T48:AC48"/>
    <mergeCell ref="U44:Y44"/>
    <mergeCell ref="Z44:AD44"/>
    <mergeCell ref="B48:I48"/>
    <mergeCell ref="J48:S48"/>
    <mergeCell ref="AN48:AW48"/>
    <mergeCell ref="AE44:AI44"/>
    <mergeCell ref="AJ44:BB44"/>
    <mergeCell ref="B44:T44"/>
    <mergeCell ref="B50:I50"/>
    <mergeCell ref="J50:S50"/>
    <mergeCell ref="T50:AC50"/>
    <mergeCell ref="B49:I49"/>
    <mergeCell ref="J49:S49"/>
    <mergeCell ref="T49:AC49"/>
    <mergeCell ref="AO55:BA55"/>
    <mergeCell ref="BB55:BN55"/>
    <mergeCell ref="BH49:BQ49"/>
    <mergeCell ref="AN50:AW50"/>
    <mergeCell ref="AX50:BG50"/>
    <mergeCell ref="BH50:BQ50"/>
    <mergeCell ref="AO54:BA54"/>
    <mergeCell ref="BH44:BL44"/>
    <mergeCell ref="BM44:BQ44"/>
    <mergeCell ref="BH48:BQ48"/>
    <mergeCell ref="AX48:BG48"/>
    <mergeCell ref="BC44:BG44"/>
    <mergeCell ref="AN49:AW49"/>
    <mergeCell ref="AJ39:BB39"/>
    <mergeCell ref="BC39:BG39"/>
    <mergeCell ref="BH39:BL39"/>
    <mergeCell ref="BM39:BQ39"/>
    <mergeCell ref="AJ34:BB34"/>
    <mergeCell ref="BM36:BQ36"/>
    <mergeCell ref="BC35:BG35"/>
    <mergeCell ref="BM37:BQ37"/>
    <mergeCell ref="BM35:BQ35"/>
    <mergeCell ref="BM34:BQ34"/>
    <mergeCell ref="BH32:BL32"/>
    <mergeCell ref="BM32:BQ32"/>
    <mergeCell ref="BH36:BL36"/>
    <mergeCell ref="BH31:BL31"/>
    <mergeCell ref="BC36:BG36"/>
    <mergeCell ref="AE33:AI33"/>
    <mergeCell ref="BC33:BG33"/>
    <mergeCell ref="BH35:BL35"/>
    <mergeCell ref="BC34:BG34"/>
    <mergeCell ref="BH34:BL34"/>
  </mergeCells>
  <printOptions/>
  <pageMargins left="0.65" right="0.7874015748031497" top="0.7086614173228347" bottom="0.3937007874015748" header="0.5118110236220472" footer="0.3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3"/>
  <sheetViews>
    <sheetView view="pageBreakPreview" zoomScaleSheetLayoutView="100" zoomScalePageLayoutView="0" workbookViewId="0" topLeftCell="A1">
      <selection activeCell="A1" sqref="A1"/>
    </sheetView>
  </sheetViews>
  <sheetFormatPr defaultColWidth="1.25" defaultRowHeight="13.5" customHeight="1"/>
  <cols>
    <col min="1" max="16384" width="1.25" style="11" customWidth="1"/>
  </cols>
  <sheetData>
    <row r="1" ht="13.5" customHeight="1">
      <c r="A1" s="11" t="s">
        <v>34</v>
      </c>
    </row>
    <row r="2" spans="2:69" ht="13.5" customHeight="1">
      <c r="B2" s="11" t="s">
        <v>35</v>
      </c>
      <c r="BQ2" s="12" t="s">
        <v>63</v>
      </c>
    </row>
    <row r="3" spans="2:69" ht="13.5" customHeight="1">
      <c r="B3" s="24" t="s">
        <v>136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8"/>
      <c r="X3" s="29" t="s">
        <v>183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23"/>
      <c r="AU3" s="29" t="s">
        <v>184</v>
      </c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23"/>
    </row>
    <row r="4" spans="2:69" ht="13.5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04"/>
      <c r="X4" s="29" t="s">
        <v>33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23"/>
      <c r="AM4" s="29" t="s">
        <v>137</v>
      </c>
      <c r="AN4" s="30"/>
      <c r="AO4" s="30"/>
      <c r="AP4" s="30"/>
      <c r="AQ4" s="30"/>
      <c r="AR4" s="30"/>
      <c r="AS4" s="30"/>
      <c r="AT4" s="23"/>
      <c r="AU4" s="29" t="s">
        <v>33</v>
      </c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23"/>
      <c r="BJ4" s="29" t="s">
        <v>137</v>
      </c>
      <c r="BK4" s="30"/>
      <c r="BL4" s="30"/>
      <c r="BM4" s="30"/>
      <c r="BN4" s="30"/>
      <c r="BO4" s="30"/>
      <c r="BP4" s="30"/>
      <c r="BQ4" s="23"/>
    </row>
    <row r="5" spans="2:69" ht="13.5" customHeight="1">
      <c r="B5" s="95" t="s">
        <v>11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  <c r="X5" s="92">
        <v>5121558</v>
      </c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19">
        <v>21.5</v>
      </c>
      <c r="AN5" s="20"/>
      <c r="AO5" s="20"/>
      <c r="AP5" s="20"/>
      <c r="AQ5" s="20"/>
      <c r="AR5" s="20"/>
      <c r="AS5" s="20"/>
      <c r="AT5" s="21"/>
      <c r="AU5" s="92">
        <v>5363684</v>
      </c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4"/>
      <c r="BJ5" s="19">
        <v>22.303115280925</v>
      </c>
      <c r="BK5" s="20"/>
      <c r="BL5" s="20"/>
      <c r="BM5" s="20"/>
      <c r="BN5" s="20"/>
      <c r="BO5" s="20"/>
      <c r="BP5" s="20"/>
      <c r="BQ5" s="21"/>
    </row>
    <row r="6" spans="2:69" ht="13.5" customHeight="1">
      <c r="B6" s="95" t="s">
        <v>12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  <c r="X6" s="92">
        <v>240144</v>
      </c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  <c r="AM6" s="19">
        <v>1</v>
      </c>
      <c r="AN6" s="20"/>
      <c r="AO6" s="20"/>
      <c r="AP6" s="20"/>
      <c r="AQ6" s="20"/>
      <c r="AR6" s="20"/>
      <c r="AS6" s="20"/>
      <c r="AT6" s="21"/>
      <c r="AU6" s="92">
        <v>233950</v>
      </c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4"/>
      <c r="BJ6" s="19">
        <v>0.972804106277029</v>
      </c>
      <c r="BK6" s="20"/>
      <c r="BL6" s="20"/>
      <c r="BM6" s="20"/>
      <c r="BN6" s="20"/>
      <c r="BO6" s="20"/>
      <c r="BP6" s="20"/>
      <c r="BQ6" s="21"/>
    </row>
    <row r="7" spans="2:69" ht="13.5" customHeight="1">
      <c r="B7" s="95" t="s">
        <v>13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  <c r="X7" s="92">
        <v>16300</v>
      </c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  <c r="AM7" s="19">
        <v>0.1</v>
      </c>
      <c r="AN7" s="20"/>
      <c r="AO7" s="20"/>
      <c r="AP7" s="20"/>
      <c r="AQ7" s="20"/>
      <c r="AR7" s="20"/>
      <c r="AS7" s="20"/>
      <c r="AT7" s="21"/>
      <c r="AU7" s="92">
        <v>11226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4"/>
      <c r="BJ7" s="19">
        <v>0.0466796276856847</v>
      </c>
      <c r="BK7" s="20"/>
      <c r="BL7" s="20"/>
      <c r="BM7" s="20"/>
      <c r="BN7" s="20"/>
      <c r="BO7" s="20"/>
      <c r="BP7" s="20"/>
      <c r="BQ7" s="21"/>
    </row>
    <row r="8" spans="2:70" ht="13.5" customHeight="1">
      <c r="B8" s="95" t="s">
        <v>14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  <c r="X8" s="92">
        <v>5898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4"/>
      <c r="AM8" s="19">
        <v>0</v>
      </c>
      <c r="AN8" s="20"/>
      <c r="AO8" s="20"/>
      <c r="AP8" s="20"/>
      <c r="AQ8" s="20"/>
      <c r="AR8" s="20"/>
      <c r="AS8" s="20"/>
      <c r="AT8" s="21"/>
      <c r="AU8" s="92">
        <v>7098</v>
      </c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4"/>
      <c r="BJ8" s="19">
        <v>0.0295146977830919</v>
      </c>
      <c r="BK8" s="20"/>
      <c r="BL8" s="20"/>
      <c r="BM8" s="20"/>
      <c r="BN8" s="20"/>
      <c r="BO8" s="20"/>
      <c r="BP8" s="20"/>
      <c r="BQ8" s="21"/>
      <c r="BR8" s="8"/>
    </row>
    <row r="9" spans="2:69" ht="13.5" customHeight="1">
      <c r="B9" s="95" t="s">
        <v>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  <c r="X9" s="92">
        <v>2089</v>
      </c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4"/>
      <c r="AM9" s="19">
        <v>0</v>
      </c>
      <c r="AN9" s="20"/>
      <c r="AO9" s="20"/>
      <c r="AP9" s="20"/>
      <c r="AQ9" s="20"/>
      <c r="AR9" s="20"/>
      <c r="AS9" s="20"/>
      <c r="AT9" s="21"/>
      <c r="AU9" s="92">
        <v>1446</v>
      </c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4"/>
      <c r="BJ9" s="19">
        <v>0.00601271527111171</v>
      </c>
      <c r="BK9" s="20"/>
      <c r="BL9" s="20"/>
      <c r="BM9" s="20"/>
      <c r="BN9" s="20"/>
      <c r="BO9" s="20"/>
      <c r="BP9" s="20"/>
      <c r="BQ9" s="21"/>
    </row>
    <row r="10" spans="2:69" ht="13.5" customHeight="1">
      <c r="B10" s="95" t="s">
        <v>16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7"/>
      <c r="X10" s="92">
        <v>458114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4"/>
      <c r="AM10" s="19">
        <v>1.9</v>
      </c>
      <c r="AN10" s="20"/>
      <c r="AO10" s="20"/>
      <c r="AP10" s="20"/>
      <c r="AQ10" s="20"/>
      <c r="AR10" s="20"/>
      <c r="AS10" s="20"/>
      <c r="AT10" s="21"/>
      <c r="AU10" s="92">
        <v>454558</v>
      </c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J10" s="19">
        <v>1.89012989502489</v>
      </c>
      <c r="BK10" s="20"/>
      <c r="BL10" s="20"/>
      <c r="BM10" s="20"/>
      <c r="BN10" s="20"/>
      <c r="BO10" s="20"/>
      <c r="BP10" s="20"/>
      <c r="BQ10" s="21"/>
    </row>
    <row r="11" spans="2:69" ht="13.5" customHeight="1">
      <c r="B11" s="95" t="s">
        <v>17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2">
        <v>38492</v>
      </c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4"/>
      <c r="AM11" s="19">
        <v>0.2</v>
      </c>
      <c r="AN11" s="20"/>
      <c r="AO11" s="20"/>
      <c r="AP11" s="20"/>
      <c r="AQ11" s="20"/>
      <c r="AR11" s="20"/>
      <c r="AS11" s="20"/>
      <c r="AT11" s="21"/>
      <c r="AU11" s="92">
        <v>37505</v>
      </c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4"/>
      <c r="BJ11" s="19">
        <v>0.155952203487583</v>
      </c>
      <c r="BK11" s="20"/>
      <c r="BL11" s="20"/>
      <c r="BM11" s="20"/>
      <c r="BN11" s="20"/>
      <c r="BO11" s="20"/>
      <c r="BP11" s="20"/>
      <c r="BQ11" s="21"/>
    </row>
    <row r="12" spans="2:69" ht="13.5" customHeight="1">
      <c r="B12" s="95" t="s">
        <v>179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7"/>
      <c r="X12" s="92">
        <v>0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4"/>
      <c r="AM12" s="19">
        <v>0</v>
      </c>
      <c r="AN12" s="20"/>
      <c r="AO12" s="20"/>
      <c r="AP12" s="20"/>
      <c r="AQ12" s="20"/>
      <c r="AR12" s="20"/>
      <c r="AS12" s="20"/>
      <c r="AT12" s="21"/>
      <c r="AU12" s="92">
        <v>0</v>
      </c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4"/>
      <c r="BJ12" s="19">
        <v>0</v>
      </c>
      <c r="BK12" s="20"/>
      <c r="BL12" s="20"/>
      <c r="BM12" s="20"/>
      <c r="BN12" s="20"/>
      <c r="BO12" s="20"/>
      <c r="BP12" s="20"/>
      <c r="BQ12" s="21"/>
    </row>
    <row r="13" spans="2:69" ht="13.5" customHeight="1">
      <c r="B13" s="95" t="s">
        <v>18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  <c r="X13" s="92">
        <v>48337</v>
      </c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19">
        <v>0.2</v>
      </c>
      <c r="AN13" s="20"/>
      <c r="AO13" s="20"/>
      <c r="AP13" s="20"/>
      <c r="AQ13" s="20"/>
      <c r="AR13" s="20"/>
      <c r="AS13" s="20"/>
      <c r="AT13" s="21"/>
      <c r="AU13" s="92">
        <v>35383</v>
      </c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4"/>
      <c r="BJ13" s="19">
        <v>0.147128564618081</v>
      </c>
      <c r="BK13" s="20"/>
      <c r="BL13" s="20"/>
      <c r="BM13" s="20"/>
      <c r="BN13" s="20"/>
      <c r="BO13" s="20"/>
      <c r="BP13" s="20"/>
      <c r="BQ13" s="21"/>
    </row>
    <row r="14" spans="2:69" ht="13.5" customHeight="1">
      <c r="B14" s="95" t="s">
        <v>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7"/>
      <c r="X14" s="92">
        <v>80977</v>
      </c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4"/>
      <c r="AM14" s="19">
        <v>0.3</v>
      </c>
      <c r="AN14" s="20"/>
      <c r="AO14" s="20"/>
      <c r="AP14" s="20"/>
      <c r="AQ14" s="20"/>
      <c r="AR14" s="20"/>
      <c r="AS14" s="20"/>
      <c r="AT14" s="21"/>
      <c r="AU14" s="92">
        <v>63475</v>
      </c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4"/>
      <c r="BJ14" s="19">
        <v>0.263939904449389</v>
      </c>
      <c r="BK14" s="20"/>
      <c r="BL14" s="20"/>
      <c r="BM14" s="20"/>
      <c r="BN14" s="20"/>
      <c r="BO14" s="20"/>
      <c r="BP14" s="20"/>
      <c r="BQ14" s="21"/>
    </row>
    <row r="15" spans="2:69" ht="13.5" customHeight="1">
      <c r="B15" s="95" t="s">
        <v>20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92">
        <v>7556078</v>
      </c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4"/>
      <c r="AM15" s="19">
        <v>31.7</v>
      </c>
      <c r="AN15" s="20"/>
      <c r="AO15" s="20"/>
      <c r="AP15" s="20"/>
      <c r="AQ15" s="20"/>
      <c r="AR15" s="20"/>
      <c r="AS15" s="20"/>
      <c r="AT15" s="21"/>
      <c r="AU15" s="92">
        <v>7578118</v>
      </c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4"/>
      <c r="BJ15" s="19">
        <v>31.5111105289672</v>
      </c>
      <c r="BK15" s="20"/>
      <c r="BL15" s="20"/>
      <c r="BM15" s="20"/>
      <c r="BN15" s="20"/>
      <c r="BO15" s="20"/>
      <c r="BP15" s="20"/>
      <c r="BQ15" s="21"/>
    </row>
    <row r="16" spans="2:69" ht="13.5" customHeight="1">
      <c r="B16" s="95" t="s">
        <v>10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7"/>
      <c r="X16" s="92">
        <v>11058</v>
      </c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4"/>
      <c r="AM16" s="19">
        <v>0</v>
      </c>
      <c r="AN16" s="20"/>
      <c r="AO16" s="20"/>
      <c r="AP16" s="20"/>
      <c r="AQ16" s="20"/>
      <c r="AR16" s="20"/>
      <c r="AS16" s="20"/>
      <c r="AT16" s="21"/>
      <c r="AU16" s="92">
        <v>11596</v>
      </c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4"/>
      <c r="BJ16" s="19">
        <v>0.0482181509569927</v>
      </c>
      <c r="BK16" s="20"/>
      <c r="BL16" s="20"/>
      <c r="BM16" s="20"/>
      <c r="BN16" s="20"/>
      <c r="BO16" s="20"/>
      <c r="BP16" s="20"/>
      <c r="BQ16" s="21"/>
    </row>
    <row r="17" spans="2:69" ht="13.5" customHeight="1">
      <c r="B17" s="95" t="s">
        <v>21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92">
        <v>441061</v>
      </c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4"/>
      <c r="AM17" s="19">
        <v>1.9</v>
      </c>
      <c r="AN17" s="20"/>
      <c r="AO17" s="20"/>
      <c r="AP17" s="20"/>
      <c r="AQ17" s="20"/>
      <c r="AR17" s="20"/>
      <c r="AS17" s="20"/>
      <c r="AT17" s="21"/>
      <c r="AU17" s="92">
        <v>487699</v>
      </c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4"/>
      <c r="BJ17" s="19">
        <v>2.02793584025305</v>
      </c>
      <c r="BK17" s="20"/>
      <c r="BL17" s="20"/>
      <c r="BM17" s="20"/>
      <c r="BN17" s="20"/>
      <c r="BO17" s="20"/>
      <c r="BP17" s="20"/>
      <c r="BQ17" s="21"/>
    </row>
    <row r="18" spans="2:69" ht="13.5" customHeight="1">
      <c r="B18" s="95" t="s">
        <v>22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7"/>
      <c r="X18" s="92">
        <v>243307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4"/>
      <c r="AM18" s="19">
        <v>1</v>
      </c>
      <c r="AN18" s="20"/>
      <c r="AO18" s="20"/>
      <c r="AP18" s="20"/>
      <c r="AQ18" s="20"/>
      <c r="AR18" s="20"/>
      <c r="AS18" s="20"/>
      <c r="AT18" s="21"/>
      <c r="AU18" s="92">
        <v>238348</v>
      </c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4"/>
      <c r="BJ18" s="19">
        <v>0.991091742350577</v>
      </c>
      <c r="BK18" s="20"/>
      <c r="BL18" s="20"/>
      <c r="BM18" s="20"/>
      <c r="BN18" s="20"/>
      <c r="BO18" s="20"/>
      <c r="BP18" s="20"/>
      <c r="BQ18" s="21"/>
    </row>
    <row r="19" spans="2:69" ht="13.5" customHeight="1">
      <c r="B19" s="95" t="s">
        <v>23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7"/>
      <c r="X19" s="92">
        <v>148406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  <c r="AM19" s="19">
        <v>0.6</v>
      </c>
      <c r="AN19" s="20"/>
      <c r="AO19" s="20"/>
      <c r="AP19" s="20"/>
      <c r="AQ19" s="20"/>
      <c r="AR19" s="20"/>
      <c r="AS19" s="20"/>
      <c r="AT19" s="21"/>
      <c r="AU19" s="92">
        <v>148740</v>
      </c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4"/>
      <c r="BJ19" s="19">
        <v>0.618486355065806</v>
      </c>
      <c r="BK19" s="20"/>
      <c r="BL19" s="20"/>
      <c r="BM19" s="20"/>
      <c r="BN19" s="20"/>
      <c r="BO19" s="20"/>
      <c r="BP19" s="20"/>
      <c r="BQ19" s="21"/>
    </row>
    <row r="20" spans="2:69" ht="13.5" customHeight="1">
      <c r="B20" s="95" t="s">
        <v>24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92">
        <v>3099687</v>
      </c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  <c r="AM20" s="19">
        <v>13</v>
      </c>
      <c r="AN20" s="20"/>
      <c r="AO20" s="20"/>
      <c r="AP20" s="20"/>
      <c r="AQ20" s="20"/>
      <c r="AR20" s="20"/>
      <c r="AS20" s="20"/>
      <c r="AT20" s="21"/>
      <c r="AU20" s="92">
        <v>3255842</v>
      </c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4"/>
      <c r="BJ20" s="19">
        <v>13.5383477964916</v>
      </c>
      <c r="BK20" s="20"/>
      <c r="BL20" s="20"/>
      <c r="BM20" s="20"/>
      <c r="BN20" s="20"/>
      <c r="BO20" s="20"/>
      <c r="BP20" s="20"/>
      <c r="BQ20" s="21"/>
    </row>
    <row r="21" spans="2:69" ht="13.5" customHeight="1">
      <c r="B21" s="101" t="s">
        <v>25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X21" s="92">
        <v>1930370</v>
      </c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4"/>
      <c r="AM21" s="19">
        <v>8.1</v>
      </c>
      <c r="AN21" s="20"/>
      <c r="AO21" s="20"/>
      <c r="AP21" s="20"/>
      <c r="AQ21" s="20"/>
      <c r="AR21" s="20"/>
      <c r="AS21" s="20"/>
      <c r="AT21" s="21"/>
      <c r="AU21" s="92">
        <v>1797238</v>
      </c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/>
      <c r="BJ21" s="19">
        <v>7.47322293805136</v>
      </c>
      <c r="BK21" s="20"/>
      <c r="BL21" s="20"/>
      <c r="BM21" s="20"/>
      <c r="BN21" s="20"/>
      <c r="BO21" s="20"/>
      <c r="BP21" s="20"/>
      <c r="BQ21" s="21"/>
    </row>
    <row r="22" spans="2:69" ht="13.5" customHeight="1">
      <c r="B22" s="101" t="s">
        <v>26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  <c r="X22" s="92">
        <v>231201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  <c r="AM22" s="19">
        <v>1</v>
      </c>
      <c r="AN22" s="20"/>
      <c r="AO22" s="20"/>
      <c r="AP22" s="20"/>
      <c r="AQ22" s="20"/>
      <c r="AR22" s="20"/>
      <c r="AS22" s="20"/>
      <c r="AT22" s="21"/>
      <c r="AU22" s="92">
        <v>130868</v>
      </c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4"/>
      <c r="BJ22" s="19">
        <v>0.544171522890627</v>
      </c>
      <c r="BK22" s="20"/>
      <c r="BL22" s="20"/>
      <c r="BM22" s="20"/>
      <c r="BN22" s="20"/>
      <c r="BO22" s="20"/>
      <c r="BP22" s="20"/>
      <c r="BQ22" s="21"/>
    </row>
    <row r="23" spans="2:69" ht="13.5" customHeight="1">
      <c r="B23" s="101" t="s">
        <v>27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X23" s="92">
        <v>12214</v>
      </c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4"/>
      <c r="AM23" s="19">
        <v>0.1</v>
      </c>
      <c r="AN23" s="20"/>
      <c r="AO23" s="20"/>
      <c r="AP23" s="20"/>
      <c r="AQ23" s="20"/>
      <c r="AR23" s="20"/>
      <c r="AS23" s="20"/>
      <c r="AT23" s="21"/>
      <c r="AU23" s="92">
        <v>4333</v>
      </c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4"/>
      <c r="BJ23" s="19">
        <v>0.0180173549583175</v>
      </c>
      <c r="BK23" s="20"/>
      <c r="BL23" s="20"/>
      <c r="BM23" s="20"/>
      <c r="BN23" s="20"/>
      <c r="BO23" s="20"/>
      <c r="BP23" s="20"/>
      <c r="BQ23" s="21"/>
    </row>
    <row r="24" spans="2:69" ht="13.5" customHeight="1">
      <c r="B24" s="101" t="s">
        <v>28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92">
        <v>370324</v>
      </c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4"/>
      <c r="AM24" s="19">
        <v>1.6</v>
      </c>
      <c r="AN24" s="20"/>
      <c r="AO24" s="20"/>
      <c r="AP24" s="20"/>
      <c r="AQ24" s="20"/>
      <c r="AR24" s="20"/>
      <c r="AS24" s="20"/>
      <c r="AT24" s="21"/>
      <c r="AU24" s="92">
        <v>463301</v>
      </c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19">
        <v>1.9264847841088</v>
      </c>
      <c r="BK24" s="20"/>
      <c r="BL24" s="20"/>
      <c r="BM24" s="20"/>
      <c r="BN24" s="20"/>
      <c r="BO24" s="20"/>
      <c r="BP24" s="20"/>
      <c r="BQ24" s="21"/>
    </row>
    <row r="25" spans="2:69" ht="13.5" customHeight="1">
      <c r="B25" s="101" t="s">
        <v>29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92">
        <v>1000790</v>
      </c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4"/>
      <c r="AM25" s="19">
        <v>4.2</v>
      </c>
      <c r="AN25" s="20"/>
      <c r="AO25" s="20"/>
      <c r="AP25" s="20"/>
      <c r="AQ25" s="20"/>
      <c r="AR25" s="20"/>
      <c r="AS25" s="20"/>
      <c r="AT25" s="21"/>
      <c r="AU25" s="92">
        <v>915289</v>
      </c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19">
        <v>3.80592817965461</v>
      </c>
      <c r="BK25" s="20"/>
      <c r="BL25" s="20"/>
      <c r="BM25" s="20"/>
      <c r="BN25" s="20"/>
      <c r="BO25" s="20"/>
      <c r="BP25" s="20"/>
      <c r="BQ25" s="21"/>
    </row>
    <row r="26" spans="2:69" ht="13.5" customHeight="1">
      <c r="B26" s="101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X26" s="92">
        <v>481382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4"/>
      <c r="AM26" s="19">
        <v>2</v>
      </c>
      <c r="AN26" s="20"/>
      <c r="AO26" s="20"/>
      <c r="AP26" s="20"/>
      <c r="AQ26" s="20"/>
      <c r="AR26" s="20"/>
      <c r="AS26" s="20"/>
      <c r="AT26" s="21"/>
      <c r="AU26" s="92">
        <v>436015</v>
      </c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19">
        <v>1.81302493010634</v>
      </c>
      <c r="BK26" s="20"/>
      <c r="BL26" s="20"/>
      <c r="BM26" s="20"/>
      <c r="BN26" s="20"/>
      <c r="BO26" s="20"/>
      <c r="BP26" s="20"/>
      <c r="BQ26" s="21"/>
    </row>
    <row r="27" spans="2:69" ht="13.5" customHeight="1">
      <c r="B27" s="101" t="s">
        <v>31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92">
        <v>2279875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4"/>
      <c r="AM27" s="19">
        <v>9.6</v>
      </c>
      <c r="AN27" s="20"/>
      <c r="AO27" s="20"/>
      <c r="AP27" s="20"/>
      <c r="AQ27" s="20"/>
      <c r="AR27" s="20"/>
      <c r="AS27" s="20"/>
      <c r="AT27" s="21"/>
      <c r="AU27" s="92">
        <v>2373323</v>
      </c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4"/>
      <c r="BJ27" s="19">
        <v>9.86868288062286</v>
      </c>
      <c r="BK27" s="20"/>
      <c r="BL27" s="20"/>
      <c r="BM27" s="20"/>
      <c r="BN27" s="20"/>
      <c r="BO27" s="20"/>
      <c r="BP27" s="20"/>
      <c r="BQ27" s="21"/>
    </row>
    <row r="28" spans="2:69" ht="13.5" customHeight="1">
      <c r="B28" s="29" t="s">
        <v>32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3"/>
      <c r="X28" s="92">
        <f>SUM(X5:X27)</f>
        <v>23817662</v>
      </c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4"/>
      <c r="AM28" s="19">
        <f>SUM(AM5:AM27)</f>
        <v>99.99999999999999</v>
      </c>
      <c r="AN28" s="20"/>
      <c r="AO28" s="20"/>
      <c r="AP28" s="20"/>
      <c r="AQ28" s="20"/>
      <c r="AR28" s="20"/>
      <c r="AS28" s="20"/>
      <c r="AT28" s="21"/>
      <c r="AU28" s="92">
        <f>SUM(AU5:AU27)</f>
        <v>24049035</v>
      </c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4"/>
      <c r="BJ28" s="19">
        <f>SUM(BJ5:BJ27)</f>
        <v>99.99999999999999</v>
      </c>
      <c r="BK28" s="20"/>
      <c r="BL28" s="20"/>
      <c r="BM28" s="20"/>
      <c r="BN28" s="20"/>
      <c r="BO28" s="20"/>
      <c r="BP28" s="20"/>
      <c r="BQ28" s="21"/>
    </row>
    <row r="29" ht="2.25" customHeight="1"/>
    <row r="30" ht="13.5" customHeight="1">
      <c r="B30" s="11" t="s">
        <v>51</v>
      </c>
    </row>
    <row r="31" spans="2:69" ht="13.5" customHeight="1">
      <c r="B31" s="24" t="s">
        <v>136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8"/>
      <c r="X31" s="29" t="s">
        <v>183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23"/>
      <c r="AU31" s="29" t="s">
        <v>184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23"/>
    </row>
    <row r="32" spans="2:69" ht="13.5" customHeight="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104"/>
      <c r="X32" s="29" t="s">
        <v>33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3"/>
      <c r="AM32" s="29" t="s">
        <v>137</v>
      </c>
      <c r="AN32" s="30"/>
      <c r="AO32" s="30"/>
      <c r="AP32" s="30"/>
      <c r="AQ32" s="30"/>
      <c r="AR32" s="30"/>
      <c r="AS32" s="30"/>
      <c r="AT32" s="23"/>
      <c r="AU32" s="29" t="s">
        <v>33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23"/>
      <c r="BJ32" s="29" t="s">
        <v>137</v>
      </c>
      <c r="BK32" s="30"/>
      <c r="BL32" s="30"/>
      <c r="BM32" s="30"/>
      <c r="BN32" s="30"/>
      <c r="BO32" s="30"/>
      <c r="BP32" s="30"/>
      <c r="BQ32" s="23"/>
    </row>
    <row r="33" spans="2:69" ht="13.5" customHeight="1">
      <c r="B33" s="98" t="s">
        <v>40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92">
        <f>SUM(X34:AL36)</f>
        <v>10918145</v>
      </c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4"/>
      <c r="AM33" s="19">
        <f>SUM(AM34:AT36)</f>
        <v>47.699999999999996</v>
      </c>
      <c r="AN33" s="20"/>
      <c r="AO33" s="20"/>
      <c r="AP33" s="20"/>
      <c r="AQ33" s="20"/>
      <c r="AR33" s="20"/>
      <c r="AS33" s="20"/>
      <c r="AT33" s="21"/>
      <c r="AU33" s="92">
        <v>10544400</v>
      </c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4"/>
      <c r="BJ33" s="19">
        <f>SUM(BJ34:BQ36)</f>
        <v>45.68675981721137</v>
      </c>
      <c r="BK33" s="20"/>
      <c r="BL33" s="20"/>
      <c r="BM33" s="20"/>
      <c r="BN33" s="20"/>
      <c r="BO33" s="20"/>
      <c r="BP33" s="20"/>
      <c r="BQ33" s="21"/>
    </row>
    <row r="34" spans="2:69" ht="13.5" customHeight="1">
      <c r="B34" s="16"/>
      <c r="C34" s="95" t="s">
        <v>36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92">
        <v>3587261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4"/>
      <c r="AM34" s="19">
        <v>15.7</v>
      </c>
      <c r="AN34" s="20"/>
      <c r="AO34" s="20"/>
      <c r="AP34" s="20"/>
      <c r="AQ34" s="20"/>
      <c r="AR34" s="20"/>
      <c r="AS34" s="20"/>
      <c r="AT34" s="21"/>
      <c r="AU34" s="92">
        <v>3600502</v>
      </c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4"/>
      <c r="BJ34" s="19">
        <f>AU34/$AU$47*100</f>
        <v>15.600249430540302</v>
      </c>
      <c r="BK34" s="20"/>
      <c r="BL34" s="20"/>
      <c r="BM34" s="20"/>
      <c r="BN34" s="20"/>
      <c r="BO34" s="20"/>
      <c r="BP34" s="20"/>
      <c r="BQ34" s="21"/>
    </row>
    <row r="35" spans="2:69" ht="13.5" customHeight="1">
      <c r="B35" s="16"/>
      <c r="C35" s="95" t="s">
        <v>37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92">
        <v>4022441</v>
      </c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4"/>
      <c r="AM35" s="19">
        <v>17.6</v>
      </c>
      <c r="AN35" s="20"/>
      <c r="AO35" s="20"/>
      <c r="AP35" s="20"/>
      <c r="AQ35" s="20"/>
      <c r="AR35" s="20"/>
      <c r="AS35" s="20"/>
      <c r="AT35" s="21"/>
      <c r="AU35" s="92">
        <v>4258966</v>
      </c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4"/>
      <c r="BJ35" s="19">
        <f>AU35/$AU$47*100</f>
        <v>18.45324121919402</v>
      </c>
      <c r="BK35" s="20"/>
      <c r="BL35" s="20"/>
      <c r="BM35" s="20"/>
      <c r="BN35" s="20"/>
      <c r="BO35" s="20"/>
      <c r="BP35" s="20"/>
      <c r="BQ35" s="21"/>
    </row>
    <row r="36" spans="2:69" ht="13.5" customHeight="1">
      <c r="B36" s="17"/>
      <c r="C36" s="95" t="s">
        <v>38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92">
        <v>3308443</v>
      </c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4"/>
      <c r="AM36" s="19">
        <v>14.4</v>
      </c>
      <c r="AN36" s="20"/>
      <c r="AO36" s="20"/>
      <c r="AP36" s="20"/>
      <c r="AQ36" s="20"/>
      <c r="AR36" s="20"/>
      <c r="AS36" s="20"/>
      <c r="AT36" s="21"/>
      <c r="AU36" s="92">
        <v>2684932</v>
      </c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4"/>
      <c r="BJ36" s="19">
        <f>AU36/$AU$47*100</f>
        <v>11.633269167477046</v>
      </c>
      <c r="BK36" s="20"/>
      <c r="BL36" s="20"/>
      <c r="BM36" s="20"/>
      <c r="BN36" s="20"/>
      <c r="BO36" s="20"/>
      <c r="BP36" s="20"/>
      <c r="BQ36" s="21"/>
    </row>
    <row r="37" spans="2:69" ht="13.5" customHeight="1">
      <c r="B37" s="98" t="s">
        <v>41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92">
        <f>SUM(X38:AL40)</f>
        <v>3340019</v>
      </c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4"/>
      <c r="AM37" s="19">
        <f>SUM(AM38:AT40)</f>
        <v>14.6</v>
      </c>
      <c r="AN37" s="20"/>
      <c r="AO37" s="20"/>
      <c r="AP37" s="20"/>
      <c r="AQ37" s="20"/>
      <c r="AR37" s="20"/>
      <c r="AS37" s="20"/>
      <c r="AT37" s="21"/>
      <c r="AU37" s="92">
        <v>4198853</v>
      </c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4"/>
      <c r="BJ37" s="19">
        <f>SUM(BJ38:BQ40)</f>
        <v>18.192783706875442</v>
      </c>
      <c r="BK37" s="20"/>
      <c r="BL37" s="20"/>
      <c r="BM37" s="20"/>
      <c r="BN37" s="20"/>
      <c r="BO37" s="20"/>
      <c r="BP37" s="20"/>
      <c r="BQ37" s="21"/>
    </row>
    <row r="38" spans="2:69" ht="13.5" customHeight="1">
      <c r="B38" s="16"/>
      <c r="C38" s="95" t="s">
        <v>42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92">
        <v>1005925</v>
      </c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4"/>
      <c r="AM38" s="19">
        <v>4.4</v>
      </c>
      <c r="AN38" s="20"/>
      <c r="AO38" s="20"/>
      <c r="AP38" s="20"/>
      <c r="AQ38" s="20"/>
      <c r="AR38" s="20"/>
      <c r="AS38" s="20"/>
      <c r="AT38" s="21"/>
      <c r="AU38" s="92">
        <v>1989074</v>
      </c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4"/>
      <c r="BJ38" s="19">
        <f>AU38/$AU$47*100</f>
        <v>8.618256714147783</v>
      </c>
      <c r="BK38" s="20"/>
      <c r="BL38" s="20"/>
      <c r="BM38" s="20"/>
      <c r="BN38" s="20"/>
      <c r="BO38" s="20"/>
      <c r="BP38" s="20"/>
      <c r="BQ38" s="21"/>
    </row>
    <row r="39" spans="2:69" ht="13.5" customHeight="1">
      <c r="B39" s="16"/>
      <c r="C39" s="95" t="s">
        <v>43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92">
        <v>2100300</v>
      </c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4"/>
      <c r="AM39" s="19">
        <v>9.2</v>
      </c>
      <c r="AN39" s="20"/>
      <c r="AO39" s="20"/>
      <c r="AP39" s="20"/>
      <c r="AQ39" s="20"/>
      <c r="AR39" s="20"/>
      <c r="AS39" s="20"/>
      <c r="AT39" s="21"/>
      <c r="AU39" s="92">
        <v>1981457</v>
      </c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4"/>
      <c r="BJ39" s="19">
        <f aca="true" t="shared" si="0" ref="BJ39:BJ46">AU39/$AU$47*100</f>
        <v>8.585253788468968</v>
      </c>
      <c r="BK39" s="20"/>
      <c r="BL39" s="20"/>
      <c r="BM39" s="20"/>
      <c r="BN39" s="20"/>
      <c r="BO39" s="20"/>
      <c r="BP39" s="20"/>
      <c r="BQ39" s="21"/>
    </row>
    <row r="40" spans="2:69" ht="13.5" customHeight="1">
      <c r="B40" s="17"/>
      <c r="C40" s="95" t="s">
        <v>44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92">
        <v>233794</v>
      </c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4"/>
      <c r="AM40" s="19">
        <v>1</v>
      </c>
      <c r="AN40" s="20"/>
      <c r="AO40" s="20"/>
      <c r="AP40" s="20"/>
      <c r="AQ40" s="20"/>
      <c r="AR40" s="20"/>
      <c r="AS40" s="20"/>
      <c r="AT40" s="21"/>
      <c r="AU40" s="92">
        <v>228322</v>
      </c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4"/>
      <c r="BJ40" s="19">
        <f t="shared" si="0"/>
        <v>0.9892732042586903</v>
      </c>
      <c r="BK40" s="20"/>
      <c r="BL40" s="20"/>
      <c r="BM40" s="20"/>
      <c r="BN40" s="20"/>
      <c r="BO40" s="20"/>
      <c r="BP40" s="20"/>
      <c r="BQ40" s="21"/>
    </row>
    <row r="41" spans="2:69" ht="13.5" customHeight="1">
      <c r="B41" s="95" t="s">
        <v>39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X41" s="92">
        <v>2343597</v>
      </c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19">
        <v>10.2</v>
      </c>
      <c r="AN41" s="20"/>
      <c r="AO41" s="20"/>
      <c r="AP41" s="20"/>
      <c r="AQ41" s="20"/>
      <c r="AR41" s="20"/>
      <c r="AS41" s="20"/>
      <c r="AT41" s="21"/>
      <c r="AU41" s="92">
        <v>2318638</v>
      </c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4"/>
      <c r="BJ41" s="19">
        <f t="shared" si="0"/>
        <v>10.046191097555036</v>
      </c>
      <c r="BK41" s="20"/>
      <c r="BL41" s="20"/>
      <c r="BM41" s="20"/>
      <c r="BN41" s="20"/>
      <c r="BO41" s="20"/>
      <c r="BP41" s="20"/>
      <c r="BQ41" s="21"/>
    </row>
    <row r="42" spans="2:69" ht="13.5" customHeight="1">
      <c r="B42" s="95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  <c r="X42" s="92">
        <v>127810</v>
      </c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M42" s="19">
        <v>0.6</v>
      </c>
      <c r="AN42" s="20"/>
      <c r="AO42" s="20"/>
      <c r="AP42" s="20"/>
      <c r="AQ42" s="20"/>
      <c r="AR42" s="20"/>
      <c r="AS42" s="20"/>
      <c r="AT42" s="21"/>
      <c r="AU42" s="92">
        <v>133018</v>
      </c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4"/>
      <c r="BJ42" s="19">
        <f t="shared" si="0"/>
        <v>0.5763401822167048</v>
      </c>
      <c r="BK42" s="20"/>
      <c r="BL42" s="20"/>
      <c r="BM42" s="20"/>
      <c r="BN42" s="20"/>
      <c r="BO42" s="20"/>
      <c r="BP42" s="20"/>
      <c r="BQ42" s="21"/>
    </row>
    <row r="43" spans="2:69" ht="13.5" customHeight="1">
      <c r="B43" s="95" t="s">
        <v>46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7"/>
      <c r="X43" s="92">
        <v>2208191</v>
      </c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4"/>
      <c r="AM43" s="19">
        <v>9.6</v>
      </c>
      <c r="AN43" s="20"/>
      <c r="AO43" s="20"/>
      <c r="AP43" s="20"/>
      <c r="AQ43" s="20"/>
      <c r="AR43" s="20"/>
      <c r="AS43" s="20"/>
      <c r="AT43" s="21"/>
      <c r="AU43" s="92">
        <v>2141255</v>
      </c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4"/>
      <c r="BJ43" s="19">
        <f t="shared" si="0"/>
        <v>9.277626312772934</v>
      </c>
      <c r="BK43" s="20"/>
      <c r="BL43" s="20"/>
      <c r="BM43" s="20"/>
      <c r="BN43" s="20"/>
      <c r="BO43" s="20"/>
      <c r="BP43" s="20"/>
      <c r="BQ43" s="21"/>
    </row>
    <row r="44" spans="2:69" ht="13.5" customHeight="1">
      <c r="B44" s="95" t="s">
        <v>47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X44" s="92">
        <v>1320474</v>
      </c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4"/>
      <c r="AM44" s="19">
        <v>5.8</v>
      </c>
      <c r="AN44" s="20"/>
      <c r="AO44" s="20"/>
      <c r="AP44" s="20"/>
      <c r="AQ44" s="20"/>
      <c r="AR44" s="20"/>
      <c r="AS44" s="20"/>
      <c r="AT44" s="21"/>
      <c r="AU44" s="92">
        <v>1029873</v>
      </c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4"/>
      <c r="BJ44" s="19">
        <f t="shared" si="0"/>
        <v>4.462232122570361</v>
      </c>
      <c r="BK44" s="20"/>
      <c r="BL44" s="20"/>
      <c r="BM44" s="20"/>
      <c r="BN44" s="20"/>
      <c r="BO44" s="20"/>
      <c r="BP44" s="20"/>
      <c r="BQ44" s="21"/>
    </row>
    <row r="45" spans="2:69" ht="13.5" customHeight="1">
      <c r="B45" s="95" t="s">
        <v>48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7"/>
      <c r="X45" s="92">
        <v>275883</v>
      </c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4"/>
      <c r="AM45" s="19">
        <v>1.2</v>
      </c>
      <c r="AN45" s="20"/>
      <c r="AO45" s="20"/>
      <c r="AP45" s="20"/>
      <c r="AQ45" s="20"/>
      <c r="AR45" s="20"/>
      <c r="AS45" s="20"/>
      <c r="AT45" s="21"/>
      <c r="AU45" s="92">
        <v>300682</v>
      </c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4"/>
      <c r="BJ45" s="19">
        <f t="shared" si="0"/>
        <v>1.3027944990097824</v>
      </c>
      <c r="BK45" s="20"/>
      <c r="BL45" s="20"/>
      <c r="BM45" s="20"/>
      <c r="BN45" s="20"/>
      <c r="BO45" s="20"/>
      <c r="BP45" s="20"/>
      <c r="BQ45" s="21"/>
    </row>
    <row r="46" spans="2:69" ht="13.5" customHeight="1">
      <c r="B46" s="95" t="s">
        <v>49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  <c r="X46" s="92">
        <v>2368254</v>
      </c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4"/>
      <c r="AM46" s="19">
        <v>10.3</v>
      </c>
      <c r="AN46" s="20"/>
      <c r="AO46" s="20"/>
      <c r="AP46" s="20"/>
      <c r="AQ46" s="20"/>
      <c r="AR46" s="20"/>
      <c r="AS46" s="20"/>
      <c r="AT46" s="21"/>
      <c r="AU46" s="92">
        <v>2413053</v>
      </c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4"/>
      <c r="BJ46" s="19">
        <f t="shared" si="0"/>
        <v>10.455272261788375</v>
      </c>
      <c r="BK46" s="20"/>
      <c r="BL46" s="20"/>
      <c r="BM46" s="20"/>
      <c r="BN46" s="20"/>
      <c r="BO46" s="20"/>
      <c r="BP46" s="20"/>
      <c r="BQ46" s="21"/>
    </row>
    <row r="47" spans="2:69" ht="13.5" customHeight="1">
      <c r="B47" s="29" t="s">
        <v>50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23"/>
      <c r="X47" s="92">
        <f>SUM(X33:AL46)-X33-X37</f>
        <v>22902373</v>
      </c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4"/>
      <c r="AM47" s="19">
        <f>SUM(AM33:AT46)-AM33-AM37</f>
        <v>100.00000000000003</v>
      </c>
      <c r="AN47" s="20"/>
      <c r="AO47" s="20"/>
      <c r="AP47" s="20"/>
      <c r="AQ47" s="20"/>
      <c r="AR47" s="20"/>
      <c r="AS47" s="20"/>
      <c r="AT47" s="21"/>
      <c r="AU47" s="92">
        <f>SUM(AU33:BI46)-AU33-AU37</f>
        <v>23079772</v>
      </c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4"/>
      <c r="BJ47" s="19">
        <f>SUM(BJ33:BQ46)-BJ33-BJ37</f>
        <v>100</v>
      </c>
      <c r="BK47" s="20"/>
      <c r="BL47" s="20"/>
      <c r="BM47" s="20"/>
      <c r="BN47" s="20"/>
      <c r="BO47" s="20"/>
      <c r="BP47" s="20"/>
      <c r="BQ47" s="21"/>
    </row>
    <row r="48" ht="3.75" customHeight="1"/>
    <row r="49" spans="1:44" ht="13.5" customHeight="1">
      <c r="A49" s="11" t="s">
        <v>237</v>
      </c>
      <c r="AR49" s="11" t="s">
        <v>64</v>
      </c>
    </row>
    <row r="50" ht="3.75" customHeight="1"/>
    <row r="51" spans="2:53" ht="13.5" customHeight="1">
      <c r="B51" s="22" t="s">
        <v>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 t="s">
        <v>53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 t="s">
        <v>54</v>
      </c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</row>
    <row r="52" spans="2:53" ht="13.5" customHeight="1">
      <c r="B52" s="31" t="s">
        <v>52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05">
        <v>6038834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7"/>
      <c r="AM52" s="105">
        <v>6446913</v>
      </c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7"/>
    </row>
    <row r="53" spans="2:53" ht="13.5" customHeight="1">
      <c r="B53" s="31" t="s">
        <v>55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05">
        <v>0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7"/>
      <c r="AM53" s="105">
        <v>0</v>
      </c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7"/>
    </row>
    <row r="54" spans="2:53" ht="13.5" customHeight="1">
      <c r="B54" s="31" t="s">
        <v>132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05">
        <v>531356</v>
      </c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>
        <v>528510</v>
      </c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7"/>
    </row>
    <row r="55" spans="2:53" ht="13.5" customHeight="1">
      <c r="B55" s="31" t="s">
        <v>56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105">
        <v>713135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7"/>
      <c r="AM55" s="105">
        <v>707191</v>
      </c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7"/>
    </row>
    <row r="56" spans="2:53" ht="13.5" customHeight="1">
      <c r="B56" s="31" t="s">
        <v>57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105">
        <v>366806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7"/>
      <c r="AM56" s="105">
        <v>366748</v>
      </c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7"/>
    </row>
    <row r="57" spans="2:53" ht="13.5" customHeight="1">
      <c r="B57" s="31" t="s">
        <v>180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105">
        <v>262507</v>
      </c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7"/>
      <c r="AM57" s="105">
        <v>259168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7"/>
    </row>
    <row r="58" spans="2:53" ht="13.5" customHeight="1">
      <c r="B58" s="31" t="s">
        <v>58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105">
        <v>465789</v>
      </c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7"/>
      <c r="AM58" s="105">
        <v>458904</v>
      </c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7"/>
    </row>
    <row r="59" spans="2:53" ht="13.5" customHeight="1">
      <c r="B59" s="31" t="s">
        <v>59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105">
        <v>12012005</v>
      </c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7"/>
      <c r="AM59" s="105">
        <v>11652836</v>
      </c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7"/>
    </row>
    <row r="60" spans="2:53" ht="13.5" customHeight="1">
      <c r="B60" s="31" t="s">
        <v>60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105">
        <v>23258</v>
      </c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7"/>
      <c r="AM60" s="105">
        <v>19298</v>
      </c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7"/>
    </row>
    <row r="61" spans="2:53" ht="13.5" customHeight="1">
      <c r="B61" s="31" t="s">
        <v>181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105">
        <v>1017212</v>
      </c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7"/>
      <c r="AM61" s="105">
        <v>1017028</v>
      </c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7"/>
    </row>
    <row r="62" spans="2:53" ht="13.5" customHeight="1">
      <c r="B62" s="31" t="s">
        <v>61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105">
        <v>0</v>
      </c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7"/>
      <c r="AM62" s="105">
        <v>0</v>
      </c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7"/>
    </row>
    <row r="63" spans="2:58" ht="13.5" customHeight="1">
      <c r="B63" s="22" t="s">
        <v>62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05">
        <f>SUM(X52:AL62)</f>
        <v>21430902</v>
      </c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7"/>
      <c r="AM63" s="105">
        <f>SUM(AM52:BA62)</f>
        <v>21456596</v>
      </c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7"/>
      <c r="BF63" s="11" t="s">
        <v>9</v>
      </c>
    </row>
  </sheetData>
  <sheetProtection/>
  <mergeCells count="248">
    <mergeCell ref="B61:W61"/>
    <mergeCell ref="X61:AL61"/>
    <mergeCell ref="AM61:BA61"/>
    <mergeCell ref="B12:W12"/>
    <mergeCell ref="X12:AL12"/>
    <mergeCell ref="AM12:AT12"/>
    <mergeCell ref="AU12:BI12"/>
    <mergeCell ref="AM53:BA53"/>
    <mergeCell ref="B55:W55"/>
    <mergeCell ref="X55:AL55"/>
    <mergeCell ref="BJ12:BQ12"/>
    <mergeCell ref="B57:W57"/>
    <mergeCell ref="X57:AL57"/>
    <mergeCell ref="AM57:BA57"/>
    <mergeCell ref="AM56:BA56"/>
    <mergeCell ref="B58:W58"/>
    <mergeCell ref="X58:AL58"/>
    <mergeCell ref="AM58:BA58"/>
    <mergeCell ref="B56:W56"/>
    <mergeCell ref="X56:AL56"/>
    <mergeCell ref="AM55:BA55"/>
    <mergeCell ref="B53:W53"/>
    <mergeCell ref="X53:AL53"/>
    <mergeCell ref="B54:W54"/>
    <mergeCell ref="X54:AL54"/>
    <mergeCell ref="AM54:BA54"/>
    <mergeCell ref="B51:W51"/>
    <mergeCell ref="X51:AL51"/>
    <mergeCell ref="AM51:BA51"/>
    <mergeCell ref="B52:W52"/>
    <mergeCell ref="X52:AL52"/>
    <mergeCell ref="AM52:BA52"/>
    <mergeCell ref="X62:AL62"/>
    <mergeCell ref="AM62:BA62"/>
    <mergeCell ref="X63:AL63"/>
    <mergeCell ref="AM63:BA63"/>
    <mergeCell ref="X59:AL59"/>
    <mergeCell ref="AM59:BA59"/>
    <mergeCell ref="X60:AL60"/>
    <mergeCell ref="AM60:BA60"/>
    <mergeCell ref="B59:W59"/>
    <mergeCell ref="B60:W60"/>
    <mergeCell ref="B62:W62"/>
    <mergeCell ref="B63:W63"/>
    <mergeCell ref="AM16:AT16"/>
    <mergeCell ref="AM17:AT17"/>
    <mergeCell ref="AM26:AT26"/>
    <mergeCell ref="AM21:AT21"/>
    <mergeCell ref="AM22:AT22"/>
    <mergeCell ref="AM23:AT23"/>
    <mergeCell ref="AM24:AT24"/>
    <mergeCell ref="AM19:AT19"/>
    <mergeCell ref="X7:AL7"/>
    <mergeCell ref="X8:AL8"/>
    <mergeCell ref="AU43:BI43"/>
    <mergeCell ref="AU44:BI44"/>
    <mergeCell ref="X10:AL10"/>
    <mergeCell ref="X11:AL11"/>
    <mergeCell ref="X13:AL13"/>
    <mergeCell ref="X14:AL14"/>
    <mergeCell ref="X15:AL15"/>
    <mergeCell ref="X16:AL16"/>
    <mergeCell ref="BJ5:BQ5"/>
    <mergeCell ref="BJ6:BQ6"/>
    <mergeCell ref="AM7:AT7"/>
    <mergeCell ref="AM8:AT8"/>
    <mergeCell ref="AU5:BI5"/>
    <mergeCell ref="AU6:BI6"/>
    <mergeCell ref="AU7:BI7"/>
    <mergeCell ref="AU8:BI8"/>
    <mergeCell ref="BJ7:BQ7"/>
    <mergeCell ref="BJ8:BQ8"/>
    <mergeCell ref="X5:AL5"/>
    <mergeCell ref="AM5:AT5"/>
    <mergeCell ref="X6:AL6"/>
    <mergeCell ref="AM6:AT6"/>
    <mergeCell ref="AM4:AT4"/>
    <mergeCell ref="AU4:BI4"/>
    <mergeCell ref="BJ4:BQ4"/>
    <mergeCell ref="X3:AT3"/>
    <mergeCell ref="AU3:BQ3"/>
    <mergeCell ref="X4:AL4"/>
    <mergeCell ref="B3:W4"/>
    <mergeCell ref="B19:W19"/>
    <mergeCell ref="B20:W20"/>
    <mergeCell ref="B21:W21"/>
    <mergeCell ref="B8:W8"/>
    <mergeCell ref="B9:W9"/>
    <mergeCell ref="B10:W10"/>
    <mergeCell ref="B11:W11"/>
    <mergeCell ref="B5:W5"/>
    <mergeCell ref="B6:W6"/>
    <mergeCell ref="X19:AL19"/>
    <mergeCell ref="B14:W14"/>
    <mergeCell ref="B15:W15"/>
    <mergeCell ref="B16:W16"/>
    <mergeCell ref="B28:W28"/>
    <mergeCell ref="B22:W22"/>
    <mergeCell ref="X21:AL21"/>
    <mergeCell ref="X22:AL22"/>
    <mergeCell ref="X23:AL23"/>
    <mergeCell ref="X20:AL20"/>
    <mergeCell ref="AM20:AT20"/>
    <mergeCell ref="B26:W26"/>
    <mergeCell ref="B27:W27"/>
    <mergeCell ref="B33:W33"/>
    <mergeCell ref="AM38:AT38"/>
    <mergeCell ref="X38:AL38"/>
    <mergeCell ref="B25:W25"/>
    <mergeCell ref="X26:AL26"/>
    <mergeCell ref="X27:AL27"/>
    <mergeCell ref="X28:AL28"/>
    <mergeCell ref="AM27:AT27"/>
    <mergeCell ref="AM28:AT28"/>
    <mergeCell ref="B31:W32"/>
    <mergeCell ref="AU40:BI40"/>
    <mergeCell ref="X32:AL32"/>
    <mergeCell ref="AM32:AT32"/>
    <mergeCell ref="AU32:BI32"/>
    <mergeCell ref="AM34:AT34"/>
    <mergeCell ref="X34:AL34"/>
    <mergeCell ref="AU36:BI36"/>
    <mergeCell ref="AU35:BI35"/>
    <mergeCell ref="X37:AL37"/>
    <mergeCell ref="AM40:AT40"/>
    <mergeCell ref="AM9:AT9"/>
    <mergeCell ref="X18:AL18"/>
    <mergeCell ref="AM18:AT18"/>
    <mergeCell ref="X9:AL9"/>
    <mergeCell ref="X17:AL17"/>
    <mergeCell ref="AM10:AT10"/>
    <mergeCell ref="AM11:AT11"/>
    <mergeCell ref="AM13:AT13"/>
    <mergeCell ref="AM14:AT14"/>
    <mergeCell ref="AM15:AT15"/>
    <mergeCell ref="X31:AT31"/>
    <mergeCell ref="AU31:BQ31"/>
    <mergeCell ref="B24:W24"/>
    <mergeCell ref="X24:AL24"/>
    <mergeCell ref="X25:AL25"/>
    <mergeCell ref="AM25:AT25"/>
    <mergeCell ref="AU26:BI26"/>
    <mergeCell ref="AU27:BI27"/>
    <mergeCell ref="AU28:BI28"/>
    <mergeCell ref="BJ26:BQ26"/>
    <mergeCell ref="B7:W7"/>
    <mergeCell ref="B13:W13"/>
    <mergeCell ref="B18:W18"/>
    <mergeCell ref="B23:W23"/>
    <mergeCell ref="B17:W17"/>
    <mergeCell ref="AU9:BI9"/>
    <mergeCell ref="AU10:BI10"/>
    <mergeCell ref="AM33:AT33"/>
    <mergeCell ref="X33:AL33"/>
    <mergeCell ref="AM37:AT37"/>
    <mergeCell ref="BJ35:BQ35"/>
    <mergeCell ref="AM36:AT36"/>
    <mergeCell ref="X36:AL36"/>
    <mergeCell ref="BJ36:BQ36"/>
    <mergeCell ref="AM35:AT35"/>
    <mergeCell ref="X35:AL35"/>
    <mergeCell ref="AU33:BI33"/>
    <mergeCell ref="AU37:BI37"/>
    <mergeCell ref="AU38:BI38"/>
    <mergeCell ref="X43:AL43"/>
    <mergeCell ref="BJ41:BQ41"/>
    <mergeCell ref="X40:AL40"/>
    <mergeCell ref="BJ40:BQ40"/>
    <mergeCell ref="AM39:AT39"/>
    <mergeCell ref="X39:AL39"/>
    <mergeCell ref="AU39:BI39"/>
    <mergeCell ref="AM42:AT42"/>
    <mergeCell ref="X42:AL42"/>
    <mergeCell ref="BJ42:BQ42"/>
    <mergeCell ref="AU42:BI42"/>
    <mergeCell ref="B41:W41"/>
    <mergeCell ref="AM41:AT41"/>
    <mergeCell ref="X41:AL41"/>
    <mergeCell ref="AU41:BI41"/>
    <mergeCell ref="AM45:AT45"/>
    <mergeCell ref="X45:AL45"/>
    <mergeCell ref="B44:W44"/>
    <mergeCell ref="AM44:AT44"/>
    <mergeCell ref="X44:AL44"/>
    <mergeCell ref="B43:W43"/>
    <mergeCell ref="AM43:AT43"/>
    <mergeCell ref="C34:W34"/>
    <mergeCell ref="C35:W35"/>
    <mergeCell ref="C36:W36"/>
    <mergeCell ref="C38:W38"/>
    <mergeCell ref="B37:W37"/>
    <mergeCell ref="B46:W46"/>
    <mergeCell ref="C39:W39"/>
    <mergeCell ref="C40:W40"/>
    <mergeCell ref="B45:W45"/>
    <mergeCell ref="B42:W42"/>
    <mergeCell ref="AM46:AT46"/>
    <mergeCell ref="X46:AL46"/>
    <mergeCell ref="BJ45:BQ45"/>
    <mergeCell ref="AU45:BI45"/>
    <mergeCell ref="AU46:BI46"/>
    <mergeCell ref="B47:W47"/>
    <mergeCell ref="AM47:AT47"/>
    <mergeCell ref="X47:AL47"/>
    <mergeCell ref="BJ47:BQ47"/>
    <mergeCell ref="AU47:BI47"/>
    <mergeCell ref="BJ46:BQ46"/>
    <mergeCell ref="BJ43:BQ43"/>
    <mergeCell ref="BJ44:BQ44"/>
    <mergeCell ref="BJ39:BQ39"/>
    <mergeCell ref="BJ37:BQ37"/>
    <mergeCell ref="BJ33:BQ33"/>
    <mergeCell ref="BJ38:BQ38"/>
    <mergeCell ref="AU17:BI17"/>
    <mergeCell ref="AU18:BI18"/>
    <mergeCell ref="AU19:BI19"/>
    <mergeCell ref="AU20:BI20"/>
    <mergeCell ref="AU21:BI21"/>
    <mergeCell ref="AU11:BI11"/>
    <mergeCell ref="AU13:BI13"/>
    <mergeCell ref="AU14:BI14"/>
    <mergeCell ref="AU15:BI15"/>
    <mergeCell ref="AU23:BI23"/>
    <mergeCell ref="AU24:BI24"/>
    <mergeCell ref="AU25:BI25"/>
    <mergeCell ref="BJ9:BQ9"/>
    <mergeCell ref="BJ10:BQ10"/>
    <mergeCell ref="BJ11:BQ11"/>
    <mergeCell ref="BJ13:BQ13"/>
    <mergeCell ref="BJ14:BQ14"/>
    <mergeCell ref="BJ15:BQ15"/>
    <mergeCell ref="AU16:BI16"/>
    <mergeCell ref="BJ16:BQ16"/>
    <mergeCell ref="BJ17:BQ17"/>
    <mergeCell ref="BJ18:BQ18"/>
    <mergeCell ref="BJ19:BQ19"/>
    <mergeCell ref="BJ20:BQ20"/>
    <mergeCell ref="BJ21:BQ21"/>
    <mergeCell ref="AU34:BI34"/>
    <mergeCell ref="BJ32:BQ32"/>
    <mergeCell ref="BJ34:BQ34"/>
    <mergeCell ref="BJ22:BQ22"/>
    <mergeCell ref="BJ23:BQ23"/>
    <mergeCell ref="BJ24:BQ24"/>
    <mergeCell ref="BJ25:BQ25"/>
    <mergeCell ref="BJ27:BQ27"/>
    <mergeCell ref="BJ28:BQ28"/>
    <mergeCell ref="AU22:BI22"/>
  </mergeCells>
  <printOptions/>
  <pageMargins left="0.7874015748031497" right="0.7874015748031497" top="0.5118110236220472" bottom="0.1968503937007874" header="0.5118110236220472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3"/>
  <sheetViews>
    <sheetView view="pageBreakPreview" zoomScale="60" zoomScalePageLayoutView="0" workbookViewId="0" topLeftCell="A1">
      <selection activeCell="A1" sqref="A1"/>
    </sheetView>
  </sheetViews>
  <sheetFormatPr defaultColWidth="1.25" defaultRowHeight="15" customHeight="1"/>
  <cols>
    <col min="1" max="16384" width="1.25" style="11" customWidth="1"/>
  </cols>
  <sheetData>
    <row r="1" spans="1:69" ht="15" customHeight="1">
      <c r="A1" s="11" t="s">
        <v>238</v>
      </c>
      <c r="BQ1" s="12" t="s">
        <v>143</v>
      </c>
    </row>
    <row r="2" ht="3.75" customHeight="1"/>
    <row r="3" spans="1:69" s="5" customFormat="1" ht="1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 t="s">
        <v>126</v>
      </c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 t="s">
        <v>127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 t="s">
        <v>128</v>
      </c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 s="5" customFormat="1" ht="15" customHeight="1">
      <c r="A4" s="22" t="s">
        <v>121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 t="s">
        <v>122</v>
      </c>
      <c r="P4" s="22"/>
      <c r="Q4" s="22"/>
      <c r="R4" s="22"/>
      <c r="S4" s="22"/>
      <c r="T4" s="22"/>
      <c r="U4" s="22"/>
      <c r="V4" s="22"/>
      <c r="W4" s="22"/>
      <c r="X4" s="22"/>
      <c r="Y4" s="113">
        <v>1233620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>
        <v>1093155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>
        <f>Y4-AN4</f>
        <v>140465</v>
      </c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</row>
    <row r="5" spans="1:69" s="5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 t="s">
        <v>123</v>
      </c>
      <c r="P5" s="22"/>
      <c r="Q5" s="22"/>
      <c r="R5" s="22"/>
      <c r="S5" s="22"/>
      <c r="T5" s="22"/>
      <c r="U5" s="22"/>
      <c r="V5" s="22"/>
      <c r="W5" s="22"/>
      <c r="X5" s="22"/>
      <c r="Y5" s="113">
        <v>89068</v>
      </c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>
        <v>526787</v>
      </c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>
        <f>Y5-AN5</f>
        <v>-437719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69" s="5" customFormat="1" ht="15" customHeight="1">
      <c r="A6" s="22" t="s">
        <v>120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124</v>
      </c>
      <c r="P6" s="22"/>
      <c r="Q6" s="22"/>
      <c r="R6" s="22"/>
      <c r="S6" s="22"/>
      <c r="T6" s="22"/>
      <c r="U6" s="22"/>
      <c r="V6" s="22"/>
      <c r="W6" s="22"/>
      <c r="X6" s="22"/>
      <c r="Y6" s="113">
        <v>64333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>
        <v>38609</v>
      </c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>
        <f>Y6-AN6</f>
        <v>25724</v>
      </c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</row>
    <row r="7" spans="1:69" s="5" customFormat="1" ht="1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 t="s">
        <v>125</v>
      </c>
      <c r="P7" s="22"/>
      <c r="Q7" s="22"/>
      <c r="R7" s="22"/>
      <c r="S7" s="22"/>
      <c r="T7" s="22"/>
      <c r="U7" s="22"/>
      <c r="V7" s="22"/>
      <c r="W7" s="22"/>
      <c r="X7" s="22"/>
      <c r="Y7" s="113">
        <v>0</v>
      </c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>
        <v>37827</v>
      </c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>
        <f>Y7-AN7</f>
        <v>-37827</v>
      </c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</row>
    <row r="8" ht="15" customHeight="1">
      <c r="BQ8" s="12" t="s">
        <v>134</v>
      </c>
    </row>
    <row r="9" ht="8.25" customHeight="1"/>
    <row r="10" spans="1:69" ht="15" customHeight="1">
      <c r="A10" s="11" t="s">
        <v>1</v>
      </c>
      <c r="BQ10" s="12" t="s">
        <v>239</v>
      </c>
    </row>
    <row r="11" ht="3.75" customHeight="1"/>
    <row r="12" spans="2:69" ht="15" customHeight="1">
      <c r="B12" s="22" t="s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 t="s">
        <v>2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 t="s">
        <v>8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2:69" ht="1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 t="s">
        <v>167</v>
      </c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 t="s">
        <v>3</v>
      </c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 t="s">
        <v>4</v>
      </c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2:69" ht="15" customHeight="1">
      <c r="B14" s="22" t="s">
        <v>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09">
        <f>SUM(Y15:AJ42)-Y15-Y19</f>
        <v>2011268.839999999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/>
      <c r="AK14" s="108">
        <f>SUM(AV14:BQ14)</f>
        <v>201335.39999999997</v>
      </c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>
        <f>SUM(AV15:BF42)-AV15-AV19</f>
        <v>14264.87</v>
      </c>
      <c r="AW14" s="110"/>
      <c r="AX14" s="110"/>
      <c r="AY14" s="110"/>
      <c r="AZ14" s="110"/>
      <c r="BA14" s="110"/>
      <c r="BB14" s="110"/>
      <c r="BC14" s="110"/>
      <c r="BD14" s="110"/>
      <c r="BE14" s="110"/>
      <c r="BF14" s="111"/>
      <c r="BG14" s="109">
        <f>SUM(BG15:BQ42)-BG15-BG19</f>
        <v>187070.52999999997</v>
      </c>
      <c r="BH14" s="110"/>
      <c r="BI14" s="110"/>
      <c r="BJ14" s="110"/>
      <c r="BK14" s="110"/>
      <c r="BL14" s="110"/>
      <c r="BM14" s="110"/>
      <c r="BN14" s="110"/>
      <c r="BO14" s="110"/>
      <c r="BP14" s="110"/>
      <c r="BQ14" s="111"/>
    </row>
    <row r="15" spans="2:69" ht="15" customHeight="1">
      <c r="B15" s="112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109">
        <v>26749.34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  <c r="AK15" s="108">
        <f aca="true" t="shared" si="0" ref="AK15:AK42">SUM(AV15:BQ15)</f>
        <v>14370.96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>
        <v>0</v>
      </c>
      <c r="AW15" s="110"/>
      <c r="AX15" s="110"/>
      <c r="AY15" s="110"/>
      <c r="AZ15" s="110"/>
      <c r="BA15" s="110"/>
      <c r="BB15" s="110"/>
      <c r="BC15" s="110"/>
      <c r="BD15" s="110"/>
      <c r="BE15" s="110"/>
      <c r="BF15" s="111"/>
      <c r="BG15" s="109">
        <v>14370.96</v>
      </c>
      <c r="BH15" s="110"/>
      <c r="BI15" s="110"/>
      <c r="BJ15" s="110"/>
      <c r="BK15" s="110"/>
      <c r="BL15" s="110"/>
      <c r="BM15" s="110"/>
      <c r="BN15" s="110"/>
      <c r="BO15" s="110"/>
      <c r="BP15" s="110"/>
      <c r="BQ15" s="111"/>
    </row>
    <row r="16" spans="2:69" ht="15" customHeight="1">
      <c r="B16" s="16"/>
      <c r="C16" s="13" t="s">
        <v>144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8"/>
      <c r="Y16" s="109">
        <v>6599.52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  <c r="AK16" s="108">
        <f t="shared" si="0"/>
        <v>5475.1</v>
      </c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>
        <v>0</v>
      </c>
      <c r="AW16" s="110"/>
      <c r="AX16" s="110"/>
      <c r="AY16" s="110"/>
      <c r="AZ16" s="110"/>
      <c r="BA16" s="110"/>
      <c r="BB16" s="110"/>
      <c r="BC16" s="110"/>
      <c r="BD16" s="110"/>
      <c r="BE16" s="110"/>
      <c r="BF16" s="111"/>
      <c r="BG16" s="109">
        <v>5475.1</v>
      </c>
      <c r="BH16" s="110"/>
      <c r="BI16" s="110"/>
      <c r="BJ16" s="110"/>
      <c r="BK16" s="110"/>
      <c r="BL16" s="110"/>
      <c r="BM16" s="110"/>
      <c r="BN16" s="110"/>
      <c r="BO16" s="110"/>
      <c r="BP16" s="110"/>
      <c r="BQ16" s="111"/>
    </row>
    <row r="17" spans="2:69" ht="15" customHeight="1">
      <c r="B17" s="16"/>
      <c r="C17" s="13" t="s">
        <v>145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/>
      <c r="Y17" s="109">
        <v>9796.65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1"/>
      <c r="AK17" s="108">
        <f t="shared" si="0"/>
        <v>4129.84</v>
      </c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>
        <v>0</v>
      </c>
      <c r="AW17" s="110"/>
      <c r="AX17" s="110"/>
      <c r="AY17" s="110"/>
      <c r="AZ17" s="110"/>
      <c r="BA17" s="110"/>
      <c r="BB17" s="110"/>
      <c r="BC17" s="110"/>
      <c r="BD17" s="110"/>
      <c r="BE17" s="110"/>
      <c r="BF17" s="111"/>
      <c r="BG17" s="109">
        <v>4129.84</v>
      </c>
      <c r="BH17" s="110"/>
      <c r="BI17" s="110"/>
      <c r="BJ17" s="110"/>
      <c r="BK17" s="110"/>
      <c r="BL17" s="110"/>
      <c r="BM17" s="110"/>
      <c r="BN17" s="110"/>
      <c r="BO17" s="110"/>
      <c r="BP17" s="110"/>
      <c r="BQ17" s="111"/>
    </row>
    <row r="18" spans="2:69" ht="15" customHeight="1">
      <c r="B18" s="17"/>
      <c r="C18" s="13" t="s">
        <v>102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8"/>
      <c r="Y18" s="109">
        <v>10353.17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  <c r="AK18" s="108">
        <f t="shared" si="0"/>
        <v>4766.02</v>
      </c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>
        <v>0</v>
      </c>
      <c r="AW18" s="110"/>
      <c r="AX18" s="110"/>
      <c r="AY18" s="110"/>
      <c r="AZ18" s="110"/>
      <c r="BA18" s="110"/>
      <c r="BB18" s="110"/>
      <c r="BC18" s="110"/>
      <c r="BD18" s="110"/>
      <c r="BE18" s="110"/>
      <c r="BF18" s="111"/>
      <c r="BG18" s="109">
        <v>4766.02</v>
      </c>
      <c r="BH18" s="110"/>
      <c r="BI18" s="110"/>
      <c r="BJ18" s="110"/>
      <c r="BK18" s="110"/>
      <c r="BL18" s="110"/>
      <c r="BM18" s="110"/>
      <c r="BN18" s="110"/>
      <c r="BO18" s="110"/>
      <c r="BP18" s="110"/>
      <c r="BQ18" s="111"/>
    </row>
    <row r="19" spans="2:69" ht="15" customHeight="1">
      <c r="B19" s="32" t="s">
        <v>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109">
        <v>1984519.5</v>
      </c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  <c r="AK19" s="108">
        <f t="shared" si="0"/>
        <v>186964.44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9">
        <v>14264.87</v>
      </c>
      <c r="AW19" s="110"/>
      <c r="AX19" s="110"/>
      <c r="AY19" s="110"/>
      <c r="AZ19" s="110"/>
      <c r="BA19" s="110"/>
      <c r="BB19" s="110"/>
      <c r="BC19" s="110"/>
      <c r="BD19" s="110"/>
      <c r="BE19" s="110"/>
      <c r="BF19" s="111"/>
      <c r="BG19" s="109">
        <v>172699.57</v>
      </c>
      <c r="BH19" s="110"/>
      <c r="BI19" s="110"/>
      <c r="BJ19" s="110"/>
      <c r="BK19" s="110"/>
      <c r="BL19" s="110"/>
      <c r="BM19" s="110"/>
      <c r="BN19" s="110"/>
      <c r="BO19" s="110"/>
      <c r="BP19" s="110"/>
      <c r="BQ19" s="111"/>
    </row>
    <row r="20" spans="2:69" ht="15" customHeight="1">
      <c r="B20" s="16"/>
      <c r="C20" s="13" t="s">
        <v>146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8"/>
      <c r="Y20" s="109">
        <v>466427.22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  <c r="AK20" s="108">
        <f>SUM(AV20:BQ20)</f>
        <v>87320.6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9">
        <v>7841.6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1"/>
      <c r="BG20" s="109">
        <v>79479</v>
      </c>
      <c r="BH20" s="110"/>
      <c r="BI20" s="110"/>
      <c r="BJ20" s="110"/>
      <c r="BK20" s="110"/>
      <c r="BL20" s="110"/>
      <c r="BM20" s="110"/>
      <c r="BN20" s="110"/>
      <c r="BO20" s="110"/>
      <c r="BP20" s="110"/>
      <c r="BQ20" s="111"/>
    </row>
    <row r="21" spans="2:69" ht="15" customHeight="1">
      <c r="B21" s="16"/>
      <c r="C21" s="13" t="s">
        <v>147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8"/>
      <c r="Y21" s="109">
        <v>173609.46</v>
      </c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1"/>
      <c r="AK21" s="108">
        <f t="shared" si="0"/>
        <v>49770.380000000005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9">
        <v>3087.26</v>
      </c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  <c r="BG21" s="109">
        <v>46683.12</v>
      </c>
      <c r="BH21" s="110"/>
      <c r="BI21" s="110"/>
      <c r="BJ21" s="110"/>
      <c r="BK21" s="110"/>
      <c r="BL21" s="110"/>
      <c r="BM21" s="110"/>
      <c r="BN21" s="110"/>
      <c r="BO21" s="110"/>
      <c r="BP21" s="110"/>
      <c r="BQ21" s="111"/>
    </row>
    <row r="22" spans="2:69" ht="15" customHeight="1">
      <c r="B22" s="16"/>
      <c r="C22" s="13" t="s">
        <v>148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8"/>
      <c r="Y22" s="109">
        <v>229033</v>
      </c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1"/>
      <c r="AK22" s="108">
        <f t="shared" si="0"/>
        <v>4660.17</v>
      </c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9">
        <v>15</v>
      </c>
      <c r="AW22" s="110"/>
      <c r="AX22" s="110"/>
      <c r="AY22" s="110"/>
      <c r="AZ22" s="110"/>
      <c r="BA22" s="110"/>
      <c r="BB22" s="110"/>
      <c r="BC22" s="110"/>
      <c r="BD22" s="110"/>
      <c r="BE22" s="110"/>
      <c r="BF22" s="111"/>
      <c r="BG22" s="109">
        <v>4645.17</v>
      </c>
      <c r="BH22" s="110"/>
      <c r="BI22" s="110"/>
      <c r="BJ22" s="110"/>
      <c r="BK22" s="110"/>
      <c r="BL22" s="110"/>
      <c r="BM22" s="110"/>
      <c r="BN22" s="110"/>
      <c r="BO22" s="110"/>
      <c r="BP22" s="110"/>
      <c r="BQ22" s="111"/>
    </row>
    <row r="23" spans="2:69" ht="15" customHeight="1">
      <c r="B23" s="16"/>
      <c r="C23" s="13" t="s">
        <v>149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8"/>
      <c r="Y23" s="109">
        <v>30761.48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1"/>
      <c r="AK23" s="108">
        <f t="shared" si="0"/>
        <v>9876.230000000001</v>
      </c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9">
        <v>710.12</v>
      </c>
      <c r="AW23" s="110"/>
      <c r="AX23" s="110"/>
      <c r="AY23" s="110"/>
      <c r="AZ23" s="110"/>
      <c r="BA23" s="110"/>
      <c r="BB23" s="110"/>
      <c r="BC23" s="110"/>
      <c r="BD23" s="110"/>
      <c r="BE23" s="110"/>
      <c r="BF23" s="111"/>
      <c r="BG23" s="109">
        <v>9166.11</v>
      </c>
      <c r="BH23" s="110"/>
      <c r="BI23" s="110"/>
      <c r="BJ23" s="110"/>
      <c r="BK23" s="110"/>
      <c r="BL23" s="110"/>
      <c r="BM23" s="110"/>
      <c r="BN23" s="110"/>
      <c r="BO23" s="110"/>
      <c r="BP23" s="110"/>
      <c r="BQ23" s="111"/>
    </row>
    <row r="24" spans="2:69" ht="15" customHeight="1">
      <c r="B24" s="16"/>
      <c r="C24" s="13" t="s">
        <v>150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8"/>
      <c r="Y24" s="109">
        <v>3024.15</v>
      </c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1"/>
      <c r="AK24" s="108">
        <f t="shared" si="0"/>
        <v>1381.89</v>
      </c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9">
        <v>0</v>
      </c>
      <c r="AW24" s="110"/>
      <c r="AX24" s="110"/>
      <c r="AY24" s="110"/>
      <c r="AZ24" s="110"/>
      <c r="BA24" s="110"/>
      <c r="BB24" s="110"/>
      <c r="BC24" s="110"/>
      <c r="BD24" s="110"/>
      <c r="BE24" s="110"/>
      <c r="BF24" s="111"/>
      <c r="BG24" s="109">
        <v>1381.89</v>
      </c>
      <c r="BH24" s="110"/>
      <c r="BI24" s="110"/>
      <c r="BJ24" s="110"/>
      <c r="BK24" s="110"/>
      <c r="BL24" s="110"/>
      <c r="BM24" s="110"/>
      <c r="BN24" s="110"/>
      <c r="BO24" s="110"/>
      <c r="BP24" s="110"/>
      <c r="BQ24" s="111"/>
    </row>
    <row r="25" spans="2:69" ht="15" customHeight="1">
      <c r="B25" s="16"/>
      <c r="C25" s="13" t="s">
        <v>151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8"/>
      <c r="Y25" s="109">
        <v>595460.45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  <c r="AK25" s="108">
        <f t="shared" si="0"/>
        <v>2384.41</v>
      </c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>
        <v>771.52</v>
      </c>
      <c r="AW25" s="110"/>
      <c r="AX25" s="110"/>
      <c r="AY25" s="110"/>
      <c r="AZ25" s="110"/>
      <c r="BA25" s="110"/>
      <c r="BB25" s="110"/>
      <c r="BC25" s="110"/>
      <c r="BD25" s="110"/>
      <c r="BE25" s="110"/>
      <c r="BF25" s="111"/>
      <c r="BG25" s="109">
        <v>1612.89</v>
      </c>
      <c r="BH25" s="110"/>
      <c r="BI25" s="110"/>
      <c r="BJ25" s="110"/>
      <c r="BK25" s="110"/>
      <c r="BL25" s="110"/>
      <c r="BM25" s="110"/>
      <c r="BN25" s="110"/>
      <c r="BO25" s="110"/>
      <c r="BP25" s="110"/>
      <c r="BQ25" s="111"/>
    </row>
    <row r="26" spans="2:69" ht="15" customHeight="1">
      <c r="B26" s="16"/>
      <c r="C26" s="13" t="s">
        <v>152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8"/>
      <c r="Y26" s="109">
        <v>2880.89</v>
      </c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1"/>
      <c r="AK26" s="108">
        <f t="shared" si="0"/>
        <v>0</v>
      </c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>
        <v>0</v>
      </c>
      <c r="AW26" s="110"/>
      <c r="AX26" s="110"/>
      <c r="AY26" s="110"/>
      <c r="AZ26" s="110"/>
      <c r="BA26" s="110"/>
      <c r="BB26" s="110"/>
      <c r="BC26" s="110"/>
      <c r="BD26" s="110"/>
      <c r="BE26" s="110"/>
      <c r="BF26" s="111"/>
      <c r="BG26" s="109">
        <v>0</v>
      </c>
      <c r="BH26" s="110"/>
      <c r="BI26" s="110"/>
      <c r="BJ26" s="110"/>
      <c r="BK26" s="110"/>
      <c r="BL26" s="110"/>
      <c r="BM26" s="110"/>
      <c r="BN26" s="110"/>
      <c r="BO26" s="110"/>
      <c r="BP26" s="110"/>
      <c r="BQ26" s="111"/>
    </row>
    <row r="27" spans="2:69" ht="15" customHeight="1">
      <c r="B27" s="16"/>
      <c r="C27" s="13" t="s">
        <v>153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8"/>
      <c r="Y27" s="109">
        <v>82.28</v>
      </c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1"/>
      <c r="AK27" s="108">
        <f t="shared" si="0"/>
        <v>356.58</v>
      </c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>
        <v>52.94</v>
      </c>
      <c r="AW27" s="110"/>
      <c r="AX27" s="110"/>
      <c r="AY27" s="110"/>
      <c r="AZ27" s="110"/>
      <c r="BA27" s="110"/>
      <c r="BB27" s="110"/>
      <c r="BC27" s="110"/>
      <c r="BD27" s="110"/>
      <c r="BE27" s="110"/>
      <c r="BF27" s="111"/>
      <c r="BG27" s="109">
        <v>303.64</v>
      </c>
      <c r="BH27" s="110"/>
      <c r="BI27" s="110"/>
      <c r="BJ27" s="110"/>
      <c r="BK27" s="110"/>
      <c r="BL27" s="110"/>
      <c r="BM27" s="110"/>
      <c r="BN27" s="110"/>
      <c r="BO27" s="110"/>
      <c r="BP27" s="110"/>
      <c r="BQ27" s="111"/>
    </row>
    <row r="28" spans="2:69" ht="15" customHeight="1">
      <c r="B28" s="16"/>
      <c r="C28" s="13" t="s">
        <v>154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8"/>
      <c r="Y28" s="109">
        <v>2244.11</v>
      </c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1"/>
      <c r="AK28" s="108">
        <f t="shared" si="0"/>
        <v>590.24</v>
      </c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>
        <v>412.86</v>
      </c>
      <c r="AW28" s="110"/>
      <c r="AX28" s="110"/>
      <c r="AY28" s="110"/>
      <c r="AZ28" s="110"/>
      <c r="BA28" s="110"/>
      <c r="BB28" s="110"/>
      <c r="BC28" s="110"/>
      <c r="BD28" s="110"/>
      <c r="BE28" s="110"/>
      <c r="BF28" s="111"/>
      <c r="BG28" s="109">
        <v>177.38</v>
      </c>
      <c r="BH28" s="110"/>
      <c r="BI28" s="110"/>
      <c r="BJ28" s="110"/>
      <c r="BK28" s="110"/>
      <c r="BL28" s="110"/>
      <c r="BM28" s="110"/>
      <c r="BN28" s="110"/>
      <c r="BO28" s="110"/>
      <c r="BP28" s="110"/>
      <c r="BQ28" s="111"/>
    </row>
    <row r="29" spans="2:69" ht="15" customHeight="1">
      <c r="B29" s="16"/>
      <c r="C29" s="13" t="s">
        <v>155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8"/>
      <c r="Y29" s="109">
        <v>16541.73</v>
      </c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1"/>
      <c r="AK29" s="108">
        <f t="shared" si="0"/>
        <v>0</v>
      </c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9">
        <v>0</v>
      </c>
      <c r="AW29" s="110"/>
      <c r="AX29" s="110"/>
      <c r="AY29" s="110"/>
      <c r="AZ29" s="110"/>
      <c r="BA29" s="110"/>
      <c r="BB29" s="110"/>
      <c r="BC29" s="110"/>
      <c r="BD29" s="110"/>
      <c r="BE29" s="110"/>
      <c r="BF29" s="111"/>
      <c r="BG29" s="109">
        <v>0</v>
      </c>
      <c r="BH29" s="110"/>
      <c r="BI29" s="110"/>
      <c r="BJ29" s="110"/>
      <c r="BK29" s="110"/>
      <c r="BL29" s="110"/>
      <c r="BM29" s="110"/>
      <c r="BN29" s="110"/>
      <c r="BO29" s="110"/>
      <c r="BP29" s="110"/>
      <c r="BQ29" s="111"/>
    </row>
    <row r="30" spans="2:69" ht="15" customHeight="1">
      <c r="B30" s="16"/>
      <c r="C30" s="13" t="s">
        <v>156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8"/>
      <c r="Y30" s="109">
        <v>58521.59</v>
      </c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1"/>
      <c r="AK30" s="108">
        <f t="shared" si="0"/>
        <v>9359.47</v>
      </c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9">
        <v>0</v>
      </c>
      <c r="AW30" s="110"/>
      <c r="AX30" s="110"/>
      <c r="AY30" s="110"/>
      <c r="AZ30" s="110"/>
      <c r="BA30" s="110"/>
      <c r="BB30" s="110"/>
      <c r="BC30" s="110"/>
      <c r="BD30" s="110"/>
      <c r="BE30" s="110"/>
      <c r="BF30" s="111"/>
      <c r="BG30" s="109">
        <v>9359.47</v>
      </c>
      <c r="BH30" s="110"/>
      <c r="BI30" s="110"/>
      <c r="BJ30" s="110"/>
      <c r="BK30" s="110"/>
      <c r="BL30" s="110"/>
      <c r="BM30" s="110"/>
      <c r="BN30" s="110"/>
      <c r="BO30" s="110"/>
      <c r="BP30" s="110"/>
      <c r="BQ30" s="111"/>
    </row>
    <row r="31" spans="2:69" ht="15" customHeight="1">
      <c r="B31" s="16"/>
      <c r="C31" s="13" t="s">
        <v>157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8"/>
      <c r="Y31" s="109">
        <v>0</v>
      </c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1"/>
      <c r="AK31" s="108">
        <f t="shared" si="0"/>
        <v>875.04</v>
      </c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9">
        <v>0</v>
      </c>
      <c r="AW31" s="110"/>
      <c r="AX31" s="110"/>
      <c r="AY31" s="110"/>
      <c r="AZ31" s="110"/>
      <c r="BA31" s="110"/>
      <c r="BB31" s="110"/>
      <c r="BC31" s="110"/>
      <c r="BD31" s="110"/>
      <c r="BE31" s="110"/>
      <c r="BF31" s="111"/>
      <c r="BG31" s="109">
        <v>875.04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1"/>
    </row>
    <row r="32" spans="2:69" ht="15" customHeight="1">
      <c r="B32" s="16"/>
      <c r="C32" s="13" t="s">
        <v>158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8"/>
      <c r="Y32" s="109">
        <v>4504.39</v>
      </c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1"/>
      <c r="AK32" s="108">
        <f t="shared" si="0"/>
        <v>0</v>
      </c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>
        <v>0</v>
      </c>
      <c r="AW32" s="110"/>
      <c r="AX32" s="110"/>
      <c r="AY32" s="110"/>
      <c r="AZ32" s="110"/>
      <c r="BA32" s="110"/>
      <c r="BB32" s="110"/>
      <c r="BC32" s="110"/>
      <c r="BD32" s="110"/>
      <c r="BE32" s="110"/>
      <c r="BF32" s="111"/>
      <c r="BG32" s="109">
        <v>0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1"/>
    </row>
    <row r="33" spans="2:69" ht="15" customHeight="1">
      <c r="B33" s="16"/>
      <c r="C33" s="13" t="s">
        <v>159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8"/>
      <c r="Y33" s="109">
        <v>5200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1"/>
      <c r="AK33" s="108">
        <f t="shared" si="0"/>
        <v>0</v>
      </c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>
        <v>0</v>
      </c>
      <c r="AW33" s="110"/>
      <c r="AX33" s="110"/>
      <c r="AY33" s="110"/>
      <c r="AZ33" s="110"/>
      <c r="BA33" s="110"/>
      <c r="BB33" s="110"/>
      <c r="BC33" s="110"/>
      <c r="BD33" s="110"/>
      <c r="BE33" s="110"/>
      <c r="BF33" s="111"/>
      <c r="BG33" s="109">
        <v>0</v>
      </c>
      <c r="BH33" s="110"/>
      <c r="BI33" s="110"/>
      <c r="BJ33" s="110"/>
      <c r="BK33" s="110"/>
      <c r="BL33" s="110"/>
      <c r="BM33" s="110"/>
      <c r="BN33" s="110"/>
      <c r="BO33" s="110"/>
      <c r="BP33" s="110"/>
      <c r="BQ33" s="111"/>
    </row>
    <row r="34" spans="2:69" ht="15" customHeight="1">
      <c r="B34" s="16"/>
      <c r="C34" s="13" t="s">
        <v>160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8"/>
      <c r="Y34" s="109">
        <v>1234</v>
      </c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1"/>
      <c r="AK34" s="108">
        <f t="shared" si="0"/>
        <v>97</v>
      </c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>
        <v>0</v>
      </c>
      <c r="AW34" s="110"/>
      <c r="AX34" s="110"/>
      <c r="AY34" s="110"/>
      <c r="AZ34" s="110"/>
      <c r="BA34" s="110"/>
      <c r="BB34" s="110"/>
      <c r="BC34" s="110"/>
      <c r="BD34" s="110"/>
      <c r="BE34" s="110"/>
      <c r="BF34" s="111"/>
      <c r="BG34" s="109">
        <v>97</v>
      </c>
      <c r="BH34" s="110"/>
      <c r="BI34" s="110"/>
      <c r="BJ34" s="110"/>
      <c r="BK34" s="110"/>
      <c r="BL34" s="110"/>
      <c r="BM34" s="110"/>
      <c r="BN34" s="110"/>
      <c r="BO34" s="110"/>
      <c r="BP34" s="110"/>
      <c r="BQ34" s="111"/>
    </row>
    <row r="35" spans="2:69" ht="15" customHeight="1">
      <c r="B35" s="16"/>
      <c r="C35" s="13" t="s">
        <v>161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8"/>
      <c r="Y35" s="109">
        <v>3589</v>
      </c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1"/>
      <c r="AK35" s="108">
        <f t="shared" si="0"/>
        <v>257.9</v>
      </c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>
        <v>0</v>
      </c>
      <c r="AW35" s="110"/>
      <c r="AX35" s="110"/>
      <c r="AY35" s="110"/>
      <c r="AZ35" s="110"/>
      <c r="BA35" s="110"/>
      <c r="BB35" s="110"/>
      <c r="BC35" s="110"/>
      <c r="BD35" s="110"/>
      <c r="BE35" s="110"/>
      <c r="BF35" s="111"/>
      <c r="BG35" s="109">
        <v>257.9</v>
      </c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</row>
    <row r="36" spans="2:69" ht="15" customHeight="1">
      <c r="B36" s="16"/>
      <c r="C36" s="13" t="s">
        <v>162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8"/>
      <c r="Y36" s="109">
        <v>17105.48</v>
      </c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108">
        <f t="shared" si="0"/>
        <v>0</v>
      </c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9">
        <v>0</v>
      </c>
      <c r="AW36" s="110"/>
      <c r="AX36" s="110"/>
      <c r="AY36" s="110"/>
      <c r="AZ36" s="110"/>
      <c r="BA36" s="110"/>
      <c r="BB36" s="110"/>
      <c r="BC36" s="110"/>
      <c r="BD36" s="110"/>
      <c r="BE36" s="110"/>
      <c r="BF36" s="111"/>
      <c r="BG36" s="109">
        <v>0</v>
      </c>
      <c r="BH36" s="110"/>
      <c r="BI36" s="110"/>
      <c r="BJ36" s="110"/>
      <c r="BK36" s="110"/>
      <c r="BL36" s="110"/>
      <c r="BM36" s="110"/>
      <c r="BN36" s="110"/>
      <c r="BO36" s="110"/>
      <c r="BP36" s="110"/>
      <c r="BQ36" s="111"/>
    </row>
    <row r="37" spans="2:69" ht="15" customHeight="1">
      <c r="B37" s="16"/>
      <c r="C37" s="13" t="s">
        <v>163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8"/>
      <c r="Y37" s="109">
        <v>10162.43</v>
      </c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108">
        <f t="shared" si="0"/>
        <v>3630</v>
      </c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9">
        <v>0</v>
      </c>
      <c r="AW37" s="110"/>
      <c r="AX37" s="110"/>
      <c r="AY37" s="110"/>
      <c r="AZ37" s="110"/>
      <c r="BA37" s="110"/>
      <c r="BB37" s="110"/>
      <c r="BC37" s="110"/>
      <c r="BD37" s="110"/>
      <c r="BE37" s="110"/>
      <c r="BF37" s="111"/>
      <c r="BG37" s="109">
        <v>3630</v>
      </c>
      <c r="BH37" s="110"/>
      <c r="BI37" s="110"/>
      <c r="BJ37" s="110"/>
      <c r="BK37" s="110"/>
      <c r="BL37" s="110"/>
      <c r="BM37" s="110"/>
      <c r="BN37" s="110"/>
      <c r="BO37" s="110"/>
      <c r="BP37" s="110"/>
      <c r="BQ37" s="111"/>
    </row>
    <row r="38" spans="2:69" ht="15" customHeight="1">
      <c r="B38" s="16"/>
      <c r="C38" s="13" t="s">
        <v>164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8"/>
      <c r="Y38" s="109">
        <v>7119.57</v>
      </c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108">
        <f t="shared" si="0"/>
        <v>1867.83</v>
      </c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9">
        <v>0</v>
      </c>
      <c r="AW38" s="110"/>
      <c r="AX38" s="110"/>
      <c r="AY38" s="110"/>
      <c r="AZ38" s="110"/>
      <c r="BA38" s="110"/>
      <c r="BB38" s="110"/>
      <c r="BC38" s="110"/>
      <c r="BD38" s="110"/>
      <c r="BE38" s="110"/>
      <c r="BF38" s="111"/>
      <c r="BG38" s="109">
        <v>1867.83</v>
      </c>
      <c r="BH38" s="110"/>
      <c r="BI38" s="110"/>
      <c r="BJ38" s="110"/>
      <c r="BK38" s="110"/>
      <c r="BL38" s="110"/>
      <c r="BM38" s="110"/>
      <c r="BN38" s="110"/>
      <c r="BO38" s="110"/>
      <c r="BP38" s="110"/>
      <c r="BQ38" s="111"/>
    </row>
    <row r="39" spans="2:69" ht="15" customHeight="1">
      <c r="B39" s="16"/>
      <c r="C39" s="13" t="s">
        <v>133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8"/>
      <c r="Y39" s="109">
        <v>8301.53</v>
      </c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108">
        <f t="shared" si="0"/>
        <v>796.13</v>
      </c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9">
        <v>0</v>
      </c>
      <c r="AW39" s="110"/>
      <c r="AX39" s="110"/>
      <c r="AY39" s="110"/>
      <c r="AZ39" s="110"/>
      <c r="BA39" s="110"/>
      <c r="BB39" s="110"/>
      <c r="BC39" s="110"/>
      <c r="BD39" s="110"/>
      <c r="BE39" s="110"/>
      <c r="BF39" s="111"/>
      <c r="BG39" s="109">
        <v>796.13</v>
      </c>
      <c r="BH39" s="110"/>
      <c r="BI39" s="110"/>
      <c r="BJ39" s="110"/>
      <c r="BK39" s="110"/>
      <c r="BL39" s="110"/>
      <c r="BM39" s="110"/>
      <c r="BN39" s="110"/>
      <c r="BO39" s="110"/>
      <c r="BP39" s="110"/>
      <c r="BQ39" s="111"/>
    </row>
    <row r="40" spans="2:69" ht="15" customHeight="1">
      <c r="B40" s="16"/>
      <c r="C40" s="13" t="s">
        <v>165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8"/>
      <c r="Y40" s="109">
        <v>0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08">
        <f t="shared" si="0"/>
        <v>269.28</v>
      </c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>
        <v>0</v>
      </c>
      <c r="AW40" s="110"/>
      <c r="AX40" s="110"/>
      <c r="AY40" s="110"/>
      <c r="AZ40" s="110"/>
      <c r="BA40" s="110"/>
      <c r="BB40" s="110"/>
      <c r="BC40" s="110"/>
      <c r="BD40" s="110"/>
      <c r="BE40" s="110"/>
      <c r="BF40" s="111"/>
      <c r="BG40" s="109">
        <v>269.28</v>
      </c>
      <c r="BH40" s="110"/>
      <c r="BI40" s="110"/>
      <c r="BJ40" s="110"/>
      <c r="BK40" s="110"/>
      <c r="BL40" s="110"/>
      <c r="BM40" s="110"/>
      <c r="BN40" s="110"/>
      <c r="BO40" s="110"/>
      <c r="BP40" s="110"/>
      <c r="BQ40" s="111"/>
    </row>
    <row r="41" spans="2:69" ht="15" customHeight="1">
      <c r="B41" s="16"/>
      <c r="C41" s="13" t="s">
        <v>182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8"/>
      <c r="Y41" s="109">
        <v>0</v>
      </c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108">
        <f t="shared" si="0"/>
        <v>397</v>
      </c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9">
        <v>0</v>
      </c>
      <c r="AW41" s="110"/>
      <c r="AX41" s="110"/>
      <c r="AY41" s="110"/>
      <c r="AZ41" s="110"/>
      <c r="BA41" s="110"/>
      <c r="BB41" s="110"/>
      <c r="BC41" s="110"/>
      <c r="BD41" s="110"/>
      <c r="BE41" s="110"/>
      <c r="BF41" s="111"/>
      <c r="BG41" s="109">
        <v>397</v>
      </c>
      <c r="BH41" s="110"/>
      <c r="BI41" s="110"/>
      <c r="BJ41" s="110"/>
      <c r="BK41" s="110"/>
      <c r="BL41" s="110"/>
      <c r="BM41" s="110"/>
      <c r="BN41" s="110"/>
      <c r="BO41" s="110"/>
      <c r="BP41" s="110"/>
      <c r="BQ41" s="111"/>
    </row>
    <row r="42" spans="2:69" ht="15" customHeight="1">
      <c r="B42" s="17"/>
      <c r="C42" s="13" t="s">
        <v>166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8"/>
      <c r="Y42" s="109">
        <v>348716.74</v>
      </c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108">
        <f t="shared" si="0"/>
        <v>13074.289999999999</v>
      </c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9">
        <v>1373.57</v>
      </c>
      <c r="AW42" s="110"/>
      <c r="AX42" s="110"/>
      <c r="AY42" s="110"/>
      <c r="AZ42" s="110"/>
      <c r="BA42" s="110"/>
      <c r="BB42" s="110"/>
      <c r="BC42" s="110"/>
      <c r="BD42" s="110"/>
      <c r="BE42" s="110"/>
      <c r="BF42" s="111"/>
      <c r="BG42" s="109">
        <v>11700.72</v>
      </c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</row>
    <row r="43" ht="15" customHeight="1">
      <c r="BQ43" s="12" t="s">
        <v>9</v>
      </c>
    </row>
    <row r="44" ht="9" customHeight="1"/>
  </sheetData>
  <sheetProtection/>
  <mergeCells count="147">
    <mergeCell ref="BC6:BQ6"/>
    <mergeCell ref="O7:X7"/>
    <mergeCell ref="Y7:AM7"/>
    <mergeCell ref="AN7:BB7"/>
    <mergeCell ref="BC7:BQ7"/>
    <mergeCell ref="A6:N7"/>
    <mergeCell ref="O6:X6"/>
    <mergeCell ref="Y6:AM6"/>
    <mergeCell ref="AN6:BB6"/>
    <mergeCell ref="A4:N5"/>
    <mergeCell ref="BC4:BQ4"/>
    <mergeCell ref="O4:X4"/>
    <mergeCell ref="O5:X5"/>
    <mergeCell ref="Y5:AM5"/>
    <mergeCell ref="AN4:BB4"/>
    <mergeCell ref="Y4:AM4"/>
    <mergeCell ref="AN5:BB5"/>
    <mergeCell ref="BC5:BQ5"/>
    <mergeCell ref="A3:X3"/>
    <mergeCell ref="Y3:AM3"/>
    <mergeCell ref="AN3:BB3"/>
    <mergeCell ref="BC3:BQ3"/>
    <mergeCell ref="BG42:BQ42"/>
    <mergeCell ref="Y42:AJ42"/>
    <mergeCell ref="AK42:AU42"/>
    <mergeCell ref="AV42:BF42"/>
    <mergeCell ref="AV40:BF40"/>
    <mergeCell ref="BG40:BQ40"/>
    <mergeCell ref="Y39:AJ39"/>
    <mergeCell ref="AK39:AU39"/>
    <mergeCell ref="AV39:BF39"/>
    <mergeCell ref="BG39:BQ39"/>
    <mergeCell ref="Y40:AJ40"/>
    <mergeCell ref="AK40:AU40"/>
    <mergeCell ref="BG37:BQ37"/>
    <mergeCell ref="Y38:AJ38"/>
    <mergeCell ref="AK38:AU38"/>
    <mergeCell ref="AV38:BF38"/>
    <mergeCell ref="BG38:BQ38"/>
    <mergeCell ref="Y37:AJ37"/>
    <mergeCell ref="AK37:AU37"/>
    <mergeCell ref="AV37:BF37"/>
    <mergeCell ref="BG35:BQ35"/>
    <mergeCell ref="Y36:AJ36"/>
    <mergeCell ref="AK36:AU36"/>
    <mergeCell ref="AV36:BF36"/>
    <mergeCell ref="BG36:BQ36"/>
    <mergeCell ref="Y35:AJ35"/>
    <mergeCell ref="AK35:AU35"/>
    <mergeCell ref="AV35:BF35"/>
    <mergeCell ref="BG33:BQ33"/>
    <mergeCell ref="Y34:AJ34"/>
    <mergeCell ref="AK34:AU34"/>
    <mergeCell ref="AV34:BF34"/>
    <mergeCell ref="BG34:BQ34"/>
    <mergeCell ref="Y33:AJ33"/>
    <mergeCell ref="AK33:AU33"/>
    <mergeCell ref="AV33:BF33"/>
    <mergeCell ref="BG31:BQ31"/>
    <mergeCell ref="Y32:AJ32"/>
    <mergeCell ref="AK32:AU32"/>
    <mergeCell ref="AV32:BF32"/>
    <mergeCell ref="BG32:BQ32"/>
    <mergeCell ref="Y31:AJ31"/>
    <mergeCell ref="AK31:AU31"/>
    <mergeCell ref="AV31:BF31"/>
    <mergeCell ref="BG29:BQ29"/>
    <mergeCell ref="Y30:AJ30"/>
    <mergeCell ref="AK30:AU30"/>
    <mergeCell ref="AV30:BF30"/>
    <mergeCell ref="BG30:BQ30"/>
    <mergeCell ref="Y29:AJ29"/>
    <mergeCell ref="AK29:AU29"/>
    <mergeCell ref="AV29:BF29"/>
    <mergeCell ref="BG27:BQ27"/>
    <mergeCell ref="Y28:AJ28"/>
    <mergeCell ref="AK28:AU28"/>
    <mergeCell ref="AV28:BF28"/>
    <mergeCell ref="BG28:BQ28"/>
    <mergeCell ref="Y27:AJ27"/>
    <mergeCell ref="AK27:AU27"/>
    <mergeCell ref="AV27:BF27"/>
    <mergeCell ref="BG25:BQ25"/>
    <mergeCell ref="Y26:AJ26"/>
    <mergeCell ref="AK26:AU26"/>
    <mergeCell ref="AV26:BF26"/>
    <mergeCell ref="BG26:BQ26"/>
    <mergeCell ref="Y25:AJ25"/>
    <mergeCell ref="AK25:AU25"/>
    <mergeCell ref="AV25:BF25"/>
    <mergeCell ref="BG23:BQ23"/>
    <mergeCell ref="Y24:AJ24"/>
    <mergeCell ref="AK24:AU24"/>
    <mergeCell ref="AV24:BF24"/>
    <mergeCell ref="BG24:BQ24"/>
    <mergeCell ref="Y23:AJ23"/>
    <mergeCell ref="AK23:AU23"/>
    <mergeCell ref="AV23:BF23"/>
    <mergeCell ref="BG21:BQ21"/>
    <mergeCell ref="Y22:AJ22"/>
    <mergeCell ref="AK22:AU22"/>
    <mergeCell ref="AV22:BF22"/>
    <mergeCell ref="BG22:BQ22"/>
    <mergeCell ref="Y21:AJ21"/>
    <mergeCell ref="AK21:AU21"/>
    <mergeCell ref="AV21:BF21"/>
    <mergeCell ref="B19:X19"/>
    <mergeCell ref="Y19:AJ19"/>
    <mergeCell ref="AK19:AU19"/>
    <mergeCell ref="AV19:BF19"/>
    <mergeCell ref="BG19:BQ19"/>
    <mergeCell ref="Y20:AJ20"/>
    <mergeCell ref="AK20:AU20"/>
    <mergeCell ref="AV20:BF20"/>
    <mergeCell ref="BG20:BQ20"/>
    <mergeCell ref="AK18:AU18"/>
    <mergeCell ref="AV18:BF18"/>
    <mergeCell ref="BG18:BQ18"/>
    <mergeCell ref="Y17:AJ17"/>
    <mergeCell ref="AK17:AU17"/>
    <mergeCell ref="AV17:BF17"/>
    <mergeCell ref="B12:X13"/>
    <mergeCell ref="Y12:AJ13"/>
    <mergeCell ref="AK12:BQ12"/>
    <mergeCell ref="AK13:AU13"/>
    <mergeCell ref="AV13:BF13"/>
    <mergeCell ref="BG13:BQ13"/>
    <mergeCell ref="B14:X14"/>
    <mergeCell ref="Y14:AJ14"/>
    <mergeCell ref="AK14:AU14"/>
    <mergeCell ref="AV14:BF14"/>
    <mergeCell ref="BG16:BQ16"/>
    <mergeCell ref="BG14:BQ14"/>
    <mergeCell ref="B15:X15"/>
    <mergeCell ref="Y15:AJ15"/>
    <mergeCell ref="AK15:AU15"/>
    <mergeCell ref="Y16:AJ16"/>
    <mergeCell ref="AK16:AU16"/>
    <mergeCell ref="AV16:BF16"/>
    <mergeCell ref="AV15:BF15"/>
    <mergeCell ref="BG15:BQ15"/>
    <mergeCell ref="BG41:BQ41"/>
    <mergeCell ref="Y41:AJ41"/>
    <mergeCell ref="AK41:AU41"/>
    <mergeCell ref="AV41:BF41"/>
    <mergeCell ref="BG17:BQ17"/>
    <mergeCell ref="Y18:AJ18"/>
  </mergeCells>
  <printOptions/>
  <pageMargins left="0.7874015748031497" right="0.7874015748031497" top="0.5118110236220472" bottom="0.1968503937007874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2014-02-06T09:19:49Z</cp:lastPrinted>
  <dcterms:created xsi:type="dcterms:W3CDTF">2009-03-10T01:26:21Z</dcterms:created>
  <dcterms:modified xsi:type="dcterms:W3CDTF">2014-02-06T09:20:03Z</dcterms:modified>
  <cp:category/>
  <cp:version/>
  <cp:contentType/>
  <cp:contentStatus/>
</cp:coreProperties>
</file>